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\OneDrive\Documents\Football\Championnats à partir de 2017-2018\Nouveaux fichiers vierges\"/>
    </mc:Choice>
  </mc:AlternateContent>
  <xr:revisionPtr revIDLastSave="0" documentId="13_ncr:1_{80636886-BCC3-4E5C-AA89-44915782EA66}" xr6:coauthVersionLast="40" xr6:coauthVersionMax="40" xr10:uidLastSave="{00000000-0000-0000-0000-000000000000}"/>
  <bookViews>
    <workbookView xWindow="23880" yWindow="-120" windowWidth="29040" windowHeight="15990" xr2:uid="{BE54BEF8-52E7-4DC5-8478-594DEDB67E94}"/>
  </bookViews>
  <sheets>
    <sheet name="Equipes et choix des points" sheetId="1" r:id="rId1"/>
    <sheet name="Matchs et classements" sheetId="2" r:id="rId2"/>
    <sheet name="Statistiques" sheetId="4" r:id="rId3"/>
    <sheet name="Données" sheetId="3" r:id="rId4"/>
  </sheets>
  <definedNames>
    <definedName name="Année">Données!$C$1:$C$91</definedName>
    <definedName name="Equipes">'Equipes et choix des points'!$A$2:$A$21</definedName>
    <definedName name="Etat">Données!$A$1:$A$4</definedName>
    <definedName name="Forfait">Données!$A$9:$A$11</definedName>
    <definedName name="P_domicile">'Matchs et classements'!$A$4:$A$383</definedName>
    <definedName name="P_extérieur">'Matchs et classements'!$H$4:$H$383</definedName>
    <definedName name="Saison">Données!$E$1:$E$91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X5" i="2" l="1"/>
  <c r="CY5" i="2"/>
  <c r="CX6" i="2"/>
  <c r="CY6" i="2"/>
  <c r="CX7" i="2"/>
  <c r="CY7" i="2"/>
  <c r="CX8" i="2"/>
  <c r="CY8" i="2"/>
  <c r="CX9" i="2"/>
  <c r="CY9" i="2"/>
  <c r="CX10" i="2"/>
  <c r="CY10" i="2"/>
  <c r="CX11" i="2"/>
  <c r="CY11" i="2"/>
  <c r="CX12" i="2"/>
  <c r="CY12" i="2"/>
  <c r="CX13" i="2"/>
  <c r="CY13" i="2"/>
  <c r="CX14" i="2"/>
  <c r="CY14" i="2"/>
  <c r="CX15" i="2"/>
  <c r="CY15" i="2"/>
  <c r="CX16" i="2"/>
  <c r="CY16" i="2"/>
  <c r="CX17" i="2"/>
  <c r="CY17" i="2"/>
  <c r="CX18" i="2"/>
  <c r="CY18" i="2"/>
  <c r="CX19" i="2"/>
  <c r="CY19" i="2"/>
  <c r="CX20" i="2"/>
  <c r="CY20" i="2"/>
  <c r="CX21" i="2"/>
  <c r="CY21" i="2"/>
  <c r="CX22" i="2"/>
  <c r="CY22" i="2"/>
  <c r="CX23" i="2"/>
  <c r="CY23" i="2"/>
  <c r="CX24" i="2"/>
  <c r="CY24" i="2"/>
  <c r="CX25" i="2"/>
  <c r="CY25" i="2"/>
  <c r="CX26" i="2"/>
  <c r="CY26" i="2"/>
  <c r="CX27" i="2"/>
  <c r="CY27" i="2"/>
  <c r="CX28" i="2"/>
  <c r="CY28" i="2"/>
  <c r="CX29" i="2"/>
  <c r="CY29" i="2"/>
  <c r="CX30" i="2"/>
  <c r="CY30" i="2"/>
  <c r="CX31" i="2"/>
  <c r="CY31" i="2"/>
  <c r="CX32" i="2"/>
  <c r="CY32" i="2"/>
  <c r="CX33" i="2"/>
  <c r="CY33" i="2"/>
  <c r="CX34" i="2"/>
  <c r="CY34" i="2"/>
  <c r="CX35" i="2"/>
  <c r="CY35" i="2"/>
  <c r="CX36" i="2"/>
  <c r="CY36" i="2"/>
  <c r="CX37" i="2"/>
  <c r="CY37" i="2"/>
  <c r="CX38" i="2"/>
  <c r="CY38" i="2"/>
  <c r="CX39" i="2"/>
  <c r="CY39" i="2"/>
  <c r="CX40" i="2"/>
  <c r="CY40" i="2"/>
  <c r="CX41" i="2"/>
  <c r="CY41" i="2"/>
  <c r="CX42" i="2"/>
  <c r="CY42" i="2"/>
  <c r="CX43" i="2"/>
  <c r="CY43" i="2"/>
  <c r="CX44" i="2"/>
  <c r="CY44" i="2"/>
  <c r="CX45" i="2"/>
  <c r="CY45" i="2"/>
  <c r="CX46" i="2"/>
  <c r="CY46" i="2"/>
  <c r="CX47" i="2"/>
  <c r="CY47" i="2"/>
  <c r="CX48" i="2"/>
  <c r="CY48" i="2"/>
  <c r="CX49" i="2"/>
  <c r="CY49" i="2"/>
  <c r="CX50" i="2"/>
  <c r="CY50" i="2"/>
  <c r="CX51" i="2"/>
  <c r="CY51" i="2"/>
  <c r="CX52" i="2"/>
  <c r="CY52" i="2"/>
  <c r="CX53" i="2"/>
  <c r="CY53" i="2"/>
  <c r="CX54" i="2"/>
  <c r="CY54" i="2"/>
  <c r="CX55" i="2"/>
  <c r="CY55" i="2"/>
  <c r="CX56" i="2"/>
  <c r="CY56" i="2"/>
  <c r="CX57" i="2"/>
  <c r="CY57" i="2"/>
  <c r="CX58" i="2"/>
  <c r="CY58" i="2"/>
  <c r="CX59" i="2"/>
  <c r="CY59" i="2"/>
  <c r="CX60" i="2"/>
  <c r="CY60" i="2"/>
  <c r="CX61" i="2"/>
  <c r="CY61" i="2"/>
  <c r="CX62" i="2"/>
  <c r="CY62" i="2"/>
  <c r="CX63" i="2"/>
  <c r="CY63" i="2"/>
  <c r="CX64" i="2"/>
  <c r="CY64" i="2"/>
  <c r="CX65" i="2"/>
  <c r="CY65" i="2"/>
  <c r="CX66" i="2"/>
  <c r="CY66" i="2"/>
  <c r="CX67" i="2"/>
  <c r="CY67" i="2"/>
  <c r="CX68" i="2"/>
  <c r="CY68" i="2"/>
  <c r="CX69" i="2"/>
  <c r="CY69" i="2"/>
  <c r="CX70" i="2"/>
  <c r="CY70" i="2"/>
  <c r="CX71" i="2"/>
  <c r="CY71" i="2"/>
  <c r="CX72" i="2"/>
  <c r="CY72" i="2"/>
  <c r="CX73" i="2"/>
  <c r="CY73" i="2"/>
  <c r="CX74" i="2"/>
  <c r="CY74" i="2"/>
  <c r="CX75" i="2"/>
  <c r="CY75" i="2"/>
  <c r="CX76" i="2"/>
  <c r="CY76" i="2"/>
  <c r="CX77" i="2"/>
  <c r="CY77" i="2"/>
  <c r="CX78" i="2"/>
  <c r="CY78" i="2"/>
  <c r="CX79" i="2"/>
  <c r="CY79" i="2"/>
  <c r="CX80" i="2"/>
  <c r="CY80" i="2"/>
  <c r="CX81" i="2"/>
  <c r="CY81" i="2"/>
  <c r="CX82" i="2"/>
  <c r="CY82" i="2"/>
  <c r="CX83" i="2"/>
  <c r="CY83" i="2"/>
  <c r="CX84" i="2"/>
  <c r="CY84" i="2"/>
  <c r="CX85" i="2"/>
  <c r="CY85" i="2"/>
  <c r="CX86" i="2"/>
  <c r="CY86" i="2"/>
  <c r="CX87" i="2"/>
  <c r="CY87" i="2"/>
  <c r="CX88" i="2"/>
  <c r="CY88" i="2"/>
  <c r="CX89" i="2"/>
  <c r="CY89" i="2"/>
  <c r="CX90" i="2"/>
  <c r="CY90" i="2"/>
  <c r="CX91" i="2"/>
  <c r="CY91" i="2"/>
  <c r="CX92" i="2"/>
  <c r="CY92" i="2"/>
  <c r="CX93" i="2"/>
  <c r="CY93" i="2"/>
  <c r="CX94" i="2"/>
  <c r="CY94" i="2"/>
  <c r="CX95" i="2"/>
  <c r="CY95" i="2"/>
  <c r="CX96" i="2"/>
  <c r="CY96" i="2"/>
  <c r="CX97" i="2"/>
  <c r="CY97" i="2"/>
  <c r="CX98" i="2"/>
  <c r="CY98" i="2"/>
  <c r="CX99" i="2"/>
  <c r="CY99" i="2"/>
  <c r="CX100" i="2"/>
  <c r="CY100" i="2"/>
  <c r="CX101" i="2"/>
  <c r="CY101" i="2"/>
  <c r="CX102" i="2"/>
  <c r="CY102" i="2"/>
  <c r="CX103" i="2"/>
  <c r="CY103" i="2"/>
  <c r="CX104" i="2"/>
  <c r="CY104" i="2"/>
  <c r="CX105" i="2"/>
  <c r="CY105" i="2"/>
  <c r="CX106" i="2"/>
  <c r="CY106" i="2"/>
  <c r="CX107" i="2"/>
  <c r="CY107" i="2"/>
  <c r="CX108" i="2"/>
  <c r="CY108" i="2"/>
  <c r="CX109" i="2"/>
  <c r="CY109" i="2"/>
  <c r="CX110" i="2"/>
  <c r="CY110" i="2"/>
  <c r="CX111" i="2"/>
  <c r="CY111" i="2"/>
  <c r="CX112" i="2"/>
  <c r="CY112" i="2"/>
  <c r="CX113" i="2"/>
  <c r="CY113" i="2"/>
  <c r="CX114" i="2"/>
  <c r="CY114" i="2"/>
  <c r="CX115" i="2"/>
  <c r="CY115" i="2"/>
  <c r="CX116" i="2"/>
  <c r="CY116" i="2"/>
  <c r="CX117" i="2"/>
  <c r="CY117" i="2"/>
  <c r="CX118" i="2"/>
  <c r="CY118" i="2"/>
  <c r="CX119" i="2"/>
  <c r="CY119" i="2"/>
  <c r="CX120" i="2"/>
  <c r="CY120" i="2"/>
  <c r="CX121" i="2"/>
  <c r="CY121" i="2"/>
  <c r="CX122" i="2"/>
  <c r="CY122" i="2"/>
  <c r="CX123" i="2"/>
  <c r="CY123" i="2"/>
  <c r="CX124" i="2"/>
  <c r="CY124" i="2"/>
  <c r="CX125" i="2"/>
  <c r="CY125" i="2"/>
  <c r="CX126" i="2"/>
  <c r="CY126" i="2"/>
  <c r="CX127" i="2"/>
  <c r="CY127" i="2"/>
  <c r="CX128" i="2"/>
  <c r="CY128" i="2"/>
  <c r="CX129" i="2"/>
  <c r="CY129" i="2"/>
  <c r="CX130" i="2"/>
  <c r="CY130" i="2"/>
  <c r="CX131" i="2"/>
  <c r="CY131" i="2"/>
  <c r="CX132" i="2"/>
  <c r="CY132" i="2"/>
  <c r="CX133" i="2"/>
  <c r="CY133" i="2"/>
  <c r="CX134" i="2"/>
  <c r="CY134" i="2"/>
  <c r="CX135" i="2"/>
  <c r="CY135" i="2"/>
  <c r="CX136" i="2"/>
  <c r="CY136" i="2"/>
  <c r="CX137" i="2"/>
  <c r="CY137" i="2"/>
  <c r="CX138" i="2"/>
  <c r="CY138" i="2"/>
  <c r="CX139" i="2"/>
  <c r="CY139" i="2"/>
  <c r="CX140" i="2"/>
  <c r="CY140" i="2"/>
  <c r="CX141" i="2"/>
  <c r="CY141" i="2"/>
  <c r="CX142" i="2"/>
  <c r="CY142" i="2"/>
  <c r="CX143" i="2"/>
  <c r="CY143" i="2"/>
  <c r="CX144" i="2"/>
  <c r="CY144" i="2"/>
  <c r="CX145" i="2"/>
  <c r="CY145" i="2"/>
  <c r="CX146" i="2"/>
  <c r="CY146" i="2"/>
  <c r="CX147" i="2"/>
  <c r="CY147" i="2"/>
  <c r="CX148" i="2"/>
  <c r="CY148" i="2"/>
  <c r="CX149" i="2"/>
  <c r="CY149" i="2"/>
  <c r="CX150" i="2"/>
  <c r="CY150" i="2"/>
  <c r="CX151" i="2"/>
  <c r="CY151" i="2"/>
  <c r="CX152" i="2"/>
  <c r="CY152" i="2"/>
  <c r="CX153" i="2"/>
  <c r="CY153" i="2"/>
  <c r="CX154" i="2"/>
  <c r="CY154" i="2"/>
  <c r="CX155" i="2"/>
  <c r="CY155" i="2"/>
  <c r="CX156" i="2"/>
  <c r="CY156" i="2"/>
  <c r="CX157" i="2"/>
  <c r="CY157" i="2"/>
  <c r="CX158" i="2"/>
  <c r="CY158" i="2"/>
  <c r="CX159" i="2"/>
  <c r="CY159" i="2"/>
  <c r="CX160" i="2"/>
  <c r="CY160" i="2"/>
  <c r="CX161" i="2"/>
  <c r="CY161" i="2"/>
  <c r="CX162" i="2"/>
  <c r="CY162" i="2"/>
  <c r="CX163" i="2"/>
  <c r="CY163" i="2"/>
  <c r="CX164" i="2"/>
  <c r="CY164" i="2"/>
  <c r="CX165" i="2"/>
  <c r="CY165" i="2"/>
  <c r="CX166" i="2"/>
  <c r="CY166" i="2"/>
  <c r="CX167" i="2"/>
  <c r="CY167" i="2"/>
  <c r="CX168" i="2"/>
  <c r="CY168" i="2"/>
  <c r="CX169" i="2"/>
  <c r="CY169" i="2"/>
  <c r="CX170" i="2"/>
  <c r="CY170" i="2"/>
  <c r="CX171" i="2"/>
  <c r="CY171" i="2"/>
  <c r="CX172" i="2"/>
  <c r="CY172" i="2"/>
  <c r="CX173" i="2"/>
  <c r="CY173" i="2"/>
  <c r="CX174" i="2"/>
  <c r="CY174" i="2"/>
  <c r="CX175" i="2"/>
  <c r="CY175" i="2"/>
  <c r="CX176" i="2"/>
  <c r="CY176" i="2"/>
  <c r="CX177" i="2"/>
  <c r="CY177" i="2"/>
  <c r="CX178" i="2"/>
  <c r="CY178" i="2"/>
  <c r="CX179" i="2"/>
  <c r="CY179" i="2"/>
  <c r="CX180" i="2"/>
  <c r="CY180" i="2"/>
  <c r="CX181" i="2"/>
  <c r="CY181" i="2"/>
  <c r="CX182" i="2"/>
  <c r="CY182" i="2"/>
  <c r="CX183" i="2"/>
  <c r="CY183" i="2"/>
  <c r="CX184" i="2"/>
  <c r="CY184" i="2"/>
  <c r="CX185" i="2"/>
  <c r="CY185" i="2"/>
  <c r="CX186" i="2"/>
  <c r="CY186" i="2"/>
  <c r="CX187" i="2"/>
  <c r="CY187" i="2"/>
  <c r="CX188" i="2"/>
  <c r="CY188" i="2"/>
  <c r="CX189" i="2"/>
  <c r="CY189" i="2"/>
  <c r="CX190" i="2"/>
  <c r="CY190" i="2"/>
  <c r="CX191" i="2"/>
  <c r="CY191" i="2"/>
  <c r="CX192" i="2"/>
  <c r="CY192" i="2"/>
  <c r="CX193" i="2"/>
  <c r="CY193" i="2"/>
  <c r="CX194" i="2"/>
  <c r="CY194" i="2"/>
  <c r="CX195" i="2"/>
  <c r="CY195" i="2"/>
  <c r="CX196" i="2"/>
  <c r="CY196" i="2"/>
  <c r="CX197" i="2"/>
  <c r="CY197" i="2"/>
  <c r="CX198" i="2"/>
  <c r="CY198" i="2"/>
  <c r="CX199" i="2"/>
  <c r="CY199" i="2"/>
  <c r="CX200" i="2"/>
  <c r="CY200" i="2"/>
  <c r="CX201" i="2"/>
  <c r="CY201" i="2"/>
  <c r="CX202" i="2"/>
  <c r="CY202" i="2"/>
  <c r="CX203" i="2"/>
  <c r="CY203" i="2"/>
  <c r="CX204" i="2"/>
  <c r="CY204" i="2"/>
  <c r="CX205" i="2"/>
  <c r="CY205" i="2"/>
  <c r="CX206" i="2"/>
  <c r="CY206" i="2"/>
  <c r="CX207" i="2"/>
  <c r="CY207" i="2"/>
  <c r="CX208" i="2"/>
  <c r="CY208" i="2"/>
  <c r="CX209" i="2"/>
  <c r="CY209" i="2"/>
  <c r="CX210" i="2"/>
  <c r="CY210" i="2"/>
  <c r="CX211" i="2"/>
  <c r="CY211" i="2"/>
  <c r="CX212" i="2"/>
  <c r="CY212" i="2"/>
  <c r="CX213" i="2"/>
  <c r="CY213" i="2"/>
  <c r="CX214" i="2"/>
  <c r="CY214" i="2"/>
  <c r="CX215" i="2"/>
  <c r="CY215" i="2"/>
  <c r="CX216" i="2"/>
  <c r="CY216" i="2"/>
  <c r="CX217" i="2"/>
  <c r="CY217" i="2"/>
  <c r="CX218" i="2"/>
  <c r="CY218" i="2"/>
  <c r="CX219" i="2"/>
  <c r="CY219" i="2"/>
  <c r="CX220" i="2"/>
  <c r="CY220" i="2"/>
  <c r="CX221" i="2"/>
  <c r="CY221" i="2"/>
  <c r="CX222" i="2"/>
  <c r="CY222" i="2"/>
  <c r="CX223" i="2"/>
  <c r="CY223" i="2"/>
  <c r="CX224" i="2"/>
  <c r="CY224" i="2"/>
  <c r="CX225" i="2"/>
  <c r="CY225" i="2"/>
  <c r="CX226" i="2"/>
  <c r="CY226" i="2"/>
  <c r="CX227" i="2"/>
  <c r="CY227" i="2"/>
  <c r="CX228" i="2"/>
  <c r="CY228" i="2"/>
  <c r="CX229" i="2"/>
  <c r="CY229" i="2"/>
  <c r="CX230" i="2"/>
  <c r="CY230" i="2"/>
  <c r="CX231" i="2"/>
  <c r="CY231" i="2"/>
  <c r="CX232" i="2"/>
  <c r="CY232" i="2"/>
  <c r="CX233" i="2"/>
  <c r="CY233" i="2"/>
  <c r="CX234" i="2"/>
  <c r="CY234" i="2"/>
  <c r="CX235" i="2"/>
  <c r="CY235" i="2"/>
  <c r="CX236" i="2"/>
  <c r="CY236" i="2"/>
  <c r="CX237" i="2"/>
  <c r="CY237" i="2"/>
  <c r="CX238" i="2"/>
  <c r="CY238" i="2"/>
  <c r="CX239" i="2"/>
  <c r="CY239" i="2"/>
  <c r="CX240" i="2"/>
  <c r="CY240" i="2"/>
  <c r="CX241" i="2"/>
  <c r="CY241" i="2"/>
  <c r="CX242" i="2"/>
  <c r="CY242" i="2"/>
  <c r="CX243" i="2"/>
  <c r="CY243" i="2"/>
  <c r="CX244" i="2"/>
  <c r="CY244" i="2"/>
  <c r="CX245" i="2"/>
  <c r="CY245" i="2"/>
  <c r="CX246" i="2"/>
  <c r="CY246" i="2"/>
  <c r="CX247" i="2"/>
  <c r="CY247" i="2"/>
  <c r="CX248" i="2"/>
  <c r="CY248" i="2"/>
  <c r="CX249" i="2"/>
  <c r="CY249" i="2"/>
  <c r="CX250" i="2"/>
  <c r="CY250" i="2"/>
  <c r="CX251" i="2"/>
  <c r="CY251" i="2"/>
  <c r="CX252" i="2"/>
  <c r="CY252" i="2"/>
  <c r="CX253" i="2"/>
  <c r="CY253" i="2"/>
  <c r="CX254" i="2"/>
  <c r="CY254" i="2"/>
  <c r="CX255" i="2"/>
  <c r="CY255" i="2"/>
  <c r="CX256" i="2"/>
  <c r="CY256" i="2"/>
  <c r="CX257" i="2"/>
  <c r="CY257" i="2"/>
  <c r="CX258" i="2"/>
  <c r="CY258" i="2"/>
  <c r="CX259" i="2"/>
  <c r="CY259" i="2"/>
  <c r="CX260" i="2"/>
  <c r="CY260" i="2"/>
  <c r="CX261" i="2"/>
  <c r="CY261" i="2"/>
  <c r="CX262" i="2"/>
  <c r="CY262" i="2"/>
  <c r="CX263" i="2"/>
  <c r="CY263" i="2"/>
  <c r="CX264" i="2"/>
  <c r="CY264" i="2"/>
  <c r="CX265" i="2"/>
  <c r="CY265" i="2"/>
  <c r="CX266" i="2"/>
  <c r="CY266" i="2"/>
  <c r="CX267" i="2"/>
  <c r="CY267" i="2"/>
  <c r="CX268" i="2"/>
  <c r="CY268" i="2"/>
  <c r="CX269" i="2"/>
  <c r="CY269" i="2"/>
  <c r="CX270" i="2"/>
  <c r="CY270" i="2"/>
  <c r="CX271" i="2"/>
  <c r="CY271" i="2"/>
  <c r="CX272" i="2"/>
  <c r="CY272" i="2"/>
  <c r="CX273" i="2"/>
  <c r="CY273" i="2"/>
  <c r="CX274" i="2"/>
  <c r="CY274" i="2"/>
  <c r="CX275" i="2"/>
  <c r="CY275" i="2"/>
  <c r="CX276" i="2"/>
  <c r="CY276" i="2"/>
  <c r="CX277" i="2"/>
  <c r="CY277" i="2"/>
  <c r="CX278" i="2"/>
  <c r="CY278" i="2"/>
  <c r="CX279" i="2"/>
  <c r="CY279" i="2"/>
  <c r="CX280" i="2"/>
  <c r="CY280" i="2"/>
  <c r="CX281" i="2"/>
  <c r="CY281" i="2"/>
  <c r="CX282" i="2"/>
  <c r="CY282" i="2"/>
  <c r="CX283" i="2"/>
  <c r="CY283" i="2"/>
  <c r="CX284" i="2"/>
  <c r="CY284" i="2"/>
  <c r="CX285" i="2"/>
  <c r="CY285" i="2"/>
  <c r="CX286" i="2"/>
  <c r="CY286" i="2"/>
  <c r="CX287" i="2"/>
  <c r="CY287" i="2"/>
  <c r="CX288" i="2"/>
  <c r="CY288" i="2"/>
  <c r="CX289" i="2"/>
  <c r="CY289" i="2"/>
  <c r="CX290" i="2"/>
  <c r="CY290" i="2"/>
  <c r="CX291" i="2"/>
  <c r="CY291" i="2"/>
  <c r="CX292" i="2"/>
  <c r="CY292" i="2"/>
  <c r="CX293" i="2"/>
  <c r="CY293" i="2"/>
  <c r="CX294" i="2"/>
  <c r="CY294" i="2"/>
  <c r="CX295" i="2"/>
  <c r="CY295" i="2"/>
  <c r="CX296" i="2"/>
  <c r="CY296" i="2"/>
  <c r="CX297" i="2"/>
  <c r="CY297" i="2"/>
  <c r="CX298" i="2"/>
  <c r="CY298" i="2"/>
  <c r="CX299" i="2"/>
  <c r="CY299" i="2"/>
  <c r="CX300" i="2"/>
  <c r="CY300" i="2"/>
  <c r="CX301" i="2"/>
  <c r="CY301" i="2"/>
  <c r="CX302" i="2"/>
  <c r="CY302" i="2"/>
  <c r="CX303" i="2"/>
  <c r="CY303" i="2"/>
  <c r="CX304" i="2"/>
  <c r="CY304" i="2"/>
  <c r="CX305" i="2"/>
  <c r="CY305" i="2"/>
  <c r="CX306" i="2"/>
  <c r="CY306" i="2"/>
  <c r="CX307" i="2"/>
  <c r="CY307" i="2"/>
  <c r="CX308" i="2"/>
  <c r="CY308" i="2"/>
  <c r="CX309" i="2"/>
  <c r="CY309" i="2"/>
  <c r="CX310" i="2"/>
  <c r="CY310" i="2"/>
  <c r="CX311" i="2"/>
  <c r="CY311" i="2"/>
  <c r="CX312" i="2"/>
  <c r="CY312" i="2"/>
  <c r="CX313" i="2"/>
  <c r="CY313" i="2"/>
  <c r="CX314" i="2"/>
  <c r="CY314" i="2"/>
  <c r="CX315" i="2"/>
  <c r="CY315" i="2"/>
  <c r="CX316" i="2"/>
  <c r="CY316" i="2"/>
  <c r="CX317" i="2"/>
  <c r="CY317" i="2"/>
  <c r="CX318" i="2"/>
  <c r="CY318" i="2"/>
  <c r="CX319" i="2"/>
  <c r="CY319" i="2"/>
  <c r="CX320" i="2"/>
  <c r="CY320" i="2"/>
  <c r="CX321" i="2"/>
  <c r="CY321" i="2"/>
  <c r="CX322" i="2"/>
  <c r="CY322" i="2"/>
  <c r="CX323" i="2"/>
  <c r="CY323" i="2"/>
  <c r="CX324" i="2"/>
  <c r="CY324" i="2"/>
  <c r="CX325" i="2"/>
  <c r="CY325" i="2"/>
  <c r="CX326" i="2"/>
  <c r="CY326" i="2"/>
  <c r="CX327" i="2"/>
  <c r="CY327" i="2"/>
  <c r="CX328" i="2"/>
  <c r="CY328" i="2"/>
  <c r="CX329" i="2"/>
  <c r="CY329" i="2"/>
  <c r="CX330" i="2"/>
  <c r="CY330" i="2"/>
  <c r="CX331" i="2"/>
  <c r="CY331" i="2"/>
  <c r="CX332" i="2"/>
  <c r="CY332" i="2"/>
  <c r="CX333" i="2"/>
  <c r="CY333" i="2"/>
  <c r="CX334" i="2"/>
  <c r="CY334" i="2"/>
  <c r="CX335" i="2"/>
  <c r="CY335" i="2"/>
  <c r="CX336" i="2"/>
  <c r="CY336" i="2"/>
  <c r="CX337" i="2"/>
  <c r="CY337" i="2"/>
  <c r="CX338" i="2"/>
  <c r="CY338" i="2"/>
  <c r="CX339" i="2"/>
  <c r="CY339" i="2"/>
  <c r="CX340" i="2"/>
  <c r="CY340" i="2"/>
  <c r="CX341" i="2"/>
  <c r="CY341" i="2"/>
  <c r="CX342" i="2"/>
  <c r="CY342" i="2"/>
  <c r="CX343" i="2"/>
  <c r="CY343" i="2"/>
  <c r="CX344" i="2"/>
  <c r="CY344" i="2"/>
  <c r="CX345" i="2"/>
  <c r="CY345" i="2"/>
  <c r="CX346" i="2"/>
  <c r="CY346" i="2"/>
  <c r="CX347" i="2"/>
  <c r="CY347" i="2"/>
  <c r="CX348" i="2"/>
  <c r="CY348" i="2"/>
  <c r="CX349" i="2"/>
  <c r="CY349" i="2"/>
  <c r="CX350" i="2"/>
  <c r="CY350" i="2"/>
  <c r="CX351" i="2"/>
  <c r="CY351" i="2"/>
  <c r="CX352" i="2"/>
  <c r="CY352" i="2"/>
  <c r="CX353" i="2"/>
  <c r="CY353" i="2"/>
  <c r="CX354" i="2"/>
  <c r="CY354" i="2"/>
  <c r="CX355" i="2"/>
  <c r="CY355" i="2"/>
  <c r="CX356" i="2"/>
  <c r="CY356" i="2"/>
  <c r="CX357" i="2"/>
  <c r="CY357" i="2"/>
  <c r="CX358" i="2"/>
  <c r="CY358" i="2"/>
  <c r="CX359" i="2"/>
  <c r="CY359" i="2"/>
  <c r="CX360" i="2"/>
  <c r="CY360" i="2"/>
  <c r="CX361" i="2"/>
  <c r="CY361" i="2"/>
  <c r="CX362" i="2"/>
  <c r="CY362" i="2"/>
  <c r="CX363" i="2"/>
  <c r="CY363" i="2"/>
  <c r="CX364" i="2"/>
  <c r="CY364" i="2"/>
  <c r="CX365" i="2"/>
  <c r="CY365" i="2"/>
  <c r="CX366" i="2"/>
  <c r="CY366" i="2"/>
  <c r="CX367" i="2"/>
  <c r="CY367" i="2"/>
  <c r="CX368" i="2"/>
  <c r="CY368" i="2"/>
  <c r="CX369" i="2"/>
  <c r="CY369" i="2"/>
  <c r="CX370" i="2"/>
  <c r="CY370" i="2"/>
  <c r="CX371" i="2"/>
  <c r="CY371" i="2"/>
  <c r="CX372" i="2"/>
  <c r="CY372" i="2"/>
  <c r="CX373" i="2"/>
  <c r="CY373" i="2"/>
  <c r="CX374" i="2"/>
  <c r="CY374" i="2"/>
  <c r="CX375" i="2"/>
  <c r="CY375" i="2"/>
  <c r="CX376" i="2"/>
  <c r="CY376" i="2"/>
  <c r="CX377" i="2"/>
  <c r="CY377" i="2"/>
  <c r="CX378" i="2"/>
  <c r="CY378" i="2"/>
  <c r="CX379" i="2"/>
  <c r="CY379" i="2"/>
  <c r="CX380" i="2"/>
  <c r="CY380" i="2"/>
  <c r="CX381" i="2"/>
  <c r="CY381" i="2"/>
  <c r="CX382" i="2"/>
  <c r="CY382" i="2"/>
  <c r="CX383" i="2"/>
  <c r="CY383" i="2"/>
  <c r="CY4" i="2"/>
  <c r="CN5" i="2"/>
  <c r="CO5" i="2"/>
  <c r="CN6" i="2"/>
  <c r="CO6" i="2"/>
  <c r="CN7" i="2"/>
  <c r="CO7" i="2"/>
  <c r="CN8" i="2"/>
  <c r="CO8" i="2"/>
  <c r="CN9" i="2"/>
  <c r="CO9" i="2"/>
  <c r="CN10" i="2"/>
  <c r="CO10" i="2"/>
  <c r="CN11" i="2"/>
  <c r="CO11" i="2"/>
  <c r="CN12" i="2"/>
  <c r="CO12" i="2"/>
  <c r="CN13" i="2"/>
  <c r="CO13" i="2"/>
  <c r="CN14" i="2"/>
  <c r="CO14" i="2"/>
  <c r="CN15" i="2"/>
  <c r="CO15" i="2"/>
  <c r="CN16" i="2"/>
  <c r="CO16" i="2"/>
  <c r="CN17" i="2"/>
  <c r="CO17" i="2"/>
  <c r="CN18" i="2"/>
  <c r="CO18" i="2"/>
  <c r="CN19" i="2"/>
  <c r="CO19" i="2"/>
  <c r="CN20" i="2"/>
  <c r="CO20" i="2"/>
  <c r="CN21" i="2"/>
  <c r="CO21" i="2"/>
  <c r="CN22" i="2"/>
  <c r="CO22" i="2"/>
  <c r="CN23" i="2"/>
  <c r="CO23" i="2"/>
  <c r="CN24" i="2"/>
  <c r="CO24" i="2"/>
  <c r="CN25" i="2"/>
  <c r="CO25" i="2"/>
  <c r="CN26" i="2"/>
  <c r="CO26" i="2"/>
  <c r="CN27" i="2"/>
  <c r="CO27" i="2"/>
  <c r="CN28" i="2"/>
  <c r="CO28" i="2"/>
  <c r="CN29" i="2"/>
  <c r="CO29" i="2"/>
  <c r="CN30" i="2"/>
  <c r="CO30" i="2"/>
  <c r="CN31" i="2"/>
  <c r="CO31" i="2"/>
  <c r="CN32" i="2"/>
  <c r="CO32" i="2"/>
  <c r="CN33" i="2"/>
  <c r="CO33" i="2"/>
  <c r="CN34" i="2"/>
  <c r="CO34" i="2"/>
  <c r="CN35" i="2"/>
  <c r="CO35" i="2"/>
  <c r="CN36" i="2"/>
  <c r="CO36" i="2"/>
  <c r="CN37" i="2"/>
  <c r="CO37" i="2"/>
  <c r="CN38" i="2"/>
  <c r="CO38" i="2"/>
  <c r="CN39" i="2"/>
  <c r="CO39" i="2"/>
  <c r="CN40" i="2"/>
  <c r="CO40" i="2"/>
  <c r="CN41" i="2"/>
  <c r="CO41" i="2"/>
  <c r="CN42" i="2"/>
  <c r="CO42" i="2"/>
  <c r="CN43" i="2"/>
  <c r="CO43" i="2"/>
  <c r="CN44" i="2"/>
  <c r="CO44" i="2"/>
  <c r="CN45" i="2"/>
  <c r="CO45" i="2"/>
  <c r="CN46" i="2"/>
  <c r="CO46" i="2"/>
  <c r="CN47" i="2"/>
  <c r="CO47" i="2"/>
  <c r="CN48" i="2"/>
  <c r="CO48" i="2"/>
  <c r="CN49" i="2"/>
  <c r="CO49" i="2"/>
  <c r="CN50" i="2"/>
  <c r="CO50" i="2"/>
  <c r="CN51" i="2"/>
  <c r="CO51" i="2"/>
  <c r="CN52" i="2"/>
  <c r="CO52" i="2"/>
  <c r="CN53" i="2"/>
  <c r="CO53" i="2"/>
  <c r="CN54" i="2"/>
  <c r="CO54" i="2"/>
  <c r="CN55" i="2"/>
  <c r="CO55" i="2"/>
  <c r="CN56" i="2"/>
  <c r="CO56" i="2"/>
  <c r="CN57" i="2"/>
  <c r="CO57" i="2"/>
  <c r="CN58" i="2"/>
  <c r="CO58" i="2"/>
  <c r="CN59" i="2"/>
  <c r="CO59" i="2"/>
  <c r="CN60" i="2"/>
  <c r="CO60" i="2"/>
  <c r="CN61" i="2"/>
  <c r="CO61" i="2"/>
  <c r="CN62" i="2"/>
  <c r="CO62" i="2"/>
  <c r="CN63" i="2"/>
  <c r="CO63" i="2"/>
  <c r="CN64" i="2"/>
  <c r="CO64" i="2"/>
  <c r="CN65" i="2"/>
  <c r="CO65" i="2"/>
  <c r="CN66" i="2"/>
  <c r="CO66" i="2"/>
  <c r="CN67" i="2"/>
  <c r="CO67" i="2"/>
  <c r="CN68" i="2"/>
  <c r="CO68" i="2"/>
  <c r="CN69" i="2"/>
  <c r="CO69" i="2"/>
  <c r="CN70" i="2"/>
  <c r="CO70" i="2"/>
  <c r="CN71" i="2"/>
  <c r="CO71" i="2"/>
  <c r="CN72" i="2"/>
  <c r="CO72" i="2"/>
  <c r="CN73" i="2"/>
  <c r="CO73" i="2"/>
  <c r="CN74" i="2"/>
  <c r="CO74" i="2"/>
  <c r="CN75" i="2"/>
  <c r="CO75" i="2"/>
  <c r="CN76" i="2"/>
  <c r="CO76" i="2"/>
  <c r="CN77" i="2"/>
  <c r="CO77" i="2"/>
  <c r="CN78" i="2"/>
  <c r="CO78" i="2"/>
  <c r="CN79" i="2"/>
  <c r="CO79" i="2"/>
  <c r="CN80" i="2"/>
  <c r="CO80" i="2"/>
  <c r="CN81" i="2"/>
  <c r="CO81" i="2"/>
  <c r="CN82" i="2"/>
  <c r="CO82" i="2"/>
  <c r="CN83" i="2"/>
  <c r="CO83" i="2"/>
  <c r="CN84" i="2"/>
  <c r="CO84" i="2"/>
  <c r="CN85" i="2"/>
  <c r="CO85" i="2"/>
  <c r="CN86" i="2"/>
  <c r="CO86" i="2"/>
  <c r="CN87" i="2"/>
  <c r="CO87" i="2"/>
  <c r="CN88" i="2"/>
  <c r="CO88" i="2"/>
  <c r="CN89" i="2"/>
  <c r="CO89" i="2"/>
  <c r="CN90" i="2"/>
  <c r="CO90" i="2"/>
  <c r="CN91" i="2"/>
  <c r="CO91" i="2"/>
  <c r="CN92" i="2"/>
  <c r="CO92" i="2"/>
  <c r="CN93" i="2"/>
  <c r="CO93" i="2"/>
  <c r="CN94" i="2"/>
  <c r="CO94" i="2"/>
  <c r="CN95" i="2"/>
  <c r="CO95" i="2"/>
  <c r="CN96" i="2"/>
  <c r="CO96" i="2"/>
  <c r="CN97" i="2"/>
  <c r="CO97" i="2"/>
  <c r="CN98" i="2"/>
  <c r="CO98" i="2"/>
  <c r="CN99" i="2"/>
  <c r="CO99" i="2"/>
  <c r="CN100" i="2"/>
  <c r="CO100" i="2"/>
  <c r="CN101" i="2"/>
  <c r="CO101" i="2"/>
  <c r="CN102" i="2"/>
  <c r="CO102" i="2"/>
  <c r="CN103" i="2"/>
  <c r="CO103" i="2"/>
  <c r="CN104" i="2"/>
  <c r="CO104" i="2"/>
  <c r="CN105" i="2"/>
  <c r="CO105" i="2"/>
  <c r="CN106" i="2"/>
  <c r="CO106" i="2"/>
  <c r="CN107" i="2"/>
  <c r="CO107" i="2"/>
  <c r="CN108" i="2"/>
  <c r="CO108" i="2"/>
  <c r="CN109" i="2"/>
  <c r="CO109" i="2"/>
  <c r="CN110" i="2"/>
  <c r="CO110" i="2"/>
  <c r="CN111" i="2"/>
  <c r="CO111" i="2"/>
  <c r="CN112" i="2"/>
  <c r="CO112" i="2"/>
  <c r="CN113" i="2"/>
  <c r="CO113" i="2"/>
  <c r="CN114" i="2"/>
  <c r="CO114" i="2"/>
  <c r="CN115" i="2"/>
  <c r="CO115" i="2"/>
  <c r="CN116" i="2"/>
  <c r="CO116" i="2"/>
  <c r="CN117" i="2"/>
  <c r="CO117" i="2"/>
  <c r="CN118" i="2"/>
  <c r="CO118" i="2"/>
  <c r="CN119" i="2"/>
  <c r="CO119" i="2"/>
  <c r="CN120" i="2"/>
  <c r="CO120" i="2"/>
  <c r="CN121" i="2"/>
  <c r="CO121" i="2"/>
  <c r="CN122" i="2"/>
  <c r="CO122" i="2"/>
  <c r="CN123" i="2"/>
  <c r="CO123" i="2"/>
  <c r="CN124" i="2"/>
  <c r="CO124" i="2"/>
  <c r="CN125" i="2"/>
  <c r="CO125" i="2"/>
  <c r="CN126" i="2"/>
  <c r="CO126" i="2"/>
  <c r="CN127" i="2"/>
  <c r="CO127" i="2"/>
  <c r="CN128" i="2"/>
  <c r="CO128" i="2"/>
  <c r="CN129" i="2"/>
  <c r="CO129" i="2"/>
  <c r="CN130" i="2"/>
  <c r="CO130" i="2"/>
  <c r="CN131" i="2"/>
  <c r="CO131" i="2"/>
  <c r="CN132" i="2"/>
  <c r="CO132" i="2"/>
  <c r="CN133" i="2"/>
  <c r="CO133" i="2"/>
  <c r="CN134" i="2"/>
  <c r="CO134" i="2"/>
  <c r="CN135" i="2"/>
  <c r="CO135" i="2"/>
  <c r="CN136" i="2"/>
  <c r="CO136" i="2"/>
  <c r="CN137" i="2"/>
  <c r="CO137" i="2"/>
  <c r="CN138" i="2"/>
  <c r="CO138" i="2"/>
  <c r="CN139" i="2"/>
  <c r="CO139" i="2"/>
  <c r="CN140" i="2"/>
  <c r="CO140" i="2"/>
  <c r="CN141" i="2"/>
  <c r="CO141" i="2"/>
  <c r="CN142" i="2"/>
  <c r="CO142" i="2"/>
  <c r="CN143" i="2"/>
  <c r="CO143" i="2"/>
  <c r="CN144" i="2"/>
  <c r="CO144" i="2"/>
  <c r="CN145" i="2"/>
  <c r="CO145" i="2"/>
  <c r="CN146" i="2"/>
  <c r="CO146" i="2"/>
  <c r="CN147" i="2"/>
  <c r="CO147" i="2"/>
  <c r="CN148" i="2"/>
  <c r="CO148" i="2"/>
  <c r="CN149" i="2"/>
  <c r="CO149" i="2"/>
  <c r="CN150" i="2"/>
  <c r="CO150" i="2"/>
  <c r="CN151" i="2"/>
  <c r="CO151" i="2"/>
  <c r="CN152" i="2"/>
  <c r="CO152" i="2"/>
  <c r="CN153" i="2"/>
  <c r="CO153" i="2"/>
  <c r="CN154" i="2"/>
  <c r="CO154" i="2"/>
  <c r="CN155" i="2"/>
  <c r="CO155" i="2"/>
  <c r="CN156" i="2"/>
  <c r="CO156" i="2"/>
  <c r="CN157" i="2"/>
  <c r="CO157" i="2"/>
  <c r="CN158" i="2"/>
  <c r="CO158" i="2"/>
  <c r="CN159" i="2"/>
  <c r="CO159" i="2"/>
  <c r="CN160" i="2"/>
  <c r="CO160" i="2"/>
  <c r="CN161" i="2"/>
  <c r="CO161" i="2"/>
  <c r="CN162" i="2"/>
  <c r="CO162" i="2"/>
  <c r="CN163" i="2"/>
  <c r="CO163" i="2"/>
  <c r="CN164" i="2"/>
  <c r="CO164" i="2"/>
  <c r="CN165" i="2"/>
  <c r="CO165" i="2"/>
  <c r="CN166" i="2"/>
  <c r="CO166" i="2"/>
  <c r="CN167" i="2"/>
  <c r="CO167" i="2"/>
  <c r="CN168" i="2"/>
  <c r="CO168" i="2"/>
  <c r="CN169" i="2"/>
  <c r="CO169" i="2"/>
  <c r="CN170" i="2"/>
  <c r="CO170" i="2"/>
  <c r="CN171" i="2"/>
  <c r="CO171" i="2"/>
  <c r="CN172" i="2"/>
  <c r="CO172" i="2"/>
  <c r="CN173" i="2"/>
  <c r="CO173" i="2"/>
  <c r="CN174" i="2"/>
  <c r="CO174" i="2"/>
  <c r="CN175" i="2"/>
  <c r="CO175" i="2"/>
  <c r="CN176" i="2"/>
  <c r="CO176" i="2"/>
  <c r="CN177" i="2"/>
  <c r="CO177" i="2"/>
  <c r="CN178" i="2"/>
  <c r="CO178" i="2"/>
  <c r="CN179" i="2"/>
  <c r="CO179" i="2"/>
  <c r="CN180" i="2"/>
  <c r="CO180" i="2"/>
  <c r="CN181" i="2"/>
  <c r="CO181" i="2"/>
  <c r="CN182" i="2"/>
  <c r="CO182" i="2"/>
  <c r="CN183" i="2"/>
  <c r="CO183" i="2"/>
  <c r="CN184" i="2"/>
  <c r="CO184" i="2"/>
  <c r="CN185" i="2"/>
  <c r="CO185" i="2"/>
  <c r="CN186" i="2"/>
  <c r="CO186" i="2"/>
  <c r="CN187" i="2"/>
  <c r="CO187" i="2"/>
  <c r="CN188" i="2"/>
  <c r="CO188" i="2"/>
  <c r="CN189" i="2"/>
  <c r="CO189" i="2"/>
  <c r="CN190" i="2"/>
  <c r="CO190" i="2"/>
  <c r="CN191" i="2"/>
  <c r="CO191" i="2"/>
  <c r="CN192" i="2"/>
  <c r="CO192" i="2"/>
  <c r="CN193" i="2"/>
  <c r="CO193" i="2"/>
  <c r="CN194" i="2"/>
  <c r="CO194" i="2"/>
  <c r="CN195" i="2"/>
  <c r="CO195" i="2"/>
  <c r="CN196" i="2"/>
  <c r="CO196" i="2"/>
  <c r="CN197" i="2"/>
  <c r="CO197" i="2"/>
  <c r="CN198" i="2"/>
  <c r="CO198" i="2"/>
  <c r="CN199" i="2"/>
  <c r="CO199" i="2"/>
  <c r="CN200" i="2"/>
  <c r="CO200" i="2"/>
  <c r="CN201" i="2"/>
  <c r="CO201" i="2"/>
  <c r="CN202" i="2"/>
  <c r="CO202" i="2"/>
  <c r="CN203" i="2"/>
  <c r="CO203" i="2"/>
  <c r="CN204" i="2"/>
  <c r="CO204" i="2"/>
  <c r="CN205" i="2"/>
  <c r="CO205" i="2"/>
  <c r="CN206" i="2"/>
  <c r="CO206" i="2"/>
  <c r="CN207" i="2"/>
  <c r="CO207" i="2"/>
  <c r="CN208" i="2"/>
  <c r="CO208" i="2"/>
  <c r="CN209" i="2"/>
  <c r="CO209" i="2"/>
  <c r="CN210" i="2"/>
  <c r="CO210" i="2"/>
  <c r="CN211" i="2"/>
  <c r="CO211" i="2"/>
  <c r="CN212" i="2"/>
  <c r="CO212" i="2"/>
  <c r="CN213" i="2"/>
  <c r="CO213" i="2"/>
  <c r="CN214" i="2"/>
  <c r="CO214" i="2"/>
  <c r="CN215" i="2"/>
  <c r="CO215" i="2"/>
  <c r="CN216" i="2"/>
  <c r="CO216" i="2"/>
  <c r="CN217" i="2"/>
  <c r="CO217" i="2"/>
  <c r="CN218" i="2"/>
  <c r="CO218" i="2"/>
  <c r="CN219" i="2"/>
  <c r="CO219" i="2"/>
  <c r="CN220" i="2"/>
  <c r="CO220" i="2"/>
  <c r="CN221" i="2"/>
  <c r="CO221" i="2"/>
  <c r="CN222" i="2"/>
  <c r="CO222" i="2"/>
  <c r="CN223" i="2"/>
  <c r="CO223" i="2"/>
  <c r="CN224" i="2"/>
  <c r="CO224" i="2"/>
  <c r="CN225" i="2"/>
  <c r="CO225" i="2"/>
  <c r="CN226" i="2"/>
  <c r="CO226" i="2"/>
  <c r="CN227" i="2"/>
  <c r="CO227" i="2"/>
  <c r="CN228" i="2"/>
  <c r="CO228" i="2"/>
  <c r="CN229" i="2"/>
  <c r="CO229" i="2"/>
  <c r="CN230" i="2"/>
  <c r="CO230" i="2"/>
  <c r="CN231" i="2"/>
  <c r="CO231" i="2"/>
  <c r="CN232" i="2"/>
  <c r="CO232" i="2"/>
  <c r="CN233" i="2"/>
  <c r="CO233" i="2"/>
  <c r="CN234" i="2"/>
  <c r="CO234" i="2"/>
  <c r="CN235" i="2"/>
  <c r="CO235" i="2"/>
  <c r="CN236" i="2"/>
  <c r="CO236" i="2"/>
  <c r="CN237" i="2"/>
  <c r="CO237" i="2"/>
  <c r="CN238" i="2"/>
  <c r="CO238" i="2"/>
  <c r="CN239" i="2"/>
  <c r="CO239" i="2"/>
  <c r="CN240" i="2"/>
  <c r="CO240" i="2"/>
  <c r="CN241" i="2"/>
  <c r="CO241" i="2"/>
  <c r="CN242" i="2"/>
  <c r="CO242" i="2"/>
  <c r="CN243" i="2"/>
  <c r="CO243" i="2"/>
  <c r="CN244" i="2"/>
  <c r="CO244" i="2"/>
  <c r="CN245" i="2"/>
  <c r="CO245" i="2"/>
  <c r="CN246" i="2"/>
  <c r="CO246" i="2"/>
  <c r="CN247" i="2"/>
  <c r="CO247" i="2"/>
  <c r="CN248" i="2"/>
  <c r="CO248" i="2"/>
  <c r="CN249" i="2"/>
  <c r="CO249" i="2"/>
  <c r="CN250" i="2"/>
  <c r="CO250" i="2"/>
  <c r="CN251" i="2"/>
  <c r="CO251" i="2"/>
  <c r="CN252" i="2"/>
  <c r="CO252" i="2"/>
  <c r="CN253" i="2"/>
  <c r="CO253" i="2"/>
  <c r="CN254" i="2"/>
  <c r="CO254" i="2"/>
  <c r="CN255" i="2"/>
  <c r="CO255" i="2"/>
  <c r="CN256" i="2"/>
  <c r="CO256" i="2"/>
  <c r="CN257" i="2"/>
  <c r="CO257" i="2"/>
  <c r="CN258" i="2"/>
  <c r="CO258" i="2"/>
  <c r="CN259" i="2"/>
  <c r="CO259" i="2"/>
  <c r="CN260" i="2"/>
  <c r="CO260" i="2"/>
  <c r="CN261" i="2"/>
  <c r="CO261" i="2"/>
  <c r="CN262" i="2"/>
  <c r="CO262" i="2"/>
  <c r="CN263" i="2"/>
  <c r="CO263" i="2"/>
  <c r="CN264" i="2"/>
  <c r="CO264" i="2"/>
  <c r="CN265" i="2"/>
  <c r="CO265" i="2"/>
  <c r="CN266" i="2"/>
  <c r="CO266" i="2"/>
  <c r="CN267" i="2"/>
  <c r="CO267" i="2"/>
  <c r="CN268" i="2"/>
  <c r="CO268" i="2"/>
  <c r="CN269" i="2"/>
  <c r="CO269" i="2"/>
  <c r="CN270" i="2"/>
  <c r="CO270" i="2"/>
  <c r="CN271" i="2"/>
  <c r="CO271" i="2"/>
  <c r="CN272" i="2"/>
  <c r="CO272" i="2"/>
  <c r="CN273" i="2"/>
  <c r="CO273" i="2"/>
  <c r="CN274" i="2"/>
  <c r="CO274" i="2"/>
  <c r="CN275" i="2"/>
  <c r="CO275" i="2"/>
  <c r="CN276" i="2"/>
  <c r="CO276" i="2"/>
  <c r="CN277" i="2"/>
  <c r="CO277" i="2"/>
  <c r="CN278" i="2"/>
  <c r="CO278" i="2"/>
  <c r="CN279" i="2"/>
  <c r="CO279" i="2"/>
  <c r="CN280" i="2"/>
  <c r="CO280" i="2"/>
  <c r="CN281" i="2"/>
  <c r="CO281" i="2"/>
  <c r="CN282" i="2"/>
  <c r="CO282" i="2"/>
  <c r="CN283" i="2"/>
  <c r="CO283" i="2"/>
  <c r="CN284" i="2"/>
  <c r="CO284" i="2"/>
  <c r="CN285" i="2"/>
  <c r="CO285" i="2"/>
  <c r="CN286" i="2"/>
  <c r="CO286" i="2"/>
  <c r="CN287" i="2"/>
  <c r="CO287" i="2"/>
  <c r="CN288" i="2"/>
  <c r="CO288" i="2"/>
  <c r="CN289" i="2"/>
  <c r="CO289" i="2"/>
  <c r="CN290" i="2"/>
  <c r="CO290" i="2"/>
  <c r="CN291" i="2"/>
  <c r="CO291" i="2"/>
  <c r="CN292" i="2"/>
  <c r="CO292" i="2"/>
  <c r="CN293" i="2"/>
  <c r="CO293" i="2"/>
  <c r="CN294" i="2"/>
  <c r="CO294" i="2"/>
  <c r="CN295" i="2"/>
  <c r="CO295" i="2"/>
  <c r="CN296" i="2"/>
  <c r="CO296" i="2"/>
  <c r="CN297" i="2"/>
  <c r="CO297" i="2"/>
  <c r="CN298" i="2"/>
  <c r="CO298" i="2"/>
  <c r="CN299" i="2"/>
  <c r="CO299" i="2"/>
  <c r="CN300" i="2"/>
  <c r="CO300" i="2"/>
  <c r="CN301" i="2"/>
  <c r="CO301" i="2"/>
  <c r="CN302" i="2"/>
  <c r="CO302" i="2"/>
  <c r="CN303" i="2"/>
  <c r="CO303" i="2"/>
  <c r="CN304" i="2"/>
  <c r="CO304" i="2"/>
  <c r="CN305" i="2"/>
  <c r="CO305" i="2"/>
  <c r="CN306" i="2"/>
  <c r="CO306" i="2"/>
  <c r="CN307" i="2"/>
  <c r="CO307" i="2"/>
  <c r="CN308" i="2"/>
  <c r="CO308" i="2"/>
  <c r="CN309" i="2"/>
  <c r="CO309" i="2"/>
  <c r="CN310" i="2"/>
  <c r="CO310" i="2"/>
  <c r="CN311" i="2"/>
  <c r="CO311" i="2"/>
  <c r="CN312" i="2"/>
  <c r="CO312" i="2"/>
  <c r="CN313" i="2"/>
  <c r="CO313" i="2"/>
  <c r="CN314" i="2"/>
  <c r="CO314" i="2"/>
  <c r="CN315" i="2"/>
  <c r="CO315" i="2"/>
  <c r="CN316" i="2"/>
  <c r="CO316" i="2"/>
  <c r="CN317" i="2"/>
  <c r="CO317" i="2"/>
  <c r="CN318" i="2"/>
  <c r="CO318" i="2"/>
  <c r="CN319" i="2"/>
  <c r="CO319" i="2"/>
  <c r="CN320" i="2"/>
  <c r="CO320" i="2"/>
  <c r="CN321" i="2"/>
  <c r="CO321" i="2"/>
  <c r="CN322" i="2"/>
  <c r="CO322" i="2"/>
  <c r="CN323" i="2"/>
  <c r="CO323" i="2"/>
  <c r="CN324" i="2"/>
  <c r="CO324" i="2"/>
  <c r="CN325" i="2"/>
  <c r="CO325" i="2"/>
  <c r="CN326" i="2"/>
  <c r="CO326" i="2"/>
  <c r="CN327" i="2"/>
  <c r="CO327" i="2"/>
  <c r="CN328" i="2"/>
  <c r="CO328" i="2"/>
  <c r="CN329" i="2"/>
  <c r="CO329" i="2"/>
  <c r="CN330" i="2"/>
  <c r="CO330" i="2"/>
  <c r="CN331" i="2"/>
  <c r="CO331" i="2"/>
  <c r="CN332" i="2"/>
  <c r="CO332" i="2"/>
  <c r="CN333" i="2"/>
  <c r="CO333" i="2"/>
  <c r="CN334" i="2"/>
  <c r="CO334" i="2"/>
  <c r="CN335" i="2"/>
  <c r="CO335" i="2"/>
  <c r="CN336" i="2"/>
  <c r="CO336" i="2"/>
  <c r="CN337" i="2"/>
  <c r="CO337" i="2"/>
  <c r="CN338" i="2"/>
  <c r="CO338" i="2"/>
  <c r="CN339" i="2"/>
  <c r="CO339" i="2"/>
  <c r="CN340" i="2"/>
  <c r="CO340" i="2"/>
  <c r="CN341" i="2"/>
  <c r="CO341" i="2"/>
  <c r="CN342" i="2"/>
  <c r="CO342" i="2"/>
  <c r="CN343" i="2"/>
  <c r="CO343" i="2"/>
  <c r="CN344" i="2"/>
  <c r="CO344" i="2"/>
  <c r="CN345" i="2"/>
  <c r="CO345" i="2"/>
  <c r="CN346" i="2"/>
  <c r="CO346" i="2"/>
  <c r="CN347" i="2"/>
  <c r="CO347" i="2"/>
  <c r="CN348" i="2"/>
  <c r="CO348" i="2"/>
  <c r="CN349" i="2"/>
  <c r="CO349" i="2"/>
  <c r="CN350" i="2"/>
  <c r="CO350" i="2"/>
  <c r="CN351" i="2"/>
  <c r="CO351" i="2"/>
  <c r="CN352" i="2"/>
  <c r="CO352" i="2"/>
  <c r="CN353" i="2"/>
  <c r="CO353" i="2"/>
  <c r="CN354" i="2"/>
  <c r="CO354" i="2"/>
  <c r="CN355" i="2"/>
  <c r="CO355" i="2"/>
  <c r="CN356" i="2"/>
  <c r="CO356" i="2"/>
  <c r="CN357" i="2"/>
  <c r="CO357" i="2"/>
  <c r="CN358" i="2"/>
  <c r="CO358" i="2"/>
  <c r="CN359" i="2"/>
  <c r="CO359" i="2"/>
  <c r="CN360" i="2"/>
  <c r="CO360" i="2"/>
  <c r="CN361" i="2"/>
  <c r="CO361" i="2"/>
  <c r="CN362" i="2"/>
  <c r="CO362" i="2"/>
  <c r="CN363" i="2"/>
  <c r="CO363" i="2"/>
  <c r="CN364" i="2"/>
  <c r="CO364" i="2"/>
  <c r="CN365" i="2"/>
  <c r="CO365" i="2"/>
  <c r="CN366" i="2"/>
  <c r="CO366" i="2"/>
  <c r="CN367" i="2"/>
  <c r="CO367" i="2"/>
  <c r="CN368" i="2"/>
  <c r="CO368" i="2"/>
  <c r="CN369" i="2"/>
  <c r="CO369" i="2"/>
  <c r="CN370" i="2"/>
  <c r="CO370" i="2"/>
  <c r="CN371" i="2"/>
  <c r="CO371" i="2"/>
  <c r="CN372" i="2"/>
  <c r="CO372" i="2"/>
  <c r="CN373" i="2"/>
  <c r="CO373" i="2"/>
  <c r="CN374" i="2"/>
  <c r="CO374" i="2"/>
  <c r="CN375" i="2"/>
  <c r="CO375" i="2"/>
  <c r="CN376" i="2"/>
  <c r="CO376" i="2"/>
  <c r="CN377" i="2"/>
  <c r="CO377" i="2"/>
  <c r="CN378" i="2"/>
  <c r="CO378" i="2"/>
  <c r="CN379" i="2"/>
  <c r="CO379" i="2"/>
  <c r="CN380" i="2"/>
  <c r="CO380" i="2"/>
  <c r="CN381" i="2"/>
  <c r="CO381" i="2"/>
  <c r="CN382" i="2"/>
  <c r="CO382" i="2"/>
  <c r="CN383" i="2"/>
  <c r="CO383" i="2"/>
  <c r="CX4" i="2"/>
  <c r="CL5" i="2" l="1"/>
  <c r="CM5" i="2"/>
  <c r="CL6" i="2"/>
  <c r="CM6" i="2"/>
  <c r="CL7" i="2"/>
  <c r="CM7" i="2"/>
  <c r="CL8" i="2"/>
  <c r="CM8" i="2"/>
  <c r="CL9" i="2"/>
  <c r="CM9" i="2"/>
  <c r="CL10" i="2"/>
  <c r="CM10" i="2"/>
  <c r="CL11" i="2"/>
  <c r="CM11" i="2"/>
  <c r="CL12" i="2"/>
  <c r="CM12" i="2"/>
  <c r="CL13" i="2"/>
  <c r="CM13" i="2"/>
  <c r="CL14" i="2"/>
  <c r="CM14" i="2"/>
  <c r="CL15" i="2"/>
  <c r="CM15" i="2"/>
  <c r="CL16" i="2"/>
  <c r="CM16" i="2"/>
  <c r="CL17" i="2"/>
  <c r="CM17" i="2"/>
  <c r="CL18" i="2"/>
  <c r="CM18" i="2"/>
  <c r="CL19" i="2"/>
  <c r="CM19" i="2"/>
  <c r="CL20" i="2"/>
  <c r="CM20" i="2"/>
  <c r="CL21" i="2"/>
  <c r="CM21" i="2"/>
  <c r="CL22" i="2"/>
  <c r="CM22" i="2"/>
  <c r="CL23" i="2"/>
  <c r="CM23" i="2"/>
  <c r="CL24" i="2"/>
  <c r="CM24" i="2"/>
  <c r="CL25" i="2"/>
  <c r="CM25" i="2"/>
  <c r="CL26" i="2"/>
  <c r="CM26" i="2"/>
  <c r="CL27" i="2"/>
  <c r="CM27" i="2"/>
  <c r="CL28" i="2"/>
  <c r="CM28" i="2"/>
  <c r="CL29" i="2"/>
  <c r="CM29" i="2"/>
  <c r="CL30" i="2"/>
  <c r="CM30" i="2"/>
  <c r="CL31" i="2"/>
  <c r="CM31" i="2"/>
  <c r="CL32" i="2"/>
  <c r="CM32" i="2"/>
  <c r="CL33" i="2"/>
  <c r="CM33" i="2"/>
  <c r="CL34" i="2"/>
  <c r="CM34" i="2"/>
  <c r="CL35" i="2"/>
  <c r="CM35" i="2"/>
  <c r="CL36" i="2"/>
  <c r="CM36" i="2"/>
  <c r="CL37" i="2"/>
  <c r="CM37" i="2"/>
  <c r="CL38" i="2"/>
  <c r="CM38" i="2"/>
  <c r="CL39" i="2"/>
  <c r="CM39" i="2"/>
  <c r="CL40" i="2"/>
  <c r="CM40" i="2"/>
  <c r="CL41" i="2"/>
  <c r="CM41" i="2"/>
  <c r="CL42" i="2"/>
  <c r="CM42" i="2"/>
  <c r="CL43" i="2"/>
  <c r="CM43" i="2"/>
  <c r="CL44" i="2"/>
  <c r="CM44" i="2"/>
  <c r="CL45" i="2"/>
  <c r="CM45" i="2"/>
  <c r="CL46" i="2"/>
  <c r="CM46" i="2"/>
  <c r="CL47" i="2"/>
  <c r="CM47" i="2"/>
  <c r="CL48" i="2"/>
  <c r="CM48" i="2"/>
  <c r="CL49" i="2"/>
  <c r="CM49" i="2"/>
  <c r="CL50" i="2"/>
  <c r="CM50" i="2"/>
  <c r="CL51" i="2"/>
  <c r="CM51" i="2"/>
  <c r="CL52" i="2"/>
  <c r="CM52" i="2"/>
  <c r="CL53" i="2"/>
  <c r="CM53" i="2"/>
  <c r="CL54" i="2"/>
  <c r="CM54" i="2"/>
  <c r="CL55" i="2"/>
  <c r="CM55" i="2"/>
  <c r="CL56" i="2"/>
  <c r="CM56" i="2"/>
  <c r="CL57" i="2"/>
  <c r="CM57" i="2"/>
  <c r="CL58" i="2"/>
  <c r="CM58" i="2"/>
  <c r="CL59" i="2"/>
  <c r="CM59" i="2"/>
  <c r="CL60" i="2"/>
  <c r="CM60" i="2"/>
  <c r="CL61" i="2"/>
  <c r="CM61" i="2"/>
  <c r="CL62" i="2"/>
  <c r="CM62" i="2"/>
  <c r="CL63" i="2"/>
  <c r="CM63" i="2"/>
  <c r="CL64" i="2"/>
  <c r="CM64" i="2"/>
  <c r="CL65" i="2"/>
  <c r="CM65" i="2"/>
  <c r="CL66" i="2"/>
  <c r="CM66" i="2"/>
  <c r="CL67" i="2"/>
  <c r="CM67" i="2"/>
  <c r="CL68" i="2"/>
  <c r="CM68" i="2"/>
  <c r="CL69" i="2"/>
  <c r="CM69" i="2"/>
  <c r="CL70" i="2"/>
  <c r="CM70" i="2"/>
  <c r="CL71" i="2"/>
  <c r="CM71" i="2"/>
  <c r="CL72" i="2"/>
  <c r="CM72" i="2"/>
  <c r="CL73" i="2"/>
  <c r="CM73" i="2"/>
  <c r="CL74" i="2"/>
  <c r="CM74" i="2"/>
  <c r="CL75" i="2"/>
  <c r="CM75" i="2"/>
  <c r="CL76" i="2"/>
  <c r="CM76" i="2"/>
  <c r="CL77" i="2"/>
  <c r="CM77" i="2"/>
  <c r="CL78" i="2"/>
  <c r="CM78" i="2"/>
  <c r="CL79" i="2"/>
  <c r="CM79" i="2"/>
  <c r="CL80" i="2"/>
  <c r="CM80" i="2"/>
  <c r="CL81" i="2"/>
  <c r="CM81" i="2"/>
  <c r="CL82" i="2"/>
  <c r="CM82" i="2"/>
  <c r="CL83" i="2"/>
  <c r="CM83" i="2"/>
  <c r="CL84" i="2"/>
  <c r="CM84" i="2"/>
  <c r="CL85" i="2"/>
  <c r="CM85" i="2"/>
  <c r="CL86" i="2"/>
  <c r="CM86" i="2"/>
  <c r="CL87" i="2"/>
  <c r="CM87" i="2"/>
  <c r="CL88" i="2"/>
  <c r="CM88" i="2"/>
  <c r="CL89" i="2"/>
  <c r="CM89" i="2"/>
  <c r="CL90" i="2"/>
  <c r="CM90" i="2"/>
  <c r="CL91" i="2"/>
  <c r="CM91" i="2"/>
  <c r="CL92" i="2"/>
  <c r="CM92" i="2"/>
  <c r="CL93" i="2"/>
  <c r="CM93" i="2"/>
  <c r="CL94" i="2"/>
  <c r="CM94" i="2"/>
  <c r="CL95" i="2"/>
  <c r="CM95" i="2"/>
  <c r="CL96" i="2"/>
  <c r="CM96" i="2"/>
  <c r="CL97" i="2"/>
  <c r="CM97" i="2"/>
  <c r="CL98" i="2"/>
  <c r="CM98" i="2"/>
  <c r="CL99" i="2"/>
  <c r="CM99" i="2"/>
  <c r="CL100" i="2"/>
  <c r="CM100" i="2"/>
  <c r="CL101" i="2"/>
  <c r="CM101" i="2"/>
  <c r="CL102" i="2"/>
  <c r="CM102" i="2"/>
  <c r="CL103" i="2"/>
  <c r="CM103" i="2"/>
  <c r="CL104" i="2"/>
  <c r="CM104" i="2"/>
  <c r="CL105" i="2"/>
  <c r="CM105" i="2"/>
  <c r="CL106" i="2"/>
  <c r="CM106" i="2"/>
  <c r="CL107" i="2"/>
  <c r="CM107" i="2"/>
  <c r="CL108" i="2"/>
  <c r="CM108" i="2"/>
  <c r="CL109" i="2"/>
  <c r="CM109" i="2"/>
  <c r="CL110" i="2"/>
  <c r="CM110" i="2"/>
  <c r="CL111" i="2"/>
  <c r="CM111" i="2"/>
  <c r="CL112" i="2"/>
  <c r="CM112" i="2"/>
  <c r="CL113" i="2"/>
  <c r="CM113" i="2"/>
  <c r="CL114" i="2"/>
  <c r="CM114" i="2"/>
  <c r="CL115" i="2"/>
  <c r="CM115" i="2"/>
  <c r="CL116" i="2"/>
  <c r="CM116" i="2"/>
  <c r="CL117" i="2"/>
  <c r="CM117" i="2"/>
  <c r="CL118" i="2"/>
  <c r="CM118" i="2"/>
  <c r="CL119" i="2"/>
  <c r="CM119" i="2"/>
  <c r="CL120" i="2"/>
  <c r="CM120" i="2"/>
  <c r="CL121" i="2"/>
  <c r="CM121" i="2"/>
  <c r="CL122" i="2"/>
  <c r="CM122" i="2"/>
  <c r="CL123" i="2"/>
  <c r="CM123" i="2"/>
  <c r="CL124" i="2"/>
  <c r="CM124" i="2"/>
  <c r="CL125" i="2"/>
  <c r="CM125" i="2"/>
  <c r="CL126" i="2"/>
  <c r="CM126" i="2"/>
  <c r="CL127" i="2"/>
  <c r="CM127" i="2"/>
  <c r="CL128" i="2"/>
  <c r="CM128" i="2"/>
  <c r="CL129" i="2"/>
  <c r="CM129" i="2"/>
  <c r="CL130" i="2"/>
  <c r="CM130" i="2"/>
  <c r="CL131" i="2"/>
  <c r="CM131" i="2"/>
  <c r="CL132" i="2"/>
  <c r="CM132" i="2"/>
  <c r="CL133" i="2"/>
  <c r="CM133" i="2"/>
  <c r="CL134" i="2"/>
  <c r="CM134" i="2"/>
  <c r="CL135" i="2"/>
  <c r="CM135" i="2"/>
  <c r="CL136" i="2"/>
  <c r="CM136" i="2"/>
  <c r="CL137" i="2"/>
  <c r="CM137" i="2"/>
  <c r="CL138" i="2"/>
  <c r="CM138" i="2"/>
  <c r="CL139" i="2"/>
  <c r="CM139" i="2"/>
  <c r="CL140" i="2"/>
  <c r="CM140" i="2"/>
  <c r="CL141" i="2"/>
  <c r="CM141" i="2"/>
  <c r="CL142" i="2"/>
  <c r="CM142" i="2"/>
  <c r="CL143" i="2"/>
  <c r="CM143" i="2"/>
  <c r="CL144" i="2"/>
  <c r="CM144" i="2"/>
  <c r="CL145" i="2"/>
  <c r="CM145" i="2"/>
  <c r="CL146" i="2"/>
  <c r="CM146" i="2"/>
  <c r="CL147" i="2"/>
  <c r="CM147" i="2"/>
  <c r="CL148" i="2"/>
  <c r="CM148" i="2"/>
  <c r="CL149" i="2"/>
  <c r="CM149" i="2"/>
  <c r="CL150" i="2"/>
  <c r="CM150" i="2"/>
  <c r="CL151" i="2"/>
  <c r="CM151" i="2"/>
  <c r="CL152" i="2"/>
  <c r="CM152" i="2"/>
  <c r="CL153" i="2"/>
  <c r="CM153" i="2"/>
  <c r="CL154" i="2"/>
  <c r="CM154" i="2"/>
  <c r="CL155" i="2"/>
  <c r="CM155" i="2"/>
  <c r="CL156" i="2"/>
  <c r="CM156" i="2"/>
  <c r="CL157" i="2"/>
  <c r="CM157" i="2"/>
  <c r="CL158" i="2"/>
  <c r="CM158" i="2"/>
  <c r="CL159" i="2"/>
  <c r="CM159" i="2"/>
  <c r="CL160" i="2"/>
  <c r="CM160" i="2"/>
  <c r="CL161" i="2"/>
  <c r="CM161" i="2"/>
  <c r="CL162" i="2"/>
  <c r="CM162" i="2"/>
  <c r="CL163" i="2"/>
  <c r="CM163" i="2"/>
  <c r="CL164" i="2"/>
  <c r="CM164" i="2"/>
  <c r="CL165" i="2"/>
  <c r="CM165" i="2"/>
  <c r="CL166" i="2"/>
  <c r="CM166" i="2"/>
  <c r="CL167" i="2"/>
  <c r="CM167" i="2"/>
  <c r="CL168" i="2"/>
  <c r="CM168" i="2"/>
  <c r="CL169" i="2"/>
  <c r="CM169" i="2"/>
  <c r="CL170" i="2"/>
  <c r="CM170" i="2"/>
  <c r="CL171" i="2"/>
  <c r="CM171" i="2"/>
  <c r="CL172" i="2"/>
  <c r="CM172" i="2"/>
  <c r="CL173" i="2"/>
  <c r="CM173" i="2"/>
  <c r="CL174" i="2"/>
  <c r="CM174" i="2"/>
  <c r="CL175" i="2"/>
  <c r="CM175" i="2"/>
  <c r="CL176" i="2"/>
  <c r="CM176" i="2"/>
  <c r="CL177" i="2"/>
  <c r="CM177" i="2"/>
  <c r="CL178" i="2"/>
  <c r="CM178" i="2"/>
  <c r="CL179" i="2"/>
  <c r="CM179" i="2"/>
  <c r="CL180" i="2"/>
  <c r="CM180" i="2"/>
  <c r="CL181" i="2"/>
  <c r="CM181" i="2"/>
  <c r="CL182" i="2"/>
  <c r="CM182" i="2"/>
  <c r="CL183" i="2"/>
  <c r="CM183" i="2"/>
  <c r="CL184" i="2"/>
  <c r="CM184" i="2"/>
  <c r="CL185" i="2"/>
  <c r="CM185" i="2"/>
  <c r="CL186" i="2"/>
  <c r="CM186" i="2"/>
  <c r="CL187" i="2"/>
  <c r="CM187" i="2"/>
  <c r="CL188" i="2"/>
  <c r="CM188" i="2"/>
  <c r="CL189" i="2"/>
  <c r="CM189" i="2"/>
  <c r="CL190" i="2"/>
  <c r="CM190" i="2"/>
  <c r="CL191" i="2"/>
  <c r="CM191" i="2"/>
  <c r="CL192" i="2"/>
  <c r="CM192" i="2"/>
  <c r="CL193" i="2"/>
  <c r="CM193" i="2"/>
  <c r="CL194" i="2"/>
  <c r="CM194" i="2"/>
  <c r="CL195" i="2"/>
  <c r="CM195" i="2"/>
  <c r="CL196" i="2"/>
  <c r="CM196" i="2"/>
  <c r="CL197" i="2"/>
  <c r="CM197" i="2"/>
  <c r="CL198" i="2"/>
  <c r="CM198" i="2"/>
  <c r="CL199" i="2"/>
  <c r="CM199" i="2"/>
  <c r="CL200" i="2"/>
  <c r="CM200" i="2"/>
  <c r="CL201" i="2"/>
  <c r="CM201" i="2"/>
  <c r="CL202" i="2"/>
  <c r="CM202" i="2"/>
  <c r="CL203" i="2"/>
  <c r="CM203" i="2"/>
  <c r="CL204" i="2"/>
  <c r="CM204" i="2"/>
  <c r="CL205" i="2"/>
  <c r="CM205" i="2"/>
  <c r="CL206" i="2"/>
  <c r="CM206" i="2"/>
  <c r="CL207" i="2"/>
  <c r="CM207" i="2"/>
  <c r="CL208" i="2"/>
  <c r="CM208" i="2"/>
  <c r="CL209" i="2"/>
  <c r="CM209" i="2"/>
  <c r="CL210" i="2"/>
  <c r="CM210" i="2"/>
  <c r="CL211" i="2"/>
  <c r="CM211" i="2"/>
  <c r="CL212" i="2"/>
  <c r="CM212" i="2"/>
  <c r="CL213" i="2"/>
  <c r="CM213" i="2"/>
  <c r="CL214" i="2"/>
  <c r="CM214" i="2"/>
  <c r="CL215" i="2"/>
  <c r="CM215" i="2"/>
  <c r="CL216" i="2"/>
  <c r="CM216" i="2"/>
  <c r="CL217" i="2"/>
  <c r="CM217" i="2"/>
  <c r="CL218" i="2"/>
  <c r="CM218" i="2"/>
  <c r="CL219" i="2"/>
  <c r="CM219" i="2"/>
  <c r="CL220" i="2"/>
  <c r="CM220" i="2"/>
  <c r="CL221" i="2"/>
  <c r="CM221" i="2"/>
  <c r="CL222" i="2"/>
  <c r="CM222" i="2"/>
  <c r="CL223" i="2"/>
  <c r="CM223" i="2"/>
  <c r="CL224" i="2"/>
  <c r="CM224" i="2"/>
  <c r="CL225" i="2"/>
  <c r="CM225" i="2"/>
  <c r="CL226" i="2"/>
  <c r="CM226" i="2"/>
  <c r="CL227" i="2"/>
  <c r="CM227" i="2"/>
  <c r="CL228" i="2"/>
  <c r="CM228" i="2"/>
  <c r="CL229" i="2"/>
  <c r="CM229" i="2"/>
  <c r="CL230" i="2"/>
  <c r="CM230" i="2"/>
  <c r="CL231" i="2"/>
  <c r="CM231" i="2"/>
  <c r="CL232" i="2"/>
  <c r="CM232" i="2"/>
  <c r="CL233" i="2"/>
  <c r="CM233" i="2"/>
  <c r="CL234" i="2"/>
  <c r="CM234" i="2"/>
  <c r="CL235" i="2"/>
  <c r="CM235" i="2"/>
  <c r="CL236" i="2"/>
  <c r="CM236" i="2"/>
  <c r="CL237" i="2"/>
  <c r="CM237" i="2"/>
  <c r="CL238" i="2"/>
  <c r="CM238" i="2"/>
  <c r="CL239" i="2"/>
  <c r="CM239" i="2"/>
  <c r="CL240" i="2"/>
  <c r="CM240" i="2"/>
  <c r="CL241" i="2"/>
  <c r="CM241" i="2"/>
  <c r="CL242" i="2"/>
  <c r="CM242" i="2"/>
  <c r="CL243" i="2"/>
  <c r="CM243" i="2"/>
  <c r="CL244" i="2"/>
  <c r="CM244" i="2"/>
  <c r="CL245" i="2"/>
  <c r="CM245" i="2"/>
  <c r="CL246" i="2"/>
  <c r="CM246" i="2"/>
  <c r="CL247" i="2"/>
  <c r="CM247" i="2"/>
  <c r="CL248" i="2"/>
  <c r="CM248" i="2"/>
  <c r="CL249" i="2"/>
  <c r="CM249" i="2"/>
  <c r="CL250" i="2"/>
  <c r="CM250" i="2"/>
  <c r="CL251" i="2"/>
  <c r="CM251" i="2"/>
  <c r="CL252" i="2"/>
  <c r="CM252" i="2"/>
  <c r="CL253" i="2"/>
  <c r="CM253" i="2"/>
  <c r="CL254" i="2"/>
  <c r="CM254" i="2"/>
  <c r="CL255" i="2"/>
  <c r="CM255" i="2"/>
  <c r="CL256" i="2"/>
  <c r="CM256" i="2"/>
  <c r="CL257" i="2"/>
  <c r="CM257" i="2"/>
  <c r="CL258" i="2"/>
  <c r="CM258" i="2"/>
  <c r="CL259" i="2"/>
  <c r="CM259" i="2"/>
  <c r="CL260" i="2"/>
  <c r="CM260" i="2"/>
  <c r="CL261" i="2"/>
  <c r="CM261" i="2"/>
  <c r="CL262" i="2"/>
  <c r="CM262" i="2"/>
  <c r="CL263" i="2"/>
  <c r="CM263" i="2"/>
  <c r="CL264" i="2"/>
  <c r="CM264" i="2"/>
  <c r="CL265" i="2"/>
  <c r="CM265" i="2"/>
  <c r="CL266" i="2"/>
  <c r="CM266" i="2"/>
  <c r="CL267" i="2"/>
  <c r="CM267" i="2"/>
  <c r="CL268" i="2"/>
  <c r="CM268" i="2"/>
  <c r="CL269" i="2"/>
  <c r="CM269" i="2"/>
  <c r="CL270" i="2"/>
  <c r="CM270" i="2"/>
  <c r="CL271" i="2"/>
  <c r="CM271" i="2"/>
  <c r="CL272" i="2"/>
  <c r="CM272" i="2"/>
  <c r="CL273" i="2"/>
  <c r="CM273" i="2"/>
  <c r="CL274" i="2"/>
  <c r="CM274" i="2"/>
  <c r="CL275" i="2"/>
  <c r="CM275" i="2"/>
  <c r="CL276" i="2"/>
  <c r="CM276" i="2"/>
  <c r="CL277" i="2"/>
  <c r="CM277" i="2"/>
  <c r="CL278" i="2"/>
  <c r="CM278" i="2"/>
  <c r="CL279" i="2"/>
  <c r="CM279" i="2"/>
  <c r="CL280" i="2"/>
  <c r="CM280" i="2"/>
  <c r="CL281" i="2"/>
  <c r="CM281" i="2"/>
  <c r="CL282" i="2"/>
  <c r="CM282" i="2"/>
  <c r="CL283" i="2"/>
  <c r="CM283" i="2"/>
  <c r="CL284" i="2"/>
  <c r="CM284" i="2"/>
  <c r="CL285" i="2"/>
  <c r="CM285" i="2"/>
  <c r="CL286" i="2"/>
  <c r="CM286" i="2"/>
  <c r="CL287" i="2"/>
  <c r="CM287" i="2"/>
  <c r="CL288" i="2"/>
  <c r="CM288" i="2"/>
  <c r="CL289" i="2"/>
  <c r="CM289" i="2"/>
  <c r="CL290" i="2"/>
  <c r="CM290" i="2"/>
  <c r="CL291" i="2"/>
  <c r="CM291" i="2"/>
  <c r="CL292" i="2"/>
  <c r="CM292" i="2"/>
  <c r="CL293" i="2"/>
  <c r="CM293" i="2"/>
  <c r="CL294" i="2"/>
  <c r="CM294" i="2"/>
  <c r="CL295" i="2"/>
  <c r="CM295" i="2"/>
  <c r="CL296" i="2"/>
  <c r="CM296" i="2"/>
  <c r="CL297" i="2"/>
  <c r="CM297" i="2"/>
  <c r="CL298" i="2"/>
  <c r="CM298" i="2"/>
  <c r="CL299" i="2"/>
  <c r="CM299" i="2"/>
  <c r="CL300" i="2"/>
  <c r="CM300" i="2"/>
  <c r="CL301" i="2"/>
  <c r="CM301" i="2"/>
  <c r="CL302" i="2"/>
  <c r="CM302" i="2"/>
  <c r="CL303" i="2"/>
  <c r="CM303" i="2"/>
  <c r="CL304" i="2"/>
  <c r="CM304" i="2"/>
  <c r="CL305" i="2"/>
  <c r="CM305" i="2"/>
  <c r="CL306" i="2"/>
  <c r="CM306" i="2"/>
  <c r="CL307" i="2"/>
  <c r="CM307" i="2"/>
  <c r="CL308" i="2"/>
  <c r="CM308" i="2"/>
  <c r="CL309" i="2"/>
  <c r="CM309" i="2"/>
  <c r="CL310" i="2"/>
  <c r="CM310" i="2"/>
  <c r="CL311" i="2"/>
  <c r="CM311" i="2"/>
  <c r="CL312" i="2"/>
  <c r="CM312" i="2"/>
  <c r="CL313" i="2"/>
  <c r="CM313" i="2"/>
  <c r="CL314" i="2"/>
  <c r="CM314" i="2"/>
  <c r="CL315" i="2"/>
  <c r="CM315" i="2"/>
  <c r="CL316" i="2"/>
  <c r="CM316" i="2"/>
  <c r="CL317" i="2"/>
  <c r="CM317" i="2"/>
  <c r="CL318" i="2"/>
  <c r="CM318" i="2"/>
  <c r="CL319" i="2"/>
  <c r="CM319" i="2"/>
  <c r="CL320" i="2"/>
  <c r="CM320" i="2"/>
  <c r="CL321" i="2"/>
  <c r="CM321" i="2"/>
  <c r="CL322" i="2"/>
  <c r="CM322" i="2"/>
  <c r="CL323" i="2"/>
  <c r="CM323" i="2"/>
  <c r="CL324" i="2"/>
  <c r="CM324" i="2"/>
  <c r="CL325" i="2"/>
  <c r="CM325" i="2"/>
  <c r="CL326" i="2"/>
  <c r="CM326" i="2"/>
  <c r="CL327" i="2"/>
  <c r="CM327" i="2"/>
  <c r="CL328" i="2"/>
  <c r="CM328" i="2"/>
  <c r="CL329" i="2"/>
  <c r="CM329" i="2"/>
  <c r="CL330" i="2"/>
  <c r="CM330" i="2"/>
  <c r="CL331" i="2"/>
  <c r="CM331" i="2"/>
  <c r="CL332" i="2"/>
  <c r="CM332" i="2"/>
  <c r="CL333" i="2"/>
  <c r="CM333" i="2"/>
  <c r="CL334" i="2"/>
  <c r="CM334" i="2"/>
  <c r="CL335" i="2"/>
  <c r="CM335" i="2"/>
  <c r="CL336" i="2"/>
  <c r="CM336" i="2"/>
  <c r="CL337" i="2"/>
  <c r="CM337" i="2"/>
  <c r="CL338" i="2"/>
  <c r="CM338" i="2"/>
  <c r="CL339" i="2"/>
  <c r="CM339" i="2"/>
  <c r="CL340" i="2"/>
  <c r="CM340" i="2"/>
  <c r="CL341" i="2"/>
  <c r="CM341" i="2"/>
  <c r="CL342" i="2"/>
  <c r="CM342" i="2"/>
  <c r="CL343" i="2"/>
  <c r="CM343" i="2"/>
  <c r="CL344" i="2"/>
  <c r="CM344" i="2"/>
  <c r="CL345" i="2"/>
  <c r="CM345" i="2"/>
  <c r="CL346" i="2"/>
  <c r="CM346" i="2"/>
  <c r="CL347" i="2"/>
  <c r="CM347" i="2"/>
  <c r="CL348" i="2"/>
  <c r="CM348" i="2"/>
  <c r="CL349" i="2"/>
  <c r="CM349" i="2"/>
  <c r="CL350" i="2"/>
  <c r="CM350" i="2"/>
  <c r="CL351" i="2"/>
  <c r="CM351" i="2"/>
  <c r="CL352" i="2"/>
  <c r="CM352" i="2"/>
  <c r="CL353" i="2"/>
  <c r="CM353" i="2"/>
  <c r="CL354" i="2"/>
  <c r="CM354" i="2"/>
  <c r="CL355" i="2"/>
  <c r="CM355" i="2"/>
  <c r="CL356" i="2"/>
  <c r="CM356" i="2"/>
  <c r="CL357" i="2"/>
  <c r="CM357" i="2"/>
  <c r="CL358" i="2"/>
  <c r="CM358" i="2"/>
  <c r="CL359" i="2"/>
  <c r="CM359" i="2"/>
  <c r="CL360" i="2"/>
  <c r="CM360" i="2"/>
  <c r="CL361" i="2"/>
  <c r="CM361" i="2"/>
  <c r="CL362" i="2"/>
  <c r="CM362" i="2"/>
  <c r="CL363" i="2"/>
  <c r="CM363" i="2"/>
  <c r="CL364" i="2"/>
  <c r="CM364" i="2"/>
  <c r="CL365" i="2"/>
  <c r="CM365" i="2"/>
  <c r="CL366" i="2"/>
  <c r="CM366" i="2"/>
  <c r="CL367" i="2"/>
  <c r="CM367" i="2"/>
  <c r="CL368" i="2"/>
  <c r="CM368" i="2"/>
  <c r="CL369" i="2"/>
  <c r="CM369" i="2"/>
  <c r="CL370" i="2"/>
  <c r="CM370" i="2"/>
  <c r="CL371" i="2"/>
  <c r="CM371" i="2"/>
  <c r="CL372" i="2"/>
  <c r="CM372" i="2"/>
  <c r="CL373" i="2"/>
  <c r="CM373" i="2"/>
  <c r="CL374" i="2"/>
  <c r="CM374" i="2"/>
  <c r="CL375" i="2"/>
  <c r="CM375" i="2"/>
  <c r="CL376" i="2"/>
  <c r="CM376" i="2"/>
  <c r="CL377" i="2"/>
  <c r="CM377" i="2"/>
  <c r="CL378" i="2"/>
  <c r="CM378" i="2"/>
  <c r="CL379" i="2"/>
  <c r="CM379" i="2"/>
  <c r="CL380" i="2"/>
  <c r="CM380" i="2"/>
  <c r="CL381" i="2"/>
  <c r="CM381" i="2"/>
  <c r="CL382" i="2"/>
  <c r="CM382" i="2"/>
  <c r="CL383" i="2"/>
  <c r="CM383" i="2"/>
  <c r="CM4" i="2"/>
  <c r="CL4" i="2"/>
  <c r="CO4" i="2"/>
  <c r="CN4" i="2"/>
  <c r="DF4" i="2" l="1"/>
  <c r="AG79" i="4" l="1"/>
  <c r="AG80" i="4" s="1"/>
  <c r="AG81" i="4" s="1"/>
  <c r="AG82" i="4" s="1"/>
  <c r="AG83" i="4" s="1"/>
  <c r="AG84" i="4" s="1"/>
  <c r="AG85" i="4" s="1"/>
  <c r="AG86" i="4" s="1"/>
  <c r="AG87" i="4" s="1"/>
  <c r="AG88" i="4" s="1"/>
  <c r="AG89" i="4" s="1"/>
  <c r="AG90" i="4" s="1"/>
  <c r="AG91" i="4" s="1"/>
  <c r="AG92" i="4" s="1"/>
  <c r="AG93" i="4" s="1"/>
  <c r="AG94" i="4" s="1"/>
  <c r="AG95" i="4" s="1"/>
  <c r="AG96" i="4" s="1"/>
  <c r="AG97" i="4" s="1"/>
  <c r="AG98" i="4" s="1"/>
  <c r="AC79" i="4"/>
  <c r="AC80" i="4" s="1"/>
  <c r="AC81" i="4" s="1"/>
  <c r="AC82" i="4" s="1"/>
  <c r="AC83" i="4" s="1"/>
  <c r="AC84" i="4" s="1"/>
  <c r="AC85" i="4" s="1"/>
  <c r="AC86" i="4" s="1"/>
  <c r="AC87" i="4" s="1"/>
  <c r="AC88" i="4" s="1"/>
  <c r="AC89" i="4" s="1"/>
  <c r="AC90" i="4" s="1"/>
  <c r="AC91" i="4" s="1"/>
  <c r="AC92" i="4" s="1"/>
  <c r="AC93" i="4" s="1"/>
  <c r="AC94" i="4" s="1"/>
  <c r="AC95" i="4" s="1"/>
  <c r="AC96" i="4" s="1"/>
  <c r="AC97" i="4" s="1"/>
  <c r="AC98" i="4" s="1"/>
  <c r="Y79" i="4"/>
  <c r="Y80" i="4" s="1"/>
  <c r="Y81" i="4" s="1"/>
  <c r="Y82" i="4" s="1"/>
  <c r="Y83" i="4" s="1"/>
  <c r="Y84" i="4" s="1"/>
  <c r="Y85" i="4" s="1"/>
  <c r="Y86" i="4" s="1"/>
  <c r="Y87" i="4" s="1"/>
  <c r="Y88" i="4" s="1"/>
  <c r="Y89" i="4" s="1"/>
  <c r="Y90" i="4" s="1"/>
  <c r="Y91" i="4" s="1"/>
  <c r="Y92" i="4" s="1"/>
  <c r="Y93" i="4" s="1"/>
  <c r="Y94" i="4" s="1"/>
  <c r="Y95" i="4" s="1"/>
  <c r="Y96" i="4" s="1"/>
  <c r="Y97" i="4" s="1"/>
  <c r="Y98" i="4" s="1"/>
  <c r="U79" i="4"/>
  <c r="U80" i="4" s="1"/>
  <c r="U81" i="4" s="1"/>
  <c r="U82" i="4" s="1"/>
  <c r="U83" i="4" s="1"/>
  <c r="U84" i="4" s="1"/>
  <c r="U85" i="4" s="1"/>
  <c r="U86" i="4" s="1"/>
  <c r="U87" i="4" s="1"/>
  <c r="U88" i="4" s="1"/>
  <c r="U89" i="4" s="1"/>
  <c r="U90" i="4" s="1"/>
  <c r="U91" i="4" s="1"/>
  <c r="U92" i="4" s="1"/>
  <c r="U93" i="4" s="1"/>
  <c r="U94" i="4" s="1"/>
  <c r="U95" i="4" s="1"/>
  <c r="U96" i="4" s="1"/>
  <c r="U97" i="4" s="1"/>
  <c r="U98" i="4" s="1"/>
  <c r="Q79" i="4"/>
  <c r="Q80" i="4" s="1"/>
  <c r="Q81" i="4" s="1"/>
  <c r="Q82" i="4" s="1"/>
  <c r="Q83" i="4" s="1"/>
  <c r="Q84" i="4" s="1"/>
  <c r="Q85" i="4" s="1"/>
  <c r="Q86" i="4" s="1"/>
  <c r="Q87" i="4" s="1"/>
  <c r="Q88" i="4" s="1"/>
  <c r="Q89" i="4" s="1"/>
  <c r="Q90" i="4" s="1"/>
  <c r="Q91" i="4" s="1"/>
  <c r="Q92" i="4" s="1"/>
  <c r="Q93" i="4" s="1"/>
  <c r="Q94" i="4" s="1"/>
  <c r="Q95" i="4" s="1"/>
  <c r="Q96" i="4" s="1"/>
  <c r="Q97" i="4" s="1"/>
  <c r="Q98" i="4" s="1"/>
  <c r="M79" i="4"/>
  <c r="M80" i="4" s="1"/>
  <c r="M81" i="4" s="1"/>
  <c r="M82" i="4" s="1"/>
  <c r="M83" i="4" s="1"/>
  <c r="M84" i="4" s="1"/>
  <c r="M85" i="4" s="1"/>
  <c r="M86" i="4" s="1"/>
  <c r="M87" i="4" s="1"/>
  <c r="M88" i="4" s="1"/>
  <c r="M89" i="4" s="1"/>
  <c r="M90" i="4" s="1"/>
  <c r="M91" i="4" s="1"/>
  <c r="M92" i="4" s="1"/>
  <c r="M93" i="4" s="1"/>
  <c r="M94" i="4" s="1"/>
  <c r="M95" i="4" s="1"/>
  <c r="M96" i="4" s="1"/>
  <c r="M97" i="4" s="1"/>
  <c r="M98" i="4" s="1"/>
  <c r="I79" i="4"/>
  <c r="I80" i="4" s="1"/>
  <c r="I81" i="4" s="1"/>
  <c r="I82" i="4" s="1"/>
  <c r="I83" i="4" s="1"/>
  <c r="I84" i="4" s="1"/>
  <c r="I85" i="4" s="1"/>
  <c r="I86" i="4" s="1"/>
  <c r="I87" i="4" s="1"/>
  <c r="I88" i="4" s="1"/>
  <c r="I89" i="4" s="1"/>
  <c r="I90" i="4" s="1"/>
  <c r="I91" i="4" s="1"/>
  <c r="I92" i="4" s="1"/>
  <c r="I93" i="4" s="1"/>
  <c r="I94" i="4" s="1"/>
  <c r="I95" i="4" s="1"/>
  <c r="I96" i="4" s="1"/>
  <c r="I97" i="4" s="1"/>
  <c r="I98" i="4" s="1"/>
  <c r="E79" i="4"/>
  <c r="E80" i="4" s="1"/>
  <c r="E81" i="4" s="1"/>
  <c r="E82" i="4" s="1"/>
  <c r="E83" i="4" s="1"/>
  <c r="E84" i="4" s="1"/>
  <c r="E85" i="4" s="1"/>
  <c r="E86" i="4" s="1"/>
  <c r="E87" i="4" s="1"/>
  <c r="E88" i="4" s="1"/>
  <c r="E89" i="4" s="1"/>
  <c r="E90" i="4" s="1"/>
  <c r="E91" i="4" s="1"/>
  <c r="E92" i="4" s="1"/>
  <c r="E93" i="4" s="1"/>
  <c r="E94" i="4" s="1"/>
  <c r="E95" i="4" s="1"/>
  <c r="E96" i="4" s="1"/>
  <c r="E97" i="4" s="1"/>
  <c r="E98" i="4" s="1"/>
  <c r="A79" i="4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R71" i="4"/>
  <c r="J71" i="4"/>
  <c r="B71" i="4"/>
  <c r="R70" i="4"/>
  <c r="J70" i="4"/>
  <c r="B70" i="4"/>
  <c r="R69" i="4"/>
  <c r="J69" i="4"/>
  <c r="B69" i="4"/>
  <c r="R68" i="4"/>
  <c r="J68" i="4"/>
  <c r="B68" i="4"/>
  <c r="R67" i="4"/>
  <c r="J67" i="4"/>
  <c r="B67" i="4"/>
  <c r="R66" i="4"/>
  <c r="J66" i="4"/>
  <c r="B66" i="4"/>
  <c r="R65" i="4"/>
  <c r="J65" i="4"/>
  <c r="B65" i="4"/>
  <c r="R64" i="4"/>
  <c r="J64" i="4"/>
  <c r="B64" i="4"/>
  <c r="R63" i="4"/>
  <c r="J63" i="4"/>
  <c r="B63" i="4"/>
  <c r="R62" i="4"/>
  <c r="J62" i="4"/>
  <c r="B62" i="4"/>
  <c r="R61" i="4"/>
  <c r="J61" i="4"/>
  <c r="B61" i="4"/>
  <c r="R60" i="4"/>
  <c r="J60" i="4"/>
  <c r="B60" i="4"/>
  <c r="R59" i="4"/>
  <c r="J59" i="4"/>
  <c r="B59" i="4"/>
  <c r="R58" i="4"/>
  <c r="J58" i="4"/>
  <c r="B58" i="4"/>
  <c r="R57" i="4"/>
  <c r="J57" i="4"/>
  <c r="B57" i="4"/>
  <c r="R56" i="4"/>
  <c r="J56" i="4"/>
  <c r="B56" i="4"/>
  <c r="R55" i="4"/>
  <c r="J55" i="4"/>
  <c r="B55" i="4"/>
  <c r="R54" i="4"/>
  <c r="J54" i="4"/>
  <c r="B54" i="4"/>
  <c r="R53" i="4"/>
  <c r="J53" i="4"/>
  <c r="B53" i="4"/>
  <c r="R52" i="4"/>
  <c r="J52" i="4"/>
  <c r="B52" i="4"/>
  <c r="R47" i="4"/>
  <c r="J47" i="4"/>
  <c r="B47" i="4"/>
  <c r="R46" i="4"/>
  <c r="J46" i="4"/>
  <c r="B46" i="4"/>
  <c r="R45" i="4"/>
  <c r="J45" i="4"/>
  <c r="B45" i="4"/>
  <c r="R44" i="4"/>
  <c r="J44" i="4"/>
  <c r="B44" i="4"/>
  <c r="R43" i="4"/>
  <c r="J43" i="4"/>
  <c r="B43" i="4"/>
  <c r="R42" i="4"/>
  <c r="J42" i="4"/>
  <c r="B42" i="4"/>
  <c r="R41" i="4"/>
  <c r="J41" i="4"/>
  <c r="B41" i="4"/>
  <c r="R40" i="4"/>
  <c r="J40" i="4"/>
  <c r="B40" i="4"/>
  <c r="R39" i="4"/>
  <c r="J39" i="4"/>
  <c r="B39" i="4"/>
  <c r="R38" i="4"/>
  <c r="J38" i="4"/>
  <c r="B38" i="4"/>
  <c r="R37" i="4"/>
  <c r="J37" i="4"/>
  <c r="B37" i="4"/>
  <c r="R36" i="4"/>
  <c r="J36" i="4"/>
  <c r="B36" i="4"/>
  <c r="R35" i="4"/>
  <c r="J35" i="4"/>
  <c r="B35" i="4"/>
  <c r="R34" i="4"/>
  <c r="J34" i="4"/>
  <c r="B34" i="4"/>
  <c r="R33" i="4"/>
  <c r="J33" i="4"/>
  <c r="B33" i="4"/>
  <c r="R32" i="4"/>
  <c r="J32" i="4"/>
  <c r="B32" i="4"/>
  <c r="R31" i="4"/>
  <c r="J31" i="4"/>
  <c r="B31" i="4"/>
  <c r="R30" i="4"/>
  <c r="J30" i="4"/>
  <c r="B30" i="4"/>
  <c r="R29" i="4"/>
  <c r="J29" i="4"/>
  <c r="B29" i="4"/>
  <c r="R28" i="4"/>
  <c r="J28" i="4"/>
  <c r="B28" i="4"/>
  <c r="R23" i="4"/>
  <c r="R22" i="4"/>
  <c r="R21" i="4"/>
  <c r="R20" i="4"/>
  <c r="R19" i="4"/>
  <c r="R18" i="4"/>
  <c r="R17" i="4"/>
  <c r="R16" i="4"/>
  <c r="R15" i="4"/>
  <c r="R14" i="4"/>
  <c r="R13" i="4"/>
  <c r="R12" i="4"/>
  <c r="R11" i="4"/>
  <c r="R10" i="4"/>
  <c r="R9" i="4"/>
  <c r="R8" i="4"/>
  <c r="R7" i="4"/>
  <c r="R6" i="4"/>
  <c r="R5" i="4"/>
  <c r="R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5" i="4"/>
  <c r="J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B4" i="4"/>
  <c r="E2" i="3" l="1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1" i="3"/>
  <c r="CZ5" i="2" l="1"/>
  <c r="DA5" i="2"/>
  <c r="DB5" i="2"/>
  <c r="DC5" i="2"/>
  <c r="DD5" i="2"/>
  <c r="DE5" i="2"/>
  <c r="DF5" i="2"/>
  <c r="DG5" i="2"/>
  <c r="DH5" i="2"/>
  <c r="DI5" i="2"/>
  <c r="CZ6" i="2"/>
  <c r="DA6" i="2"/>
  <c r="DB6" i="2"/>
  <c r="DC6" i="2"/>
  <c r="DD6" i="2"/>
  <c r="DE6" i="2"/>
  <c r="DF6" i="2"/>
  <c r="DG6" i="2"/>
  <c r="DH6" i="2"/>
  <c r="DI6" i="2"/>
  <c r="CZ7" i="2"/>
  <c r="DA7" i="2"/>
  <c r="DB7" i="2"/>
  <c r="DC7" i="2"/>
  <c r="DD7" i="2"/>
  <c r="DE7" i="2"/>
  <c r="DF7" i="2"/>
  <c r="DG7" i="2"/>
  <c r="DH7" i="2"/>
  <c r="DI7" i="2"/>
  <c r="CZ8" i="2"/>
  <c r="DA8" i="2"/>
  <c r="DB8" i="2"/>
  <c r="DC8" i="2"/>
  <c r="DD8" i="2"/>
  <c r="DE8" i="2"/>
  <c r="DF8" i="2"/>
  <c r="DG8" i="2"/>
  <c r="DH8" i="2"/>
  <c r="DI8" i="2"/>
  <c r="CZ9" i="2"/>
  <c r="DA9" i="2"/>
  <c r="DB9" i="2"/>
  <c r="DC9" i="2"/>
  <c r="DD9" i="2"/>
  <c r="DE9" i="2"/>
  <c r="DF9" i="2"/>
  <c r="DG9" i="2"/>
  <c r="DH9" i="2"/>
  <c r="DI9" i="2"/>
  <c r="CZ10" i="2"/>
  <c r="DA10" i="2"/>
  <c r="DB10" i="2"/>
  <c r="DC10" i="2"/>
  <c r="DD10" i="2"/>
  <c r="DE10" i="2"/>
  <c r="DF10" i="2"/>
  <c r="DG10" i="2"/>
  <c r="DH10" i="2"/>
  <c r="DI10" i="2"/>
  <c r="CZ11" i="2"/>
  <c r="DA11" i="2"/>
  <c r="DB11" i="2"/>
  <c r="DC11" i="2"/>
  <c r="DD11" i="2"/>
  <c r="DE11" i="2"/>
  <c r="DF11" i="2"/>
  <c r="DG11" i="2"/>
  <c r="DH11" i="2"/>
  <c r="DI11" i="2"/>
  <c r="CZ12" i="2"/>
  <c r="DA12" i="2"/>
  <c r="DB12" i="2"/>
  <c r="DC12" i="2"/>
  <c r="DD12" i="2"/>
  <c r="DE12" i="2"/>
  <c r="DF12" i="2"/>
  <c r="DG12" i="2"/>
  <c r="DH12" i="2"/>
  <c r="DI12" i="2"/>
  <c r="CZ13" i="2"/>
  <c r="DA13" i="2"/>
  <c r="DB13" i="2"/>
  <c r="DC13" i="2"/>
  <c r="DD13" i="2"/>
  <c r="DE13" i="2"/>
  <c r="DF13" i="2"/>
  <c r="DG13" i="2"/>
  <c r="DH13" i="2"/>
  <c r="DI13" i="2"/>
  <c r="CZ14" i="2"/>
  <c r="DA14" i="2"/>
  <c r="DB14" i="2"/>
  <c r="DC14" i="2"/>
  <c r="DD14" i="2"/>
  <c r="DE14" i="2"/>
  <c r="DF14" i="2"/>
  <c r="DG14" i="2"/>
  <c r="DH14" i="2"/>
  <c r="DI14" i="2"/>
  <c r="CZ15" i="2"/>
  <c r="DA15" i="2"/>
  <c r="DB15" i="2"/>
  <c r="DC15" i="2"/>
  <c r="DD15" i="2"/>
  <c r="DE15" i="2"/>
  <c r="DF15" i="2"/>
  <c r="DG15" i="2"/>
  <c r="DH15" i="2"/>
  <c r="DI15" i="2"/>
  <c r="CZ16" i="2"/>
  <c r="DA16" i="2"/>
  <c r="DB16" i="2"/>
  <c r="DC16" i="2"/>
  <c r="DD16" i="2"/>
  <c r="DE16" i="2"/>
  <c r="DF16" i="2"/>
  <c r="DG16" i="2"/>
  <c r="DH16" i="2"/>
  <c r="DI16" i="2"/>
  <c r="CZ17" i="2"/>
  <c r="DA17" i="2"/>
  <c r="DB17" i="2"/>
  <c r="DC17" i="2"/>
  <c r="DD17" i="2"/>
  <c r="DE17" i="2"/>
  <c r="DF17" i="2"/>
  <c r="DG17" i="2"/>
  <c r="DH17" i="2"/>
  <c r="DI17" i="2"/>
  <c r="CZ18" i="2"/>
  <c r="DA18" i="2"/>
  <c r="DB18" i="2"/>
  <c r="DC18" i="2"/>
  <c r="DD18" i="2"/>
  <c r="DE18" i="2"/>
  <c r="DF18" i="2"/>
  <c r="DG18" i="2"/>
  <c r="DH18" i="2"/>
  <c r="DI18" i="2"/>
  <c r="CZ19" i="2"/>
  <c r="DA19" i="2"/>
  <c r="DB19" i="2"/>
  <c r="DC19" i="2"/>
  <c r="DD19" i="2"/>
  <c r="DE19" i="2"/>
  <c r="DF19" i="2"/>
  <c r="DG19" i="2"/>
  <c r="DH19" i="2"/>
  <c r="DI19" i="2"/>
  <c r="CZ20" i="2"/>
  <c r="DA20" i="2"/>
  <c r="DB20" i="2"/>
  <c r="DC20" i="2"/>
  <c r="DD20" i="2"/>
  <c r="DE20" i="2"/>
  <c r="DF20" i="2"/>
  <c r="DG20" i="2"/>
  <c r="DH20" i="2"/>
  <c r="DI20" i="2"/>
  <c r="CZ21" i="2"/>
  <c r="DA21" i="2"/>
  <c r="DB21" i="2"/>
  <c r="DC21" i="2"/>
  <c r="DD21" i="2"/>
  <c r="DE21" i="2"/>
  <c r="DF21" i="2"/>
  <c r="DG21" i="2"/>
  <c r="DH21" i="2"/>
  <c r="DI21" i="2"/>
  <c r="CZ22" i="2"/>
  <c r="DA22" i="2"/>
  <c r="DB22" i="2"/>
  <c r="DC22" i="2"/>
  <c r="DD22" i="2"/>
  <c r="DE22" i="2"/>
  <c r="DF22" i="2"/>
  <c r="DG22" i="2"/>
  <c r="DH22" i="2"/>
  <c r="DI22" i="2"/>
  <c r="CZ23" i="2"/>
  <c r="DA23" i="2"/>
  <c r="DB23" i="2"/>
  <c r="DC23" i="2"/>
  <c r="DD23" i="2"/>
  <c r="DE23" i="2"/>
  <c r="DF23" i="2"/>
  <c r="DG23" i="2"/>
  <c r="DH23" i="2"/>
  <c r="DI23" i="2"/>
  <c r="CZ24" i="2"/>
  <c r="DA24" i="2"/>
  <c r="DB24" i="2"/>
  <c r="DC24" i="2"/>
  <c r="DD24" i="2"/>
  <c r="DE24" i="2"/>
  <c r="DF24" i="2"/>
  <c r="DG24" i="2"/>
  <c r="DH24" i="2"/>
  <c r="DI24" i="2"/>
  <c r="CZ25" i="2"/>
  <c r="DA25" i="2"/>
  <c r="DB25" i="2"/>
  <c r="DC25" i="2"/>
  <c r="DD25" i="2"/>
  <c r="DE25" i="2"/>
  <c r="DF25" i="2"/>
  <c r="DG25" i="2"/>
  <c r="DH25" i="2"/>
  <c r="DI25" i="2"/>
  <c r="CZ26" i="2"/>
  <c r="DA26" i="2"/>
  <c r="DB26" i="2"/>
  <c r="DC26" i="2"/>
  <c r="DD26" i="2"/>
  <c r="DE26" i="2"/>
  <c r="DF26" i="2"/>
  <c r="DG26" i="2"/>
  <c r="DH26" i="2"/>
  <c r="DI26" i="2"/>
  <c r="CZ27" i="2"/>
  <c r="DA27" i="2"/>
  <c r="DB27" i="2"/>
  <c r="DC27" i="2"/>
  <c r="DD27" i="2"/>
  <c r="DE27" i="2"/>
  <c r="DF27" i="2"/>
  <c r="DG27" i="2"/>
  <c r="DH27" i="2"/>
  <c r="DI27" i="2"/>
  <c r="CZ28" i="2"/>
  <c r="DA28" i="2"/>
  <c r="DB28" i="2"/>
  <c r="DC28" i="2"/>
  <c r="DD28" i="2"/>
  <c r="DE28" i="2"/>
  <c r="DF28" i="2"/>
  <c r="DG28" i="2"/>
  <c r="DH28" i="2"/>
  <c r="DI28" i="2"/>
  <c r="CZ29" i="2"/>
  <c r="DA29" i="2"/>
  <c r="DB29" i="2"/>
  <c r="DC29" i="2"/>
  <c r="DD29" i="2"/>
  <c r="DE29" i="2"/>
  <c r="DF29" i="2"/>
  <c r="DG29" i="2"/>
  <c r="DH29" i="2"/>
  <c r="DI29" i="2"/>
  <c r="CZ30" i="2"/>
  <c r="DA30" i="2"/>
  <c r="DB30" i="2"/>
  <c r="DC30" i="2"/>
  <c r="DD30" i="2"/>
  <c r="DE30" i="2"/>
  <c r="DF30" i="2"/>
  <c r="DG30" i="2"/>
  <c r="DH30" i="2"/>
  <c r="DI30" i="2"/>
  <c r="CZ31" i="2"/>
  <c r="DA31" i="2"/>
  <c r="DB31" i="2"/>
  <c r="DC31" i="2"/>
  <c r="DD31" i="2"/>
  <c r="DE31" i="2"/>
  <c r="DF31" i="2"/>
  <c r="DG31" i="2"/>
  <c r="DH31" i="2"/>
  <c r="DI31" i="2"/>
  <c r="CZ32" i="2"/>
  <c r="DA32" i="2"/>
  <c r="DB32" i="2"/>
  <c r="DC32" i="2"/>
  <c r="DD32" i="2"/>
  <c r="DE32" i="2"/>
  <c r="DF32" i="2"/>
  <c r="DG32" i="2"/>
  <c r="DH32" i="2"/>
  <c r="DI32" i="2"/>
  <c r="CZ33" i="2"/>
  <c r="DA33" i="2"/>
  <c r="DB33" i="2"/>
  <c r="DC33" i="2"/>
  <c r="DD33" i="2"/>
  <c r="DE33" i="2"/>
  <c r="DF33" i="2"/>
  <c r="DG33" i="2"/>
  <c r="DH33" i="2"/>
  <c r="DI33" i="2"/>
  <c r="CZ34" i="2"/>
  <c r="DA34" i="2"/>
  <c r="DB34" i="2"/>
  <c r="DC34" i="2"/>
  <c r="DD34" i="2"/>
  <c r="DE34" i="2"/>
  <c r="DF34" i="2"/>
  <c r="DG34" i="2"/>
  <c r="DH34" i="2"/>
  <c r="DI34" i="2"/>
  <c r="CZ35" i="2"/>
  <c r="DA35" i="2"/>
  <c r="DB35" i="2"/>
  <c r="DC35" i="2"/>
  <c r="DD35" i="2"/>
  <c r="DE35" i="2"/>
  <c r="DF35" i="2"/>
  <c r="DG35" i="2"/>
  <c r="DH35" i="2"/>
  <c r="DI35" i="2"/>
  <c r="CZ36" i="2"/>
  <c r="DA36" i="2"/>
  <c r="DB36" i="2"/>
  <c r="DC36" i="2"/>
  <c r="DD36" i="2"/>
  <c r="DE36" i="2"/>
  <c r="DF36" i="2"/>
  <c r="DG36" i="2"/>
  <c r="DH36" i="2"/>
  <c r="DI36" i="2"/>
  <c r="CZ37" i="2"/>
  <c r="DA37" i="2"/>
  <c r="DB37" i="2"/>
  <c r="DC37" i="2"/>
  <c r="DD37" i="2"/>
  <c r="DE37" i="2"/>
  <c r="DF37" i="2"/>
  <c r="DG37" i="2"/>
  <c r="DH37" i="2"/>
  <c r="DI37" i="2"/>
  <c r="CZ38" i="2"/>
  <c r="DA38" i="2"/>
  <c r="DB38" i="2"/>
  <c r="DC38" i="2"/>
  <c r="DD38" i="2"/>
  <c r="DE38" i="2"/>
  <c r="DF38" i="2"/>
  <c r="DG38" i="2"/>
  <c r="DH38" i="2"/>
  <c r="DI38" i="2"/>
  <c r="CZ39" i="2"/>
  <c r="DA39" i="2"/>
  <c r="DB39" i="2"/>
  <c r="DC39" i="2"/>
  <c r="DD39" i="2"/>
  <c r="DE39" i="2"/>
  <c r="DF39" i="2"/>
  <c r="DG39" i="2"/>
  <c r="DH39" i="2"/>
  <c r="DI39" i="2"/>
  <c r="CZ40" i="2"/>
  <c r="DA40" i="2"/>
  <c r="DB40" i="2"/>
  <c r="DC40" i="2"/>
  <c r="DD40" i="2"/>
  <c r="DE40" i="2"/>
  <c r="DF40" i="2"/>
  <c r="DG40" i="2"/>
  <c r="DH40" i="2"/>
  <c r="DI40" i="2"/>
  <c r="CZ41" i="2"/>
  <c r="DA41" i="2"/>
  <c r="DB41" i="2"/>
  <c r="DC41" i="2"/>
  <c r="DD41" i="2"/>
  <c r="DE41" i="2"/>
  <c r="DF41" i="2"/>
  <c r="DG41" i="2"/>
  <c r="DH41" i="2"/>
  <c r="DI41" i="2"/>
  <c r="CZ42" i="2"/>
  <c r="DA42" i="2"/>
  <c r="DB42" i="2"/>
  <c r="DC42" i="2"/>
  <c r="DD42" i="2"/>
  <c r="DE42" i="2"/>
  <c r="DF42" i="2"/>
  <c r="DG42" i="2"/>
  <c r="DH42" i="2"/>
  <c r="DI42" i="2"/>
  <c r="CZ43" i="2"/>
  <c r="DA43" i="2"/>
  <c r="DB43" i="2"/>
  <c r="DC43" i="2"/>
  <c r="DD43" i="2"/>
  <c r="DE43" i="2"/>
  <c r="DF43" i="2"/>
  <c r="DG43" i="2"/>
  <c r="DH43" i="2"/>
  <c r="DI43" i="2"/>
  <c r="CZ44" i="2"/>
  <c r="DA44" i="2"/>
  <c r="DB44" i="2"/>
  <c r="DC44" i="2"/>
  <c r="DD44" i="2"/>
  <c r="DE44" i="2"/>
  <c r="DF44" i="2"/>
  <c r="DG44" i="2"/>
  <c r="DH44" i="2"/>
  <c r="DI44" i="2"/>
  <c r="CZ45" i="2"/>
  <c r="DA45" i="2"/>
  <c r="DB45" i="2"/>
  <c r="DC45" i="2"/>
  <c r="DD45" i="2"/>
  <c r="DE45" i="2"/>
  <c r="DF45" i="2"/>
  <c r="DG45" i="2"/>
  <c r="DH45" i="2"/>
  <c r="DI45" i="2"/>
  <c r="CZ46" i="2"/>
  <c r="DA46" i="2"/>
  <c r="DB46" i="2"/>
  <c r="DC46" i="2"/>
  <c r="DD46" i="2"/>
  <c r="DE46" i="2"/>
  <c r="DF46" i="2"/>
  <c r="DG46" i="2"/>
  <c r="DH46" i="2"/>
  <c r="DI46" i="2"/>
  <c r="CZ47" i="2"/>
  <c r="DA47" i="2"/>
  <c r="DB47" i="2"/>
  <c r="DC47" i="2"/>
  <c r="DD47" i="2"/>
  <c r="DE47" i="2"/>
  <c r="DF47" i="2"/>
  <c r="DG47" i="2"/>
  <c r="DH47" i="2"/>
  <c r="DI47" i="2"/>
  <c r="CZ48" i="2"/>
  <c r="DA48" i="2"/>
  <c r="DB48" i="2"/>
  <c r="DC48" i="2"/>
  <c r="DD48" i="2"/>
  <c r="DE48" i="2"/>
  <c r="DF48" i="2"/>
  <c r="DG48" i="2"/>
  <c r="DH48" i="2"/>
  <c r="DI48" i="2"/>
  <c r="CZ49" i="2"/>
  <c r="DA49" i="2"/>
  <c r="DB49" i="2"/>
  <c r="DC49" i="2"/>
  <c r="DD49" i="2"/>
  <c r="DE49" i="2"/>
  <c r="DF49" i="2"/>
  <c r="DG49" i="2"/>
  <c r="DH49" i="2"/>
  <c r="DI49" i="2"/>
  <c r="CZ50" i="2"/>
  <c r="DA50" i="2"/>
  <c r="DB50" i="2"/>
  <c r="DC50" i="2"/>
  <c r="DD50" i="2"/>
  <c r="DE50" i="2"/>
  <c r="DF50" i="2"/>
  <c r="DG50" i="2"/>
  <c r="DH50" i="2"/>
  <c r="DI50" i="2"/>
  <c r="CZ51" i="2"/>
  <c r="DA51" i="2"/>
  <c r="DB51" i="2"/>
  <c r="DC51" i="2"/>
  <c r="DD51" i="2"/>
  <c r="DE51" i="2"/>
  <c r="DF51" i="2"/>
  <c r="DG51" i="2"/>
  <c r="DH51" i="2"/>
  <c r="DI51" i="2"/>
  <c r="CZ52" i="2"/>
  <c r="DA52" i="2"/>
  <c r="DB52" i="2"/>
  <c r="DC52" i="2"/>
  <c r="DD52" i="2"/>
  <c r="DE52" i="2"/>
  <c r="DF52" i="2"/>
  <c r="DG52" i="2"/>
  <c r="DH52" i="2"/>
  <c r="DI52" i="2"/>
  <c r="CZ53" i="2"/>
  <c r="DA53" i="2"/>
  <c r="DB53" i="2"/>
  <c r="DC53" i="2"/>
  <c r="DD53" i="2"/>
  <c r="DE53" i="2"/>
  <c r="DF53" i="2"/>
  <c r="DG53" i="2"/>
  <c r="DH53" i="2"/>
  <c r="DI53" i="2"/>
  <c r="CZ54" i="2"/>
  <c r="DA54" i="2"/>
  <c r="DB54" i="2"/>
  <c r="DC54" i="2"/>
  <c r="DD54" i="2"/>
  <c r="DE54" i="2"/>
  <c r="DF54" i="2"/>
  <c r="DG54" i="2"/>
  <c r="DH54" i="2"/>
  <c r="DI54" i="2"/>
  <c r="CZ55" i="2"/>
  <c r="DA55" i="2"/>
  <c r="DB55" i="2"/>
  <c r="DC55" i="2"/>
  <c r="DD55" i="2"/>
  <c r="DE55" i="2"/>
  <c r="DF55" i="2"/>
  <c r="DG55" i="2"/>
  <c r="DH55" i="2"/>
  <c r="DI55" i="2"/>
  <c r="CZ56" i="2"/>
  <c r="DA56" i="2"/>
  <c r="DB56" i="2"/>
  <c r="DC56" i="2"/>
  <c r="DD56" i="2"/>
  <c r="DE56" i="2"/>
  <c r="DF56" i="2"/>
  <c r="DG56" i="2"/>
  <c r="DH56" i="2"/>
  <c r="DI56" i="2"/>
  <c r="CZ57" i="2"/>
  <c r="DA57" i="2"/>
  <c r="DB57" i="2"/>
  <c r="DC57" i="2"/>
  <c r="DD57" i="2"/>
  <c r="DE57" i="2"/>
  <c r="DF57" i="2"/>
  <c r="DG57" i="2"/>
  <c r="DH57" i="2"/>
  <c r="DI57" i="2"/>
  <c r="CZ58" i="2"/>
  <c r="DA58" i="2"/>
  <c r="DB58" i="2"/>
  <c r="DC58" i="2"/>
  <c r="DD58" i="2"/>
  <c r="DE58" i="2"/>
  <c r="DF58" i="2"/>
  <c r="DG58" i="2"/>
  <c r="DH58" i="2"/>
  <c r="DI58" i="2"/>
  <c r="CZ59" i="2"/>
  <c r="DA59" i="2"/>
  <c r="DB59" i="2"/>
  <c r="DC59" i="2"/>
  <c r="DD59" i="2"/>
  <c r="DE59" i="2"/>
  <c r="DF59" i="2"/>
  <c r="DG59" i="2"/>
  <c r="DH59" i="2"/>
  <c r="DI59" i="2"/>
  <c r="CZ60" i="2"/>
  <c r="DA60" i="2"/>
  <c r="DB60" i="2"/>
  <c r="DC60" i="2"/>
  <c r="DD60" i="2"/>
  <c r="DE60" i="2"/>
  <c r="DF60" i="2"/>
  <c r="DG60" i="2"/>
  <c r="DH60" i="2"/>
  <c r="DI60" i="2"/>
  <c r="CZ61" i="2"/>
  <c r="DA61" i="2"/>
  <c r="DB61" i="2"/>
  <c r="DC61" i="2"/>
  <c r="DD61" i="2"/>
  <c r="DE61" i="2"/>
  <c r="DF61" i="2"/>
  <c r="DG61" i="2"/>
  <c r="DH61" i="2"/>
  <c r="DI61" i="2"/>
  <c r="CZ62" i="2"/>
  <c r="DA62" i="2"/>
  <c r="DB62" i="2"/>
  <c r="DC62" i="2"/>
  <c r="DD62" i="2"/>
  <c r="DE62" i="2"/>
  <c r="DF62" i="2"/>
  <c r="DG62" i="2"/>
  <c r="DH62" i="2"/>
  <c r="DI62" i="2"/>
  <c r="CZ63" i="2"/>
  <c r="DA63" i="2"/>
  <c r="DB63" i="2"/>
  <c r="DC63" i="2"/>
  <c r="DD63" i="2"/>
  <c r="DE63" i="2"/>
  <c r="DF63" i="2"/>
  <c r="DG63" i="2"/>
  <c r="DH63" i="2"/>
  <c r="DI63" i="2"/>
  <c r="CZ64" i="2"/>
  <c r="DA64" i="2"/>
  <c r="DB64" i="2"/>
  <c r="DC64" i="2"/>
  <c r="DD64" i="2"/>
  <c r="DE64" i="2"/>
  <c r="DF64" i="2"/>
  <c r="DG64" i="2"/>
  <c r="DH64" i="2"/>
  <c r="DI64" i="2"/>
  <c r="CZ65" i="2"/>
  <c r="DA65" i="2"/>
  <c r="DB65" i="2"/>
  <c r="DC65" i="2"/>
  <c r="DD65" i="2"/>
  <c r="DE65" i="2"/>
  <c r="DF65" i="2"/>
  <c r="DG65" i="2"/>
  <c r="DH65" i="2"/>
  <c r="DI65" i="2"/>
  <c r="CZ66" i="2"/>
  <c r="DA66" i="2"/>
  <c r="DB66" i="2"/>
  <c r="DC66" i="2"/>
  <c r="DD66" i="2"/>
  <c r="DE66" i="2"/>
  <c r="DF66" i="2"/>
  <c r="DG66" i="2"/>
  <c r="DH66" i="2"/>
  <c r="DI66" i="2"/>
  <c r="CZ67" i="2"/>
  <c r="DA67" i="2"/>
  <c r="DB67" i="2"/>
  <c r="DC67" i="2"/>
  <c r="DD67" i="2"/>
  <c r="DE67" i="2"/>
  <c r="DF67" i="2"/>
  <c r="DG67" i="2"/>
  <c r="DH67" i="2"/>
  <c r="DI67" i="2"/>
  <c r="CZ68" i="2"/>
  <c r="DA68" i="2"/>
  <c r="DB68" i="2"/>
  <c r="DC68" i="2"/>
  <c r="DD68" i="2"/>
  <c r="DE68" i="2"/>
  <c r="DF68" i="2"/>
  <c r="DG68" i="2"/>
  <c r="DH68" i="2"/>
  <c r="DI68" i="2"/>
  <c r="CZ69" i="2"/>
  <c r="DA69" i="2"/>
  <c r="DB69" i="2"/>
  <c r="DC69" i="2"/>
  <c r="DD69" i="2"/>
  <c r="DE69" i="2"/>
  <c r="DF69" i="2"/>
  <c r="DG69" i="2"/>
  <c r="DH69" i="2"/>
  <c r="DI69" i="2"/>
  <c r="CZ70" i="2"/>
  <c r="DA70" i="2"/>
  <c r="DB70" i="2"/>
  <c r="DC70" i="2"/>
  <c r="DD70" i="2"/>
  <c r="DE70" i="2"/>
  <c r="DF70" i="2"/>
  <c r="DG70" i="2"/>
  <c r="DH70" i="2"/>
  <c r="DI70" i="2"/>
  <c r="CZ71" i="2"/>
  <c r="DA71" i="2"/>
  <c r="DB71" i="2"/>
  <c r="DC71" i="2"/>
  <c r="DD71" i="2"/>
  <c r="DE71" i="2"/>
  <c r="DF71" i="2"/>
  <c r="DG71" i="2"/>
  <c r="DH71" i="2"/>
  <c r="DI71" i="2"/>
  <c r="CZ72" i="2"/>
  <c r="DA72" i="2"/>
  <c r="DB72" i="2"/>
  <c r="DC72" i="2"/>
  <c r="DD72" i="2"/>
  <c r="DE72" i="2"/>
  <c r="DF72" i="2"/>
  <c r="DG72" i="2"/>
  <c r="DH72" i="2"/>
  <c r="DI72" i="2"/>
  <c r="CZ73" i="2"/>
  <c r="DA73" i="2"/>
  <c r="DB73" i="2"/>
  <c r="DC73" i="2"/>
  <c r="DD73" i="2"/>
  <c r="DE73" i="2"/>
  <c r="DF73" i="2"/>
  <c r="DG73" i="2"/>
  <c r="DH73" i="2"/>
  <c r="DI73" i="2"/>
  <c r="CZ74" i="2"/>
  <c r="DA74" i="2"/>
  <c r="DB74" i="2"/>
  <c r="DC74" i="2"/>
  <c r="DD74" i="2"/>
  <c r="DE74" i="2"/>
  <c r="DF74" i="2"/>
  <c r="DG74" i="2"/>
  <c r="DH74" i="2"/>
  <c r="DI74" i="2"/>
  <c r="CZ75" i="2"/>
  <c r="DA75" i="2"/>
  <c r="DB75" i="2"/>
  <c r="DC75" i="2"/>
  <c r="DD75" i="2"/>
  <c r="DE75" i="2"/>
  <c r="DF75" i="2"/>
  <c r="DG75" i="2"/>
  <c r="DH75" i="2"/>
  <c r="DI75" i="2"/>
  <c r="CZ76" i="2"/>
  <c r="DA76" i="2"/>
  <c r="DB76" i="2"/>
  <c r="DC76" i="2"/>
  <c r="DD76" i="2"/>
  <c r="DE76" i="2"/>
  <c r="DF76" i="2"/>
  <c r="DG76" i="2"/>
  <c r="DH76" i="2"/>
  <c r="DI76" i="2"/>
  <c r="CZ77" i="2"/>
  <c r="DA77" i="2"/>
  <c r="DB77" i="2"/>
  <c r="DC77" i="2"/>
  <c r="DD77" i="2"/>
  <c r="DE77" i="2"/>
  <c r="DF77" i="2"/>
  <c r="DG77" i="2"/>
  <c r="DH77" i="2"/>
  <c r="DI77" i="2"/>
  <c r="CZ78" i="2"/>
  <c r="DA78" i="2"/>
  <c r="DB78" i="2"/>
  <c r="DC78" i="2"/>
  <c r="DD78" i="2"/>
  <c r="DE78" i="2"/>
  <c r="DF78" i="2"/>
  <c r="DG78" i="2"/>
  <c r="DH78" i="2"/>
  <c r="DI78" i="2"/>
  <c r="CZ79" i="2"/>
  <c r="DA79" i="2"/>
  <c r="DB79" i="2"/>
  <c r="DC79" i="2"/>
  <c r="DD79" i="2"/>
  <c r="DE79" i="2"/>
  <c r="DF79" i="2"/>
  <c r="DG79" i="2"/>
  <c r="DH79" i="2"/>
  <c r="DI79" i="2"/>
  <c r="CZ80" i="2"/>
  <c r="DA80" i="2"/>
  <c r="DB80" i="2"/>
  <c r="DC80" i="2"/>
  <c r="DD80" i="2"/>
  <c r="DE80" i="2"/>
  <c r="DF80" i="2"/>
  <c r="DG80" i="2"/>
  <c r="DH80" i="2"/>
  <c r="DI80" i="2"/>
  <c r="CZ81" i="2"/>
  <c r="DA81" i="2"/>
  <c r="DB81" i="2"/>
  <c r="DC81" i="2"/>
  <c r="DD81" i="2"/>
  <c r="DE81" i="2"/>
  <c r="DF81" i="2"/>
  <c r="DG81" i="2"/>
  <c r="DH81" i="2"/>
  <c r="DI81" i="2"/>
  <c r="CZ82" i="2"/>
  <c r="DA82" i="2"/>
  <c r="DB82" i="2"/>
  <c r="DC82" i="2"/>
  <c r="DD82" i="2"/>
  <c r="DE82" i="2"/>
  <c r="DF82" i="2"/>
  <c r="DG82" i="2"/>
  <c r="DH82" i="2"/>
  <c r="DI82" i="2"/>
  <c r="CZ83" i="2"/>
  <c r="DA83" i="2"/>
  <c r="DB83" i="2"/>
  <c r="DC83" i="2"/>
  <c r="DD83" i="2"/>
  <c r="DE83" i="2"/>
  <c r="DF83" i="2"/>
  <c r="DG83" i="2"/>
  <c r="DH83" i="2"/>
  <c r="DI83" i="2"/>
  <c r="CZ84" i="2"/>
  <c r="DA84" i="2"/>
  <c r="DB84" i="2"/>
  <c r="DC84" i="2"/>
  <c r="DD84" i="2"/>
  <c r="DE84" i="2"/>
  <c r="DF84" i="2"/>
  <c r="DG84" i="2"/>
  <c r="DH84" i="2"/>
  <c r="DI84" i="2"/>
  <c r="CZ85" i="2"/>
  <c r="DA85" i="2"/>
  <c r="DB85" i="2"/>
  <c r="DC85" i="2"/>
  <c r="DD85" i="2"/>
  <c r="DE85" i="2"/>
  <c r="DF85" i="2"/>
  <c r="DG85" i="2"/>
  <c r="DH85" i="2"/>
  <c r="DI85" i="2"/>
  <c r="CZ86" i="2"/>
  <c r="DA86" i="2"/>
  <c r="DB86" i="2"/>
  <c r="DC86" i="2"/>
  <c r="DD86" i="2"/>
  <c r="DE86" i="2"/>
  <c r="DF86" i="2"/>
  <c r="DG86" i="2"/>
  <c r="DH86" i="2"/>
  <c r="DI86" i="2"/>
  <c r="CZ87" i="2"/>
  <c r="DA87" i="2"/>
  <c r="DB87" i="2"/>
  <c r="DC87" i="2"/>
  <c r="DD87" i="2"/>
  <c r="DE87" i="2"/>
  <c r="DF87" i="2"/>
  <c r="DG87" i="2"/>
  <c r="DH87" i="2"/>
  <c r="DI87" i="2"/>
  <c r="CZ88" i="2"/>
  <c r="DA88" i="2"/>
  <c r="DB88" i="2"/>
  <c r="DC88" i="2"/>
  <c r="DD88" i="2"/>
  <c r="DE88" i="2"/>
  <c r="DF88" i="2"/>
  <c r="DG88" i="2"/>
  <c r="DH88" i="2"/>
  <c r="DI88" i="2"/>
  <c r="CZ89" i="2"/>
  <c r="DA89" i="2"/>
  <c r="DB89" i="2"/>
  <c r="DC89" i="2"/>
  <c r="DD89" i="2"/>
  <c r="DE89" i="2"/>
  <c r="DF89" i="2"/>
  <c r="DG89" i="2"/>
  <c r="DH89" i="2"/>
  <c r="DI89" i="2"/>
  <c r="CZ90" i="2"/>
  <c r="DA90" i="2"/>
  <c r="DB90" i="2"/>
  <c r="DC90" i="2"/>
  <c r="DD90" i="2"/>
  <c r="DE90" i="2"/>
  <c r="DF90" i="2"/>
  <c r="DG90" i="2"/>
  <c r="DH90" i="2"/>
  <c r="DI90" i="2"/>
  <c r="CZ91" i="2"/>
  <c r="DA91" i="2"/>
  <c r="DB91" i="2"/>
  <c r="DC91" i="2"/>
  <c r="DD91" i="2"/>
  <c r="DE91" i="2"/>
  <c r="DF91" i="2"/>
  <c r="DG91" i="2"/>
  <c r="DH91" i="2"/>
  <c r="DI91" i="2"/>
  <c r="CZ92" i="2"/>
  <c r="DA92" i="2"/>
  <c r="DB92" i="2"/>
  <c r="DC92" i="2"/>
  <c r="DD92" i="2"/>
  <c r="DE92" i="2"/>
  <c r="DF92" i="2"/>
  <c r="DG92" i="2"/>
  <c r="DH92" i="2"/>
  <c r="DI92" i="2"/>
  <c r="CZ93" i="2"/>
  <c r="DA93" i="2"/>
  <c r="DB93" i="2"/>
  <c r="DC93" i="2"/>
  <c r="DD93" i="2"/>
  <c r="DE93" i="2"/>
  <c r="DF93" i="2"/>
  <c r="DG93" i="2"/>
  <c r="DH93" i="2"/>
  <c r="DI93" i="2"/>
  <c r="CZ94" i="2"/>
  <c r="DA94" i="2"/>
  <c r="DB94" i="2"/>
  <c r="DC94" i="2"/>
  <c r="DD94" i="2"/>
  <c r="DE94" i="2"/>
  <c r="DF94" i="2"/>
  <c r="DG94" i="2"/>
  <c r="DH94" i="2"/>
  <c r="DI94" i="2"/>
  <c r="CZ95" i="2"/>
  <c r="DA95" i="2"/>
  <c r="DB95" i="2"/>
  <c r="DC95" i="2"/>
  <c r="DD95" i="2"/>
  <c r="DE95" i="2"/>
  <c r="DF95" i="2"/>
  <c r="DG95" i="2"/>
  <c r="DH95" i="2"/>
  <c r="DI95" i="2"/>
  <c r="CZ96" i="2"/>
  <c r="DA96" i="2"/>
  <c r="DB96" i="2"/>
  <c r="DC96" i="2"/>
  <c r="DD96" i="2"/>
  <c r="DE96" i="2"/>
  <c r="DF96" i="2"/>
  <c r="DG96" i="2"/>
  <c r="DH96" i="2"/>
  <c r="DI96" i="2"/>
  <c r="CZ97" i="2"/>
  <c r="DA97" i="2"/>
  <c r="DB97" i="2"/>
  <c r="DC97" i="2"/>
  <c r="DD97" i="2"/>
  <c r="DE97" i="2"/>
  <c r="DF97" i="2"/>
  <c r="DG97" i="2"/>
  <c r="DH97" i="2"/>
  <c r="DI97" i="2"/>
  <c r="CZ98" i="2"/>
  <c r="DA98" i="2"/>
  <c r="DB98" i="2"/>
  <c r="DC98" i="2"/>
  <c r="DD98" i="2"/>
  <c r="DE98" i="2"/>
  <c r="DF98" i="2"/>
  <c r="DG98" i="2"/>
  <c r="DH98" i="2"/>
  <c r="DI98" i="2"/>
  <c r="CZ99" i="2"/>
  <c r="DA99" i="2"/>
  <c r="DB99" i="2"/>
  <c r="DC99" i="2"/>
  <c r="DD99" i="2"/>
  <c r="DE99" i="2"/>
  <c r="DF99" i="2"/>
  <c r="DG99" i="2"/>
  <c r="DH99" i="2"/>
  <c r="DI99" i="2"/>
  <c r="CZ100" i="2"/>
  <c r="DA100" i="2"/>
  <c r="DB100" i="2"/>
  <c r="DC100" i="2"/>
  <c r="DD100" i="2"/>
  <c r="DE100" i="2"/>
  <c r="DF100" i="2"/>
  <c r="DG100" i="2"/>
  <c r="DH100" i="2"/>
  <c r="DI100" i="2"/>
  <c r="CZ101" i="2"/>
  <c r="DA101" i="2"/>
  <c r="DB101" i="2"/>
  <c r="DC101" i="2"/>
  <c r="DD101" i="2"/>
  <c r="DE101" i="2"/>
  <c r="DF101" i="2"/>
  <c r="DG101" i="2"/>
  <c r="DH101" i="2"/>
  <c r="DI101" i="2"/>
  <c r="CZ102" i="2"/>
  <c r="DA102" i="2"/>
  <c r="DB102" i="2"/>
  <c r="DC102" i="2"/>
  <c r="DD102" i="2"/>
  <c r="DE102" i="2"/>
  <c r="DF102" i="2"/>
  <c r="DG102" i="2"/>
  <c r="DH102" i="2"/>
  <c r="DI102" i="2"/>
  <c r="CZ103" i="2"/>
  <c r="DA103" i="2"/>
  <c r="DB103" i="2"/>
  <c r="DC103" i="2"/>
  <c r="DD103" i="2"/>
  <c r="DE103" i="2"/>
  <c r="DF103" i="2"/>
  <c r="DG103" i="2"/>
  <c r="DH103" i="2"/>
  <c r="DI103" i="2"/>
  <c r="CZ104" i="2"/>
  <c r="DA104" i="2"/>
  <c r="DB104" i="2"/>
  <c r="DC104" i="2"/>
  <c r="DD104" i="2"/>
  <c r="DE104" i="2"/>
  <c r="DF104" i="2"/>
  <c r="DG104" i="2"/>
  <c r="DH104" i="2"/>
  <c r="DI104" i="2"/>
  <c r="CZ105" i="2"/>
  <c r="DA105" i="2"/>
  <c r="DB105" i="2"/>
  <c r="DC105" i="2"/>
  <c r="DD105" i="2"/>
  <c r="DE105" i="2"/>
  <c r="DF105" i="2"/>
  <c r="DG105" i="2"/>
  <c r="DH105" i="2"/>
  <c r="DI105" i="2"/>
  <c r="CZ106" i="2"/>
  <c r="DA106" i="2"/>
  <c r="DB106" i="2"/>
  <c r="DC106" i="2"/>
  <c r="DD106" i="2"/>
  <c r="DE106" i="2"/>
  <c r="DF106" i="2"/>
  <c r="DG106" i="2"/>
  <c r="DH106" i="2"/>
  <c r="DI106" i="2"/>
  <c r="CZ107" i="2"/>
  <c r="DA107" i="2"/>
  <c r="DB107" i="2"/>
  <c r="DC107" i="2"/>
  <c r="DD107" i="2"/>
  <c r="DE107" i="2"/>
  <c r="DF107" i="2"/>
  <c r="DG107" i="2"/>
  <c r="DH107" i="2"/>
  <c r="DI107" i="2"/>
  <c r="CZ108" i="2"/>
  <c r="DA108" i="2"/>
  <c r="DB108" i="2"/>
  <c r="DC108" i="2"/>
  <c r="DD108" i="2"/>
  <c r="DE108" i="2"/>
  <c r="DF108" i="2"/>
  <c r="DG108" i="2"/>
  <c r="DH108" i="2"/>
  <c r="DI108" i="2"/>
  <c r="CZ109" i="2"/>
  <c r="DA109" i="2"/>
  <c r="DB109" i="2"/>
  <c r="DC109" i="2"/>
  <c r="DD109" i="2"/>
  <c r="DE109" i="2"/>
  <c r="DF109" i="2"/>
  <c r="DG109" i="2"/>
  <c r="DH109" i="2"/>
  <c r="DI109" i="2"/>
  <c r="CZ110" i="2"/>
  <c r="DA110" i="2"/>
  <c r="DB110" i="2"/>
  <c r="DC110" i="2"/>
  <c r="DD110" i="2"/>
  <c r="DE110" i="2"/>
  <c r="DF110" i="2"/>
  <c r="DG110" i="2"/>
  <c r="DH110" i="2"/>
  <c r="DI110" i="2"/>
  <c r="CZ111" i="2"/>
  <c r="DA111" i="2"/>
  <c r="DB111" i="2"/>
  <c r="DC111" i="2"/>
  <c r="DD111" i="2"/>
  <c r="DE111" i="2"/>
  <c r="DF111" i="2"/>
  <c r="DG111" i="2"/>
  <c r="DH111" i="2"/>
  <c r="DI111" i="2"/>
  <c r="CZ112" i="2"/>
  <c r="DA112" i="2"/>
  <c r="DB112" i="2"/>
  <c r="DC112" i="2"/>
  <c r="DD112" i="2"/>
  <c r="DE112" i="2"/>
  <c r="DF112" i="2"/>
  <c r="DG112" i="2"/>
  <c r="DH112" i="2"/>
  <c r="DI112" i="2"/>
  <c r="CZ113" i="2"/>
  <c r="DA113" i="2"/>
  <c r="DB113" i="2"/>
  <c r="DC113" i="2"/>
  <c r="DD113" i="2"/>
  <c r="DE113" i="2"/>
  <c r="DF113" i="2"/>
  <c r="DG113" i="2"/>
  <c r="DH113" i="2"/>
  <c r="DI113" i="2"/>
  <c r="CZ114" i="2"/>
  <c r="DA114" i="2"/>
  <c r="DB114" i="2"/>
  <c r="DC114" i="2"/>
  <c r="DD114" i="2"/>
  <c r="DE114" i="2"/>
  <c r="DF114" i="2"/>
  <c r="DG114" i="2"/>
  <c r="DH114" i="2"/>
  <c r="DI114" i="2"/>
  <c r="CZ115" i="2"/>
  <c r="DA115" i="2"/>
  <c r="DB115" i="2"/>
  <c r="DC115" i="2"/>
  <c r="DD115" i="2"/>
  <c r="DE115" i="2"/>
  <c r="DF115" i="2"/>
  <c r="DG115" i="2"/>
  <c r="DH115" i="2"/>
  <c r="DI115" i="2"/>
  <c r="CZ116" i="2"/>
  <c r="DA116" i="2"/>
  <c r="DB116" i="2"/>
  <c r="DC116" i="2"/>
  <c r="DD116" i="2"/>
  <c r="DE116" i="2"/>
  <c r="DF116" i="2"/>
  <c r="DG116" i="2"/>
  <c r="DH116" i="2"/>
  <c r="DI116" i="2"/>
  <c r="CZ117" i="2"/>
  <c r="DA117" i="2"/>
  <c r="DB117" i="2"/>
  <c r="DC117" i="2"/>
  <c r="DD117" i="2"/>
  <c r="DE117" i="2"/>
  <c r="DF117" i="2"/>
  <c r="DG117" i="2"/>
  <c r="DH117" i="2"/>
  <c r="DI117" i="2"/>
  <c r="CZ118" i="2"/>
  <c r="DA118" i="2"/>
  <c r="DB118" i="2"/>
  <c r="DC118" i="2"/>
  <c r="DD118" i="2"/>
  <c r="DE118" i="2"/>
  <c r="DF118" i="2"/>
  <c r="DG118" i="2"/>
  <c r="DH118" i="2"/>
  <c r="DI118" i="2"/>
  <c r="CZ119" i="2"/>
  <c r="DA119" i="2"/>
  <c r="DB119" i="2"/>
  <c r="DC119" i="2"/>
  <c r="DD119" i="2"/>
  <c r="DE119" i="2"/>
  <c r="DF119" i="2"/>
  <c r="DG119" i="2"/>
  <c r="DH119" i="2"/>
  <c r="DI119" i="2"/>
  <c r="CZ120" i="2"/>
  <c r="DA120" i="2"/>
  <c r="DB120" i="2"/>
  <c r="DC120" i="2"/>
  <c r="DD120" i="2"/>
  <c r="DE120" i="2"/>
  <c r="DF120" i="2"/>
  <c r="DG120" i="2"/>
  <c r="DH120" i="2"/>
  <c r="DI120" i="2"/>
  <c r="CZ121" i="2"/>
  <c r="DA121" i="2"/>
  <c r="DB121" i="2"/>
  <c r="DC121" i="2"/>
  <c r="DD121" i="2"/>
  <c r="DE121" i="2"/>
  <c r="DF121" i="2"/>
  <c r="DG121" i="2"/>
  <c r="DH121" i="2"/>
  <c r="DI121" i="2"/>
  <c r="CZ122" i="2"/>
  <c r="DA122" i="2"/>
  <c r="DB122" i="2"/>
  <c r="DC122" i="2"/>
  <c r="DD122" i="2"/>
  <c r="DE122" i="2"/>
  <c r="DF122" i="2"/>
  <c r="DG122" i="2"/>
  <c r="DH122" i="2"/>
  <c r="DI122" i="2"/>
  <c r="CZ123" i="2"/>
  <c r="DA123" i="2"/>
  <c r="DB123" i="2"/>
  <c r="DC123" i="2"/>
  <c r="DD123" i="2"/>
  <c r="DE123" i="2"/>
  <c r="DF123" i="2"/>
  <c r="DG123" i="2"/>
  <c r="DH123" i="2"/>
  <c r="DI123" i="2"/>
  <c r="CZ124" i="2"/>
  <c r="DA124" i="2"/>
  <c r="DB124" i="2"/>
  <c r="DC124" i="2"/>
  <c r="DD124" i="2"/>
  <c r="DE124" i="2"/>
  <c r="DF124" i="2"/>
  <c r="DG124" i="2"/>
  <c r="DH124" i="2"/>
  <c r="DI124" i="2"/>
  <c r="CZ125" i="2"/>
  <c r="DA125" i="2"/>
  <c r="DB125" i="2"/>
  <c r="DC125" i="2"/>
  <c r="DD125" i="2"/>
  <c r="DE125" i="2"/>
  <c r="DF125" i="2"/>
  <c r="DG125" i="2"/>
  <c r="DH125" i="2"/>
  <c r="DI125" i="2"/>
  <c r="CZ126" i="2"/>
  <c r="DA126" i="2"/>
  <c r="DB126" i="2"/>
  <c r="DC126" i="2"/>
  <c r="DD126" i="2"/>
  <c r="DE126" i="2"/>
  <c r="DF126" i="2"/>
  <c r="DG126" i="2"/>
  <c r="DH126" i="2"/>
  <c r="DI126" i="2"/>
  <c r="CZ127" i="2"/>
  <c r="DA127" i="2"/>
  <c r="DB127" i="2"/>
  <c r="DC127" i="2"/>
  <c r="DD127" i="2"/>
  <c r="DE127" i="2"/>
  <c r="DF127" i="2"/>
  <c r="DG127" i="2"/>
  <c r="DH127" i="2"/>
  <c r="DI127" i="2"/>
  <c r="CZ128" i="2"/>
  <c r="DA128" i="2"/>
  <c r="DB128" i="2"/>
  <c r="DC128" i="2"/>
  <c r="DD128" i="2"/>
  <c r="DE128" i="2"/>
  <c r="DF128" i="2"/>
  <c r="DG128" i="2"/>
  <c r="DH128" i="2"/>
  <c r="DI128" i="2"/>
  <c r="CZ129" i="2"/>
  <c r="DA129" i="2"/>
  <c r="DB129" i="2"/>
  <c r="DC129" i="2"/>
  <c r="DD129" i="2"/>
  <c r="DE129" i="2"/>
  <c r="DF129" i="2"/>
  <c r="DG129" i="2"/>
  <c r="DH129" i="2"/>
  <c r="DI129" i="2"/>
  <c r="CZ130" i="2"/>
  <c r="DA130" i="2"/>
  <c r="DB130" i="2"/>
  <c r="DC130" i="2"/>
  <c r="DD130" i="2"/>
  <c r="DE130" i="2"/>
  <c r="DF130" i="2"/>
  <c r="DG130" i="2"/>
  <c r="DH130" i="2"/>
  <c r="DI130" i="2"/>
  <c r="CZ131" i="2"/>
  <c r="DA131" i="2"/>
  <c r="DB131" i="2"/>
  <c r="DC131" i="2"/>
  <c r="DD131" i="2"/>
  <c r="DE131" i="2"/>
  <c r="DF131" i="2"/>
  <c r="DG131" i="2"/>
  <c r="DH131" i="2"/>
  <c r="DI131" i="2"/>
  <c r="CZ132" i="2"/>
  <c r="DA132" i="2"/>
  <c r="DB132" i="2"/>
  <c r="DC132" i="2"/>
  <c r="DD132" i="2"/>
  <c r="DE132" i="2"/>
  <c r="DF132" i="2"/>
  <c r="DG132" i="2"/>
  <c r="DH132" i="2"/>
  <c r="DI132" i="2"/>
  <c r="CZ133" i="2"/>
  <c r="DA133" i="2"/>
  <c r="DB133" i="2"/>
  <c r="DC133" i="2"/>
  <c r="DD133" i="2"/>
  <c r="DE133" i="2"/>
  <c r="DF133" i="2"/>
  <c r="DG133" i="2"/>
  <c r="DH133" i="2"/>
  <c r="DI133" i="2"/>
  <c r="CZ134" i="2"/>
  <c r="DA134" i="2"/>
  <c r="DB134" i="2"/>
  <c r="DC134" i="2"/>
  <c r="DD134" i="2"/>
  <c r="DE134" i="2"/>
  <c r="DF134" i="2"/>
  <c r="DG134" i="2"/>
  <c r="DH134" i="2"/>
  <c r="DI134" i="2"/>
  <c r="CZ135" i="2"/>
  <c r="DA135" i="2"/>
  <c r="DB135" i="2"/>
  <c r="DC135" i="2"/>
  <c r="DD135" i="2"/>
  <c r="DE135" i="2"/>
  <c r="DF135" i="2"/>
  <c r="DG135" i="2"/>
  <c r="DH135" i="2"/>
  <c r="DI135" i="2"/>
  <c r="CZ136" i="2"/>
  <c r="DA136" i="2"/>
  <c r="DB136" i="2"/>
  <c r="DC136" i="2"/>
  <c r="DD136" i="2"/>
  <c r="DE136" i="2"/>
  <c r="DF136" i="2"/>
  <c r="DG136" i="2"/>
  <c r="DH136" i="2"/>
  <c r="DI136" i="2"/>
  <c r="CZ137" i="2"/>
  <c r="DA137" i="2"/>
  <c r="DB137" i="2"/>
  <c r="DC137" i="2"/>
  <c r="DD137" i="2"/>
  <c r="DE137" i="2"/>
  <c r="DF137" i="2"/>
  <c r="DG137" i="2"/>
  <c r="DH137" i="2"/>
  <c r="DI137" i="2"/>
  <c r="CZ138" i="2"/>
  <c r="DA138" i="2"/>
  <c r="DB138" i="2"/>
  <c r="DC138" i="2"/>
  <c r="DD138" i="2"/>
  <c r="DE138" i="2"/>
  <c r="DF138" i="2"/>
  <c r="DG138" i="2"/>
  <c r="DH138" i="2"/>
  <c r="DI138" i="2"/>
  <c r="CZ139" i="2"/>
  <c r="DA139" i="2"/>
  <c r="DB139" i="2"/>
  <c r="DC139" i="2"/>
  <c r="DD139" i="2"/>
  <c r="DE139" i="2"/>
  <c r="DF139" i="2"/>
  <c r="DG139" i="2"/>
  <c r="DH139" i="2"/>
  <c r="DI139" i="2"/>
  <c r="CZ140" i="2"/>
  <c r="DA140" i="2"/>
  <c r="DB140" i="2"/>
  <c r="DC140" i="2"/>
  <c r="DD140" i="2"/>
  <c r="DE140" i="2"/>
  <c r="DF140" i="2"/>
  <c r="DG140" i="2"/>
  <c r="DH140" i="2"/>
  <c r="DI140" i="2"/>
  <c r="CZ141" i="2"/>
  <c r="DA141" i="2"/>
  <c r="DB141" i="2"/>
  <c r="DC141" i="2"/>
  <c r="DD141" i="2"/>
  <c r="DE141" i="2"/>
  <c r="DF141" i="2"/>
  <c r="DG141" i="2"/>
  <c r="DH141" i="2"/>
  <c r="DI141" i="2"/>
  <c r="CZ142" i="2"/>
  <c r="DA142" i="2"/>
  <c r="DB142" i="2"/>
  <c r="DC142" i="2"/>
  <c r="DD142" i="2"/>
  <c r="DE142" i="2"/>
  <c r="DF142" i="2"/>
  <c r="DG142" i="2"/>
  <c r="DH142" i="2"/>
  <c r="DI142" i="2"/>
  <c r="CZ143" i="2"/>
  <c r="DA143" i="2"/>
  <c r="DB143" i="2"/>
  <c r="DC143" i="2"/>
  <c r="DD143" i="2"/>
  <c r="DE143" i="2"/>
  <c r="DF143" i="2"/>
  <c r="DG143" i="2"/>
  <c r="DH143" i="2"/>
  <c r="DI143" i="2"/>
  <c r="CZ144" i="2"/>
  <c r="DA144" i="2"/>
  <c r="DB144" i="2"/>
  <c r="DC144" i="2"/>
  <c r="DD144" i="2"/>
  <c r="DE144" i="2"/>
  <c r="DF144" i="2"/>
  <c r="DG144" i="2"/>
  <c r="DH144" i="2"/>
  <c r="DI144" i="2"/>
  <c r="CZ145" i="2"/>
  <c r="DA145" i="2"/>
  <c r="DB145" i="2"/>
  <c r="DC145" i="2"/>
  <c r="DD145" i="2"/>
  <c r="DE145" i="2"/>
  <c r="DF145" i="2"/>
  <c r="DG145" i="2"/>
  <c r="DH145" i="2"/>
  <c r="DI145" i="2"/>
  <c r="CZ146" i="2"/>
  <c r="DA146" i="2"/>
  <c r="DB146" i="2"/>
  <c r="DC146" i="2"/>
  <c r="DD146" i="2"/>
  <c r="DE146" i="2"/>
  <c r="DF146" i="2"/>
  <c r="DG146" i="2"/>
  <c r="DH146" i="2"/>
  <c r="DI146" i="2"/>
  <c r="CZ147" i="2"/>
  <c r="DA147" i="2"/>
  <c r="DB147" i="2"/>
  <c r="DC147" i="2"/>
  <c r="DD147" i="2"/>
  <c r="DE147" i="2"/>
  <c r="DF147" i="2"/>
  <c r="DG147" i="2"/>
  <c r="DH147" i="2"/>
  <c r="DI147" i="2"/>
  <c r="CZ148" i="2"/>
  <c r="DA148" i="2"/>
  <c r="DB148" i="2"/>
  <c r="DC148" i="2"/>
  <c r="DD148" i="2"/>
  <c r="DE148" i="2"/>
  <c r="DF148" i="2"/>
  <c r="DG148" i="2"/>
  <c r="DH148" i="2"/>
  <c r="DI148" i="2"/>
  <c r="CZ149" i="2"/>
  <c r="DA149" i="2"/>
  <c r="DB149" i="2"/>
  <c r="DC149" i="2"/>
  <c r="DD149" i="2"/>
  <c r="DE149" i="2"/>
  <c r="DF149" i="2"/>
  <c r="DG149" i="2"/>
  <c r="DH149" i="2"/>
  <c r="DI149" i="2"/>
  <c r="CZ150" i="2"/>
  <c r="DA150" i="2"/>
  <c r="DB150" i="2"/>
  <c r="DC150" i="2"/>
  <c r="DD150" i="2"/>
  <c r="DE150" i="2"/>
  <c r="DF150" i="2"/>
  <c r="DG150" i="2"/>
  <c r="DH150" i="2"/>
  <c r="DI150" i="2"/>
  <c r="CZ151" i="2"/>
  <c r="DA151" i="2"/>
  <c r="DB151" i="2"/>
  <c r="DC151" i="2"/>
  <c r="DD151" i="2"/>
  <c r="DE151" i="2"/>
  <c r="DF151" i="2"/>
  <c r="DG151" i="2"/>
  <c r="DH151" i="2"/>
  <c r="DI151" i="2"/>
  <c r="CZ152" i="2"/>
  <c r="DA152" i="2"/>
  <c r="DB152" i="2"/>
  <c r="DC152" i="2"/>
  <c r="DD152" i="2"/>
  <c r="DE152" i="2"/>
  <c r="DF152" i="2"/>
  <c r="DG152" i="2"/>
  <c r="DH152" i="2"/>
  <c r="DI152" i="2"/>
  <c r="CZ153" i="2"/>
  <c r="DA153" i="2"/>
  <c r="DB153" i="2"/>
  <c r="DC153" i="2"/>
  <c r="DD153" i="2"/>
  <c r="DE153" i="2"/>
  <c r="DF153" i="2"/>
  <c r="DG153" i="2"/>
  <c r="DH153" i="2"/>
  <c r="DI153" i="2"/>
  <c r="CZ154" i="2"/>
  <c r="DA154" i="2"/>
  <c r="DB154" i="2"/>
  <c r="DC154" i="2"/>
  <c r="DD154" i="2"/>
  <c r="DE154" i="2"/>
  <c r="DF154" i="2"/>
  <c r="DG154" i="2"/>
  <c r="DH154" i="2"/>
  <c r="DI154" i="2"/>
  <c r="CZ155" i="2"/>
  <c r="DA155" i="2"/>
  <c r="DB155" i="2"/>
  <c r="DC155" i="2"/>
  <c r="DD155" i="2"/>
  <c r="DE155" i="2"/>
  <c r="DF155" i="2"/>
  <c r="DG155" i="2"/>
  <c r="DH155" i="2"/>
  <c r="DI155" i="2"/>
  <c r="CZ156" i="2"/>
  <c r="DA156" i="2"/>
  <c r="DB156" i="2"/>
  <c r="DC156" i="2"/>
  <c r="DD156" i="2"/>
  <c r="DE156" i="2"/>
  <c r="DF156" i="2"/>
  <c r="DG156" i="2"/>
  <c r="DH156" i="2"/>
  <c r="DI156" i="2"/>
  <c r="CZ157" i="2"/>
  <c r="DA157" i="2"/>
  <c r="DB157" i="2"/>
  <c r="DC157" i="2"/>
  <c r="DD157" i="2"/>
  <c r="DE157" i="2"/>
  <c r="DF157" i="2"/>
  <c r="DG157" i="2"/>
  <c r="DH157" i="2"/>
  <c r="DI157" i="2"/>
  <c r="CZ158" i="2"/>
  <c r="DA158" i="2"/>
  <c r="DB158" i="2"/>
  <c r="DC158" i="2"/>
  <c r="DD158" i="2"/>
  <c r="DE158" i="2"/>
  <c r="DF158" i="2"/>
  <c r="DG158" i="2"/>
  <c r="DH158" i="2"/>
  <c r="DI158" i="2"/>
  <c r="CZ159" i="2"/>
  <c r="DA159" i="2"/>
  <c r="DB159" i="2"/>
  <c r="DC159" i="2"/>
  <c r="DD159" i="2"/>
  <c r="DE159" i="2"/>
  <c r="DF159" i="2"/>
  <c r="DG159" i="2"/>
  <c r="DH159" i="2"/>
  <c r="DI159" i="2"/>
  <c r="CZ160" i="2"/>
  <c r="DA160" i="2"/>
  <c r="DB160" i="2"/>
  <c r="DC160" i="2"/>
  <c r="DD160" i="2"/>
  <c r="DE160" i="2"/>
  <c r="DF160" i="2"/>
  <c r="DG160" i="2"/>
  <c r="DH160" i="2"/>
  <c r="DI160" i="2"/>
  <c r="CZ161" i="2"/>
  <c r="DA161" i="2"/>
  <c r="DB161" i="2"/>
  <c r="DC161" i="2"/>
  <c r="DD161" i="2"/>
  <c r="DE161" i="2"/>
  <c r="DF161" i="2"/>
  <c r="DG161" i="2"/>
  <c r="DH161" i="2"/>
  <c r="DI161" i="2"/>
  <c r="CZ162" i="2"/>
  <c r="DA162" i="2"/>
  <c r="DB162" i="2"/>
  <c r="DC162" i="2"/>
  <c r="DD162" i="2"/>
  <c r="DE162" i="2"/>
  <c r="DF162" i="2"/>
  <c r="DG162" i="2"/>
  <c r="DH162" i="2"/>
  <c r="DI162" i="2"/>
  <c r="CZ163" i="2"/>
  <c r="DA163" i="2"/>
  <c r="DB163" i="2"/>
  <c r="DC163" i="2"/>
  <c r="DD163" i="2"/>
  <c r="DE163" i="2"/>
  <c r="DF163" i="2"/>
  <c r="DG163" i="2"/>
  <c r="DH163" i="2"/>
  <c r="DI163" i="2"/>
  <c r="CZ164" i="2"/>
  <c r="DA164" i="2"/>
  <c r="DB164" i="2"/>
  <c r="DC164" i="2"/>
  <c r="DD164" i="2"/>
  <c r="DE164" i="2"/>
  <c r="DF164" i="2"/>
  <c r="DG164" i="2"/>
  <c r="DH164" i="2"/>
  <c r="DI164" i="2"/>
  <c r="CZ165" i="2"/>
  <c r="DA165" i="2"/>
  <c r="DB165" i="2"/>
  <c r="DC165" i="2"/>
  <c r="DD165" i="2"/>
  <c r="DE165" i="2"/>
  <c r="DF165" i="2"/>
  <c r="DG165" i="2"/>
  <c r="DH165" i="2"/>
  <c r="DI165" i="2"/>
  <c r="CZ166" i="2"/>
  <c r="DA166" i="2"/>
  <c r="DB166" i="2"/>
  <c r="DC166" i="2"/>
  <c r="DD166" i="2"/>
  <c r="DE166" i="2"/>
  <c r="DF166" i="2"/>
  <c r="DG166" i="2"/>
  <c r="DH166" i="2"/>
  <c r="DI166" i="2"/>
  <c r="CZ167" i="2"/>
  <c r="DA167" i="2"/>
  <c r="DB167" i="2"/>
  <c r="DC167" i="2"/>
  <c r="DD167" i="2"/>
  <c r="DE167" i="2"/>
  <c r="DF167" i="2"/>
  <c r="DG167" i="2"/>
  <c r="DH167" i="2"/>
  <c r="DI167" i="2"/>
  <c r="CZ168" i="2"/>
  <c r="DA168" i="2"/>
  <c r="DB168" i="2"/>
  <c r="DC168" i="2"/>
  <c r="DD168" i="2"/>
  <c r="DE168" i="2"/>
  <c r="DF168" i="2"/>
  <c r="DG168" i="2"/>
  <c r="DH168" i="2"/>
  <c r="DI168" i="2"/>
  <c r="CZ169" i="2"/>
  <c r="DA169" i="2"/>
  <c r="DB169" i="2"/>
  <c r="DC169" i="2"/>
  <c r="DD169" i="2"/>
  <c r="DE169" i="2"/>
  <c r="DF169" i="2"/>
  <c r="DG169" i="2"/>
  <c r="DH169" i="2"/>
  <c r="DI169" i="2"/>
  <c r="CZ170" i="2"/>
  <c r="DA170" i="2"/>
  <c r="DB170" i="2"/>
  <c r="DC170" i="2"/>
  <c r="DD170" i="2"/>
  <c r="DE170" i="2"/>
  <c r="DF170" i="2"/>
  <c r="DG170" i="2"/>
  <c r="DH170" i="2"/>
  <c r="DI170" i="2"/>
  <c r="CZ171" i="2"/>
  <c r="DA171" i="2"/>
  <c r="DB171" i="2"/>
  <c r="DC171" i="2"/>
  <c r="DD171" i="2"/>
  <c r="DE171" i="2"/>
  <c r="DF171" i="2"/>
  <c r="DG171" i="2"/>
  <c r="DH171" i="2"/>
  <c r="DI171" i="2"/>
  <c r="CZ172" i="2"/>
  <c r="DA172" i="2"/>
  <c r="DB172" i="2"/>
  <c r="DC172" i="2"/>
  <c r="DD172" i="2"/>
  <c r="DE172" i="2"/>
  <c r="DF172" i="2"/>
  <c r="DG172" i="2"/>
  <c r="DH172" i="2"/>
  <c r="DI172" i="2"/>
  <c r="CZ173" i="2"/>
  <c r="DA173" i="2"/>
  <c r="DB173" i="2"/>
  <c r="DC173" i="2"/>
  <c r="DD173" i="2"/>
  <c r="DE173" i="2"/>
  <c r="DF173" i="2"/>
  <c r="DG173" i="2"/>
  <c r="DH173" i="2"/>
  <c r="DI173" i="2"/>
  <c r="CZ174" i="2"/>
  <c r="DA174" i="2"/>
  <c r="DB174" i="2"/>
  <c r="DC174" i="2"/>
  <c r="DD174" i="2"/>
  <c r="DE174" i="2"/>
  <c r="DF174" i="2"/>
  <c r="DG174" i="2"/>
  <c r="DH174" i="2"/>
  <c r="DI174" i="2"/>
  <c r="CZ175" i="2"/>
  <c r="DA175" i="2"/>
  <c r="DB175" i="2"/>
  <c r="DC175" i="2"/>
  <c r="DD175" i="2"/>
  <c r="DE175" i="2"/>
  <c r="DF175" i="2"/>
  <c r="DG175" i="2"/>
  <c r="DH175" i="2"/>
  <c r="DI175" i="2"/>
  <c r="CZ176" i="2"/>
  <c r="DA176" i="2"/>
  <c r="DB176" i="2"/>
  <c r="DC176" i="2"/>
  <c r="DD176" i="2"/>
  <c r="DE176" i="2"/>
  <c r="DF176" i="2"/>
  <c r="DG176" i="2"/>
  <c r="DH176" i="2"/>
  <c r="DI176" i="2"/>
  <c r="CZ177" i="2"/>
  <c r="DA177" i="2"/>
  <c r="DB177" i="2"/>
  <c r="DC177" i="2"/>
  <c r="DD177" i="2"/>
  <c r="DE177" i="2"/>
  <c r="DF177" i="2"/>
  <c r="DG177" i="2"/>
  <c r="DH177" i="2"/>
  <c r="DI177" i="2"/>
  <c r="CZ178" i="2"/>
  <c r="DA178" i="2"/>
  <c r="DB178" i="2"/>
  <c r="DC178" i="2"/>
  <c r="DD178" i="2"/>
  <c r="DE178" i="2"/>
  <c r="DF178" i="2"/>
  <c r="DG178" i="2"/>
  <c r="DH178" i="2"/>
  <c r="DI178" i="2"/>
  <c r="CZ179" i="2"/>
  <c r="DA179" i="2"/>
  <c r="DB179" i="2"/>
  <c r="DC179" i="2"/>
  <c r="DD179" i="2"/>
  <c r="DE179" i="2"/>
  <c r="DF179" i="2"/>
  <c r="DG179" i="2"/>
  <c r="DH179" i="2"/>
  <c r="DI179" i="2"/>
  <c r="CZ180" i="2"/>
  <c r="DA180" i="2"/>
  <c r="DB180" i="2"/>
  <c r="DC180" i="2"/>
  <c r="DD180" i="2"/>
  <c r="DE180" i="2"/>
  <c r="DF180" i="2"/>
  <c r="DG180" i="2"/>
  <c r="DH180" i="2"/>
  <c r="DI180" i="2"/>
  <c r="CZ181" i="2"/>
  <c r="DA181" i="2"/>
  <c r="DB181" i="2"/>
  <c r="DC181" i="2"/>
  <c r="DD181" i="2"/>
  <c r="DE181" i="2"/>
  <c r="DF181" i="2"/>
  <c r="DG181" i="2"/>
  <c r="DH181" i="2"/>
  <c r="DI181" i="2"/>
  <c r="CZ182" i="2"/>
  <c r="DA182" i="2"/>
  <c r="DB182" i="2"/>
  <c r="DC182" i="2"/>
  <c r="DD182" i="2"/>
  <c r="DE182" i="2"/>
  <c r="DF182" i="2"/>
  <c r="DG182" i="2"/>
  <c r="DH182" i="2"/>
  <c r="DI182" i="2"/>
  <c r="CZ183" i="2"/>
  <c r="DA183" i="2"/>
  <c r="DB183" i="2"/>
  <c r="DC183" i="2"/>
  <c r="DD183" i="2"/>
  <c r="DE183" i="2"/>
  <c r="DF183" i="2"/>
  <c r="DG183" i="2"/>
  <c r="DH183" i="2"/>
  <c r="DI183" i="2"/>
  <c r="CZ184" i="2"/>
  <c r="DA184" i="2"/>
  <c r="DB184" i="2"/>
  <c r="DC184" i="2"/>
  <c r="DD184" i="2"/>
  <c r="DE184" i="2"/>
  <c r="DF184" i="2"/>
  <c r="DG184" i="2"/>
  <c r="DH184" i="2"/>
  <c r="DI184" i="2"/>
  <c r="CZ185" i="2"/>
  <c r="DA185" i="2"/>
  <c r="DB185" i="2"/>
  <c r="DC185" i="2"/>
  <c r="DD185" i="2"/>
  <c r="DE185" i="2"/>
  <c r="DF185" i="2"/>
  <c r="DG185" i="2"/>
  <c r="DH185" i="2"/>
  <c r="DI185" i="2"/>
  <c r="CZ186" i="2"/>
  <c r="DA186" i="2"/>
  <c r="DB186" i="2"/>
  <c r="DC186" i="2"/>
  <c r="DD186" i="2"/>
  <c r="DE186" i="2"/>
  <c r="DF186" i="2"/>
  <c r="DG186" i="2"/>
  <c r="DH186" i="2"/>
  <c r="DI186" i="2"/>
  <c r="CZ187" i="2"/>
  <c r="DA187" i="2"/>
  <c r="DB187" i="2"/>
  <c r="DC187" i="2"/>
  <c r="DD187" i="2"/>
  <c r="DE187" i="2"/>
  <c r="DF187" i="2"/>
  <c r="DG187" i="2"/>
  <c r="DH187" i="2"/>
  <c r="DI187" i="2"/>
  <c r="CZ188" i="2"/>
  <c r="DA188" i="2"/>
  <c r="DB188" i="2"/>
  <c r="DC188" i="2"/>
  <c r="DD188" i="2"/>
  <c r="DE188" i="2"/>
  <c r="DF188" i="2"/>
  <c r="DG188" i="2"/>
  <c r="DH188" i="2"/>
  <c r="DI188" i="2"/>
  <c r="CZ189" i="2"/>
  <c r="DA189" i="2"/>
  <c r="DB189" i="2"/>
  <c r="DC189" i="2"/>
  <c r="DD189" i="2"/>
  <c r="DE189" i="2"/>
  <c r="DF189" i="2"/>
  <c r="DG189" i="2"/>
  <c r="DH189" i="2"/>
  <c r="DI189" i="2"/>
  <c r="CZ190" i="2"/>
  <c r="DA190" i="2"/>
  <c r="DB190" i="2"/>
  <c r="DC190" i="2"/>
  <c r="DD190" i="2"/>
  <c r="DE190" i="2"/>
  <c r="DF190" i="2"/>
  <c r="DG190" i="2"/>
  <c r="DH190" i="2"/>
  <c r="DI190" i="2"/>
  <c r="CZ191" i="2"/>
  <c r="DA191" i="2"/>
  <c r="DB191" i="2"/>
  <c r="DC191" i="2"/>
  <c r="DD191" i="2"/>
  <c r="DE191" i="2"/>
  <c r="DF191" i="2"/>
  <c r="DG191" i="2"/>
  <c r="DH191" i="2"/>
  <c r="DI191" i="2"/>
  <c r="CZ192" i="2"/>
  <c r="DA192" i="2"/>
  <c r="DB192" i="2"/>
  <c r="DC192" i="2"/>
  <c r="DD192" i="2"/>
  <c r="DE192" i="2"/>
  <c r="DF192" i="2"/>
  <c r="DG192" i="2"/>
  <c r="DH192" i="2"/>
  <c r="DI192" i="2"/>
  <c r="CZ193" i="2"/>
  <c r="DA193" i="2"/>
  <c r="DB193" i="2"/>
  <c r="DC193" i="2"/>
  <c r="DD193" i="2"/>
  <c r="DE193" i="2"/>
  <c r="DF193" i="2"/>
  <c r="DG193" i="2"/>
  <c r="DH193" i="2"/>
  <c r="DI193" i="2"/>
  <c r="CZ194" i="2"/>
  <c r="DA194" i="2"/>
  <c r="DB194" i="2"/>
  <c r="DC194" i="2"/>
  <c r="DD194" i="2"/>
  <c r="DE194" i="2"/>
  <c r="DF194" i="2"/>
  <c r="DG194" i="2"/>
  <c r="DH194" i="2"/>
  <c r="DI194" i="2"/>
  <c r="CZ195" i="2"/>
  <c r="DA195" i="2"/>
  <c r="DB195" i="2"/>
  <c r="DC195" i="2"/>
  <c r="DD195" i="2"/>
  <c r="DE195" i="2"/>
  <c r="DF195" i="2"/>
  <c r="DG195" i="2"/>
  <c r="DH195" i="2"/>
  <c r="DI195" i="2"/>
  <c r="CZ196" i="2"/>
  <c r="DA196" i="2"/>
  <c r="DB196" i="2"/>
  <c r="DC196" i="2"/>
  <c r="DD196" i="2"/>
  <c r="DE196" i="2"/>
  <c r="DF196" i="2"/>
  <c r="DG196" i="2"/>
  <c r="DH196" i="2"/>
  <c r="DI196" i="2"/>
  <c r="CZ197" i="2"/>
  <c r="DA197" i="2"/>
  <c r="DB197" i="2"/>
  <c r="DC197" i="2"/>
  <c r="DD197" i="2"/>
  <c r="DE197" i="2"/>
  <c r="DF197" i="2"/>
  <c r="DG197" i="2"/>
  <c r="DH197" i="2"/>
  <c r="DI197" i="2"/>
  <c r="CZ198" i="2"/>
  <c r="DA198" i="2"/>
  <c r="DB198" i="2"/>
  <c r="DC198" i="2"/>
  <c r="DD198" i="2"/>
  <c r="DE198" i="2"/>
  <c r="DF198" i="2"/>
  <c r="DG198" i="2"/>
  <c r="DH198" i="2"/>
  <c r="DI198" i="2"/>
  <c r="CZ199" i="2"/>
  <c r="DA199" i="2"/>
  <c r="DB199" i="2"/>
  <c r="DC199" i="2"/>
  <c r="DD199" i="2"/>
  <c r="DE199" i="2"/>
  <c r="DF199" i="2"/>
  <c r="DG199" i="2"/>
  <c r="DH199" i="2"/>
  <c r="DI199" i="2"/>
  <c r="CZ200" i="2"/>
  <c r="DA200" i="2"/>
  <c r="DB200" i="2"/>
  <c r="DC200" i="2"/>
  <c r="DD200" i="2"/>
  <c r="DE200" i="2"/>
  <c r="DF200" i="2"/>
  <c r="DG200" i="2"/>
  <c r="DH200" i="2"/>
  <c r="DI200" i="2"/>
  <c r="CZ201" i="2"/>
  <c r="DA201" i="2"/>
  <c r="DB201" i="2"/>
  <c r="DC201" i="2"/>
  <c r="DD201" i="2"/>
  <c r="DE201" i="2"/>
  <c r="DF201" i="2"/>
  <c r="DG201" i="2"/>
  <c r="DH201" i="2"/>
  <c r="DI201" i="2"/>
  <c r="CZ202" i="2"/>
  <c r="DA202" i="2"/>
  <c r="DB202" i="2"/>
  <c r="DC202" i="2"/>
  <c r="DD202" i="2"/>
  <c r="DE202" i="2"/>
  <c r="DF202" i="2"/>
  <c r="DG202" i="2"/>
  <c r="DH202" i="2"/>
  <c r="DI202" i="2"/>
  <c r="CZ203" i="2"/>
  <c r="DA203" i="2"/>
  <c r="DB203" i="2"/>
  <c r="DC203" i="2"/>
  <c r="DD203" i="2"/>
  <c r="DE203" i="2"/>
  <c r="DF203" i="2"/>
  <c r="DG203" i="2"/>
  <c r="DH203" i="2"/>
  <c r="DI203" i="2"/>
  <c r="CZ204" i="2"/>
  <c r="DA204" i="2"/>
  <c r="DB204" i="2"/>
  <c r="DC204" i="2"/>
  <c r="DD204" i="2"/>
  <c r="DE204" i="2"/>
  <c r="DF204" i="2"/>
  <c r="DG204" i="2"/>
  <c r="DH204" i="2"/>
  <c r="DI204" i="2"/>
  <c r="CZ205" i="2"/>
  <c r="DA205" i="2"/>
  <c r="DB205" i="2"/>
  <c r="DC205" i="2"/>
  <c r="DD205" i="2"/>
  <c r="DE205" i="2"/>
  <c r="DF205" i="2"/>
  <c r="DG205" i="2"/>
  <c r="DH205" i="2"/>
  <c r="DI205" i="2"/>
  <c r="CZ206" i="2"/>
  <c r="DA206" i="2"/>
  <c r="DB206" i="2"/>
  <c r="DC206" i="2"/>
  <c r="DD206" i="2"/>
  <c r="DE206" i="2"/>
  <c r="DF206" i="2"/>
  <c r="DG206" i="2"/>
  <c r="DH206" i="2"/>
  <c r="DI206" i="2"/>
  <c r="CZ207" i="2"/>
  <c r="DA207" i="2"/>
  <c r="DB207" i="2"/>
  <c r="DC207" i="2"/>
  <c r="DD207" i="2"/>
  <c r="DE207" i="2"/>
  <c r="DF207" i="2"/>
  <c r="DG207" i="2"/>
  <c r="DH207" i="2"/>
  <c r="DI207" i="2"/>
  <c r="CZ208" i="2"/>
  <c r="DA208" i="2"/>
  <c r="DB208" i="2"/>
  <c r="DC208" i="2"/>
  <c r="DD208" i="2"/>
  <c r="DE208" i="2"/>
  <c r="DF208" i="2"/>
  <c r="DG208" i="2"/>
  <c r="DH208" i="2"/>
  <c r="DI208" i="2"/>
  <c r="CZ209" i="2"/>
  <c r="DA209" i="2"/>
  <c r="DB209" i="2"/>
  <c r="DC209" i="2"/>
  <c r="DD209" i="2"/>
  <c r="DE209" i="2"/>
  <c r="DF209" i="2"/>
  <c r="DG209" i="2"/>
  <c r="DH209" i="2"/>
  <c r="DI209" i="2"/>
  <c r="CZ210" i="2"/>
  <c r="DA210" i="2"/>
  <c r="DB210" i="2"/>
  <c r="DC210" i="2"/>
  <c r="DD210" i="2"/>
  <c r="DE210" i="2"/>
  <c r="DF210" i="2"/>
  <c r="DG210" i="2"/>
  <c r="DH210" i="2"/>
  <c r="DI210" i="2"/>
  <c r="CZ211" i="2"/>
  <c r="DA211" i="2"/>
  <c r="DB211" i="2"/>
  <c r="DC211" i="2"/>
  <c r="DD211" i="2"/>
  <c r="DE211" i="2"/>
  <c r="DF211" i="2"/>
  <c r="DG211" i="2"/>
  <c r="DH211" i="2"/>
  <c r="DI211" i="2"/>
  <c r="CZ212" i="2"/>
  <c r="DA212" i="2"/>
  <c r="DB212" i="2"/>
  <c r="DC212" i="2"/>
  <c r="DD212" i="2"/>
  <c r="DE212" i="2"/>
  <c r="DF212" i="2"/>
  <c r="DG212" i="2"/>
  <c r="DH212" i="2"/>
  <c r="DI212" i="2"/>
  <c r="CZ213" i="2"/>
  <c r="DA213" i="2"/>
  <c r="DB213" i="2"/>
  <c r="DC213" i="2"/>
  <c r="DD213" i="2"/>
  <c r="DE213" i="2"/>
  <c r="DF213" i="2"/>
  <c r="DG213" i="2"/>
  <c r="DH213" i="2"/>
  <c r="DI213" i="2"/>
  <c r="CZ214" i="2"/>
  <c r="DA214" i="2"/>
  <c r="DB214" i="2"/>
  <c r="DC214" i="2"/>
  <c r="DD214" i="2"/>
  <c r="DE214" i="2"/>
  <c r="DF214" i="2"/>
  <c r="DG214" i="2"/>
  <c r="DH214" i="2"/>
  <c r="DI214" i="2"/>
  <c r="CZ215" i="2"/>
  <c r="DA215" i="2"/>
  <c r="DB215" i="2"/>
  <c r="DC215" i="2"/>
  <c r="DD215" i="2"/>
  <c r="DE215" i="2"/>
  <c r="DF215" i="2"/>
  <c r="DG215" i="2"/>
  <c r="DH215" i="2"/>
  <c r="DI215" i="2"/>
  <c r="CZ216" i="2"/>
  <c r="DA216" i="2"/>
  <c r="DB216" i="2"/>
  <c r="DC216" i="2"/>
  <c r="DD216" i="2"/>
  <c r="DE216" i="2"/>
  <c r="DF216" i="2"/>
  <c r="DG216" i="2"/>
  <c r="DH216" i="2"/>
  <c r="DI216" i="2"/>
  <c r="CZ217" i="2"/>
  <c r="DA217" i="2"/>
  <c r="DB217" i="2"/>
  <c r="DC217" i="2"/>
  <c r="DD217" i="2"/>
  <c r="DE217" i="2"/>
  <c r="DF217" i="2"/>
  <c r="DG217" i="2"/>
  <c r="DH217" i="2"/>
  <c r="DI217" i="2"/>
  <c r="CZ218" i="2"/>
  <c r="DA218" i="2"/>
  <c r="DB218" i="2"/>
  <c r="DC218" i="2"/>
  <c r="DD218" i="2"/>
  <c r="DE218" i="2"/>
  <c r="DF218" i="2"/>
  <c r="DG218" i="2"/>
  <c r="DH218" i="2"/>
  <c r="DI218" i="2"/>
  <c r="CZ219" i="2"/>
  <c r="DA219" i="2"/>
  <c r="DB219" i="2"/>
  <c r="DC219" i="2"/>
  <c r="DD219" i="2"/>
  <c r="DE219" i="2"/>
  <c r="DF219" i="2"/>
  <c r="DG219" i="2"/>
  <c r="DH219" i="2"/>
  <c r="DI219" i="2"/>
  <c r="CZ220" i="2"/>
  <c r="DA220" i="2"/>
  <c r="DB220" i="2"/>
  <c r="DC220" i="2"/>
  <c r="DD220" i="2"/>
  <c r="DE220" i="2"/>
  <c r="DF220" i="2"/>
  <c r="DG220" i="2"/>
  <c r="DH220" i="2"/>
  <c r="DI220" i="2"/>
  <c r="CZ221" i="2"/>
  <c r="DA221" i="2"/>
  <c r="DB221" i="2"/>
  <c r="DC221" i="2"/>
  <c r="DD221" i="2"/>
  <c r="DE221" i="2"/>
  <c r="DF221" i="2"/>
  <c r="DG221" i="2"/>
  <c r="DH221" i="2"/>
  <c r="DI221" i="2"/>
  <c r="CZ222" i="2"/>
  <c r="DA222" i="2"/>
  <c r="DB222" i="2"/>
  <c r="DC222" i="2"/>
  <c r="DD222" i="2"/>
  <c r="DE222" i="2"/>
  <c r="DF222" i="2"/>
  <c r="DG222" i="2"/>
  <c r="DH222" i="2"/>
  <c r="DI222" i="2"/>
  <c r="CZ223" i="2"/>
  <c r="DA223" i="2"/>
  <c r="DB223" i="2"/>
  <c r="DC223" i="2"/>
  <c r="DD223" i="2"/>
  <c r="DE223" i="2"/>
  <c r="DF223" i="2"/>
  <c r="DG223" i="2"/>
  <c r="DH223" i="2"/>
  <c r="DI223" i="2"/>
  <c r="CZ224" i="2"/>
  <c r="DA224" i="2"/>
  <c r="DB224" i="2"/>
  <c r="DC224" i="2"/>
  <c r="DD224" i="2"/>
  <c r="DE224" i="2"/>
  <c r="DF224" i="2"/>
  <c r="DG224" i="2"/>
  <c r="DH224" i="2"/>
  <c r="DI224" i="2"/>
  <c r="CZ225" i="2"/>
  <c r="DA225" i="2"/>
  <c r="DB225" i="2"/>
  <c r="DC225" i="2"/>
  <c r="DD225" i="2"/>
  <c r="DE225" i="2"/>
  <c r="DF225" i="2"/>
  <c r="DG225" i="2"/>
  <c r="DH225" i="2"/>
  <c r="DI225" i="2"/>
  <c r="CZ226" i="2"/>
  <c r="DA226" i="2"/>
  <c r="DB226" i="2"/>
  <c r="DC226" i="2"/>
  <c r="DD226" i="2"/>
  <c r="DE226" i="2"/>
  <c r="DF226" i="2"/>
  <c r="DG226" i="2"/>
  <c r="DH226" i="2"/>
  <c r="DI226" i="2"/>
  <c r="CZ227" i="2"/>
  <c r="DA227" i="2"/>
  <c r="DB227" i="2"/>
  <c r="DC227" i="2"/>
  <c r="DD227" i="2"/>
  <c r="DE227" i="2"/>
  <c r="DF227" i="2"/>
  <c r="DG227" i="2"/>
  <c r="DH227" i="2"/>
  <c r="DI227" i="2"/>
  <c r="CZ228" i="2"/>
  <c r="DA228" i="2"/>
  <c r="DB228" i="2"/>
  <c r="DC228" i="2"/>
  <c r="DD228" i="2"/>
  <c r="DE228" i="2"/>
  <c r="DF228" i="2"/>
  <c r="DG228" i="2"/>
  <c r="DH228" i="2"/>
  <c r="DI228" i="2"/>
  <c r="CZ229" i="2"/>
  <c r="DA229" i="2"/>
  <c r="DB229" i="2"/>
  <c r="DC229" i="2"/>
  <c r="DD229" i="2"/>
  <c r="DE229" i="2"/>
  <c r="DF229" i="2"/>
  <c r="DG229" i="2"/>
  <c r="DH229" i="2"/>
  <c r="DI229" i="2"/>
  <c r="CZ230" i="2"/>
  <c r="DA230" i="2"/>
  <c r="DB230" i="2"/>
  <c r="DC230" i="2"/>
  <c r="DD230" i="2"/>
  <c r="DE230" i="2"/>
  <c r="DF230" i="2"/>
  <c r="DG230" i="2"/>
  <c r="DH230" i="2"/>
  <c r="DI230" i="2"/>
  <c r="CZ231" i="2"/>
  <c r="DA231" i="2"/>
  <c r="DB231" i="2"/>
  <c r="DC231" i="2"/>
  <c r="DD231" i="2"/>
  <c r="DE231" i="2"/>
  <c r="DF231" i="2"/>
  <c r="DG231" i="2"/>
  <c r="DH231" i="2"/>
  <c r="DI231" i="2"/>
  <c r="CZ232" i="2"/>
  <c r="DA232" i="2"/>
  <c r="DB232" i="2"/>
  <c r="DC232" i="2"/>
  <c r="DD232" i="2"/>
  <c r="DE232" i="2"/>
  <c r="DF232" i="2"/>
  <c r="DG232" i="2"/>
  <c r="DH232" i="2"/>
  <c r="DI232" i="2"/>
  <c r="CZ233" i="2"/>
  <c r="DA233" i="2"/>
  <c r="DB233" i="2"/>
  <c r="DC233" i="2"/>
  <c r="DD233" i="2"/>
  <c r="DE233" i="2"/>
  <c r="DF233" i="2"/>
  <c r="DG233" i="2"/>
  <c r="DH233" i="2"/>
  <c r="DI233" i="2"/>
  <c r="CZ234" i="2"/>
  <c r="DA234" i="2"/>
  <c r="DB234" i="2"/>
  <c r="DC234" i="2"/>
  <c r="DD234" i="2"/>
  <c r="DE234" i="2"/>
  <c r="DF234" i="2"/>
  <c r="DG234" i="2"/>
  <c r="DH234" i="2"/>
  <c r="DI234" i="2"/>
  <c r="CZ235" i="2"/>
  <c r="DA235" i="2"/>
  <c r="DB235" i="2"/>
  <c r="DC235" i="2"/>
  <c r="DD235" i="2"/>
  <c r="DE235" i="2"/>
  <c r="DF235" i="2"/>
  <c r="DG235" i="2"/>
  <c r="DH235" i="2"/>
  <c r="DI235" i="2"/>
  <c r="CZ236" i="2"/>
  <c r="DA236" i="2"/>
  <c r="DB236" i="2"/>
  <c r="DC236" i="2"/>
  <c r="DD236" i="2"/>
  <c r="DE236" i="2"/>
  <c r="DF236" i="2"/>
  <c r="DG236" i="2"/>
  <c r="DH236" i="2"/>
  <c r="DI236" i="2"/>
  <c r="CZ237" i="2"/>
  <c r="DA237" i="2"/>
  <c r="DB237" i="2"/>
  <c r="DC237" i="2"/>
  <c r="DD237" i="2"/>
  <c r="DE237" i="2"/>
  <c r="DF237" i="2"/>
  <c r="DG237" i="2"/>
  <c r="DH237" i="2"/>
  <c r="DI237" i="2"/>
  <c r="CZ238" i="2"/>
  <c r="DA238" i="2"/>
  <c r="DB238" i="2"/>
  <c r="DC238" i="2"/>
  <c r="DD238" i="2"/>
  <c r="DE238" i="2"/>
  <c r="DF238" i="2"/>
  <c r="DG238" i="2"/>
  <c r="DH238" i="2"/>
  <c r="DI238" i="2"/>
  <c r="CZ239" i="2"/>
  <c r="DA239" i="2"/>
  <c r="DB239" i="2"/>
  <c r="DC239" i="2"/>
  <c r="DD239" i="2"/>
  <c r="DE239" i="2"/>
  <c r="DF239" i="2"/>
  <c r="DG239" i="2"/>
  <c r="DH239" i="2"/>
  <c r="DI239" i="2"/>
  <c r="CZ240" i="2"/>
  <c r="DA240" i="2"/>
  <c r="DB240" i="2"/>
  <c r="DC240" i="2"/>
  <c r="DD240" i="2"/>
  <c r="DE240" i="2"/>
  <c r="DF240" i="2"/>
  <c r="DG240" i="2"/>
  <c r="DH240" i="2"/>
  <c r="DI240" i="2"/>
  <c r="CZ241" i="2"/>
  <c r="DA241" i="2"/>
  <c r="DB241" i="2"/>
  <c r="DC241" i="2"/>
  <c r="DD241" i="2"/>
  <c r="DE241" i="2"/>
  <c r="DF241" i="2"/>
  <c r="DG241" i="2"/>
  <c r="DH241" i="2"/>
  <c r="DI241" i="2"/>
  <c r="CZ242" i="2"/>
  <c r="DA242" i="2"/>
  <c r="DB242" i="2"/>
  <c r="DC242" i="2"/>
  <c r="DD242" i="2"/>
  <c r="DE242" i="2"/>
  <c r="DF242" i="2"/>
  <c r="DG242" i="2"/>
  <c r="DH242" i="2"/>
  <c r="DI242" i="2"/>
  <c r="CZ243" i="2"/>
  <c r="DA243" i="2"/>
  <c r="DB243" i="2"/>
  <c r="DC243" i="2"/>
  <c r="DD243" i="2"/>
  <c r="DE243" i="2"/>
  <c r="DF243" i="2"/>
  <c r="DG243" i="2"/>
  <c r="DH243" i="2"/>
  <c r="DI243" i="2"/>
  <c r="CZ244" i="2"/>
  <c r="DA244" i="2"/>
  <c r="DB244" i="2"/>
  <c r="DC244" i="2"/>
  <c r="DD244" i="2"/>
  <c r="DE244" i="2"/>
  <c r="DF244" i="2"/>
  <c r="DG244" i="2"/>
  <c r="DH244" i="2"/>
  <c r="DI244" i="2"/>
  <c r="CZ245" i="2"/>
  <c r="DA245" i="2"/>
  <c r="DB245" i="2"/>
  <c r="DC245" i="2"/>
  <c r="DD245" i="2"/>
  <c r="DE245" i="2"/>
  <c r="DF245" i="2"/>
  <c r="DG245" i="2"/>
  <c r="DH245" i="2"/>
  <c r="DI245" i="2"/>
  <c r="CZ246" i="2"/>
  <c r="DA246" i="2"/>
  <c r="DB246" i="2"/>
  <c r="DC246" i="2"/>
  <c r="DD246" i="2"/>
  <c r="DE246" i="2"/>
  <c r="DF246" i="2"/>
  <c r="DG246" i="2"/>
  <c r="DH246" i="2"/>
  <c r="DI246" i="2"/>
  <c r="CZ247" i="2"/>
  <c r="DA247" i="2"/>
  <c r="DB247" i="2"/>
  <c r="DC247" i="2"/>
  <c r="DD247" i="2"/>
  <c r="DE247" i="2"/>
  <c r="DF247" i="2"/>
  <c r="DG247" i="2"/>
  <c r="DH247" i="2"/>
  <c r="DI247" i="2"/>
  <c r="CZ248" i="2"/>
  <c r="DA248" i="2"/>
  <c r="DB248" i="2"/>
  <c r="DC248" i="2"/>
  <c r="DD248" i="2"/>
  <c r="DE248" i="2"/>
  <c r="DF248" i="2"/>
  <c r="DG248" i="2"/>
  <c r="DH248" i="2"/>
  <c r="DI248" i="2"/>
  <c r="CZ249" i="2"/>
  <c r="DA249" i="2"/>
  <c r="DB249" i="2"/>
  <c r="DC249" i="2"/>
  <c r="DD249" i="2"/>
  <c r="DE249" i="2"/>
  <c r="DF249" i="2"/>
  <c r="DG249" i="2"/>
  <c r="DH249" i="2"/>
  <c r="DI249" i="2"/>
  <c r="CZ250" i="2"/>
  <c r="DA250" i="2"/>
  <c r="DB250" i="2"/>
  <c r="DC250" i="2"/>
  <c r="DD250" i="2"/>
  <c r="DE250" i="2"/>
  <c r="DF250" i="2"/>
  <c r="DG250" i="2"/>
  <c r="DH250" i="2"/>
  <c r="DI250" i="2"/>
  <c r="CZ251" i="2"/>
  <c r="DA251" i="2"/>
  <c r="DB251" i="2"/>
  <c r="DC251" i="2"/>
  <c r="DD251" i="2"/>
  <c r="DE251" i="2"/>
  <c r="DF251" i="2"/>
  <c r="DG251" i="2"/>
  <c r="DH251" i="2"/>
  <c r="DI251" i="2"/>
  <c r="CZ252" i="2"/>
  <c r="DA252" i="2"/>
  <c r="DB252" i="2"/>
  <c r="DC252" i="2"/>
  <c r="DD252" i="2"/>
  <c r="DE252" i="2"/>
  <c r="DF252" i="2"/>
  <c r="DG252" i="2"/>
  <c r="DH252" i="2"/>
  <c r="DI252" i="2"/>
  <c r="CZ253" i="2"/>
  <c r="DA253" i="2"/>
  <c r="DB253" i="2"/>
  <c r="DC253" i="2"/>
  <c r="DD253" i="2"/>
  <c r="DE253" i="2"/>
  <c r="DF253" i="2"/>
  <c r="DG253" i="2"/>
  <c r="DH253" i="2"/>
  <c r="DI253" i="2"/>
  <c r="CZ254" i="2"/>
  <c r="DA254" i="2"/>
  <c r="DB254" i="2"/>
  <c r="DC254" i="2"/>
  <c r="DD254" i="2"/>
  <c r="DE254" i="2"/>
  <c r="DF254" i="2"/>
  <c r="DG254" i="2"/>
  <c r="DH254" i="2"/>
  <c r="DI254" i="2"/>
  <c r="CZ255" i="2"/>
  <c r="DA255" i="2"/>
  <c r="DB255" i="2"/>
  <c r="DC255" i="2"/>
  <c r="DD255" i="2"/>
  <c r="DE255" i="2"/>
  <c r="DF255" i="2"/>
  <c r="DG255" i="2"/>
  <c r="DH255" i="2"/>
  <c r="DI255" i="2"/>
  <c r="CZ256" i="2"/>
  <c r="DA256" i="2"/>
  <c r="DB256" i="2"/>
  <c r="DC256" i="2"/>
  <c r="DD256" i="2"/>
  <c r="DE256" i="2"/>
  <c r="DF256" i="2"/>
  <c r="DG256" i="2"/>
  <c r="DH256" i="2"/>
  <c r="DI256" i="2"/>
  <c r="CZ257" i="2"/>
  <c r="DA257" i="2"/>
  <c r="DB257" i="2"/>
  <c r="DC257" i="2"/>
  <c r="DD257" i="2"/>
  <c r="DE257" i="2"/>
  <c r="DF257" i="2"/>
  <c r="DG257" i="2"/>
  <c r="DH257" i="2"/>
  <c r="DI257" i="2"/>
  <c r="CZ258" i="2"/>
  <c r="DA258" i="2"/>
  <c r="DB258" i="2"/>
  <c r="DC258" i="2"/>
  <c r="DD258" i="2"/>
  <c r="DE258" i="2"/>
  <c r="DF258" i="2"/>
  <c r="DG258" i="2"/>
  <c r="DH258" i="2"/>
  <c r="DI258" i="2"/>
  <c r="CZ259" i="2"/>
  <c r="DA259" i="2"/>
  <c r="DB259" i="2"/>
  <c r="DC259" i="2"/>
  <c r="DD259" i="2"/>
  <c r="DE259" i="2"/>
  <c r="DF259" i="2"/>
  <c r="DG259" i="2"/>
  <c r="DH259" i="2"/>
  <c r="DI259" i="2"/>
  <c r="CZ260" i="2"/>
  <c r="DA260" i="2"/>
  <c r="DB260" i="2"/>
  <c r="DC260" i="2"/>
  <c r="DD260" i="2"/>
  <c r="DE260" i="2"/>
  <c r="DF260" i="2"/>
  <c r="DG260" i="2"/>
  <c r="DH260" i="2"/>
  <c r="DI260" i="2"/>
  <c r="CZ261" i="2"/>
  <c r="DA261" i="2"/>
  <c r="DB261" i="2"/>
  <c r="DC261" i="2"/>
  <c r="DD261" i="2"/>
  <c r="DE261" i="2"/>
  <c r="DF261" i="2"/>
  <c r="DG261" i="2"/>
  <c r="DH261" i="2"/>
  <c r="DI261" i="2"/>
  <c r="CZ262" i="2"/>
  <c r="DA262" i="2"/>
  <c r="DB262" i="2"/>
  <c r="DC262" i="2"/>
  <c r="DD262" i="2"/>
  <c r="DE262" i="2"/>
  <c r="DF262" i="2"/>
  <c r="DG262" i="2"/>
  <c r="DH262" i="2"/>
  <c r="DI262" i="2"/>
  <c r="CZ263" i="2"/>
  <c r="DA263" i="2"/>
  <c r="DB263" i="2"/>
  <c r="DC263" i="2"/>
  <c r="DD263" i="2"/>
  <c r="DE263" i="2"/>
  <c r="DF263" i="2"/>
  <c r="DG263" i="2"/>
  <c r="DH263" i="2"/>
  <c r="DI263" i="2"/>
  <c r="CZ264" i="2"/>
  <c r="DA264" i="2"/>
  <c r="DB264" i="2"/>
  <c r="DC264" i="2"/>
  <c r="DD264" i="2"/>
  <c r="DE264" i="2"/>
  <c r="DF264" i="2"/>
  <c r="DG264" i="2"/>
  <c r="DH264" i="2"/>
  <c r="DI264" i="2"/>
  <c r="CZ265" i="2"/>
  <c r="DA265" i="2"/>
  <c r="DB265" i="2"/>
  <c r="DC265" i="2"/>
  <c r="DD265" i="2"/>
  <c r="DE265" i="2"/>
  <c r="DF265" i="2"/>
  <c r="DG265" i="2"/>
  <c r="DH265" i="2"/>
  <c r="DI265" i="2"/>
  <c r="CZ266" i="2"/>
  <c r="DA266" i="2"/>
  <c r="DB266" i="2"/>
  <c r="DC266" i="2"/>
  <c r="DD266" i="2"/>
  <c r="DE266" i="2"/>
  <c r="DF266" i="2"/>
  <c r="DG266" i="2"/>
  <c r="DH266" i="2"/>
  <c r="DI266" i="2"/>
  <c r="CZ267" i="2"/>
  <c r="DA267" i="2"/>
  <c r="DB267" i="2"/>
  <c r="DC267" i="2"/>
  <c r="DD267" i="2"/>
  <c r="DE267" i="2"/>
  <c r="DF267" i="2"/>
  <c r="DG267" i="2"/>
  <c r="DH267" i="2"/>
  <c r="DI267" i="2"/>
  <c r="CZ268" i="2"/>
  <c r="DA268" i="2"/>
  <c r="DB268" i="2"/>
  <c r="DC268" i="2"/>
  <c r="DD268" i="2"/>
  <c r="DE268" i="2"/>
  <c r="DF268" i="2"/>
  <c r="DG268" i="2"/>
  <c r="DH268" i="2"/>
  <c r="DI268" i="2"/>
  <c r="CZ269" i="2"/>
  <c r="DA269" i="2"/>
  <c r="DB269" i="2"/>
  <c r="DC269" i="2"/>
  <c r="DD269" i="2"/>
  <c r="DE269" i="2"/>
  <c r="DF269" i="2"/>
  <c r="DG269" i="2"/>
  <c r="DH269" i="2"/>
  <c r="DI269" i="2"/>
  <c r="CZ270" i="2"/>
  <c r="DA270" i="2"/>
  <c r="DB270" i="2"/>
  <c r="DC270" i="2"/>
  <c r="DD270" i="2"/>
  <c r="DE270" i="2"/>
  <c r="DF270" i="2"/>
  <c r="DG270" i="2"/>
  <c r="DH270" i="2"/>
  <c r="DI270" i="2"/>
  <c r="CZ271" i="2"/>
  <c r="DA271" i="2"/>
  <c r="DB271" i="2"/>
  <c r="DC271" i="2"/>
  <c r="DD271" i="2"/>
  <c r="DE271" i="2"/>
  <c r="DF271" i="2"/>
  <c r="DG271" i="2"/>
  <c r="DH271" i="2"/>
  <c r="DI271" i="2"/>
  <c r="CZ272" i="2"/>
  <c r="DA272" i="2"/>
  <c r="DB272" i="2"/>
  <c r="DC272" i="2"/>
  <c r="DD272" i="2"/>
  <c r="DE272" i="2"/>
  <c r="DF272" i="2"/>
  <c r="DG272" i="2"/>
  <c r="DH272" i="2"/>
  <c r="DI272" i="2"/>
  <c r="CZ273" i="2"/>
  <c r="DA273" i="2"/>
  <c r="DB273" i="2"/>
  <c r="DC273" i="2"/>
  <c r="DD273" i="2"/>
  <c r="DE273" i="2"/>
  <c r="DF273" i="2"/>
  <c r="DG273" i="2"/>
  <c r="DH273" i="2"/>
  <c r="DI273" i="2"/>
  <c r="CZ274" i="2"/>
  <c r="DA274" i="2"/>
  <c r="DB274" i="2"/>
  <c r="DC274" i="2"/>
  <c r="DD274" i="2"/>
  <c r="DE274" i="2"/>
  <c r="DF274" i="2"/>
  <c r="DG274" i="2"/>
  <c r="DH274" i="2"/>
  <c r="DI274" i="2"/>
  <c r="CZ275" i="2"/>
  <c r="DA275" i="2"/>
  <c r="DB275" i="2"/>
  <c r="DC275" i="2"/>
  <c r="DD275" i="2"/>
  <c r="DE275" i="2"/>
  <c r="DF275" i="2"/>
  <c r="DG275" i="2"/>
  <c r="DH275" i="2"/>
  <c r="DI275" i="2"/>
  <c r="CZ276" i="2"/>
  <c r="DA276" i="2"/>
  <c r="DB276" i="2"/>
  <c r="DC276" i="2"/>
  <c r="DD276" i="2"/>
  <c r="DE276" i="2"/>
  <c r="DF276" i="2"/>
  <c r="DG276" i="2"/>
  <c r="DH276" i="2"/>
  <c r="DI276" i="2"/>
  <c r="CZ277" i="2"/>
  <c r="DA277" i="2"/>
  <c r="DB277" i="2"/>
  <c r="DC277" i="2"/>
  <c r="DD277" i="2"/>
  <c r="DE277" i="2"/>
  <c r="DF277" i="2"/>
  <c r="DG277" i="2"/>
  <c r="DH277" i="2"/>
  <c r="DI277" i="2"/>
  <c r="CZ278" i="2"/>
  <c r="DA278" i="2"/>
  <c r="DB278" i="2"/>
  <c r="DC278" i="2"/>
  <c r="DD278" i="2"/>
  <c r="DE278" i="2"/>
  <c r="DF278" i="2"/>
  <c r="DG278" i="2"/>
  <c r="DH278" i="2"/>
  <c r="DI278" i="2"/>
  <c r="CZ279" i="2"/>
  <c r="DA279" i="2"/>
  <c r="DB279" i="2"/>
  <c r="DC279" i="2"/>
  <c r="DD279" i="2"/>
  <c r="DE279" i="2"/>
  <c r="DF279" i="2"/>
  <c r="DG279" i="2"/>
  <c r="DH279" i="2"/>
  <c r="DI279" i="2"/>
  <c r="CZ280" i="2"/>
  <c r="DA280" i="2"/>
  <c r="DB280" i="2"/>
  <c r="DC280" i="2"/>
  <c r="DD280" i="2"/>
  <c r="DE280" i="2"/>
  <c r="DF280" i="2"/>
  <c r="DG280" i="2"/>
  <c r="DH280" i="2"/>
  <c r="DI280" i="2"/>
  <c r="CZ281" i="2"/>
  <c r="DA281" i="2"/>
  <c r="DB281" i="2"/>
  <c r="DC281" i="2"/>
  <c r="DD281" i="2"/>
  <c r="DE281" i="2"/>
  <c r="DF281" i="2"/>
  <c r="DG281" i="2"/>
  <c r="DH281" i="2"/>
  <c r="DI281" i="2"/>
  <c r="CZ282" i="2"/>
  <c r="DA282" i="2"/>
  <c r="DB282" i="2"/>
  <c r="DC282" i="2"/>
  <c r="DD282" i="2"/>
  <c r="DE282" i="2"/>
  <c r="DF282" i="2"/>
  <c r="DG282" i="2"/>
  <c r="DH282" i="2"/>
  <c r="DI282" i="2"/>
  <c r="CZ283" i="2"/>
  <c r="DA283" i="2"/>
  <c r="DB283" i="2"/>
  <c r="DC283" i="2"/>
  <c r="DD283" i="2"/>
  <c r="DE283" i="2"/>
  <c r="DF283" i="2"/>
  <c r="DG283" i="2"/>
  <c r="DH283" i="2"/>
  <c r="DI283" i="2"/>
  <c r="CZ284" i="2"/>
  <c r="DA284" i="2"/>
  <c r="DB284" i="2"/>
  <c r="DC284" i="2"/>
  <c r="DD284" i="2"/>
  <c r="DE284" i="2"/>
  <c r="DF284" i="2"/>
  <c r="DG284" i="2"/>
  <c r="DH284" i="2"/>
  <c r="DI284" i="2"/>
  <c r="CZ285" i="2"/>
  <c r="DA285" i="2"/>
  <c r="DB285" i="2"/>
  <c r="DC285" i="2"/>
  <c r="DD285" i="2"/>
  <c r="DE285" i="2"/>
  <c r="DF285" i="2"/>
  <c r="DG285" i="2"/>
  <c r="DH285" i="2"/>
  <c r="DI285" i="2"/>
  <c r="CZ286" i="2"/>
  <c r="DA286" i="2"/>
  <c r="DB286" i="2"/>
  <c r="DC286" i="2"/>
  <c r="DD286" i="2"/>
  <c r="DE286" i="2"/>
  <c r="DF286" i="2"/>
  <c r="DG286" i="2"/>
  <c r="DH286" i="2"/>
  <c r="DI286" i="2"/>
  <c r="CZ287" i="2"/>
  <c r="DA287" i="2"/>
  <c r="DB287" i="2"/>
  <c r="DC287" i="2"/>
  <c r="DD287" i="2"/>
  <c r="DE287" i="2"/>
  <c r="DF287" i="2"/>
  <c r="DG287" i="2"/>
  <c r="DH287" i="2"/>
  <c r="DI287" i="2"/>
  <c r="CZ288" i="2"/>
  <c r="DA288" i="2"/>
  <c r="DB288" i="2"/>
  <c r="DC288" i="2"/>
  <c r="DD288" i="2"/>
  <c r="DE288" i="2"/>
  <c r="DF288" i="2"/>
  <c r="DG288" i="2"/>
  <c r="DH288" i="2"/>
  <c r="DI288" i="2"/>
  <c r="CZ289" i="2"/>
  <c r="DA289" i="2"/>
  <c r="DB289" i="2"/>
  <c r="DC289" i="2"/>
  <c r="DD289" i="2"/>
  <c r="DE289" i="2"/>
  <c r="DF289" i="2"/>
  <c r="DG289" i="2"/>
  <c r="DH289" i="2"/>
  <c r="DI289" i="2"/>
  <c r="CZ290" i="2"/>
  <c r="DA290" i="2"/>
  <c r="DB290" i="2"/>
  <c r="DC290" i="2"/>
  <c r="DD290" i="2"/>
  <c r="DE290" i="2"/>
  <c r="DF290" i="2"/>
  <c r="DG290" i="2"/>
  <c r="DH290" i="2"/>
  <c r="DI290" i="2"/>
  <c r="CZ291" i="2"/>
  <c r="DA291" i="2"/>
  <c r="DB291" i="2"/>
  <c r="DC291" i="2"/>
  <c r="DD291" i="2"/>
  <c r="DE291" i="2"/>
  <c r="DF291" i="2"/>
  <c r="DG291" i="2"/>
  <c r="DH291" i="2"/>
  <c r="DI291" i="2"/>
  <c r="CZ292" i="2"/>
  <c r="DA292" i="2"/>
  <c r="DB292" i="2"/>
  <c r="DC292" i="2"/>
  <c r="DD292" i="2"/>
  <c r="DE292" i="2"/>
  <c r="DF292" i="2"/>
  <c r="DG292" i="2"/>
  <c r="DH292" i="2"/>
  <c r="DI292" i="2"/>
  <c r="CZ293" i="2"/>
  <c r="DA293" i="2"/>
  <c r="DB293" i="2"/>
  <c r="DC293" i="2"/>
  <c r="DD293" i="2"/>
  <c r="DE293" i="2"/>
  <c r="DF293" i="2"/>
  <c r="DG293" i="2"/>
  <c r="DH293" i="2"/>
  <c r="DI293" i="2"/>
  <c r="CZ294" i="2"/>
  <c r="DA294" i="2"/>
  <c r="DB294" i="2"/>
  <c r="DC294" i="2"/>
  <c r="DD294" i="2"/>
  <c r="DE294" i="2"/>
  <c r="DF294" i="2"/>
  <c r="DG294" i="2"/>
  <c r="DH294" i="2"/>
  <c r="DI294" i="2"/>
  <c r="CZ295" i="2"/>
  <c r="DA295" i="2"/>
  <c r="DB295" i="2"/>
  <c r="DC295" i="2"/>
  <c r="DD295" i="2"/>
  <c r="DE295" i="2"/>
  <c r="DF295" i="2"/>
  <c r="DG295" i="2"/>
  <c r="DH295" i="2"/>
  <c r="DI295" i="2"/>
  <c r="CZ296" i="2"/>
  <c r="DA296" i="2"/>
  <c r="DB296" i="2"/>
  <c r="DC296" i="2"/>
  <c r="DD296" i="2"/>
  <c r="DE296" i="2"/>
  <c r="DF296" i="2"/>
  <c r="DG296" i="2"/>
  <c r="DH296" i="2"/>
  <c r="DI296" i="2"/>
  <c r="CZ297" i="2"/>
  <c r="DA297" i="2"/>
  <c r="DB297" i="2"/>
  <c r="DC297" i="2"/>
  <c r="DD297" i="2"/>
  <c r="DE297" i="2"/>
  <c r="DF297" i="2"/>
  <c r="DG297" i="2"/>
  <c r="DH297" i="2"/>
  <c r="DI297" i="2"/>
  <c r="CZ298" i="2"/>
  <c r="DA298" i="2"/>
  <c r="DB298" i="2"/>
  <c r="DC298" i="2"/>
  <c r="DD298" i="2"/>
  <c r="DE298" i="2"/>
  <c r="DF298" i="2"/>
  <c r="DG298" i="2"/>
  <c r="DH298" i="2"/>
  <c r="DI298" i="2"/>
  <c r="CZ299" i="2"/>
  <c r="DA299" i="2"/>
  <c r="DB299" i="2"/>
  <c r="DC299" i="2"/>
  <c r="DD299" i="2"/>
  <c r="DE299" i="2"/>
  <c r="DF299" i="2"/>
  <c r="DG299" i="2"/>
  <c r="DH299" i="2"/>
  <c r="DI299" i="2"/>
  <c r="CZ300" i="2"/>
  <c r="DA300" i="2"/>
  <c r="DB300" i="2"/>
  <c r="DC300" i="2"/>
  <c r="DD300" i="2"/>
  <c r="DE300" i="2"/>
  <c r="DF300" i="2"/>
  <c r="DG300" i="2"/>
  <c r="DH300" i="2"/>
  <c r="DI300" i="2"/>
  <c r="CZ301" i="2"/>
  <c r="DA301" i="2"/>
  <c r="DB301" i="2"/>
  <c r="DC301" i="2"/>
  <c r="DD301" i="2"/>
  <c r="DE301" i="2"/>
  <c r="DF301" i="2"/>
  <c r="DG301" i="2"/>
  <c r="DH301" i="2"/>
  <c r="DI301" i="2"/>
  <c r="CZ302" i="2"/>
  <c r="DA302" i="2"/>
  <c r="DB302" i="2"/>
  <c r="DC302" i="2"/>
  <c r="DD302" i="2"/>
  <c r="DE302" i="2"/>
  <c r="DF302" i="2"/>
  <c r="DG302" i="2"/>
  <c r="DH302" i="2"/>
  <c r="DI302" i="2"/>
  <c r="CZ303" i="2"/>
  <c r="DA303" i="2"/>
  <c r="DB303" i="2"/>
  <c r="DC303" i="2"/>
  <c r="DD303" i="2"/>
  <c r="DE303" i="2"/>
  <c r="DF303" i="2"/>
  <c r="DG303" i="2"/>
  <c r="DH303" i="2"/>
  <c r="DI303" i="2"/>
  <c r="CZ304" i="2"/>
  <c r="DA304" i="2"/>
  <c r="DB304" i="2"/>
  <c r="DC304" i="2"/>
  <c r="DD304" i="2"/>
  <c r="DE304" i="2"/>
  <c r="DF304" i="2"/>
  <c r="DG304" i="2"/>
  <c r="DH304" i="2"/>
  <c r="DI304" i="2"/>
  <c r="CZ305" i="2"/>
  <c r="DA305" i="2"/>
  <c r="DB305" i="2"/>
  <c r="DC305" i="2"/>
  <c r="DD305" i="2"/>
  <c r="DE305" i="2"/>
  <c r="DF305" i="2"/>
  <c r="DG305" i="2"/>
  <c r="DH305" i="2"/>
  <c r="DI305" i="2"/>
  <c r="CZ306" i="2"/>
  <c r="DA306" i="2"/>
  <c r="DB306" i="2"/>
  <c r="DC306" i="2"/>
  <c r="DD306" i="2"/>
  <c r="DE306" i="2"/>
  <c r="DF306" i="2"/>
  <c r="DG306" i="2"/>
  <c r="DH306" i="2"/>
  <c r="DI306" i="2"/>
  <c r="CZ307" i="2"/>
  <c r="DA307" i="2"/>
  <c r="DB307" i="2"/>
  <c r="DC307" i="2"/>
  <c r="DD307" i="2"/>
  <c r="DE307" i="2"/>
  <c r="DF307" i="2"/>
  <c r="DG307" i="2"/>
  <c r="DH307" i="2"/>
  <c r="DI307" i="2"/>
  <c r="CZ308" i="2"/>
  <c r="DA308" i="2"/>
  <c r="DB308" i="2"/>
  <c r="DC308" i="2"/>
  <c r="DD308" i="2"/>
  <c r="DE308" i="2"/>
  <c r="DF308" i="2"/>
  <c r="DG308" i="2"/>
  <c r="DH308" i="2"/>
  <c r="DI308" i="2"/>
  <c r="CZ309" i="2"/>
  <c r="DA309" i="2"/>
  <c r="DB309" i="2"/>
  <c r="DC309" i="2"/>
  <c r="DD309" i="2"/>
  <c r="DE309" i="2"/>
  <c r="DF309" i="2"/>
  <c r="DG309" i="2"/>
  <c r="DH309" i="2"/>
  <c r="DI309" i="2"/>
  <c r="CZ310" i="2"/>
  <c r="DA310" i="2"/>
  <c r="DB310" i="2"/>
  <c r="DC310" i="2"/>
  <c r="DD310" i="2"/>
  <c r="DE310" i="2"/>
  <c r="DF310" i="2"/>
  <c r="DG310" i="2"/>
  <c r="DH310" i="2"/>
  <c r="DI310" i="2"/>
  <c r="CZ311" i="2"/>
  <c r="DA311" i="2"/>
  <c r="DB311" i="2"/>
  <c r="DC311" i="2"/>
  <c r="DD311" i="2"/>
  <c r="DE311" i="2"/>
  <c r="DF311" i="2"/>
  <c r="DG311" i="2"/>
  <c r="DH311" i="2"/>
  <c r="DI311" i="2"/>
  <c r="CZ312" i="2"/>
  <c r="DA312" i="2"/>
  <c r="DB312" i="2"/>
  <c r="DC312" i="2"/>
  <c r="DD312" i="2"/>
  <c r="DE312" i="2"/>
  <c r="DF312" i="2"/>
  <c r="DG312" i="2"/>
  <c r="DH312" i="2"/>
  <c r="DI312" i="2"/>
  <c r="CZ313" i="2"/>
  <c r="DA313" i="2"/>
  <c r="DB313" i="2"/>
  <c r="DC313" i="2"/>
  <c r="DD313" i="2"/>
  <c r="DE313" i="2"/>
  <c r="DF313" i="2"/>
  <c r="DG313" i="2"/>
  <c r="DH313" i="2"/>
  <c r="DI313" i="2"/>
  <c r="CZ314" i="2"/>
  <c r="DA314" i="2"/>
  <c r="DB314" i="2"/>
  <c r="DC314" i="2"/>
  <c r="DD314" i="2"/>
  <c r="DE314" i="2"/>
  <c r="DF314" i="2"/>
  <c r="DG314" i="2"/>
  <c r="DH314" i="2"/>
  <c r="DI314" i="2"/>
  <c r="CZ315" i="2"/>
  <c r="DA315" i="2"/>
  <c r="DB315" i="2"/>
  <c r="DC315" i="2"/>
  <c r="DD315" i="2"/>
  <c r="DE315" i="2"/>
  <c r="DF315" i="2"/>
  <c r="DG315" i="2"/>
  <c r="DH315" i="2"/>
  <c r="DI315" i="2"/>
  <c r="CZ316" i="2"/>
  <c r="DA316" i="2"/>
  <c r="DB316" i="2"/>
  <c r="DC316" i="2"/>
  <c r="DD316" i="2"/>
  <c r="DE316" i="2"/>
  <c r="DF316" i="2"/>
  <c r="DG316" i="2"/>
  <c r="DH316" i="2"/>
  <c r="DI316" i="2"/>
  <c r="CZ317" i="2"/>
  <c r="DA317" i="2"/>
  <c r="DB317" i="2"/>
  <c r="DC317" i="2"/>
  <c r="DD317" i="2"/>
  <c r="DE317" i="2"/>
  <c r="DF317" i="2"/>
  <c r="DG317" i="2"/>
  <c r="DH317" i="2"/>
  <c r="DI317" i="2"/>
  <c r="CZ318" i="2"/>
  <c r="DA318" i="2"/>
  <c r="DB318" i="2"/>
  <c r="DC318" i="2"/>
  <c r="DD318" i="2"/>
  <c r="DE318" i="2"/>
  <c r="DF318" i="2"/>
  <c r="DG318" i="2"/>
  <c r="DH318" i="2"/>
  <c r="DI318" i="2"/>
  <c r="CZ319" i="2"/>
  <c r="DA319" i="2"/>
  <c r="DB319" i="2"/>
  <c r="DC319" i="2"/>
  <c r="DD319" i="2"/>
  <c r="DE319" i="2"/>
  <c r="DF319" i="2"/>
  <c r="DG319" i="2"/>
  <c r="DH319" i="2"/>
  <c r="DI319" i="2"/>
  <c r="CZ320" i="2"/>
  <c r="DA320" i="2"/>
  <c r="DB320" i="2"/>
  <c r="DC320" i="2"/>
  <c r="DD320" i="2"/>
  <c r="DE320" i="2"/>
  <c r="DF320" i="2"/>
  <c r="DG320" i="2"/>
  <c r="DH320" i="2"/>
  <c r="DI320" i="2"/>
  <c r="CZ321" i="2"/>
  <c r="DA321" i="2"/>
  <c r="DB321" i="2"/>
  <c r="DC321" i="2"/>
  <c r="DD321" i="2"/>
  <c r="DE321" i="2"/>
  <c r="DF321" i="2"/>
  <c r="DG321" i="2"/>
  <c r="DH321" i="2"/>
  <c r="DI321" i="2"/>
  <c r="CZ322" i="2"/>
  <c r="DA322" i="2"/>
  <c r="DB322" i="2"/>
  <c r="DC322" i="2"/>
  <c r="DD322" i="2"/>
  <c r="DE322" i="2"/>
  <c r="DF322" i="2"/>
  <c r="DG322" i="2"/>
  <c r="DH322" i="2"/>
  <c r="DI322" i="2"/>
  <c r="CZ323" i="2"/>
  <c r="DA323" i="2"/>
  <c r="DB323" i="2"/>
  <c r="DC323" i="2"/>
  <c r="DD323" i="2"/>
  <c r="DE323" i="2"/>
  <c r="DF323" i="2"/>
  <c r="DG323" i="2"/>
  <c r="DH323" i="2"/>
  <c r="DI323" i="2"/>
  <c r="CZ324" i="2"/>
  <c r="DA324" i="2"/>
  <c r="DB324" i="2"/>
  <c r="DC324" i="2"/>
  <c r="DD324" i="2"/>
  <c r="DE324" i="2"/>
  <c r="DF324" i="2"/>
  <c r="DG324" i="2"/>
  <c r="DH324" i="2"/>
  <c r="DI324" i="2"/>
  <c r="CZ325" i="2"/>
  <c r="DA325" i="2"/>
  <c r="DB325" i="2"/>
  <c r="DC325" i="2"/>
  <c r="DD325" i="2"/>
  <c r="DE325" i="2"/>
  <c r="DF325" i="2"/>
  <c r="DG325" i="2"/>
  <c r="DH325" i="2"/>
  <c r="DI325" i="2"/>
  <c r="CZ326" i="2"/>
  <c r="DA326" i="2"/>
  <c r="DB326" i="2"/>
  <c r="DC326" i="2"/>
  <c r="DD326" i="2"/>
  <c r="DE326" i="2"/>
  <c r="DF326" i="2"/>
  <c r="DG326" i="2"/>
  <c r="DH326" i="2"/>
  <c r="DI326" i="2"/>
  <c r="CZ327" i="2"/>
  <c r="DA327" i="2"/>
  <c r="DB327" i="2"/>
  <c r="DC327" i="2"/>
  <c r="DD327" i="2"/>
  <c r="DE327" i="2"/>
  <c r="DF327" i="2"/>
  <c r="DG327" i="2"/>
  <c r="DH327" i="2"/>
  <c r="DI327" i="2"/>
  <c r="CZ328" i="2"/>
  <c r="DA328" i="2"/>
  <c r="DB328" i="2"/>
  <c r="DC328" i="2"/>
  <c r="DD328" i="2"/>
  <c r="DE328" i="2"/>
  <c r="DF328" i="2"/>
  <c r="DG328" i="2"/>
  <c r="DH328" i="2"/>
  <c r="DI328" i="2"/>
  <c r="CZ329" i="2"/>
  <c r="DA329" i="2"/>
  <c r="DB329" i="2"/>
  <c r="DC329" i="2"/>
  <c r="DD329" i="2"/>
  <c r="DE329" i="2"/>
  <c r="DF329" i="2"/>
  <c r="DG329" i="2"/>
  <c r="DH329" i="2"/>
  <c r="DI329" i="2"/>
  <c r="CZ330" i="2"/>
  <c r="DA330" i="2"/>
  <c r="DB330" i="2"/>
  <c r="DC330" i="2"/>
  <c r="DD330" i="2"/>
  <c r="DE330" i="2"/>
  <c r="DF330" i="2"/>
  <c r="DG330" i="2"/>
  <c r="DH330" i="2"/>
  <c r="DI330" i="2"/>
  <c r="CZ331" i="2"/>
  <c r="DA331" i="2"/>
  <c r="DB331" i="2"/>
  <c r="DC331" i="2"/>
  <c r="DD331" i="2"/>
  <c r="DE331" i="2"/>
  <c r="DF331" i="2"/>
  <c r="DG331" i="2"/>
  <c r="DH331" i="2"/>
  <c r="DI331" i="2"/>
  <c r="CZ332" i="2"/>
  <c r="DA332" i="2"/>
  <c r="DB332" i="2"/>
  <c r="DC332" i="2"/>
  <c r="DD332" i="2"/>
  <c r="DE332" i="2"/>
  <c r="DF332" i="2"/>
  <c r="DG332" i="2"/>
  <c r="DH332" i="2"/>
  <c r="DI332" i="2"/>
  <c r="CZ333" i="2"/>
  <c r="DA333" i="2"/>
  <c r="DB333" i="2"/>
  <c r="DC333" i="2"/>
  <c r="DD333" i="2"/>
  <c r="DE333" i="2"/>
  <c r="DF333" i="2"/>
  <c r="DG333" i="2"/>
  <c r="DH333" i="2"/>
  <c r="DI333" i="2"/>
  <c r="CZ334" i="2"/>
  <c r="DA334" i="2"/>
  <c r="DB334" i="2"/>
  <c r="DC334" i="2"/>
  <c r="DD334" i="2"/>
  <c r="DE334" i="2"/>
  <c r="DF334" i="2"/>
  <c r="DG334" i="2"/>
  <c r="DH334" i="2"/>
  <c r="DI334" i="2"/>
  <c r="CZ335" i="2"/>
  <c r="DA335" i="2"/>
  <c r="DB335" i="2"/>
  <c r="DC335" i="2"/>
  <c r="DD335" i="2"/>
  <c r="DE335" i="2"/>
  <c r="DF335" i="2"/>
  <c r="DG335" i="2"/>
  <c r="DH335" i="2"/>
  <c r="DI335" i="2"/>
  <c r="CZ336" i="2"/>
  <c r="DA336" i="2"/>
  <c r="DB336" i="2"/>
  <c r="DC336" i="2"/>
  <c r="DD336" i="2"/>
  <c r="DE336" i="2"/>
  <c r="DF336" i="2"/>
  <c r="DG336" i="2"/>
  <c r="DH336" i="2"/>
  <c r="DI336" i="2"/>
  <c r="CZ337" i="2"/>
  <c r="DA337" i="2"/>
  <c r="DB337" i="2"/>
  <c r="DC337" i="2"/>
  <c r="DD337" i="2"/>
  <c r="DE337" i="2"/>
  <c r="DF337" i="2"/>
  <c r="DG337" i="2"/>
  <c r="DH337" i="2"/>
  <c r="DI337" i="2"/>
  <c r="CZ338" i="2"/>
  <c r="DA338" i="2"/>
  <c r="DB338" i="2"/>
  <c r="DC338" i="2"/>
  <c r="DD338" i="2"/>
  <c r="DE338" i="2"/>
  <c r="DF338" i="2"/>
  <c r="DG338" i="2"/>
  <c r="DH338" i="2"/>
  <c r="DI338" i="2"/>
  <c r="CZ339" i="2"/>
  <c r="DA339" i="2"/>
  <c r="DB339" i="2"/>
  <c r="DC339" i="2"/>
  <c r="DD339" i="2"/>
  <c r="DE339" i="2"/>
  <c r="DF339" i="2"/>
  <c r="DG339" i="2"/>
  <c r="DH339" i="2"/>
  <c r="DI339" i="2"/>
  <c r="CZ340" i="2"/>
  <c r="DA340" i="2"/>
  <c r="DB340" i="2"/>
  <c r="DC340" i="2"/>
  <c r="DD340" i="2"/>
  <c r="DE340" i="2"/>
  <c r="DF340" i="2"/>
  <c r="DG340" i="2"/>
  <c r="DH340" i="2"/>
  <c r="DI340" i="2"/>
  <c r="CZ341" i="2"/>
  <c r="DA341" i="2"/>
  <c r="DB341" i="2"/>
  <c r="DC341" i="2"/>
  <c r="DD341" i="2"/>
  <c r="DE341" i="2"/>
  <c r="DF341" i="2"/>
  <c r="DG341" i="2"/>
  <c r="DH341" i="2"/>
  <c r="DI341" i="2"/>
  <c r="CZ342" i="2"/>
  <c r="DA342" i="2"/>
  <c r="DB342" i="2"/>
  <c r="DC342" i="2"/>
  <c r="DD342" i="2"/>
  <c r="DE342" i="2"/>
  <c r="DF342" i="2"/>
  <c r="DG342" i="2"/>
  <c r="DH342" i="2"/>
  <c r="DI342" i="2"/>
  <c r="CZ343" i="2"/>
  <c r="DA343" i="2"/>
  <c r="DB343" i="2"/>
  <c r="DC343" i="2"/>
  <c r="DD343" i="2"/>
  <c r="DE343" i="2"/>
  <c r="DF343" i="2"/>
  <c r="DG343" i="2"/>
  <c r="DH343" i="2"/>
  <c r="DI343" i="2"/>
  <c r="CZ344" i="2"/>
  <c r="DA344" i="2"/>
  <c r="DB344" i="2"/>
  <c r="DC344" i="2"/>
  <c r="DD344" i="2"/>
  <c r="DE344" i="2"/>
  <c r="DF344" i="2"/>
  <c r="DG344" i="2"/>
  <c r="DH344" i="2"/>
  <c r="DI344" i="2"/>
  <c r="CZ345" i="2"/>
  <c r="DA345" i="2"/>
  <c r="DB345" i="2"/>
  <c r="DC345" i="2"/>
  <c r="DD345" i="2"/>
  <c r="DE345" i="2"/>
  <c r="DF345" i="2"/>
  <c r="DG345" i="2"/>
  <c r="DH345" i="2"/>
  <c r="DI345" i="2"/>
  <c r="CZ346" i="2"/>
  <c r="DA346" i="2"/>
  <c r="DB346" i="2"/>
  <c r="DC346" i="2"/>
  <c r="DD346" i="2"/>
  <c r="DE346" i="2"/>
  <c r="DF346" i="2"/>
  <c r="DG346" i="2"/>
  <c r="DH346" i="2"/>
  <c r="DI346" i="2"/>
  <c r="CZ347" i="2"/>
  <c r="DA347" i="2"/>
  <c r="DB347" i="2"/>
  <c r="DC347" i="2"/>
  <c r="DD347" i="2"/>
  <c r="DE347" i="2"/>
  <c r="DF347" i="2"/>
  <c r="DG347" i="2"/>
  <c r="DH347" i="2"/>
  <c r="DI347" i="2"/>
  <c r="CZ348" i="2"/>
  <c r="DA348" i="2"/>
  <c r="DB348" i="2"/>
  <c r="DC348" i="2"/>
  <c r="DD348" i="2"/>
  <c r="DE348" i="2"/>
  <c r="DF348" i="2"/>
  <c r="DG348" i="2"/>
  <c r="DH348" i="2"/>
  <c r="DI348" i="2"/>
  <c r="CZ349" i="2"/>
  <c r="DA349" i="2"/>
  <c r="DB349" i="2"/>
  <c r="DC349" i="2"/>
  <c r="DD349" i="2"/>
  <c r="DE349" i="2"/>
  <c r="DF349" i="2"/>
  <c r="DG349" i="2"/>
  <c r="DH349" i="2"/>
  <c r="DI349" i="2"/>
  <c r="CZ350" i="2"/>
  <c r="DA350" i="2"/>
  <c r="DB350" i="2"/>
  <c r="DC350" i="2"/>
  <c r="DD350" i="2"/>
  <c r="DE350" i="2"/>
  <c r="DF350" i="2"/>
  <c r="DG350" i="2"/>
  <c r="DH350" i="2"/>
  <c r="DI350" i="2"/>
  <c r="CZ351" i="2"/>
  <c r="DA351" i="2"/>
  <c r="DB351" i="2"/>
  <c r="DC351" i="2"/>
  <c r="DD351" i="2"/>
  <c r="DE351" i="2"/>
  <c r="DF351" i="2"/>
  <c r="DG351" i="2"/>
  <c r="DH351" i="2"/>
  <c r="DI351" i="2"/>
  <c r="CZ352" i="2"/>
  <c r="DA352" i="2"/>
  <c r="DB352" i="2"/>
  <c r="DC352" i="2"/>
  <c r="DD352" i="2"/>
  <c r="DE352" i="2"/>
  <c r="DF352" i="2"/>
  <c r="DG352" i="2"/>
  <c r="DH352" i="2"/>
  <c r="DI352" i="2"/>
  <c r="CZ353" i="2"/>
  <c r="DA353" i="2"/>
  <c r="DB353" i="2"/>
  <c r="DC353" i="2"/>
  <c r="DD353" i="2"/>
  <c r="DE353" i="2"/>
  <c r="DF353" i="2"/>
  <c r="DG353" i="2"/>
  <c r="DH353" i="2"/>
  <c r="DI353" i="2"/>
  <c r="CZ354" i="2"/>
  <c r="DA354" i="2"/>
  <c r="DB354" i="2"/>
  <c r="DC354" i="2"/>
  <c r="DD354" i="2"/>
  <c r="DE354" i="2"/>
  <c r="DF354" i="2"/>
  <c r="DG354" i="2"/>
  <c r="DH354" i="2"/>
  <c r="DI354" i="2"/>
  <c r="CZ355" i="2"/>
  <c r="DA355" i="2"/>
  <c r="DB355" i="2"/>
  <c r="DC355" i="2"/>
  <c r="DD355" i="2"/>
  <c r="DE355" i="2"/>
  <c r="DF355" i="2"/>
  <c r="DG355" i="2"/>
  <c r="DH355" i="2"/>
  <c r="DI355" i="2"/>
  <c r="CZ356" i="2"/>
  <c r="DA356" i="2"/>
  <c r="DB356" i="2"/>
  <c r="DC356" i="2"/>
  <c r="DD356" i="2"/>
  <c r="DE356" i="2"/>
  <c r="DF356" i="2"/>
  <c r="DG356" i="2"/>
  <c r="DH356" i="2"/>
  <c r="DI356" i="2"/>
  <c r="CZ357" i="2"/>
  <c r="DA357" i="2"/>
  <c r="DB357" i="2"/>
  <c r="DC357" i="2"/>
  <c r="DD357" i="2"/>
  <c r="DE357" i="2"/>
  <c r="DF357" i="2"/>
  <c r="DG357" i="2"/>
  <c r="DH357" i="2"/>
  <c r="DI357" i="2"/>
  <c r="CZ358" i="2"/>
  <c r="DA358" i="2"/>
  <c r="DB358" i="2"/>
  <c r="DC358" i="2"/>
  <c r="DD358" i="2"/>
  <c r="DE358" i="2"/>
  <c r="DF358" i="2"/>
  <c r="DG358" i="2"/>
  <c r="DH358" i="2"/>
  <c r="DI358" i="2"/>
  <c r="CZ359" i="2"/>
  <c r="DA359" i="2"/>
  <c r="DB359" i="2"/>
  <c r="DC359" i="2"/>
  <c r="DD359" i="2"/>
  <c r="DE359" i="2"/>
  <c r="DF359" i="2"/>
  <c r="DG359" i="2"/>
  <c r="DH359" i="2"/>
  <c r="DI359" i="2"/>
  <c r="CZ360" i="2"/>
  <c r="DA360" i="2"/>
  <c r="DB360" i="2"/>
  <c r="DC360" i="2"/>
  <c r="DD360" i="2"/>
  <c r="DE360" i="2"/>
  <c r="DF360" i="2"/>
  <c r="DG360" i="2"/>
  <c r="DH360" i="2"/>
  <c r="DI360" i="2"/>
  <c r="CZ361" i="2"/>
  <c r="DA361" i="2"/>
  <c r="DB361" i="2"/>
  <c r="DC361" i="2"/>
  <c r="DD361" i="2"/>
  <c r="DE361" i="2"/>
  <c r="DF361" i="2"/>
  <c r="DG361" i="2"/>
  <c r="DH361" i="2"/>
  <c r="DI361" i="2"/>
  <c r="CZ362" i="2"/>
  <c r="DA362" i="2"/>
  <c r="DB362" i="2"/>
  <c r="DC362" i="2"/>
  <c r="DD362" i="2"/>
  <c r="DE362" i="2"/>
  <c r="DF362" i="2"/>
  <c r="DG362" i="2"/>
  <c r="DH362" i="2"/>
  <c r="DI362" i="2"/>
  <c r="CZ363" i="2"/>
  <c r="DA363" i="2"/>
  <c r="DB363" i="2"/>
  <c r="DC363" i="2"/>
  <c r="DD363" i="2"/>
  <c r="DE363" i="2"/>
  <c r="DF363" i="2"/>
  <c r="DG363" i="2"/>
  <c r="DH363" i="2"/>
  <c r="DI363" i="2"/>
  <c r="CZ364" i="2"/>
  <c r="DA364" i="2"/>
  <c r="DB364" i="2"/>
  <c r="DC364" i="2"/>
  <c r="DD364" i="2"/>
  <c r="DE364" i="2"/>
  <c r="DF364" i="2"/>
  <c r="DG364" i="2"/>
  <c r="DH364" i="2"/>
  <c r="DI364" i="2"/>
  <c r="CZ365" i="2"/>
  <c r="DA365" i="2"/>
  <c r="DB365" i="2"/>
  <c r="DC365" i="2"/>
  <c r="DD365" i="2"/>
  <c r="DE365" i="2"/>
  <c r="DF365" i="2"/>
  <c r="DG365" i="2"/>
  <c r="DH365" i="2"/>
  <c r="DI365" i="2"/>
  <c r="CZ366" i="2"/>
  <c r="DA366" i="2"/>
  <c r="DB366" i="2"/>
  <c r="DC366" i="2"/>
  <c r="DD366" i="2"/>
  <c r="DE366" i="2"/>
  <c r="DF366" i="2"/>
  <c r="DG366" i="2"/>
  <c r="DH366" i="2"/>
  <c r="DI366" i="2"/>
  <c r="CZ367" i="2"/>
  <c r="DA367" i="2"/>
  <c r="DB367" i="2"/>
  <c r="DC367" i="2"/>
  <c r="DD367" i="2"/>
  <c r="DE367" i="2"/>
  <c r="DF367" i="2"/>
  <c r="DG367" i="2"/>
  <c r="DH367" i="2"/>
  <c r="DI367" i="2"/>
  <c r="CZ368" i="2"/>
  <c r="DA368" i="2"/>
  <c r="DB368" i="2"/>
  <c r="DC368" i="2"/>
  <c r="DD368" i="2"/>
  <c r="DE368" i="2"/>
  <c r="DF368" i="2"/>
  <c r="DG368" i="2"/>
  <c r="DH368" i="2"/>
  <c r="DI368" i="2"/>
  <c r="CZ369" i="2"/>
  <c r="DA369" i="2"/>
  <c r="DB369" i="2"/>
  <c r="DC369" i="2"/>
  <c r="DD369" i="2"/>
  <c r="DE369" i="2"/>
  <c r="DF369" i="2"/>
  <c r="DG369" i="2"/>
  <c r="DH369" i="2"/>
  <c r="DI369" i="2"/>
  <c r="CZ370" i="2"/>
  <c r="DA370" i="2"/>
  <c r="DB370" i="2"/>
  <c r="DC370" i="2"/>
  <c r="DD370" i="2"/>
  <c r="DE370" i="2"/>
  <c r="DF370" i="2"/>
  <c r="DG370" i="2"/>
  <c r="DH370" i="2"/>
  <c r="DI370" i="2"/>
  <c r="CZ371" i="2"/>
  <c r="DA371" i="2"/>
  <c r="DB371" i="2"/>
  <c r="DC371" i="2"/>
  <c r="DD371" i="2"/>
  <c r="DE371" i="2"/>
  <c r="DF371" i="2"/>
  <c r="DG371" i="2"/>
  <c r="DH371" i="2"/>
  <c r="DI371" i="2"/>
  <c r="CZ372" i="2"/>
  <c r="DA372" i="2"/>
  <c r="DB372" i="2"/>
  <c r="DC372" i="2"/>
  <c r="DD372" i="2"/>
  <c r="DE372" i="2"/>
  <c r="DF372" i="2"/>
  <c r="DG372" i="2"/>
  <c r="DH372" i="2"/>
  <c r="DI372" i="2"/>
  <c r="CZ373" i="2"/>
  <c r="DA373" i="2"/>
  <c r="DB373" i="2"/>
  <c r="DC373" i="2"/>
  <c r="DD373" i="2"/>
  <c r="DE373" i="2"/>
  <c r="DF373" i="2"/>
  <c r="DG373" i="2"/>
  <c r="DH373" i="2"/>
  <c r="DI373" i="2"/>
  <c r="CZ374" i="2"/>
  <c r="DA374" i="2"/>
  <c r="DB374" i="2"/>
  <c r="DC374" i="2"/>
  <c r="DD374" i="2"/>
  <c r="DE374" i="2"/>
  <c r="DF374" i="2"/>
  <c r="DG374" i="2"/>
  <c r="DH374" i="2"/>
  <c r="DI374" i="2"/>
  <c r="CZ375" i="2"/>
  <c r="DA375" i="2"/>
  <c r="DB375" i="2"/>
  <c r="DC375" i="2"/>
  <c r="DD375" i="2"/>
  <c r="DE375" i="2"/>
  <c r="DF375" i="2"/>
  <c r="DG375" i="2"/>
  <c r="DH375" i="2"/>
  <c r="DI375" i="2"/>
  <c r="CZ376" i="2"/>
  <c r="DA376" i="2"/>
  <c r="DB376" i="2"/>
  <c r="DC376" i="2"/>
  <c r="DD376" i="2"/>
  <c r="DE376" i="2"/>
  <c r="DF376" i="2"/>
  <c r="DG376" i="2"/>
  <c r="DH376" i="2"/>
  <c r="DI376" i="2"/>
  <c r="CZ377" i="2"/>
  <c r="DA377" i="2"/>
  <c r="DB377" i="2"/>
  <c r="DC377" i="2"/>
  <c r="DD377" i="2"/>
  <c r="DE377" i="2"/>
  <c r="DF377" i="2"/>
  <c r="DG377" i="2"/>
  <c r="DH377" i="2"/>
  <c r="DI377" i="2"/>
  <c r="CZ378" i="2"/>
  <c r="DA378" i="2"/>
  <c r="DB378" i="2"/>
  <c r="DC378" i="2"/>
  <c r="DD378" i="2"/>
  <c r="DE378" i="2"/>
  <c r="DF378" i="2"/>
  <c r="DG378" i="2"/>
  <c r="DH378" i="2"/>
  <c r="DI378" i="2"/>
  <c r="CZ379" i="2"/>
  <c r="DA379" i="2"/>
  <c r="DB379" i="2"/>
  <c r="DC379" i="2"/>
  <c r="DD379" i="2"/>
  <c r="DE379" i="2"/>
  <c r="DF379" i="2"/>
  <c r="DG379" i="2"/>
  <c r="DH379" i="2"/>
  <c r="DI379" i="2"/>
  <c r="CZ380" i="2"/>
  <c r="DA380" i="2"/>
  <c r="DB380" i="2"/>
  <c r="DC380" i="2"/>
  <c r="DD380" i="2"/>
  <c r="DE380" i="2"/>
  <c r="DF380" i="2"/>
  <c r="DG380" i="2"/>
  <c r="DH380" i="2"/>
  <c r="DI380" i="2"/>
  <c r="CZ381" i="2"/>
  <c r="DA381" i="2"/>
  <c r="DB381" i="2"/>
  <c r="DC381" i="2"/>
  <c r="DD381" i="2"/>
  <c r="DE381" i="2"/>
  <c r="DF381" i="2"/>
  <c r="DG381" i="2"/>
  <c r="DH381" i="2"/>
  <c r="DI381" i="2"/>
  <c r="CZ382" i="2"/>
  <c r="DA382" i="2"/>
  <c r="DB382" i="2"/>
  <c r="DC382" i="2"/>
  <c r="DD382" i="2"/>
  <c r="DE382" i="2"/>
  <c r="DF382" i="2"/>
  <c r="DG382" i="2"/>
  <c r="DH382" i="2"/>
  <c r="DI382" i="2"/>
  <c r="CZ383" i="2"/>
  <c r="DA383" i="2"/>
  <c r="DB383" i="2"/>
  <c r="DC383" i="2"/>
  <c r="DD383" i="2"/>
  <c r="DE383" i="2"/>
  <c r="DF383" i="2"/>
  <c r="DG383" i="2"/>
  <c r="DH383" i="2"/>
  <c r="DI383" i="2"/>
  <c r="DI4" i="2"/>
  <c r="DH4" i="2"/>
  <c r="DG4" i="2"/>
  <c r="DE4" i="2"/>
  <c r="DD4" i="2"/>
  <c r="DC4" i="2"/>
  <c r="DB4" i="2"/>
  <c r="DA4" i="2"/>
  <c r="CZ4" i="2"/>
  <c r="CT5" i="2"/>
  <c r="CU5" i="2"/>
  <c r="CT6" i="2"/>
  <c r="CU6" i="2"/>
  <c r="CT7" i="2"/>
  <c r="CU7" i="2"/>
  <c r="CT8" i="2"/>
  <c r="CU8" i="2"/>
  <c r="CT9" i="2"/>
  <c r="CU9" i="2"/>
  <c r="CT10" i="2"/>
  <c r="CU10" i="2"/>
  <c r="CT11" i="2"/>
  <c r="CU11" i="2"/>
  <c r="CT12" i="2"/>
  <c r="CU12" i="2"/>
  <c r="CT13" i="2"/>
  <c r="CU13" i="2"/>
  <c r="CT14" i="2"/>
  <c r="CU14" i="2"/>
  <c r="CT15" i="2"/>
  <c r="CU15" i="2"/>
  <c r="CT16" i="2"/>
  <c r="CU16" i="2"/>
  <c r="CT17" i="2"/>
  <c r="CU17" i="2"/>
  <c r="CT18" i="2"/>
  <c r="CU18" i="2"/>
  <c r="CT19" i="2"/>
  <c r="CU19" i="2"/>
  <c r="CT20" i="2"/>
  <c r="CU20" i="2"/>
  <c r="CT21" i="2"/>
  <c r="CU21" i="2"/>
  <c r="CT22" i="2"/>
  <c r="CU22" i="2"/>
  <c r="CT23" i="2"/>
  <c r="CU23" i="2"/>
  <c r="CT24" i="2"/>
  <c r="CU24" i="2"/>
  <c r="CT25" i="2"/>
  <c r="CU25" i="2"/>
  <c r="CT26" i="2"/>
  <c r="CU26" i="2"/>
  <c r="CT27" i="2"/>
  <c r="CU27" i="2"/>
  <c r="CT28" i="2"/>
  <c r="CU28" i="2"/>
  <c r="CT29" i="2"/>
  <c r="CU29" i="2"/>
  <c r="CT30" i="2"/>
  <c r="CU30" i="2"/>
  <c r="CT31" i="2"/>
  <c r="CU31" i="2"/>
  <c r="CT32" i="2"/>
  <c r="CU32" i="2"/>
  <c r="CT33" i="2"/>
  <c r="CU33" i="2"/>
  <c r="CT34" i="2"/>
  <c r="CU34" i="2"/>
  <c r="CT35" i="2"/>
  <c r="CU35" i="2"/>
  <c r="CT36" i="2"/>
  <c r="CU36" i="2"/>
  <c r="CT37" i="2"/>
  <c r="CU37" i="2"/>
  <c r="CT38" i="2"/>
  <c r="CU38" i="2"/>
  <c r="CT39" i="2"/>
  <c r="CU39" i="2"/>
  <c r="CT40" i="2"/>
  <c r="CU40" i="2"/>
  <c r="CT41" i="2"/>
  <c r="CU41" i="2"/>
  <c r="CT42" i="2"/>
  <c r="CU42" i="2"/>
  <c r="CT43" i="2"/>
  <c r="CU43" i="2"/>
  <c r="CT44" i="2"/>
  <c r="CU44" i="2"/>
  <c r="CT45" i="2"/>
  <c r="CU45" i="2"/>
  <c r="CT46" i="2"/>
  <c r="CU46" i="2"/>
  <c r="CT47" i="2"/>
  <c r="CU47" i="2"/>
  <c r="CT48" i="2"/>
  <c r="CU48" i="2"/>
  <c r="CT49" i="2"/>
  <c r="CU49" i="2"/>
  <c r="CT50" i="2"/>
  <c r="CU50" i="2"/>
  <c r="CT51" i="2"/>
  <c r="CU51" i="2"/>
  <c r="CT52" i="2"/>
  <c r="CU52" i="2"/>
  <c r="CT53" i="2"/>
  <c r="CU53" i="2"/>
  <c r="CT54" i="2"/>
  <c r="CU54" i="2"/>
  <c r="CT55" i="2"/>
  <c r="CU55" i="2"/>
  <c r="CT56" i="2"/>
  <c r="CU56" i="2"/>
  <c r="CT57" i="2"/>
  <c r="CU57" i="2"/>
  <c r="CT58" i="2"/>
  <c r="CU58" i="2"/>
  <c r="CT59" i="2"/>
  <c r="CU59" i="2"/>
  <c r="CT60" i="2"/>
  <c r="CU60" i="2"/>
  <c r="CT61" i="2"/>
  <c r="CU61" i="2"/>
  <c r="CT62" i="2"/>
  <c r="CU62" i="2"/>
  <c r="CT63" i="2"/>
  <c r="CU63" i="2"/>
  <c r="CT64" i="2"/>
  <c r="CU64" i="2"/>
  <c r="CT65" i="2"/>
  <c r="CU65" i="2"/>
  <c r="CT66" i="2"/>
  <c r="CU66" i="2"/>
  <c r="CT67" i="2"/>
  <c r="CU67" i="2"/>
  <c r="CT68" i="2"/>
  <c r="CU68" i="2"/>
  <c r="CT69" i="2"/>
  <c r="CU69" i="2"/>
  <c r="CT70" i="2"/>
  <c r="CU70" i="2"/>
  <c r="CT71" i="2"/>
  <c r="CU71" i="2"/>
  <c r="CT72" i="2"/>
  <c r="CU72" i="2"/>
  <c r="CT73" i="2"/>
  <c r="CU73" i="2"/>
  <c r="CT74" i="2"/>
  <c r="CU74" i="2"/>
  <c r="CT75" i="2"/>
  <c r="CU75" i="2"/>
  <c r="CT76" i="2"/>
  <c r="CU76" i="2"/>
  <c r="CT77" i="2"/>
  <c r="CU77" i="2"/>
  <c r="CT78" i="2"/>
  <c r="CU78" i="2"/>
  <c r="CT79" i="2"/>
  <c r="CU79" i="2"/>
  <c r="CT80" i="2"/>
  <c r="CU80" i="2"/>
  <c r="CT81" i="2"/>
  <c r="CU81" i="2"/>
  <c r="CT82" i="2"/>
  <c r="CU82" i="2"/>
  <c r="CT83" i="2"/>
  <c r="CU83" i="2"/>
  <c r="CT84" i="2"/>
  <c r="CU84" i="2"/>
  <c r="CT85" i="2"/>
  <c r="CU85" i="2"/>
  <c r="CT86" i="2"/>
  <c r="CU86" i="2"/>
  <c r="CT87" i="2"/>
  <c r="CU87" i="2"/>
  <c r="CT88" i="2"/>
  <c r="CU88" i="2"/>
  <c r="CT89" i="2"/>
  <c r="CU89" i="2"/>
  <c r="CT90" i="2"/>
  <c r="CU90" i="2"/>
  <c r="CT91" i="2"/>
  <c r="CU91" i="2"/>
  <c r="CT92" i="2"/>
  <c r="CU92" i="2"/>
  <c r="CT93" i="2"/>
  <c r="CU93" i="2"/>
  <c r="CT94" i="2"/>
  <c r="CU94" i="2"/>
  <c r="CT95" i="2"/>
  <c r="CU95" i="2"/>
  <c r="CT96" i="2"/>
  <c r="CU96" i="2"/>
  <c r="CT97" i="2"/>
  <c r="CU97" i="2"/>
  <c r="CT98" i="2"/>
  <c r="CU98" i="2"/>
  <c r="CT99" i="2"/>
  <c r="CU99" i="2"/>
  <c r="CT100" i="2"/>
  <c r="CU100" i="2"/>
  <c r="CT101" i="2"/>
  <c r="CU101" i="2"/>
  <c r="CT102" i="2"/>
  <c r="CU102" i="2"/>
  <c r="CT103" i="2"/>
  <c r="CU103" i="2"/>
  <c r="CT104" i="2"/>
  <c r="CU104" i="2"/>
  <c r="CT105" i="2"/>
  <c r="CU105" i="2"/>
  <c r="CT106" i="2"/>
  <c r="CU106" i="2"/>
  <c r="CT107" i="2"/>
  <c r="CU107" i="2"/>
  <c r="CT108" i="2"/>
  <c r="CU108" i="2"/>
  <c r="CT109" i="2"/>
  <c r="CU109" i="2"/>
  <c r="CT110" i="2"/>
  <c r="CU110" i="2"/>
  <c r="CT111" i="2"/>
  <c r="CU111" i="2"/>
  <c r="CT112" i="2"/>
  <c r="CU112" i="2"/>
  <c r="CT113" i="2"/>
  <c r="CU113" i="2"/>
  <c r="CT114" i="2"/>
  <c r="CU114" i="2"/>
  <c r="CT115" i="2"/>
  <c r="CU115" i="2"/>
  <c r="CT116" i="2"/>
  <c r="CU116" i="2"/>
  <c r="CT117" i="2"/>
  <c r="CU117" i="2"/>
  <c r="CT118" i="2"/>
  <c r="CU118" i="2"/>
  <c r="CT119" i="2"/>
  <c r="CU119" i="2"/>
  <c r="CT120" i="2"/>
  <c r="CU120" i="2"/>
  <c r="CT121" i="2"/>
  <c r="CU121" i="2"/>
  <c r="CT122" i="2"/>
  <c r="CU122" i="2"/>
  <c r="CT123" i="2"/>
  <c r="CU123" i="2"/>
  <c r="CT124" i="2"/>
  <c r="CU124" i="2"/>
  <c r="CT125" i="2"/>
  <c r="CU125" i="2"/>
  <c r="CT126" i="2"/>
  <c r="CU126" i="2"/>
  <c r="CT127" i="2"/>
  <c r="CU127" i="2"/>
  <c r="CT128" i="2"/>
  <c r="CU128" i="2"/>
  <c r="CT129" i="2"/>
  <c r="CU129" i="2"/>
  <c r="CT130" i="2"/>
  <c r="CU130" i="2"/>
  <c r="CT131" i="2"/>
  <c r="CU131" i="2"/>
  <c r="CT132" i="2"/>
  <c r="CU132" i="2"/>
  <c r="CT133" i="2"/>
  <c r="CU133" i="2"/>
  <c r="CT134" i="2"/>
  <c r="CU134" i="2"/>
  <c r="CT135" i="2"/>
  <c r="CU135" i="2"/>
  <c r="CT136" i="2"/>
  <c r="CU136" i="2"/>
  <c r="CT137" i="2"/>
  <c r="CU137" i="2"/>
  <c r="CT138" i="2"/>
  <c r="CU138" i="2"/>
  <c r="CT139" i="2"/>
  <c r="CU139" i="2"/>
  <c r="CT140" i="2"/>
  <c r="CU140" i="2"/>
  <c r="CT141" i="2"/>
  <c r="CU141" i="2"/>
  <c r="CT142" i="2"/>
  <c r="CU142" i="2"/>
  <c r="CT143" i="2"/>
  <c r="CU143" i="2"/>
  <c r="CT144" i="2"/>
  <c r="CU144" i="2"/>
  <c r="CT145" i="2"/>
  <c r="CU145" i="2"/>
  <c r="CT146" i="2"/>
  <c r="CU146" i="2"/>
  <c r="CT147" i="2"/>
  <c r="CU147" i="2"/>
  <c r="CT148" i="2"/>
  <c r="CU148" i="2"/>
  <c r="CT149" i="2"/>
  <c r="CU149" i="2"/>
  <c r="CT150" i="2"/>
  <c r="CU150" i="2"/>
  <c r="CT151" i="2"/>
  <c r="CU151" i="2"/>
  <c r="CT152" i="2"/>
  <c r="CU152" i="2"/>
  <c r="CT153" i="2"/>
  <c r="CU153" i="2"/>
  <c r="CT154" i="2"/>
  <c r="CU154" i="2"/>
  <c r="CT155" i="2"/>
  <c r="CU155" i="2"/>
  <c r="CT156" i="2"/>
  <c r="CU156" i="2"/>
  <c r="CT157" i="2"/>
  <c r="CU157" i="2"/>
  <c r="CT158" i="2"/>
  <c r="CU158" i="2"/>
  <c r="CT159" i="2"/>
  <c r="CU159" i="2"/>
  <c r="CT160" i="2"/>
  <c r="CU160" i="2"/>
  <c r="CT161" i="2"/>
  <c r="CU161" i="2"/>
  <c r="CT162" i="2"/>
  <c r="CU162" i="2"/>
  <c r="CT163" i="2"/>
  <c r="CU163" i="2"/>
  <c r="CT164" i="2"/>
  <c r="CU164" i="2"/>
  <c r="CT165" i="2"/>
  <c r="CU165" i="2"/>
  <c r="CT166" i="2"/>
  <c r="CU166" i="2"/>
  <c r="CT167" i="2"/>
  <c r="CU167" i="2"/>
  <c r="CT168" i="2"/>
  <c r="CU168" i="2"/>
  <c r="CT169" i="2"/>
  <c r="CU169" i="2"/>
  <c r="CT170" i="2"/>
  <c r="CU170" i="2"/>
  <c r="CT171" i="2"/>
  <c r="CU171" i="2"/>
  <c r="CT172" i="2"/>
  <c r="CU172" i="2"/>
  <c r="CT173" i="2"/>
  <c r="CU173" i="2"/>
  <c r="CT174" i="2"/>
  <c r="CU174" i="2"/>
  <c r="CT175" i="2"/>
  <c r="CU175" i="2"/>
  <c r="CT176" i="2"/>
  <c r="CU176" i="2"/>
  <c r="CT177" i="2"/>
  <c r="CU177" i="2"/>
  <c r="CT178" i="2"/>
  <c r="CU178" i="2"/>
  <c r="CT179" i="2"/>
  <c r="CU179" i="2"/>
  <c r="CT180" i="2"/>
  <c r="CU180" i="2"/>
  <c r="CT181" i="2"/>
  <c r="CU181" i="2"/>
  <c r="CT182" i="2"/>
  <c r="CU182" i="2"/>
  <c r="CT183" i="2"/>
  <c r="CU183" i="2"/>
  <c r="CT184" i="2"/>
  <c r="CU184" i="2"/>
  <c r="CT185" i="2"/>
  <c r="CU185" i="2"/>
  <c r="CT186" i="2"/>
  <c r="CU186" i="2"/>
  <c r="CT187" i="2"/>
  <c r="CU187" i="2"/>
  <c r="CT188" i="2"/>
  <c r="CU188" i="2"/>
  <c r="CT189" i="2"/>
  <c r="CU189" i="2"/>
  <c r="CT190" i="2"/>
  <c r="CU190" i="2"/>
  <c r="CT191" i="2"/>
  <c r="CU191" i="2"/>
  <c r="CT192" i="2"/>
  <c r="CU192" i="2"/>
  <c r="CT193" i="2"/>
  <c r="CU193" i="2"/>
  <c r="CT194" i="2"/>
  <c r="CU194" i="2"/>
  <c r="CT195" i="2"/>
  <c r="CU195" i="2"/>
  <c r="CT196" i="2"/>
  <c r="CU196" i="2"/>
  <c r="CT197" i="2"/>
  <c r="CU197" i="2"/>
  <c r="CT198" i="2"/>
  <c r="CU198" i="2"/>
  <c r="CT199" i="2"/>
  <c r="CU199" i="2"/>
  <c r="CT200" i="2"/>
  <c r="CU200" i="2"/>
  <c r="CT201" i="2"/>
  <c r="CU201" i="2"/>
  <c r="CT202" i="2"/>
  <c r="CU202" i="2"/>
  <c r="CT203" i="2"/>
  <c r="CU203" i="2"/>
  <c r="CT204" i="2"/>
  <c r="CU204" i="2"/>
  <c r="CT205" i="2"/>
  <c r="CU205" i="2"/>
  <c r="CT206" i="2"/>
  <c r="CU206" i="2"/>
  <c r="CT207" i="2"/>
  <c r="CU207" i="2"/>
  <c r="CT208" i="2"/>
  <c r="CU208" i="2"/>
  <c r="CT209" i="2"/>
  <c r="CU209" i="2"/>
  <c r="CT210" i="2"/>
  <c r="CU210" i="2"/>
  <c r="CT211" i="2"/>
  <c r="CU211" i="2"/>
  <c r="CT212" i="2"/>
  <c r="CU212" i="2"/>
  <c r="CT213" i="2"/>
  <c r="CU213" i="2"/>
  <c r="CT214" i="2"/>
  <c r="CU214" i="2"/>
  <c r="CT215" i="2"/>
  <c r="CU215" i="2"/>
  <c r="CT216" i="2"/>
  <c r="CU216" i="2"/>
  <c r="CT217" i="2"/>
  <c r="CU217" i="2"/>
  <c r="CT218" i="2"/>
  <c r="CU218" i="2"/>
  <c r="CT219" i="2"/>
  <c r="CU219" i="2"/>
  <c r="CT220" i="2"/>
  <c r="CU220" i="2"/>
  <c r="CT221" i="2"/>
  <c r="CU221" i="2"/>
  <c r="CT222" i="2"/>
  <c r="CU222" i="2"/>
  <c r="CT223" i="2"/>
  <c r="CU223" i="2"/>
  <c r="CT224" i="2"/>
  <c r="CU224" i="2"/>
  <c r="CT225" i="2"/>
  <c r="CU225" i="2"/>
  <c r="CT226" i="2"/>
  <c r="CU226" i="2"/>
  <c r="CT227" i="2"/>
  <c r="CU227" i="2"/>
  <c r="CT228" i="2"/>
  <c r="CU228" i="2"/>
  <c r="CT229" i="2"/>
  <c r="CU229" i="2"/>
  <c r="CT230" i="2"/>
  <c r="CU230" i="2"/>
  <c r="CT231" i="2"/>
  <c r="CU231" i="2"/>
  <c r="CT232" i="2"/>
  <c r="CU232" i="2"/>
  <c r="CT233" i="2"/>
  <c r="CU233" i="2"/>
  <c r="CT234" i="2"/>
  <c r="CU234" i="2"/>
  <c r="CT235" i="2"/>
  <c r="CU235" i="2"/>
  <c r="CT236" i="2"/>
  <c r="CU236" i="2"/>
  <c r="CT237" i="2"/>
  <c r="CU237" i="2"/>
  <c r="CT238" i="2"/>
  <c r="CU238" i="2"/>
  <c r="CT239" i="2"/>
  <c r="CU239" i="2"/>
  <c r="CT240" i="2"/>
  <c r="CU240" i="2"/>
  <c r="CT241" i="2"/>
  <c r="CU241" i="2"/>
  <c r="CT242" i="2"/>
  <c r="CU242" i="2"/>
  <c r="CT243" i="2"/>
  <c r="CU243" i="2"/>
  <c r="CT244" i="2"/>
  <c r="CU244" i="2"/>
  <c r="CT245" i="2"/>
  <c r="CU245" i="2"/>
  <c r="CT246" i="2"/>
  <c r="CU246" i="2"/>
  <c r="CT247" i="2"/>
  <c r="CU247" i="2"/>
  <c r="CT248" i="2"/>
  <c r="CU248" i="2"/>
  <c r="CT249" i="2"/>
  <c r="CU249" i="2"/>
  <c r="CT250" i="2"/>
  <c r="CU250" i="2"/>
  <c r="CT251" i="2"/>
  <c r="CU251" i="2"/>
  <c r="CT252" i="2"/>
  <c r="CU252" i="2"/>
  <c r="CT253" i="2"/>
  <c r="CU253" i="2"/>
  <c r="CT254" i="2"/>
  <c r="CU254" i="2"/>
  <c r="CT255" i="2"/>
  <c r="CU255" i="2"/>
  <c r="CT256" i="2"/>
  <c r="CU256" i="2"/>
  <c r="CT257" i="2"/>
  <c r="CU257" i="2"/>
  <c r="CT258" i="2"/>
  <c r="CU258" i="2"/>
  <c r="CT259" i="2"/>
  <c r="CU259" i="2"/>
  <c r="CT260" i="2"/>
  <c r="CU260" i="2"/>
  <c r="CT261" i="2"/>
  <c r="CU261" i="2"/>
  <c r="CT262" i="2"/>
  <c r="CU262" i="2"/>
  <c r="CT263" i="2"/>
  <c r="CU263" i="2"/>
  <c r="CT264" i="2"/>
  <c r="CU264" i="2"/>
  <c r="CT265" i="2"/>
  <c r="CU265" i="2"/>
  <c r="CT266" i="2"/>
  <c r="CU266" i="2"/>
  <c r="CT267" i="2"/>
  <c r="CU267" i="2"/>
  <c r="CT268" i="2"/>
  <c r="CU268" i="2"/>
  <c r="CT269" i="2"/>
  <c r="CU269" i="2"/>
  <c r="CT270" i="2"/>
  <c r="CU270" i="2"/>
  <c r="CT271" i="2"/>
  <c r="CU271" i="2"/>
  <c r="CT272" i="2"/>
  <c r="CU272" i="2"/>
  <c r="CT273" i="2"/>
  <c r="CU273" i="2"/>
  <c r="CT274" i="2"/>
  <c r="CU274" i="2"/>
  <c r="CT275" i="2"/>
  <c r="CU275" i="2"/>
  <c r="CT276" i="2"/>
  <c r="CU276" i="2"/>
  <c r="CT277" i="2"/>
  <c r="CU277" i="2"/>
  <c r="CT278" i="2"/>
  <c r="CU278" i="2"/>
  <c r="CT279" i="2"/>
  <c r="CU279" i="2"/>
  <c r="CT280" i="2"/>
  <c r="CU280" i="2"/>
  <c r="CT281" i="2"/>
  <c r="CU281" i="2"/>
  <c r="CT282" i="2"/>
  <c r="CU282" i="2"/>
  <c r="CT283" i="2"/>
  <c r="CU283" i="2"/>
  <c r="CT284" i="2"/>
  <c r="CU284" i="2"/>
  <c r="CT285" i="2"/>
  <c r="CU285" i="2"/>
  <c r="CT286" i="2"/>
  <c r="CU286" i="2"/>
  <c r="CT287" i="2"/>
  <c r="CU287" i="2"/>
  <c r="CT288" i="2"/>
  <c r="CU288" i="2"/>
  <c r="CT289" i="2"/>
  <c r="CU289" i="2"/>
  <c r="CT290" i="2"/>
  <c r="CU290" i="2"/>
  <c r="CT291" i="2"/>
  <c r="CU291" i="2"/>
  <c r="CT292" i="2"/>
  <c r="CU292" i="2"/>
  <c r="CT293" i="2"/>
  <c r="CU293" i="2"/>
  <c r="CT294" i="2"/>
  <c r="CU294" i="2"/>
  <c r="CT295" i="2"/>
  <c r="CU295" i="2"/>
  <c r="CT296" i="2"/>
  <c r="CU296" i="2"/>
  <c r="CT297" i="2"/>
  <c r="CU297" i="2"/>
  <c r="CT298" i="2"/>
  <c r="CU298" i="2"/>
  <c r="CT299" i="2"/>
  <c r="CU299" i="2"/>
  <c r="CT300" i="2"/>
  <c r="CU300" i="2"/>
  <c r="CT301" i="2"/>
  <c r="CU301" i="2"/>
  <c r="CT302" i="2"/>
  <c r="CU302" i="2"/>
  <c r="CT303" i="2"/>
  <c r="CU303" i="2"/>
  <c r="CT304" i="2"/>
  <c r="CU304" i="2"/>
  <c r="CT305" i="2"/>
  <c r="CU305" i="2"/>
  <c r="CT306" i="2"/>
  <c r="CU306" i="2"/>
  <c r="CT307" i="2"/>
  <c r="CU307" i="2"/>
  <c r="CT308" i="2"/>
  <c r="CU308" i="2"/>
  <c r="CT309" i="2"/>
  <c r="CU309" i="2"/>
  <c r="CT310" i="2"/>
  <c r="CU310" i="2"/>
  <c r="CT311" i="2"/>
  <c r="CU311" i="2"/>
  <c r="CT312" i="2"/>
  <c r="CU312" i="2"/>
  <c r="CT313" i="2"/>
  <c r="CU313" i="2"/>
  <c r="CT314" i="2"/>
  <c r="CU314" i="2"/>
  <c r="CT315" i="2"/>
  <c r="CU315" i="2"/>
  <c r="CT316" i="2"/>
  <c r="CU316" i="2"/>
  <c r="CT317" i="2"/>
  <c r="CU317" i="2"/>
  <c r="CT318" i="2"/>
  <c r="CU318" i="2"/>
  <c r="CT319" i="2"/>
  <c r="CU319" i="2"/>
  <c r="CT320" i="2"/>
  <c r="CU320" i="2"/>
  <c r="CT321" i="2"/>
  <c r="CU321" i="2"/>
  <c r="CT322" i="2"/>
  <c r="CU322" i="2"/>
  <c r="CT323" i="2"/>
  <c r="CU323" i="2"/>
  <c r="CT324" i="2"/>
  <c r="CU324" i="2"/>
  <c r="CT325" i="2"/>
  <c r="CU325" i="2"/>
  <c r="CT326" i="2"/>
  <c r="CU326" i="2"/>
  <c r="CT327" i="2"/>
  <c r="CU327" i="2"/>
  <c r="CT328" i="2"/>
  <c r="CU328" i="2"/>
  <c r="CT329" i="2"/>
  <c r="CU329" i="2"/>
  <c r="CT330" i="2"/>
  <c r="CU330" i="2"/>
  <c r="CT331" i="2"/>
  <c r="CU331" i="2"/>
  <c r="CT332" i="2"/>
  <c r="CU332" i="2"/>
  <c r="CT333" i="2"/>
  <c r="CU333" i="2"/>
  <c r="CT334" i="2"/>
  <c r="CU334" i="2"/>
  <c r="CT335" i="2"/>
  <c r="CU335" i="2"/>
  <c r="CT336" i="2"/>
  <c r="CU336" i="2"/>
  <c r="CT337" i="2"/>
  <c r="CU337" i="2"/>
  <c r="CT338" i="2"/>
  <c r="CU338" i="2"/>
  <c r="CT339" i="2"/>
  <c r="CU339" i="2"/>
  <c r="CT340" i="2"/>
  <c r="CU340" i="2"/>
  <c r="CT341" i="2"/>
  <c r="CU341" i="2"/>
  <c r="CT342" i="2"/>
  <c r="CU342" i="2"/>
  <c r="CT343" i="2"/>
  <c r="CU343" i="2"/>
  <c r="CT344" i="2"/>
  <c r="CU344" i="2"/>
  <c r="CT345" i="2"/>
  <c r="CU345" i="2"/>
  <c r="CT346" i="2"/>
  <c r="CU346" i="2"/>
  <c r="CT347" i="2"/>
  <c r="CU347" i="2"/>
  <c r="CT348" i="2"/>
  <c r="CU348" i="2"/>
  <c r="CT349" i="2"/>
  <c r="CU349" i="2"/>
  <c r="CT350" i="2"/>
  <c r="CU350" i="2"/>
  <c r="CT351" i="2"/>
  <c r="CU351" i="2"/>
  <c r="CT352" i="2"/>
  <c r="CU352" i="2"/>
  <c r="CT353" i="2"/>
  <c r="CU353" i="2"/>
  <c r="CT354" i="2"/>
  <c r="CU354" i="2"/>
  <c r="CT355" i="2"/>
  <c r="CU355" i="2"/>
  <c r="CT356" i="2"/>
  <c r="CU356" i="2"/>
  <c r="CT357" i="2"/>
  <c r="CU357" i="2"/>
  <c r="CT358" i="2"/>
  <c r="CU358" i="2"/>
  <c r="CT359" i="2"/>
  <c r="CU359" i="2"/>
  <c r="CT360" i="2"/>
  <c r="CU360" i="2"/>
  <c r="CT361" i="2"/>
  <c r="CU361" i="2"/>
  <c r="CT362" i="2"/>
  <c r="CU362" i="2"/>
  <c r="CT363" i="2"/>
  <c r="CU363" i="2"/>
  <c r="CT364" i="2"/>
  <c r="CU364" i="2"/>
  <c r="CT365" i="2"/>
  <c r="CU365" i="2"/>
  <c r="CT366" i="2"/>
  <c r="CU366" i="2"/>
  <c r="CT367" i="2"/>
  <c r="CU367" i="2"/>
  <c r="CT368" i="2"/>
  <c r="CU368" i="2"/>
  <c r="CT369" i="2"/>
  <c r="CU369" i="2"/>
  <c r="CT370" i="2"/>
  <c r="CU370" i="2"/>
  <c r="CT371" i="2"/>
  <c r="CU371" i="2"/>
  <c r="CT372" i="2"/>
  <c r="CU372" i="2"/>
  <c r="CT373" i="2"/>
  <c r="CU373" i="2"/>
  <c r="CT374" i="2"/>
  <c r="CU374" i="2"/>
  <c r="CT375" i="2"/>
  <c r="CU375" i="2"/>
  <c r="CT376" i="2"/>
  <c r="CU376" i="2"/>
  <c r="CT377" i="2"/>
  <c r="CU377" i="2"/>
  <c r="CT378" i="2"/>
  <c r="CU378" i="2"/>
  <c r="CT379" i="2"/>
  <c r="CU379" i="2"/>
  <c r="CT380" i="2"/>
  <c r="CU380" i="2"/>
  <c r="CT381" i="2"/>
  <c r="CU381" i="2"/>
  <c r="CT382" i="2"/>
  <c r="CU382" i="2"/>
  <c r="CT383" i="2"/>
  <c r="CU383" i="2"/>
  <c r="CU4" i="2"/>
  <c r="CT4" i="2"/>
  <c r="CR5" i="2"/>
  <c r="CS5" i="2"/>
  <c r="CR6" i="2"/>
  <c r="CS6" i="2"/>
  <c r="CR7" i="2"/>
  <c r="CS7" i="2"/>
  <c r="CR8" i="2"/>
  <c r="CS8" i="2"/>
  <c r="CR9" i="2"/>
  <c r="CS9" i="2"/>
  <c r="CR10" i="2"/>
  <c r="CS10" i="2"/>
  <c r="CR11" i="2"/>
  <c r="CS11" i="2"/>
  <c r="CR12" i="2"/>
  <c r="CS12" i="2"/>
  <c r="CR13" i="2"/>
  <c r="CS13" i="2"/>
  <c r="CR14" i="2"/>
  <c r="CS14" i="2"/>
  <c r="CR15" i="2"/>
  <c r="CS15" i="2"/>
  <c r="CR16" i="2"/>
  <c r="CS16" i="2"/>
  <c r="CR17" i="2"/>
  <c r="CS17" i="2"/>
  <c r="CR18" i="2"/>
  <c r="CS18" i="2"/>
  <c r="CR19" i="2"/>
  <c r="CS19" i="2"/>
  <c r="CR20" i="2"/>
  <c r="CS20" i="2"/>
  <c r="CR21" i="2"/>
  <c r="CS21" i="2"/>
  <c r="CR22" i="2"/>
  <c r="CS22" i="2"/>
  <c r="CR23" i="2"/>
  <c r="CS23" i="2"/>
  <c r="CR24" i="2"/>
  <c r="CS24" i="2"/>
  <c r="CR25" i="2"/>
  <c r="CS25" i="2"/>
  <c r="CR26" i="2"/>
  <c r="CS26" i="2"/>
  <c r="CR27" i="2"/>
  <c r="CS27" i="2"/>
  <c r="CR28" i="2"/>
  <c r="CS28" i="2"/>
  <c r="CR29" i="2"/>
  <c r="CS29" i="2"/>
  <c r="CR30" i="2"/>
  <c r="CS30" i="2"/>
  <c r="CR31" i="2"/>
  <c r="CS31" i="2"/>
  <c r="CR32" i="2"/>
  <c r="CS32" i="2"/>
  <c r="CR33" i="2"/>
  <c r="CS33" i="2"/>
  <c r="CR34" i="2"/>
  <c r="CS34" i="2"/>
  <c r="CR35" i="2"/>
  <c r="CS35" i="2"/>
  <c r="CR36" i="2"/>
  <c r="CS36" i="2"/>
  <c r="CR37" i="2"/>
  <c r="CS37" i="2"/>
  <c r="CR38" i="2"/>
  <c r="CS38" i="2"/>
  <c r="CR39" i="2"/>
  <c r="CS39" i="2"/>
  <c r="CR40" i="2"/>
  <c r="CS40" i="2"/>
  <c r="CR41" i="2"/>
  <c r="CS41" i="2"/>
  <c r="CR42" i="2"/>
  <c r="CS42" i="2"/>
  <c r="CR43" i="2"/>
  <c r="CS43" i="2"/>
  <c r="CR44" i="2"/>
  <c r="CS44" i="2"/>
  <c r="CR45" i="2"/>
  <c r="CS45" i="2"/>
  <c r="CR46" i="2"/>
  <c r="CS46" i="2"/>
  <c r="CR47" i="2"/>
  <c r="CS47" i="2"/>
  <c r="CR48" i="2"/>
  <c r="CS48" i="2"/>
  <c r="CR49" i="2"/>
  <c r="CS49" i="2"/>
  <c r="CR50" i="2"/>
  <c r="CS50" i="2"/>
  <c r="CR51" i="2"/>
  <c r="CS51" i="2"/>
  <c r="CR52" i="2"/>
  <c r="CS52" i="2"/>
  <c r="CR53" i="2"/>
  <c r="CS53" i="2"/>
  <c r="CR54" i="2"/>
  <c r="CS54" i="2"/>
  <c r="CR55" i="2"/>
  <c r="CS55" i="2"/>
  <c r="CR56" i="2"/>
  <c r="CS56" i="2"/>
  <c r="CR57" i="2"/>
  <c r="CS57" i="2"/>
  <c r="CR58" i="2"/>
  <c r="CS58" i="2"/>
  <c r="CR59" i="2"/>
  <c r="CS59" i="2"/>
  <c r="CR60" i="2"/>
  <c r="CS60" i="2"/>
  <c r="CR61" i="2"/>
  <c r="CS61" i="2"/>
  <c r="CR62" i="2"/>
  <c r="CS62" i="2"/>
  <c r="CR63" i="2"/>
  <c r="CS63" i="2"/>
  <c r="CR64" i="2"/>
  <c r="CS64" i="2"/>
  <c r="CR65" i="2"/>
  <c r="CS65" i="2"/>
  <c r="CR66" i="2"/>
  <c r="CS66" i="2"/>
  <c r="CR67" i="2"/>
  <c r="CS67" i="2"/>
  <c r="CR68" i="2"/>
  <c r="CS68" i="2"/>
  <c r="CR69" i="2"/>
  <c r="CS69" i="2"/>
  <c r="CR70" i="2"/>
  <c r="CS70" i="2"/>
  <c r="CR71" i="2"/>
  <c r="CS71" i="2"/>
  <c r="CR72" i="2"/>
  <c r="CS72" i="2"/>
  <c r="CR73" i="2"/>
  <c r="CS73" i="2"/>
  <c r="CR74" i="2"/>
  <c r="CS74" i="2"/>
  <c r="CR75" i="2"/>
  <c r="CS75" i="2"/>
  <c r="CR76" i="2"/>
  <c r="CS76" i="2"/>
  <c r="CR77" i="2"/>
  <c r="CS77" i="2"/>
  <c r="CR78" i="2"/>
  <c r="CS78" i="2"/>
  <c r="CR79" i="2"/>
  <c r="CS79" i="2"/>
  <c r="CR80" i="2"/>
  <c r="CS80" i="2"/>
  <c r="CR81" i="2"/>
  <c r="CS81" i="2"/>
  <c r="CR82" i="2"/>
  <c r="CS82" i="2"/>
  <c r="CR83" i="2"/>
  <c r="CS83" i="2"/>
  <c r="CR84" i="2"/>
  <c r="CS84" i="2"/>
  <c r="CR85" i="2"/>
  <c r="CS85" i="2"/>
  <c r="CR86" i="2"/>
  <c r="CS86" i="2"/>
  <c r="CR87" i="2"/>
  <c r="CS87" i="2"/>
  <c r="CR88" i="2"/>
  <c r="CS88" i="2"/>
  <c r="CR89" i="2"/>
  <c r="CS89" i="2"/>
  <c r="CR90" i="2"/>
  <c r="CS90" i="2"/>
  <c r="CR91" i="2"/>
  <c r="CS91" i="2"/>
  <c r="CR92" i="2"/>
  <c r="CS92" i="2"/>
  <c r="CR93" i="2"/>
  <c r="CS93" i="2"/>
  <c r="CR94" i="2"/>
  <c r="CS94" i="2"/>
  <c r="CR95" i="2"/>
  <c r="CS95" i="2"/>
  <c r="CR96" i="2"/>
  <c r="CS96" i="2"/>
  <c r="CR97" i="2"/>
  <c r="CS97" i="2"/>
  <c r="CR98" i="2"/>
  <c r="CS98" i="2"/>
  <c r="CR99" i="2"/>
  <c r="CS99" i="2"/>
  <c r="CR100" i="2"/>
  <c r="CS100" i="2"/>
  <c r="CR101" i="2"/>
  <c r="CS101" i="2"/>
  <c r="CR102" i="2"/>
  <c r="CS102" i="2"/>
  <c r="CR103" i="2"/>
  <c r="CS103" i="2"/>
  <c r="CR104" i="2"/>
  <c r="CS104" i="2"/>
  <c r="CR105" i="2"/>
  <c r="CS105" i="2"/>
  <c r="CR106" i="2"/>
  <c r="CS106" i="2"/>
  <c r="CR107" i="2"/>
  <c r="CS107" i="2"/>
  <c r="CR108" i="2"/>
  <c r="CS108" i="2"/>
  <c r="CR109" i="2"/>
  <c r="CS109" i="2"/>
  <c r="CR110" i="2"/>
  <c r="CS110" i="2"/>
  <c r="CR111" i="2"/>
  <c r="CS111" i="2"/>
  <c r="CR112" i="2"/>
  <c r="CS112" i="2"/>
  <c r="CR113" i="2"/>
  <c r="CS113" i="2"/>
  <c r="CR114" i="2"/>
  <c r="CS114" i="2"/>
  <c r="CR115" i="2"/>
  <c r="CS115" i="2"/>
  <c r="CR116" i="2"/>
  <c r="CS116" i="2"/>
  <c r="CR117" i="2"/>
  <c r="CS117" i="2"/>
  <c r="CR118" i="2"/>
  <c r="CS118" i="2"/>
  <c r="CR119" i="2"/>
  <c r="CS119" i="2"/>
  <c r="CR120" i="2"/>
  <c r="CS120" i="2"/>
  <c r="CR121" i="2"/>
  <c r="CS121" i="2"/>
  <c r="CR122" i="2"/>
  <c r="CS122" i="2"/>
  <c r="CR123" i="2"/>
  <c r="CS123" i="2"/>
  <c r="CR124" i="2"/>
  <c r="CS124" i="2"/>
  <c r="CR125" i="2"/>
  <c r="CS125" i="2"/>
  <c r="CR126" i="2"/>
  <c r="CS126" i="2"/>
  <c r="CR127" i="2"/>
  <c r="CS127" i="2"/>
  <c r="CR128" i="2"/>
  <c r="CS128" i="2"/>
  <c r="CR129" i="2"/>
  <c r="CS129" i="2"/>
  <c r="CR130" i="2"/>
  <c r="CS130" i="2"/>
  <c r="CR131" i="2"/>
  <c r="CS131" i="2"/>
  <c r="CR132" i="2"/>
  <c r="CS132" i="2"/>
  <c r="CR133" i="2"/>
  <c r="CS133" i="2"/>
  <c r="CR134" i="2"/>
  <c r="CS134" i="2"/>
  <c r="CR135" i="2"/>
  <c r="CS135" i="2"/>
  <c r="CR136" i="2"/>
  <c r="CS136" i="2"/>
  <c r="CR137" i="2"/>
  <c r="CS137" i="2"/>
  <c r="CR138" i="2"/>
  <c r="CS138" i="2"/>
  <c r="CR139" i="2"/>
  <c r="CS139" i="2"/>
  <c r="CR140" i="2"/>
  <c r="CS140" i="2"/>
  <c r="CR141" i="2"/>
  <c r="CS141" i="2"/>
  <c r="CR142" i="2"/>
  <c r="CS142" i="2"/>
  <c r="CR143" i="2"/>
  <c r="CS143" i="2"/>
  <c r="CR144" i="2"/>
  <c r="CS144" i="2"/>
  <c r="CR145" i="2"/>
  <c r="CS145" i="2"/>
  <c r="CR146" i="2"/>
  <c r="CS146" i="2"/>
  <c r="CR147" i="2"/>
  <c r="CS147" i="2"/>
  <c r="CR148" i="2"/>
  <c r="CS148" i="2"/>
  <c r="CR149" i="2"/>
  <c r="CS149" i="2"/>
  <c r="CR150" i="2"/>
  <c r="CS150" i="2"/>
  <c r="CR151" i="2"/>
  <c r="CS151" i="2"/>
  <c r="CR152" i="2"/>
  <c r="CS152" i="2"/>
  <c r="CR153" i="2"/>
  <c r="CS153" i="2"/>
  <c r="CR154" i="2"/>
  <c r="CS154" i="2"/>
  <c r="CR155" i="2"/>
  <c r="CS155" i="2"/>
  <c r="CR156" i="2"/>
  <c r="CS156" i="2"/>
  <c r="CR157" i="2"/>
  <c r="CS157" i="2"/>
  <c r="CR158" i="2"/>
  <c r="CS158" i="2"/>
  <c r="CR159" i="2"/>
  <c r="CS159" i="2"/>
  <c r="CR160" i="2"/>
  <c r="CS160" i="2"/>
  <c r="CR161" i="2"/>
  <c r="CS161" i="2"/>
  <c r="CR162" i="2"/>
  <c r="CS162" i="2"/>
  <c r="CR163" i="2"/>
  <c r="CS163" i="2"/>
  <c r="CR164" i="2"/>
  <c r="CS164" i="2"/>
  <c r="CR165" i="2"/>
  <c r="CS165" i="2"/>
  <c r="CR166" i="2"/>
  <c r="CS166" i="2"/>
  <c r="CR167" i="2"/>
  <c r="CS167" i="2"/>
  <c r="CR168" i="2"/>
  <c r="CS168" i="2"/>
  <c r="CR169" i="2"/>
  <c r="CS169" i="2"/>
  <c r="CR170" i="2"/>
  <c r="CS170" i="2"/>
  <c r="CR171" i="2"/>
  <c r="CS171" i="2"/>
  <c r="CR172" i="2"/>
  <c r="CS172" i="2"/>
  <c r="CR173" i="2"/>
  <c r="CS173" i="2"/>
  <c r="CR174" i="2"/>
  <c r="CS174" i="2"/>
  <c r="CR175" i="2"/>
  <c r="CS175" i="2"/>
  <c r="CR176" i="2"/>
  <c r="CS176" i="2"/>
  <c r="CR177" i="2"/>
  <c r="CS177" i="2"/>
  <c r="CR178" i="2"/>
  <c r="CS178" i="2"/>
  <c r="CR179" i="2"/>
  <c r="CS179" i="2"/>
  <c r="CR180" i="2"/>
  <c r="CS180" i="2"/>
  <c r="CR181" i="2"/>
  <c r="CS181" i="2"/>
  <c r="CR182" i="2"/>
  <c r="CS182" i="2"/>
  <c r="CR183" i="2"/>
  <c r="CS183" i="2"/>
  <c r="CR184" i="2"/>
  <c r="CS184" i="2"/>
  <c r="CR185" i="2"/>
  <c r="CS185" i="2"/>
  <c r="CR186" i="2"/>
  <c r="CS186" i="2"/>
  <c r="CR187" i="2"/>
  <c r="CS187" i="2"/>
  <c r="CR188" i="2"/>
  <c r="CS188" i="2"/>
  <c r="CR189" i="2"/>
  <c r="CS189" i="2"/>
  <c r="CR190" i="2"/>
  <c r="CS190" i="2"/>
  <c r="CR191" i="2"/>
  <c r="CS191" i="2"/>
  <c r="CR192" i="2"/>
  <c r="CS192" i="2"/>
  <c r="CR193" i="2"/>
  <c r="CS193" i="2"/>
  <c r="CR194" i="2"/>
  <c r="CS194" i="2"/>
  <c r="CR195" i="2"/>
  <c r="CS195" i="2"/>
  <c r="CR196" i="2"/>
  <c r="CS196" i="2"/>
  <c r="CR197" i="2"/>
  <c r="CS197" i="2"/>
  <c r="CR198" i="2"/>
  <c r="CS198" i="2"/>
  <c r="CR199" i="2"/>
  <c r="CS199" i="2"/>
  <c r="CR200" i="2"/>
  <c r="CS200" i="2"/>
  <c r="CR201" i="2"/>
  <c r="CS201" i="2"/>
  <c r="CR202" i="2"/>
  <c r="CS202" i="2"/>
  <c r="CR203" i="2"/>
  <c r="CS203" i="2"/>
  <c r="CR204" i="2"/>
  <c r="CS204" i="2"/>
  <c r="CR205" i="2"/>
  <c r="CS205" i="2"/>
  <c r="CR206" i="2"/>
  <c r="CS206" i="2"/>
  <c r="CR207" i="2"/>
  <c r="CS207" i="2"/>
  <c r="CR208" i="2"/>
  <c r="CS208" i="2"/>
  <c r="CR209" i="2"/>
  <c r="CS209" i="2"/>
  <c r="CR210" i="2"/>
  <c r="CS210" i="2"/>
  <c r="CR211" i="2"/>
  <c r="CS211" i="2"/>
  <c r="CR212" i="2"/>
  <c r="CS212" i="2"/>
  <c r="CR213" i="2"/>
  <c r="CS213" i="2"/>
  <c r="CR214" i="2"/>
  <c r="CS214" i="2"/>
  <c r="CR215" i="2"/>
  <c r="CS215" i="2"/>
  <c r="CR216" i="2"/>
  <c r="CS216" i="2"/>
  <c r="CR217" i="2"/>
  <c r="CS217" i="2"/>
  <c r="CR218" i="2"/>
  <c r="CS218" i="2"/>
  <c r="CR219" i="2"/>
  <c r="CS219" i="2"/>
  <c r="CR220" i="2"/>
  <c r="CS220" i="2"/>
  <c r="CR221" i="2"/>
  <c r="CS221" i="2"/>
  <c r="CR222" i="2"/>
  <c r="CS222" i="2"/>
  <c r="CR223" i="2"/>
  <c r="CS223" i="2"/>
  <c r="CR224" i="2"/>
  <c r="CS224" i="2"/>
  <c r="CR225" i="2"/>
  <c r="CS225" i="2"/>
  <c r="CR226" i="2"/>
  <c r="CS226" i="2"/>
  <c r="CR227" i="2"/>
  <c r="CS227" i="2"/>
  <c r="CR228" i="2"/>
  <c r="CS228" i="2"/>
  <c r="CR229" i="2"/>
  <c r="CS229" i="2"/>
  <c r="CR230" i="2"/>
  <c r="CS230" i="2"/>
  <c r="CR231" i="2"/>
  <c r="CS231" i="2"/>
  <c r="CR232" i="2"/>
  <c r="CS232" i="2"/>
  <c r="CR233" i="2"/>
  <c r="CS233" i="2"/>
  <c r="CR234" i="2"/>
  <c r="CS234" i="2"/>
  <c r="CR235" i="2"/>
  <c r="CS235" i="2"/>
  <c r="CR236" i="2"/>
  <c r="CS236" i="2"/>
  <c r="CR237" i="2"/>
  <c r="CS237" i="2"/>
  <c r="CR238" i="2"/>
  <c r="CS238" i="2"/>
  <c r="CR239" i="2"/>
  <c r="CS239" i="2"/>
  <c r="CR240" i="2"/>
  <c r="CS240" i="2"/>
  <c r="CR241" i="2"/>
  <c r="CS241" i="2"/>
  <c r="CR242" i="2"/>
  <c r="CS242" i="2"/>
  <c r="CR243" i="2"/>
  <c r="CS243" i="2"/>
  <c r="CR244" i="2"/>
  <c r="CS244" i="2"/>
  <c r="CR245" i="2"/>
  <c r="CS245" i="2"/>
  <c r="CR246" i="2"/>
  <c r="CS246" i="2"/>
  <c r="CR247" i="2"/>
  <c r="CS247" i="2"/>
  <c r="CR248" i="2"/>
  <c r="CS248" i="2"/>
  <c r="CR249" i="2"/>
  <c r="CS249" i="2"/>
  <c r="CR250" i="2"/>
  <c r="CS250" i="2"/>
  <c r="CR251" i="2"/>
  <c r="CS251" i="2"/>
  <c r="CR252" i="2"/>
  <c r="CS252" i="2"/>
  <c r="CR253" i="2"/>
  <c r="CS253" i="2"/>
  <c r="CR254" i="2"/>
  <c r="CS254" i="2"/>
  <c r="CR255" i="2"/>
  <c r="CS255" i="2"/>
  <c r="CR256" i="2"/>
  <c r="CS256" i="2"/>
  <c r="CR257" i="2"/>
  <c r="CS257" i="2"/>
  <c r="CR258" i="2"/>
  <c r="CS258" i="2"/>
  <c r="CR259" i="2"/>
  <c r="CS259" i="2"/>
  <c r="CR260" i="2"/>
  <c r="CS260" i="2"/>
  <c r="CR261" i="2"/>
  <c r="CS261" i="2"/>
  <c r="CR262" i="2"/>
  <c r="CS262" i="2"/>
  <c r="CR263" i="2"/>
  <c r="CS263" i="2"/>
  <c r="CR264" i="2"/>
  <c r="CS264" i="2"/>
  <c r="CR265" i="2"/>
  <c r="CS265" i="2"/>
  <c r="CR266" i="2"/>
  <c r="CS266" i="2"/>
  <c r="CR267" i="2"/>
  <c r="CS267" i="2"/>
  <c r="CR268" i="2"/>
  <c r="CS268" i="2"/>
  <c r="CR269" i="2"/>
  <c r="CS269" i="2"/>
  <c r="CR270" i="2"/>
  <c r="CS270" i="2"/>
  <c r="CR271" i="2"/>
  <c r="CS271" i="2"/>
  <c r="CR272" i="2"/>
  <c r="CS272" i="2"/>
  <c r="CR273" i="2"/>
  <c r="CS273" i="2"/>
  <c r="CR274" i="2"/>
  <c r="CS274" i="2"/>
  <c r="CR275" i="2"/>
  <c r="CS275" i="2"/>
  <c r="CR276" i="2"/>
  <c r="CS276" i="2"/>
  <c r="CR277" i="2"/>
  <c r="CS277" i="2"/>
  <c r="CR278" i="2"/>
  <c r="CS278" i="2"/>
  <c r="CR279" i="2"/>
  <c r="CS279" i="2"/>
  <c r="CR280" i="2"/>
  <c r="CS280" i="2"/>
  <c r="CR281" i="2"/>
  <c r="CS281" i="2"/>
  <c r="CR282" i="2"/>
  <c r="CS282" i="2"/>
  <c r="CR283" i="2"/>
  <c r="CS283" i="2"/>
  <c r="CR284" i="2"/>
  <c r="CS284" i="2"/>
  <c r="CR285" i="2"/>
  <c r="CS285" i="2"/>
  <c r="CR286" i="2"/>
  <c r="CS286" i="2"/>
  <c r="CR287" i="2"/>
  <c r="CS287" i="2"/>
  <c r="CR288" i="2"/>
  <c r="CS288" i="2"/>
  <c r="CR289" i="2"/>
  <c r="CS289" i="2"/>
  <c r="CR290" i="2"/>
  <c r="CS290" i="2"/>
  <c r="CR291" i="2"/>
  <c r="CS291" i="2"/>
  <c r="CR292" i="2"/>
  <c r="CS292" i="2"/>
  <c r="CR293" i="2"/>
  <c r="CS293" i="2"/>
  <c r="CR294" i="2"/>
  <c r="CS294" i="2"/>
  <c r="CR295" i="2"/>
  <c r="CS295" i="2"/>
  <c r="CR296" i="2"/>
  <c r="CS296" i="2"/>
  <c r="CR297" i="2"/>
  <c r="CS297" i="2"/>
  <c r="CR298" i="2"/>
  <c r="CS298" i="2"/>
  <c r="CR299" i="2"/>
  <c r="CS299" i="2"/>
  <c r="CR300" i="2"/>
  <c r="CS300" i="2"/>
  <c r="CR301" i="2"/>
  <c r="CS301" i="2"/>
  <c r="CR302" i="2"/>
  <c r="CS302" i="2"/>
  <c r="CR303" i="2"/>
  <c r="CS303" i="2"/>
  <c r="CR304" i="2"/>
  <c r="CS304" i="2"/>
  <c r="CR305" i="2"/>
  <c r="CS305" i="2"/>
  <c r="CR306" i="2"/>
  <c r="CS306" i="2"/>
  <c r="CR307" i="2"/>
  <c r="CS307" i="2"/>
  <c r="CR308" i="2"/>
  <c r="CS308" i="2"/>
  <c r="CR309" i="2"/>
  <c r="CS309" i="2"/>
  <c r="CR310" i="2"/>
  <c r="CS310" i="2"/>
  <c r="CR311" i="2"/>
  <c r="CS311" i="2"/>
  <c r="CR312" i="2"/>
  <c r="CS312" i="2"/>
  <c r="CR313" i="2"/>
  <c r="CS313" i="2"/>
  <c r="CR314" i="2"/>
  <c r="CS314" i="2"/>
  <c r="CR315" i="2"/>
  <c r="CS315" i="2"/>
  <c r="CR316" i="2"/>
  <c r="CS316" i="2"/>
  <c r="CR317" i="2"/>
  <c r="CS317" i="2"/>
  <c r="CR318" i="2"/>
  <c r="CS318" i="2"/>
  <c r="CR319" i="2"/>
  <c r="CS319" i="2"/>
  <c r="CR320" i="2"/>
  <c r="CS320" i="2"/>
  <c r="CR321" i="2"/>
  <c r="CS321" i="2"/>
  <c r="CR322" i="2"/>
  <c r="CS322" i="2"/>
  <c r="CR323" i="2"/>
  <c r="CS323" i="2"/>
  <c r="CR324" i="2"/>
  <c r="CS324" i="2"/>
  <c r="CR325" i="2"/>
  <c r="CS325" i="2"/>
  <c r="CR326" i="2"/>
  <c r="CS326" i="2"/>
  <c r="CR327" i="2"/>
  <c r="CS327" i="2"/>
  <c r="CR328" i="2"/>
  <c r="CS328" i="2"/>
  <c r="CR329" i="2"/>
  <c r="CS329" i="2"/>
  <c r="CR330" i="2"/>
  <c r="CS330" i="2"/>
  <c r="CR331" i="2"/>
  <c r="CS331" i="2"/>
  <c r="CR332" i="2"/>
  <c r="CS332" i="2"/>
  <c r="CR333" i="2"/>
  <c r="CS333" i="2"/>
  <c r="CR334" i="2"/>
  <c r="CS334" i="2"/>
  <c r="CR335" i="2"/>
  <c r="CS335" i="2"/>
  <c r="CR336" i="2"/>
  <c r="CS336" i="2"/>
  <c r="CR337" i="2"/>
  <c r="CS337" i="2"/>
  <c r="CR338" i="2"/>
  <c r="CS338" i="2"/>
  <c r="CR339" i="2"/>
  <c r="CS339" i="2"/>
  <c r="CR340" i="2"/>
  <c r="CS340" i="2"/>
  <c r="CR341" i="2"/>
  <c r="CS341" i="2"/>
  <c r="CR342" i="2"/>
  <c r="CS342" i="2"/>
  <c r="CR343" i="2"/>
  <c r="CS343" i="2"/>
  <c r="CR344" i="2"/>
  <c r="CS344" i="2"/>
  <c r="CR345" i="2"/>
  <c r="CS345" i="2"/>
  <c r="CR346" i="2"/>
  <c r="CS346" i="2"/>
  <c r="CR347" i="2"/>
  <c r="CS347" i="2"/>
  <c r="CR348" i="2"/>
  <c r="CS348" i="2"/>
  <c r="CR349" i="2"/>
  <c r="CS349" i="2"/>
  <c r="CR350" i="2"/>
  <c r="CS350" i="2"/>
  <c r="CR351" i="2"/>
  <c r="CS351" i="2"/>
  <c r="CR352" i="2"/>
  <c r="CS352" i="2"/>
  <c r="CR353" i="2"/>
  <c r="CS353" i="2"/>
  <c r="CR354" i="2"/>
  <c r="CS354" i="2"/>
  <c r="CR355" i="2"/>
  <c r="CS355" i="2"/>
  <c r="CR356" i="2"/>
  <c r="CS356" i="2"/>
  <c r="CR357" i="2"/>
  <c r="CS357" i="2"/>
  <c r="CR358" i="2"/>
  <c r="CS358" i="2"/>
  <c r="CR359" i="2"/>
  <c r="CS359" i="2"/>
  <c r="CR360" i="2"/>
  <c r="CS360" i="2"/>
  <c r="CR361" i="2"/>
  <c r="CS361" i="2"/>
  <c r="CR362" i="2"/>
  <c r="CS362" i="2"/>
  <c r="CR363" i="2"/>
  <c r="CS363" i="2"/>
  <c r="CR364" i="2"/>
  <c r="CS364" i="2"/>
  <c r="CR365" i="2"/>
  <c r="CS365" i="2"/>
  <c r="CR366" i="2"/>
  <c r="CS366" i="2"/>
  <c r="CR367" i="2"/>
  <c r="CS367" i="2"/>
  <c r="CR368" i="2"/>
  <c r="CS368" i="2"/>
  <c r="CR369" i="2"/>
  <c r="CS369" i="2"/>
  <c r="CR370" i="2"/>
  <c r="CS370" i="2"/>
  <c r="CR371" i="2"/>
  <c r="CS371" i="2"/>
  <c r="CR372" i="2"/>
  <c r="CS372" i="2"/>
  <c r="CR373" i="2"/>
  <c r="CS373" i="2"/>
  <c r="CR374" i="2"/>
  <c r="CS374" i="2"/>
  <c r="CR375" i="2"/>
  <c r="CS375" i="2"/>
  <c r="CR376" i="2"/>
  <c r="CS376" i="2"/>
  <c r="CR377" i="2"/>
  <c r="CS377" i="2"/>
  <c r="CR378" i="2"/>
  <c r="CS378" i="2"/>
  <c r="CR379" i="2"/>
  <c r="CS379" i="2"/>
  <c r="CR380" i="2"/>
  <c r="CS380" i="2"/>
  <c r="CR381" i="2"/>
  <c r="CS381" i="2"/>
  <c r="CR382" i="2"/>
  <c r="CS382" i="2"/>
  <c r="CR383" i="2"/>
  <c r="CS383" i="2"/>
  <c r="CS4" i="2"/>
  <c r="CR4" i="2"/>
  <c r="CQ5" i="2" l="1"/>
  <c r="CW5" i="2" s="1"/>
  <c r="CQ6" i="2"/>
  <c r="CW6" i="2" s="1"/>
  <c r="CQ7" i="2"/>
  <c r="CW7" i="2" s="1"/>
  <c r="CQ8" i="2"/>
  <c r="CW8" i="2" s="1"/>
  <c r="CQ9" i="2"/>
  <c r="CW9" i="2" s="1"/>
  <c r="CQ10" i="2"/>
  <c r="CW10" i="2" s="1"/>
  <c r="CQ11" i="2"/>
  <c r="CW11" i="2" s="1"/>
  <c r="CQ12" i="2"/>
  <c r="CW12" i="2" s="1"/>
  <c r="CQ13" i="2"/>
  <c r="CW13" i="2" s="1"/>
  <c r="CQ14" i="2"/>
  <c r="CW14" i="2" s="1"/>
  <c r="CQ15" i="2"/>
  <c r="CW15" i="2" s="1"/>
  <c r="CQ16" i="2"/>
  <c r="CW16" i="2" s="1"/>
  <c r="CQ17" i="2"/>
  <c r="CW17" i="2" s="1"/>
  <c r="CQ18" i="2"/>
  <c r="CW18" i="2" s="1"/>
  <c r="CQ19" i="2"/>
  <c r="CW19" i="2" s="1"/>
  <c r="CQ20" i="2"/>
  <c r="CW20" i="2" s="1"/>
  <c r="CQ21" i="2"/>
  <c r="CW21" i="2" s="1"/>
  <c r="CQ22" i="2"/>
  <c r="CW22" i="2" s="1"/>
  <c r="CQ23" i="2"/>
  <c r="CW23" i="2" s="1"/>
  <c r="CQ24" i="2"/>
  <c r="CW24" i="2" s="1"/>
  <c r="CQ25" i="2"/>
  <c r="CW25" i="2" s="1"/>
  <c r="CQ26" i="2"/>
  <c r="CW26" i="2" s="1"/>
  <c r="CQ27" i="2"/>
  <c r="CW27" i="2" s="1"/>
  <c r="CQ28" i="2"/>
  <c r="CW28" i="2" s="1"/>
  <c r="CQ29" i="2"/>
  <c r="CW29" i="2" s="1"/>
  <c r="CQ30" i="2"/>
  <c r="CW30" i="2" s="1"/>
  <c r="CQ31" i="2"/>
  <c r="CW31" i="2" s="1"/>
  <c r="CQ32" i="2"/>
  <c r="CW32" i="2" s="1"/>
  <c r="CQ33" i="2"/>
  <c r="CW33" i="2" s="1"/>
  <c r="CQ34" i="2"/>
  <c r="CW34" i="2" s="1"/>
  <c r="CQ35" i="2"/>
  <c r="CW35" i="2" s="1"/>
  <c r="CQ36" i="2"/>
  <c r="CW36" i="2" s="1"/>
  <c r="CQ37" i="2"/>
  <c r="CW37" i="2" s="1"/>
  <c r="CQ38" i="2"/>
  <c r="CW38" i="2" s="1"/>
  <c r="CQ39" i="2"/>
  <c r="CW39" i="2" s="1"/>
  <c r="CQ40" i="2"/>
  <c r="CW40" i="2" s="1"/>
  <c r="CQ41" i="2"/>
  <c r="CW41" i="2" s="1"/>
  <c r="CQ42" i="2"/>
  <c r="CW42" i="2" s="1"/>
  <c r="CQ43" i="2"/>
  <c r="CW43" i="2" s="1"/>
  <c r="CQ44" i="2"/>
  <c r="CW44" i="2" s="1"/>
  <c r="CQ45" i="2"/>
  <c r="CW45" i="2" s="1"/>
  <c r="CQ46" i="2"/>
  <c r="CW46" i="2" s="1"/>
  <c r="CQ47" i="2"/>
  <c r="CW47" i="2" s="1"/>
  <c r="CQ48" i="2"/>
  <c r="CW48" i="2" s="1"/>
  <c r="CQ49" i="2"/>
  <c r="CW49" i="2" s="1"/>
  <c r="CQ50" i="2"/>
  <c r="CW50" i="2" s="1"/>
  <c r="CQ51" i="2"/>
  <c r="CW51" i="2" s="1"/>
  <c r="CQ52" i="2"/>
  <c r="CW52" i="2" s="1"/>
  <c r="CQ53" i="2"/>
  <c r="CW53" i="2" s="1"/>
  <c r="CQ54" i="2"/>
  <c r="CW54" i="2" s="1"/>
  <c r="CQ55" i="2"/>
  <c r="CW55" i="2" s="1"/>
  <c r="CQ56" i="2"/>
  <c r="CW56" i="2" s="1"/>
  <c r="CQ57" i="2"/>
  <c r="CW57" i="2" s="1"/>
  <c r="CQ58" i="2"/>
  <c r="CW58" i="2" s="1"/>
  <c r="CQ59" i="2"/>
  <c r="CW59" i="2" s="1"/>
  <c r="CQ60" i="2"/>
  <c r="CW60" i="2" s="1"/>
  <c r="CQ61" i="2"/>
  <c r="CW61" i="2" s="1"/>
  <c r="CQ62" i="2"/>
  <c r="CW62" i="2" s="1"/>
  <c r="CQ63" i="2"/>
  <c r="CW63" i="2" s="1"/>
  <c r="CQ64" i="2"/>
  <c r="CW64" i="2" s="1"/>
  <c r="CQ65" i="2"/>
  <c r="CW65" i="2" s="1"/>
  <c r="CQ66" i="2"/>
  <c r="CW66" i="2" s="1"/>
  <c r="CQ67" i="2"/>
  <c r="CW67" i="2" s="1"/>
  <c r="CQ68" i="2"/>
  <c r="CW68" i="2" s="1"/>
  <c r="CQ69" i="2"/>
  <c r="CW69" i="2" s="1"/>
  <c r="CQ70" i="2"/>
  <c r="CW70" i="2" s="1"/>
  <c r="CQ71" i="2"/>
  <c r="CW71" i="2" s="1"/>
  <c r="CQ72" i="2"/>
  <c r="CW72" i="2" s="1"/>
  <c r="CQ73" i="2"/>
  <c r="CW73" i="2" s="1"/>
  <c r="CQ74" i="2"/>
  <c r="CW74" i="2" s="1"/>
  <c r="CQ75" i="2"/>
  <c r="CW75" i="2" s="1"/>
  <c r="CQ76" i="2"/>
  <c r="CW76" i="2" s="1"/>
  <c r="CQ77" i="2"/>
  <c r="CW77" i="2" s="1"/>
  <c r="CQ78" i="2"/>
  <c r="CW78" i="2" s="1"/>
  <c r="CQ79" i="2"/>
  <c r="CW79" i="2" s="1"/>
  <c r="CQ80" i="2"/>
  <c r="CW80" i="2" s="1"/>
  <c r="CQ81" i="2"/>
  <c r="CW81" i="2" s="1"/>
  <c r="CQ82" i="2"/>
  <c r="CW82" i="2" s="1"/>
  <c r="CQ83" i="2"/>
  <c r="CW83" i="2" s="1"/>
  <c r="CQ84" i="2"/>
  <c r="CW84" i="2" s="1"/>
  <c r="CQ85" i="2"/>
  <c r="CW85" i="2" s="1"/>
  <c r="CQ86" i="2"/>
  <c r="CW86" i="2" s="1"/>
  <c r="CQ87" i="2"/>
  <c r="CW87" i="2" s="1"/>
  <c r="CQ88" i="2"/>
  <c r="CW88" i="2" s="1"/>
  <c r="CQ89" i="2"/>
  <c r="CW89" i="2" s="1"/>
  <c r="CQ90" i="2"/>
  <c r="CW90" i="2" s="1"/>
  <c r="CQ91" i="2"/>
  <c r="CW91" i="2" s="1"/>
  <c r="CQ92" i="2"/>
  <c r="CW92" i="2" s="1"/>
  <c r="CQ93" i="2"/>
  <c r="CW93" i="2" s="1"/>
  <c r="CQ94" i="2"/>
  <c r="CW94" i="2" s="1"/>
  <c r="CQ95" i="2"/>
  <c r="CW95" i="2" s="1"/>
  <c r="CQ96" i="2"/>
  <c r="CW96" i="2" s="1"/>
  <c r="CQ97" i="2"/>
  <c r="CW97" i="2" s="1"/>
  <c r="CQ98" i="2"/>
  <c r="CW98" i="2" s="1"/>
  <c r="CQ99" i="2"/>
  <c r="CW99" i="2" s="1"/>
  <c r="CQ100" i="2"/>
  <c r="CW100" i="2" s="1"/>
  <c r="CQ101" i="2"/>
  <c r="CW101" i="2" s="1"/>
  <c r="CQ102" i="2"/>
  <c r="CW102" i="2" s="1"/>
  <c r="CQ103" i="2"/>
  <c r="CW103" i="2" s="1"/>
  <c r="CQ104" i="2"/>
  <c r="CW104" i="2" s="1"/>
  <c r="CQ105" i="2"/>
  <c r="CW105" i="2" s="1"/>
  <c r="CQ106" i="2"/>
  <c r="CW106" i="2" s="1"/>
  <c r="CQ107" i="2"/>
  <c r="CW107" i="2" s="1"/>
  <c r="CQ108" i="2"/>
  <c r="CW108" i="2" s="1"/>
  <c r="CQ109" i="2"/>
  <c r="CW109" i="2" s="1"/>
  <c r="CQ110" i="2"/>
  <c r="CW110" i="2" s="1"/>
  <c r="CQ111" i="2"/>
  <c r="CW111" i="2" s="1"/>
  <c r="CQ112" i="2"/>
  <c r="CW112" i="2" s="1"/>
  <c r="CQ113" i="2"/>
  <c r="CW113" i="2" s="1"/>
  <c r="CQ114" i="2"/>
  <c r="CW114" i="2" s="1"/>
  <c r="CQ115" i="2"/>
  <c r="CW115" i="2" s="1"/>
  <c r="CQ116" i="2"/>
  <c r="CW116" i="2" s="1"/>
  <c r="CQ117" i="2"/>
  <c r="CW117" i="2" s="1"/>
  <c r="CQ118" i="2"/>
  <c r="CW118" i="2" s="1"/>
  <c r="CQ119" i="2"/>
  <c r="CW119" i="2" s="1"/>
  <c r="CQ120" i="2"/>
  <c r="CW120" i="2" s="1"/>
  <c r="CQ121" i="2"/>
  <c r="CW121" i="2" s="1"/>
  <c r="CQ122" i="2"/>
  <c r="CW122" i="2" s="1"/>
  <c r="CQ123" i="2"/>
  <c r="CW123" i="2" s="1"/>
  <c r="CQ124" i="2"/>
  <c r="CW124" i="2" s="1"/>
  <c r="CQ125" i="2"/>
  <c r="CW125" i="2" s="1"/>
  <c r="CQ126" i="2"/>
  <c r="CW126" i="2" s="1"/>
  <c r="CQ127" i="2"/>
  <c r="CW127" i="2" s="1"/>
  <c r="CQ128" i="2"/>
  <c r="CW128" i="2" s="1"/>
  <c r="CQ129" i="2"/>
  <c r="CW129" i="2" s="1"/>
  <c r="CQ130" i="2"/>
  <c r="CW130" i="2" s="1"/>
  <c r="CQ131" i="2"/>
  <c r="CW131" i="2" s="1"/>
  <c r="CQ132" i="2"/>
  <c r="CW132" i="2" s="1"/>
  <c r="CQ133" i="2"/>
  <c r="CW133" i="2" s="1"/>
  <c r="CQ134" i="2"/>
  <c r="CW134" i="2" s="1"/>
  <c r="CQ135" i="2"/>
  <c r="CW135" i="2" s="1"/>
  <c r="CQ136" i="2"/>
  <c r="CW136" i="2" s="1"/>
  <c r="CQ137" i="2"/>
  <c r="CW137" i="2" s="1"/>
  <c r="CQ138" i="2"/>
  <c r="CW138" i="2" s="1"/>
  <c r="CQ139" i="2"/>
  <c r="CW139" i="2" s="1"/>
  <c r="CQ140" i="2"/>
  <c r="CW140" i="2" s="1"/>
  <c r="CQ141" i="2"/>
  <c r="CW141" i="2" s="1"/>
  <c r="CQ142" i="2"/>
  <c r="CW142" i="2" s="1"/>
  <c r="CQ143" i="2"/>
  <c r="CW143" i="2" s="1"/>
  <c r="CQ144" i="2"/>
  <c r="CW144" i="2" s="1"/>
  <c r="CQ145" i="2"/>
  <c r="CW145" i="2" s="1"/>
  <c r="CQ146" i="2"/>
  <c r="CW146" i="2" s="1"/>
  <c r="CQ147" i="2"/>
  <c r="CW147" i="2" s="1"/>
  <c r="CQ148" i="2"/>
  <c r="CW148" i="2" s="1"/>
  <c r="CQ149" i="2"/>
  <c r="CW149" i="2" s="1"/>
  <c r="CQ150" i="2"/>
  <c r="CW150" i="2" s="1"/>
  <c r="CQ151" i="2"/>
  <c r="CW151" i="2" s="1"/>
  <c r="CQ152" i="2"/>
  <c r="CW152" i="2" s="1"/>
  <c r="CQ153" i="2"/>
  <c r="CW153" i="2" s="1"/>
  <c r="CQ154" i="2"/>
  <c r="CW154" i="2" s="1"/>
  <c r="CQ155" i="2"/>
  <c r="CW155" i="2" s="1"/>
  <c r="CQ156" i="2"/>
  <c r="CW156" i="2" s="1"/>
  <c r="CQ157" i="2"/>
  <c r="CW157" i="2" s="1"/>
  <c r="CQ158" i="2"/>
  <c r="CW158" i="2" s="1"/>
  <c r="CQ159" i="2"/>
  <c r="CW159" i="2" s="1"/>
  <c r="CQ160" i="2"/>
  <c r="CW160" i="2" s="1"/>
  <c r="CQ161" i="2"/>
  <c r="CW161" i="2" s="1"/>
  <c r="CQ162" i="2"/>
  <c r="CW162" i="2" s="1"/>
  <c r="CQ163" i="2"/>
  <c r="CW163" i="2" s="1"/>
  <c r="CQ164" i="2"/>
  <c r="CW164" i="2" s="1"/>
  <c r="CQ165" i="2"/>
  <c r="CW165" i="2" s="1"/>
  <c r="CQ166" i="2"/>
  <c r="CW166" i="2" s="1"/>
  <c r="CQ167" i="2"/>
  <c r="CW167" i="2" s="1"/>
  <c r="CQ168" i="2"/>
  <c r="CW168" i="2" s="1"/>
  <c r="CQ169" i="2"/>
  <c r="CW169" i="2" s="1"/>
  <c r="CQ170" i="2"/>
  <c r="CW170" i="2" s="1"/>
  <c r="CQ171" i="2"/>
  <c r="CW171" i="2" s="1"/>
  <c r="CQ172" i="2"/>
  <c r="CW172" i="2" s="1"/>
  <c r="CQ173" i="2"/>
  <c r="CW173" i="2" s="1"/>
  <c r="CQ174" i="2"/>
  <c r="CW174" i="2" s="1"/>
  <c r="CQ175" i="2"/>
  <c r="CW175" i="2" s="1"/>
  <c r="CQ176" i="2"/>
  <c r="CW176" i="2" s="1"/>
  <c r="CQ177" i="2"/>
  <c r="CW177" i="2" s="1"/>
  <c r="CQ178" i="2"/>
  <c r="CW178" i="2" s="1"/>
  <c r="CQ179" i="2"/>
  <c r="CW179" i="2" s="1"/>
  <c r="CQ180" i="2"/>
  <c r="CW180" i="2" s="1"/>
  <c r="CQ181" i="2"/>
  <c r="CW181" i="2" s="1"/>
  <c r="CQ182" i="2"/>
  <c r="CW182" i="2" s="1"/>
  <c r="CQ183" i="2"/>
  <c r="CW183" i="2" s="1"/>
  <c r="CQ184" i="2"/>
  <c r="CW184" i="2" s="1"/>
  <c r="CQ185" i="2"/>
  <c r="CW185" i="2" s="1"/>
  <c r="CQ186" i="2"/>
  <c r="CW186" i="2" s="1"/>
  <c r="CQ187" i="2"/>
  <c r="CW187" i="2" s="1"/>
  <c r="CQ188" i="2"/>
  <c r="CW188" i="2" s="1"/>
  <c r="CQ189" i="2"/>
  <c r="CW189" i="2" s="1"/>
  <c r="CQ190" i="2"/>
  <c r="CW190" i="2" s="1"/>
  <c r="CQ191" i="2"/>
  <c r="CW191" i="2" s="1"/>
  <c r="CQ192" i="2"/>
  <c r="CW192" i="2" s="1"/>
  <c r="CQ193" i="2"/>
  <c r="CW193" i="2" s="1"/>
  <c r="CQ194" i="2"/>
  <c r="CW194" i="2" s="1"/>
  <c r="CQ195" i="2"/>
  <c r="CW195" i="2" s="1"/>
  <c r="CQ196" i="2"/>
  <c r="CW196" i="2" s="1"/>
  <c r="CQ197" i="2"/>
  <c r="CW197" i="2" s="1"/>
  <c r="CQ198" i="2"/>
  <c r="CW198" i="2" s="1"/>
  <c r="CQ199" i="2"/>
  <c r="CW199" i="2" s="1"/>
  <c r="CQ200" i="2"/>
  <c r="CW200" i="2" s="1"/>
  <c r="CQ201" i="2"/>
  <c r="CW201" i="2" s="1"/>
  <c r="CQ202" i="2"/>
  <c r="CW202" i="2" s="1"/>
  <c r="CQ203" i="2"/>
  <c r="CW203" i="2" s="1"/>
  <c r="CQ204" i="2"/>
  <c r="CW204" i="2" s="1"/>
  <c r="CQ205" i="2"/>
  <c r="CW205" i="2" s="1"/>
  <c r="CQ206" i="2"/>
  <c r="CW206" i="2" s="1"/>
  <c r="CQ207" i="2"/>
  <c r="CW207" i="2" s="1"/>
  <c r="CQ208" i="2"/>
  <c r="CW208" i="2" s="1"/>
  <c r="CQ209" i="2"/>
  <c r="CW209" i="2" s="1"/>
  <c r="CQ210" i="2"/>
  <c r="CW210" i="2" s="1"/>
  <c r="CQ211" i="2"/>
  <c r="CW211" i="2" s="1"/>
  <c r="CQ212" i="2"/>
  <c r="CW212" i="2" s="1"/>
  <c r="CQ213" i="2"/>
  <c r="CW213" i="2" s="1"/>
  <c r="CQ214" i="2"/>
  <c r="CW214" i="2" s="1"/>
  <c r="CQ215" i="2"/>
  <c r="CW215" i="2" s="1"/>
  <c r="CQ216" i="2"/>
  <c r="CW216" i="2" s="1"/>
  <c r="CQ217" i="2"/>
  <c r="CW217" i="2" s="1"/>
  <c r="CQ218" i="2"/>
  <c r="CW218" i="2" s="1"/>
  <c r="CQ219" i="2"/>
  <c r="CW219" i="2" s="1"/>
  <c r="CQ220" i="2"/>
  <c r="CW220" i="2" s="1"/>
  <c r="CQ221" i="2"/>
  <c r="CW221" i="2" s="1"/>
  <c r="CQ222" i="2"/>
  <c r="CW222" i="2" s="1"/>
  <c r="CQ223" i="2"/>
  <c r="CW223" i="2" s="1"/>
  <c r="CQ224" i="2"/>
  <c r="CW224" i="2" s="1"/>
  <c r="CQ225" i="2"/>
  <c r="CW225" i="2" s="1"/>
  <c r="CQ226" i="2"/>
  <c r="CW226" i="2" s="1"/>
  <c r="CQ227" i="2"/>
  <c r="CW227" i="2" s="1"/>
  <c r="CQ228" i="2"/>
  <c r="CW228" i="2" s="1"/>
  <c r="CQ229" i="2"/>
  <c r="CW229" i="2" s="1"/>
  <c r="CQ230" i="2"/>
  <c r="CW230" i="2" s="1"/>
  <c r="CQ231" i="2"/>
  <c r="CW231" i="2" s="1"/>
  <c r="CQ232" i="2"/>
  <c r="CW232" i="2" s="1"/>
  <c r="CQ233" i="2"/>
  <c r="CW233" i="2" s="1"/>
  <c r="CQ234" i="2"/>
  <c r="CW234" i="2" s="1"/>
  <c r="CQ235" i="2"/>
  <c r="CW235" i="2" s="1"/>
  <c r="CQ236" i="2"/>
  <c r="CW236" i="2" s="1"/>
  <c r="CQ237" i="2"/>
  <c r="CW237" i="2" s="1"/>
  <c r="CQ238" i="2"/>
  <c r="CW238" i="2" s="1"/>
  <c r="CQ239" i="2"/>
  <c r="CW239" i="2" s="1"/>
  <c r="CQ240" i="2"/>
  <c r="CW240" i="2" s="1"/>
  <c r="CQ241" i="2"/>
  <c r="CW241" i="2" s="1"/>
  <c r="CQ242" i="2"/>
  <c r="CW242" i="2" s="1"/>
  <c r="CQ243" i="2"/>
  <c r="CW243" i="2" s="1"/>
  <c r="CQ244" i="2"/>
  <c r="CW244" i="2" s="1"/>
  <c r="CQ245" i="2"/>
  <c r="CW245" i="2" s="1"/>
  <c r="CQ246" i="2"/>
  <c r="CW246" i="2" s="1"/>
  <c r="CQ247" i="2"/>
  <c r="CW247" i="2" s="1"/>
  <c r="CQ248" i="2"/>
  <c r="CW248" i="2" s="1"/>
  <c r="CQ249" i="2"/>
  <c r="CW249" i="2" s="1"/>
  <c r="CQ250" i="2"/>
  <c r="CW250" i="2" s="1"/>
  <c r="CQ251" i="2"/>
  <c r="CW251" i="2" s="1"/>
  <c r="CQ252" i="2"/>
  <c r="CW252" i="2" s="1"/>
  <c r="CQ253" i="2"/>
  <c r="CW253" i="2" s="1"/>
  <c r="CQ254" i="2"/>
  <c r="CW254" i="2" s="1"/>
  <c r="CQ255" i="2"/>
  <c r="CW255" i="2" s="1"/>
  <c r="CQ256" i="2"/>
  <c r="CW256" i="2" s="1"/>
  <c r="CQ257" i="2"/>
  <c r="CW257" i="2" s="1"/>
  <c r="CQ258" i="2"/>
  <c r="CW258" i="2" s="1"/>
  <c r="CQ259" i="2"/>
  <c r="CW259" i="2" s="1"/>
  <c r="CQ260" i="2"/>
  <c r="CW260" i="2" s="1"/>
  <c r="CQ261" i="2"/>
  <c r="CW261" i="2" s="1"/>
  <c r="CQ262" i="2"/>
  <c r="CW262" i="2" s="1"/>
  <c r="CQ263" i="2"/>
  <c r="CW263" i="2" s="1"/>
  <c r="CQ264" i="2"/>
  <c r="CW264" i="2" s="1"/>
  <c r="CQ265" i="2"/>
  <c r="CW265" i="2" s="1"/>
  <c r="CQ266" i="2"/>
  <c r="CW266" i="2" s="1"/>
  <c r="CQ267" i="2"/>
  <c r="CW267" i="2" s="1"/>
  <c r="CQ268" i="2"/>
  <c r="CW268" i="2" s="1"/>
  <c r="CQ269" i="2"/>
  <c r="CW269" i="2" s="1"/>
  <c r="CQ270" i="2"/>
  <c r="CW270" i="2" s="1"/>
  <c r="CQ271" i="2"/>
  <c r="CW271" i="2" s="1"/>
  <c r="CQ272" i="2"/>
  <c r="CW272" i="2" s="1"/>
  <c r="CQ273" i="2"/>
  <c r="CW273" i="2" s="1"/>
  <c r="CQ274" i="2"/>
  <c r="CW274" i="2" s="1"/>
  <c r="CQ275" i="2"/>
  <c r="CW275" i="2" s="1"/>
  <c r="CQ276" i="2"/>
  <c r="CW276" i="2" s="1"/>
  <c r="CQ277" i="2"/>
  <c r="CW277" i="2" s="1"/>
  <c r="CQ278" i="2"/>
  <c r="CW278" i="2" s="1"/>
  <c r="CQ279" i="2"/>
  <c r="CW279" i="2" s="1"/>
  <c r="CQ280" i="2"/>
  <c r="CW280" i="2" s="1"/>
  <c r="CQ281" i="2"/>
  <c r="CW281" i="2" s="1"/>
  <c r="CQ282" i="2"/>
  <c r="CW282" i="2" s="1"/>
  <c r="CQ283" i="2"/>
  <c r="CW283" i="2" s="1"/>
  <c r="CQ284" i="2"/>
  <c r="CW284" i="2" s="1"/>
  <c r="CQ285" i="2"/>
  <c r="CW285" i="2" s="1"/>
  <c r="CQ286" i="2"/>
  <c r="CW286" i="2" s="1"/>
  <c r="CQ287" i="2"/>
  <c r="CW287" i="2" s="1"/>
  <c r="CQ288" i="2"/>
  <c r="CW288" i="2" s="1"/>
  <c r="CQ289" i="2"/>
  <c r="CW289" i="2" s="1"/>
  <c r="CQ290" i="2"/>
  <c r="CW290" i="2" s="1"/>
  <c r="CQ291" i="2"/>
  <c r="CW291" i="2" s="1"/>
  <c r="CQ292" i="2"/>
  <c r="CW292" i="2" s="1"/>
  <c r="CQ293" i="2"/>
  <c r="CW293" i="2" s="1"/>
  <c r="CQ294" i="2"/>
  <c r="CW294" i="2" s="1"/>
  <c r="CQ295" i="2"/>
  <c r="CW295" i="2" s="1"/>
  <c r="CQ296" i="2"/>
  <c r="CW296" i="2" s="1"/>
  <c r="CQ297" i="2"/>
  <c r="CW297" i="2" s="1"/>
  <c r="CQ298" i="2"/>
  <c r="CW298" i="2" s="1"/>
  <c r="CQ299" i="2"/>
  <c r="CW299" i="2" s="1"/>
  <c r="CQ300" i="2"/>
  <c r="CW300" i="2" s="1"/>
  <c r="CQ301" i="2"/>
  <c r="CW301" i="2" s="1"/>
  <c r="CQ302" i="2"/>
  <c r="CW302" i="2" s="1"/>
  <c r="CQ303" i="2"/>
  <c r="CW303" i="2" s="1"/>
  <c r="CQ304" i="2"/>
  <c r="CW304" i="2" s="1"/>
  <c r="CQ305" i="2"/>
  <c r="CW305" i="2" s="1"/>
  <c r="CQ306" i="2"/>
  <c r="CW306" i="2" s="1"/>
  <c r="CQ307" i="2"/>
  <c r="CW307" i="2" s="1"/>
  <c r="CQ308" i="2"/>
  <c r="CW308" i="2" s="1"/>
  <c r="CQ309" i="2"/>
  <c r="CW309" i="2" s="1"/>
  <c r="CQ310" i="2"/>
  <c r="CW310" i="2" s="1"/>
  <c r="CQ311" i="2"/>
  <c r="CW311" i="2" s="1"/>
  <c r="CQ312" i="2"/>
  <c r="CW312" i="2" s="1"/>
  <c r="CQ313" i="2"/>
  <c r="CW313" i="2" s="1"/>
  <c r="CQ314" i="2"/>
  <c r="CW314" i="2" s="1"/>
  <c r="CQ315" i="2"/>
  <c r="CW315" i="2" s="1"/>
  <c r="CQ316" i="2"/>
  <c r="CW316" i="2" s="1"/>
  <c r="CQ317" i="2"/>
  <c r="CW317" i="2" s="1"/>
  <c r="CQ318" i="2"/>
  <c r="CW318" i="2" s="1"/>
  <c r="CQ319" i="2"/>
  <c r="CW319" i="2" s="1"/>
  <c r="CQ320" i="2"/>
  <c r="CW320" i="2" s="1"/>
  <c r="CQ321" i="2"/>
  <c r="CW321" i="2" s="1"/>
  <c r="CQ322" i="2"/>
  <c r="CW322" i="2" s="1"/>
  <c r="CQ323" i="2"/>
  <c r="CW323" i="2" s="1"/>
  <c r="CQ324" i="2"/>
  <c r="CW324" i="2" s="1"/>
  <c r="CQ325" i="2"/>
  <c r="CW325" i="2" s="1"/>
  <c r="CQ326" i="2"/>
  <c r="CW326" i="2" s="1"/>
  <c r="CQ327" i="2"/>
  <c r="CW327" i="2" s="1"/>
  <c r="CQ328" i="2"/>
  <c r="CW328" i="2" s="1"/>
  <c r="CQ329" i="2"/>
  <c r="CW329" i="2" s="1"/>
  <c r="CQ330" i="2"/>
  <c r="CW330" i="2" s="1"/>
  <c r="CQ331" i="2"/>
  <c r="CW331" i="2" s="1"/>
  <c r="CQ332" i="2"/>
  <c r="CW332" i="2" s="1"/>
  <c r="CQ333" i="2"/>
  <c r="CW333" i="2" s="1"/>
  <c r="CQ334" i="2"/>
  <c r="CW334" i="2" s="1"/>
  <c r="CQ335" i="2"/>
  <c r="CW335" i="2" s="1"/>
  <c r="CQ336" i="2"/>
  <c r="CW336" i="2" s="1"/>
  <c r="CQ337" i="2"/>
  <c r="CW337" i="2" s="1"/>
  <c r="CQ338" i="2"/>
  <c r="CW338" i="2" s="1"/>
  <c r="CQ339" i="2"/>
  <c r="CW339" i="2" s="1"/>
  <c r="CQ340" i="2"/>
  <c r="CW340" i="2" s="1"/>
  <c r="CQ341" i="2"/>
  <c r="CW341" i="2" s="1"/>
  <c r="CQ342" i="2"/>
  <c r="CW342" i="2" s="1"/>
  <c r="CQ343" i="2"/>
  <c r="CW343" i="2" s="1"/>
  <c r="CQ344" i="2"/>
  <c r="CW344" i="2" s="1"/>
  <c r="CQ345" i="2"/>
  <c r="CW345" i="2" s="1"/>
  <c r="CQ346" i="2"/>
  <c r="CW346" i="2" s="1"/>
  <c r="CQ347" i="2"/>
  <c r="CW347" i="2" s="1"/>
  <c r="CQ348" i="2"/>
  <c r="CW348" i="2" s="1"/>
  <c r="CQ349" i="2"/>
  <c r="CW349" i="2" s="1"/>
  <c r="CQ350" i="2"/>
  <c r="CW350" i="2" s="1"/>
  <c r="CQ351" i="2"/>
  <c r="CW351" i="2" s="1"/>
  <c r="CQ352" i="2"/>
  <c r="CW352" i="2" s="1"/>
  <c r="CQ353" i="2"/>
  <c r="CW353" i="2" s="1"/>
  <c r="CQ354" i="2"/>
  <c r="CW354" i="2" s="1"/>
  <c r="CQ355" i="2"/>
  <c r="CW355" i="2" s="1"/>
  <c r="CQ356" i="2"/>
  <c r="CW356" i="2" s="1"/>
  <c r="CQ357" i="2"/>
  <c r="CW357" i="2" s="1"/>
  <c r="CQ358" i="2"/>
  <c r="CW358" i="2" s="1"/>
  <c r="CQ359" i="2"/>
  <c r="CW359" i="2" s="1"/>
  <c r="CQ360" i="2"/>
  <c r="CW360" i="2" s="1"/>
  <c r="CQ361" i="2"/>
  <c r="CW361" i="2" s="1"/>
  <c r="CQ362" i="2"/>
  <c r="CW362" i="2" s="1"/>
  <c r="CQ363" i="2"/>
  <c r="CW363" i="2" s="1"/>
  <c r="CQ364" i="2"/>
  <c r="CW364" i="2" s="1"/>
  <c r="CQ365" i="2"/>
  <c r="CW365" i="2" s="1"/>
  <c r="CQ366" i="2"/>
  <c r="CW366" i="2" s="1"/>
  <c r="CQ367" i="2"/>
  <c r="CW367" i="2" s="1"/>
  <c r="CQ368" i="2"/>
  <c r="CW368" i="2" s="1"/>
  <c r="CQ369" i="2"/>
  <c r="CW369" i="2" s="1"/>
  <c r="CQ370" i="2"/>
  <c r="CW370" i="2" s="1"/>
  <c r="CQ371" i="2"/>
  <c r="CW371" i="2" s="1"/>
  <c r="CQ372" i="2"/>
  <c r="CW372" i="2" s="1"/>
  <c r="CQ373" i="2"/>
  <c r="CW373" i="2" s="1"/>
  <c r="CQ374" i="2"/>
  <c r="CW374" i="2" s="1"/>
  <c r="CQ375" i="2"/>
  <c r="CW375" i="2" s="1"/>
  <c r="CQ376" i="2"/>
  <c r="CW376" i="2" s="1"/>
  <c r="CQ377" i="2"/>
  <c r="CW377" i="2" s="1"/>
  <c r="CQ378" i="2"/>
  <c r="CW378" i="2" s="1"/>
  <c r="CQ379" i="2"/>
  <c r="CW379" i="2" s="1"/>
  <c r="CQ380" i="2"/>
  <c r="CW380" i="2" s="1"/>
  <c r="CQ381" i="2"/>
  <c r="CW381" i="2" s="1"/>
  <c r="CQ382" i="2"/>
  <c r="CW382" i="2" s="1"/>
  <c r="CQ383" i="2"/>
  <c r="CW383" i="2" s="1"/>
  <c r="CQ4" i="2"/>
  <c r="CW4" i="2" s="1"/>
  <c r="CP5" i="2"/>
  <c r="CV5" i="2" s="1"/>
  <c r="CP6" i="2"/>
  <c r="CV6" i="2" s="1"/>
  <c r="CP7" i="2"/>
  <c r="CV7" i="2" s="1"/>
  <c r="CP8" i="2"/>
  <c r="CP9" i="2"/>
  <c r="CV9" i="2" s="1"/>
  <c r="CP10" i="2"/>
  <c r="CV10" i="2" s="1"/>
  <c r="CP11" i="2"/>
  <c r="CV11" i="2" s="1"/>
  <c r="CP12" i="2"/>
  <c r="CV12" i="2" s="1"/>
  <c r="CP13" i="2"/>
  <c r="CV13" i="2" s="1"/>
  <c r="CP14" i="2"/>
  <c r="CV14" i="2" s="1"/>
  <c r="CP15" i="2"/>
  <c r="CV15" i="2" s="1"/>
  <c r="CP16" i="2"/>
  <c r="CV16" i="2" s="1"/>
  <c r="CP17" i="2"/>
  <c r="CV17" i="2" s="1"/>
  <c r="CP18" i="2"/>
  <c r="CV18" i="2" s="1"/>
  <c r="CP19" i="2"/>
  <c r="CV19" i="2" s="1"/>
  <c r="CP20" i="2"/>
  <c r="CV20" i="2" s="1"/>
  <c r="CP21" i="2"/>
  <c r="CV21" i="2" s="1"/>
  <c r="CP22" i="2"/>
  <c r="CV22" i="2" s="1"/>
  <c r="CP23" i="2"/>
  <c r="CV23" i="2" s="1"/>
  <c r="CP24" i="2"/>
  <c r="CV24" i="2" s="1"/>
  <c r="CP25" i="2"/>
  <c r="CV25" i="2" s="1"/>
  <c r="CP26" i="2"/>
  <c r="CV26" i="2" s="1"/>
  <c r="CP27" i="2"/>
  <c r="CV27" i="2" s="1"/>
  <c r="CP28" i="2"/>
  <c r="CV28" i="2" s="1"/>
  <c r="CP29" i="2"/>
  <c r="CV29" i="2" s="1"/>
  <c r="CP30" i="2"/>
  <c r="CV30" i="2" s="1"/>
  <c r="CP31" i="2"/>
  <c r="CV31" i="2" s="1"/>
  <c r="CP32" i="2"/>
  <c r="CV32" i="2" s="1"/>
  <c r="CP33" i="2"/>
  <c r="CV33" i="2" s="1"/>
  <c r="CP34" i="2"/>
  <c r="CV34" i="2" s="1"/>
  <c r="CP35" i="2"/>
  <c r="CV35" i="2" s="1"/>
  <c r="CP36" i="2"/>
  <c r="CV36" i="2" s="1"/>
  <c r="CP37" i="2"/>
  <c r="CV37" i="2" s="1"/>
  <c r="CP38" i="2"/>
  <c r="CV38" i="2" s="1"/>
  <c r="CP39" i="2"/>
  <c r="CV39" i="2" s="1"/>
  <c r="CP40" i="2"/>
  <c r="CV40" i="2" s="1"/>
  <c r="CP41" i="2"/>
  <c r="CV41" i="2" s="1"/>
  <c r="CP42" i="2"/>
  <c r="CV42" i="2" s="1"/>
  <c r="CP43" i="2"/>
  <c r="CV43" i="2" s="1"/>
  <c r="CP44" i="2"/>
  <c r="CV44" i="2" s="1"/>
  <c r="CP45" i="2"/>
  <c r="CV45" i="2" s="1"/>
  <c r="CP46" i="2"/>
  <c r="CV46" i="2" s="1"/>
  <c r="CP47" i="2"/>
  <c r="CV47" i="2" s="1"/>
  <c r="CP48" i="2"/>
  <c r="CV48" i="2" s="1"/>
  <c r="CP49" i="2"/>
  <c r="CV49" i="2" s="1"/>
  <c r="CP50" i="2"/>
  <c r="CV50" i="2" s="1"/>
  <c r="CP51" i="2"/>
  <c r="CV51" i="2" s="1"/>
  <c r="CP52" i="2"/>
  <c r="CV52" i="2" s="1"/>
  <c r="CP53" i="2"/>
  <c r="CV53" i="2" s="1"/>
  <c r="CP54" i="2"/>
  <c r="CV54" i="2" s="1"/>
  <c r="CP55" i="2"/>
  <c r="CV55" i="2" s="1"/>
  <c r="CP56" i="2"/>
  <c r="CV56" i="2" s="1"/>
  <c r="CP57" i="2"/>
  <c r="CV57" i="2" s="1"/>
  <c r="CP58" i="2"/>
  <c r="CV58" i="2" s="1"/>
  <c r="CP59" i="2"/>
  <c r="CV59" i="2" s="1"/>
  <c r="CP60" i="2"/>
  <c r="CV60" i="2" s="1"/>
  <c r="CP61" i="2"/>
  <c r="CV61" i="2" s="1"/>
  <c r="CP62" i="2"/>
  <c r="CV62" i="2" s="1"/>
  <c r="CP63" i="2"/>
  <c r="CV63" i="2" s="1"/>
  <c r="CP64" i="2"/>
  <c r="CV64" i="2" s="1"/>
  <c r="CP65" i="2"/>
  <c r="CV65" i="2" s="1"/>
  <c r="CP66" i="2"/>
  <c r="CV66" i="2" s="1"/>
  <c r="CP67" i="2"/>
  <c r="CV67" i="2" s="1"/>
  <c r="CP68" i="2"/>
  <c r="CV68" i="2" s="1"/>
  <c r="CP69" i="2"/>
  <c r="CV69" i="2" s="1"/>
  <c r="CP70" i="2"/>
  <c r="CV70" i="2" s="1"/>
  <c r="CP71" i="2"/>
  <c r="CV71" i="2" s="1"/>
  <c r="CP72" i="2"/>
  <c r="CV72" i="2" s="1"/>
  <c r="CP73" i="2"/>
  <c r="CV73" i="2" s="1"/>
  <c r="CP74" i="2"/>
  <c r="CV74" i="2" s="1"/>
  <c r="CP75" i="2"/>
  <c r="CV75" i="2" s="1"/>
  <c r="CP76" i="2"/>
  <c r="CV76" i="2" s="1"/>
  <c r="CP77" i="2"/>
  <c r="CV77" i="2" s="1"/>
  <c r="CP78" i="2"/>
  <c r="CV78" i="2" s="1"/>
  <c r="CP79" i="2"/>
  <c r="CV79" i="2" s="1"/>
  <c r="CP80" i="2"/>
  <c r="CV80" i="2" s="1"/>
  <c r="CP81" i="2"/>
  <c r="CV81" i="2" s="1"/>
  <c r="CP82" i="2"/>
  <c r="CV82" i="2" s="1"/>
  <c r="CP83" i="2"/>
  <c r="CV83" i="2" s="1"/>
  <c r="CP84" i="2"/>
  <c r="CV84" i="2" s="1"/>
  <c r="CP85" i="2"/>
  <c r="CV85" i="2" s="1"/>
  <c r="CP86" i="2"/>
  <c r="CV86" i="2" s="1"/>
  <c r="CP87" i="2"/>
  <c r="CV87" i="2" s="1"/>
  <c r="CP88" i="2"/>
  <c r="CV88" i="2" s="1"/>
  <c r="CP89" i="2"/>
  <c r="CV89" i="2" s="1"/>
  <c r="CP90" i="2"/>
  <c r="CV90" i="2" s="1"/>
  <c r="CP91" i="2"/>
  <c r="CV91" i="2" s="1"/>
  <c r="CP92" i="2"/>
  <c r="CV92" i="2" s="1"/>
  <c r="CP93" i="2"/>
  <c r="CV93" i="2" s="1"/>
  <c r="CP94" i="2"/>
  <c r="CV94" i="2" s="1"/>
  <c r="CP95" i="2"/>
  <c r="CV95" i="2" s="1"/>
  <c r="CP96" i="2"/>
  <c r="CV96" i="2" s="1"/>
  <c r="CP97" i="2"/>
  <c r="CV97" i="2" s="1"/>
  <c r="CP98" i="2"/>
  <c r="CV98" i="2" s="1"/>
  <c r="CP99" i="2"/>
  <c r="CV99" i="2" s="1"/>
  <c r="CP100" i="2"/>
  <c r="CV100" i="2" s="1"/>
  <c r="CP101" i="2"/>
  <c r="CV101" i="2" s="1"/>
  <c r="CP102" i="2"/>
  <c r="CV102" i="2" s="1"/>
  <c r="CP103" i="2"/>
  <c r="CV103" i="2" s="1"/>
  <c r="CP104" i="2"/>
  <c r="CV104" i="2" s="1"/>
  <c r="CP105" i="2"/>
  <c r="CV105" i="2" s="1"/>
  <c r="CP106" i="2"/>
  <c r="CV106" i="2" s="1"/>
  <c r="CP107" i="2"/>
  <c r="CV107" i="2" s="1"/>
  <c r="CP108" i="2"/>
  <c r="CV108" i="2" s="1"/>
  <c r="CP109" i="2"/>
  <c r="CV109" i="2" s="1"/>
  <c r="CP110" i="2"/>
  <c r="CV110" i="2" s="1"/>
  <c r="CP111" i="2"/>
  <c r="CV111" i="2" s="1"/>
  <c r="CP112" i="2"/>
  <c r="CV112" i="2" s="1"/>
  <c r="CP113" i="2"/>
  <c r="CV113" i="2" s="1"/>
  <c r="CP114" i="2"/>
  <c r="CV114" i="2" s="1"/>
  <c r="CP115" i="2"/>
  <c r="CV115" i="2" s="1"/>
  <c r="CP116" i="2"/>
  <c r="CV116" i="2" s="1"/>
  <c r="CP117" i="2"/>
  <c r="CV117" i="2" s="1"/>
  <c r="CP118" i="2"/>
  <c r="CV118" i="2" s="1"/>
  <c r="CP119" i="2"/>
  <c r="CV119" i="2" s="1"/>
  <c r="CP120" i="2"/>
  <c r="CV120" i="2" s="1"/>
  <c r="CP121" i="2"/>
  <c r="CV121" i="2" s="1"/>
  <c r="CP122" i="2"/>
  <c r="CV122" i="2" s="1"/>
  <c r="CP123" i="2"/>
  <c r="CV123" i="2" s="1"/>
  <c r="CP124" i="2"/>
  <c r="CV124" i="2" s="1"/>
  <c r="CP125" i="2"/>
  <c r="CV125" i="2" s="1"/>
  <c r="CP126" i="2"/>
  <c r="CV126" i="2" s="1"/>
  <c r="CP127" i="2"/>
  <c r="CV127" i="2" s="1"/>
  <c r="CP128" i="2"/>
  <c r="CV128" i="2" s="1"/>
  <c r="CP129" i="2"/>
  <c r="CV129" i="2" s="1"/>
  <c r="CP130" i="2"/>
  <c r="CV130" i="2" s="1"/>
  <c r="CP131" i="2"/>
  <c r="CV131" i="2" s="1"/>
  <c r="CP132" i="2"/>
  <c r="CV132" i="2" s="1"/>
  <c r="CP133" i="2"/>
  <c r="CV133" i="2" s="1"/>
  <c r="CP134" i="2"/>
  <c r="CV134" i="2" s="1"/>
  <c r="CP135" i="2"/>
  <c r="CV135" i="2" s="1"/>
  <c r="CP136" i="2"/>
  <c r="CV136" i="2" s="1"/>
  <c r="CP137" i="2"/>
  <c r="CV137" i="2" s="1"/>
  <c r="CP138" i="2"/>
  <c r="CV138" i="2" s="1"/>
  <c r="CP139" i="2"/>
  <c r="CV139" i="2" s="1"/>
  <c r="CP140" i="2"/>
  <c r="CV140" i="2" s="1"/>
  <c r="CP141" i="2"/>
  <c r="CV141" i="2" s="1"/>
  <c r="CP142" i="2"/>
  <c r="CV142" i="2" s="1"/>
  <c r="CP143" i="2"/>
  <c r="CV143" i="2" s="1"/>
  <c r="CP144" i="2"/>
  <c r="CV144" i="2" s="1"/>
  <c r="CP145" i="2"/>
  <c r="CV145" i="2" s="1"/>
  <c r="CP146" i="2"/>
  <c r="CV146" i="2" s="1"/>
  <c r="CP147" i="2"/>
  <c r="CV147" i="2" s="1"/>
  <c r="CP148" i="2"/>
  <c r="CV148" i="2" s="1"/>
  <c r="CP149" i="2"/>
  <c r="CV149" i="2" s="1"/>
  <c r="CP150" i="2"/>
  <c r="CV150" i="2" s="1"/>
  <c r="CP151" i="2"/>
  <c r="CV151" i="2" s="1"/>
  <c r="CP152" i="2"/>
  <c r="CV152" i="2" s="1"/>
  <c r="CP153" i="2"/>
  <c r="CV153" i="2" s="1"/>
  <c r="CP154" i="2"/>
  <c r="CV154" i="2" s="1"/>
  <c r="CP155" i="2"/>
  <c r="CV155" i="2" s="1"/>
  <c r="CP156" i="2"/>
  <c r="CV156" i="2" s="1"/>
  <c r="CP157" i="2"/>
  <c r="CV157" i="2" s="1"/>
  <c r="CP158" i="2"/>
  <c r="CV158" i="2" s="1"/>
  <c r="CP159" i="2"/>
  <c r="CV159" i="2" s="1"/>
  <c r="CP160" i="2"/>
  <c r="CV160" i="2" s="1"/>
  <c r="CP161" i="2"/>
  <c r="CV161" i="2" s="1"/>
  <c r="CP162" i="2"/>
  <c r="CV162" i="2" s="1"/>
  <c r="CP163" i="2"/>
  <c r="CV163" i="2" s="1"/>
  <c r="CP164" i="2"/>
  <c r="CV164" i="2" s="1"/>
  <c r="CP165" i="2"/>
  <c r="CV165" i="2" s="1"/>
  <c r="CP166" i="2"/>
  <c r="CV166" i="2" s="1"/>
  <c r="CP167" i="2"/>
  <c r="CV167" i="2" s="1"/>
  <c r="CP168" i="2"/>
  <c r="CV168" i="2" s="1"/>
  <c r="CP169" i="2"/>
  <c r="CV169" i="2" s="1"/>
  <c r="CP170" i="2"/>
  <c r="CV170" i="2" s="1"/>
  <c r="CP171" i="2"/>
  <c r="CV171" i="2" s="1"/>
  <c r="CP172" i="2"/>
  <c r="CV172" i="2" s="1"/>
  <c r="CP173" i="2"/>
  <c r="CV173" i="2" s="1"/>
  <c r="CP174" i="2"/>
  <c r="CV174" i="2" s="1"/>
  <c r="CP175" i="2"/>
  <c r="CV175" i="2" s="1"/>
  <c r="CP176" i="2"/>
  <c r="CV176" i="2" s="1"/>
  <c r="CP177" i="2"/>
  <c r="CV177" i="2" s="1"/>
  <c r="CP178" i="2"/>
  <c r="CV178" i="2" s="1"/>
  <c r="CP179" i="2"/>
  <c r="CV179" i="2" s="1"/>
  <c r="CP180" i="2"/>
  <c r="CV180" i="2" s="1"/>
  <c r="CP181" i="2"/>
  <c r="CV181" i="2" s="1"/>
  <c r="CP182" i="2"/>
  <c r="CV182" i="2" s="1"/>
  <c r="CP183" i="2"/>
  <c r="CV183" i="2" s="1"/>
  <c r="CP184" i="2"/>
  <c r="CV184" i="2" s="1"/>
  <c r="CP185" i="2"/>
  <c r="CV185" i="2" s="1"/>
  <c r="CP186" i="2"/>
  <c r="CV186" i="2" s="1"/>
  <c r="CP187" i="2"/>
  <c r="CV187" i="2" s="1"/>
  <c r="CP188" i="2"/>
  <c r="CV188" i="2" s="1"/>
  <c r="CP189" i="2"/>
  <c r="CV189" i="2" s="1"/>
  <c r="CP190" i="2"/>
  <c r="CV190" i="2" s="1"/>
  <c r="CP191" i="2"/>
  <c r="CV191" i="2" s="1"/>
  <c r="CP192" i="2"/>
  <c r="CV192" i="2" s="1"/>
  <c r="CP193" i="2"/>
  <c r="CV193" i="2" s="1"/>
  <c r="CP194" i="2"/>
  <c r="CV194" i="2" s="1"/>
  <c r="CP195" i="2"/>
  <c r="CV195" i="2" s="1"/>
  <c r="CP196" i="2"/>
  <c r="CV196" i="2" s="1"/>
  <c r="CP197" i="2"/>
  <c r="CV197" i="2" s="1"/>
  <c r="CP198" i="2"/>
  <c r="CV198" i="2" s="1"/>
  <c r="CP199" i="2"/>
  <c r="CV199" i="2" s="1"/>
  <c r="CP200" i="2"/>
  <c r="CV200" i="2" s="1"/>
  <c r="CP201" i="2"/>
  <c r="CV201" i="2" s="1"/>
  <c r="CP202" i="2"/>
  <c r="CV202" i="2" s="1"/>
  <c r="CP203" i="2"/>
  <c r="CV203" i="2" s="1"/>
  <c r="CP204" i="2"/>
  <c r="CV204" i="2" s="1"/>
  <c r="CP205" i="2"/>
  <c r="CV205" i="2" s="1"/>
  <c r="CP206" i="2"/>
  <c r="CV206" i="2" s="1"/>
  <c r="CP207" i="2"/>
  <c r="CV207" i="2" s="1"/>
  <c r="CP208" i="2"/>
  <c r="CV208" i="2" s="1"/>
  <c r="CP209" i="2"/>
  <c r="CV209" i="2" s="1"/>
  <c r="CP210" i="2"/>
  <c r="CV210" i="2" s="1"/>
  <c r="CP211" i="2"/>
  <c r="CV211" i="2" s="1"/>
  <c r="CP212" i="2"/>
  <c r="CV212" i="2" s="1"/>
  <c r="CP213" i="2"/>
  <c r="CV213" i="2" s="1"/>
  <c r="CP214" i="2"/>
  <c r="CV214" i="2" s="1"/>
  <c r="CP215" i="2"/>
  <c r="CV215" i="2" s="1"/>
  <c r="CP216" i="2"/>
  <c r="CV216" i="2" s="1"/>
  <c r="CP217" i="2"/>
  <c r="CV217" i="2" s="1"/>
  <c r="CP218" i="2"/>
  <c r="CV218" i="2" s="1"/>
  <c r="CP219" i="2"/>
  <c r="CV219" i="2" s="1"/>
  <c r="CP220" i="2"/>
  <c r="CV220" i="2" s="1"/>
  <c r="CP221" i="2"/>
  <c r="CV221" i="2" s="1"/>
  <c r="CP222" i="2"/>
  <c r="CV222" i="2" s="1"/>
  <c r="CP223" i="2"/>
  <c r="CV223" i="2" s="1"/>
  <c r="CP224" i="2"/>
  <c r="CV224" i="2" s="1"/>
  <c r="CP225" i="2"/>
  <c r="CV225" i="2" s="1"/>
  <c r="CP226" i="2"/>
  <c r="CV226" i="2" s="1"/>
  <c r="CP227" i="2"/>
  <c r="CV227" i="2" s="1"/>
  <c r="CP228" i="2"/>
  <c r="CV228" i="2" s="1"/>
  <c r="CP229" i="2"/>
  <c r="CV229" i="2" s="1"/>
  <c r="CP230" i="2"/>
  <c r="CV230" i="2" s="1"/>
  <c r="CP231" i="2"/>
  <c r="CV231" i="2" s="1"/>
  <c r="CP232" i="2"/>
  <c r="CV232" i="2" s="1"/>
  <c r="CP233" i="2"/>
  <c r="CV233" i="2" s="1"/>
  <c r="CP234" i="2"/>
  <c r="CV234" i="2" s="1"/>
  <c r="CP235" i="2"/>
  <c r="CV235" i="2" s="1"/>
  <c r="CP236" i="2"/>
  <c r="CV236" i="2" s="1"/>
  <c r="CP237" i="2"/>
  <c r="CV237" i="2" s="1"/>
  <c r="CP238" i="2"/>
  <c r="CV238" i="2" s="1"/>
  <c r="CP239" i="2"/>
  <c r="CV239" i="2" s="1"/>
  <c r="CP240" i="2"/>
  <c r="CV240" i="2" s="1"/>
  <c r="CP241" i="2"/>
  <c r="CV241" i="2" s="1"/>
  <c r="CP242" i="2"/>
  <c r="CV242" i="2" s="1"/>
  <c r="CP243" i="2"/>
  <c r="CV243" i="2" s="1"/>
  <c r="CP244" i="2"/>
  <c r="CV244" i="2" s="1"/>
  <c r="CP245" i="2"/>
  <c r="CV245" i="2" s="1"/>
  <c r="CP246" i="2"/>
  <c r="CV246" i="2" s="1"/>
  <c r="CP247" i="2"/>
  <c r="CV247" i="2" s="1"/>
  <c r="CP248" i="2"/>
  <c r="CV248" i="2" s="1"/>
  <c r="CP249" i="2"/>
  <c r="CV249" i="2" s="1"/>
  <c r="CP250" i="2"/>
  <c r="CV250" i="2" s="1"/>
  <c r="CP251" i="2"/>
  <c r="CV251" i="2" s="1"/>
  <c r="CP252" i="2"/>
  <c r="CV252" i="2" s="1"/>
  <c r="CP253" i="2"/>
  <c r="CV253" i="2" s="1"/>
  <c r="CP254" i="2"/>
  <c r="CV254" i="2" s="1"/>
  <c r="CP255" i="2"/>
  <c r="CV255" i="2" s="1"/>
  <c r="CP256" i="2"/>
  <c r="CV256" i="2" s="1"/>
  <c r="CP257" i="2"/>
  <c r="CV257" i="2" s="1"/>
  <c r="CP258" i="2"/>
  <c r="CV258" i="2" s="1"/>
  <c r="CP259" i="2"/>
  <c r="CV259" i="2" s="1"/>
  <c r="CP260" i="2"/>
  <c r="CV260" i="2" s="1"/>
  <c r="CP261" i="2"/>
  <c r="CV261" i="2" s="1"/>
  <c r="CP262" i="2"/>
  <c r="CV262" i="2" s="1"/>
  <c r="CP263" i="2"/>
  <c r="CV263" i="2" s="1"/>
  <c r="CP264" i="2"/>
  <c r="CV264" i="2" s="1"/>
  <c r="CP265" i="2"/>
  <c r="CV265" i="2" s="1"/>
  <c r="CP266" i="2"/>
  <c r="CV266" i="2" s="1"/>
  <c r="CP267" i="2"/>
  <c r="CV267" i="2" s="1"/>
  <c r="CP268" i="2"/>
  <c r="CV268" i="2" s="1"/>
  <c r="CP269" i="2"/>
  <c r="CV269" i="2" s="1"/>
  <c r="CP270" i="2"/>
  <c r="CV270" i="2" s="1"/>
  <c r="CP271" i="2"/>
  <c r="CV271" i="2" s="1"/>
  <c r="CP272" i="2"/>
  <c r="CV272" i="2" s="1"/>
  <c r="CP273" i="2"/>
  <c r="CV273" i="2" s="1"/>
  <c r="CP274" i="2"/>
  <c r="CV274" i="2" s="1"/>
  <c r="CP275" i="2"/>
  <c r="CV275" i="2" s="1"/>
  <c r="CP276" i="2"/>
  <c r="CV276" i="2" s="1"/>
  <c r="CP277" i="2"/>
  <c r="CV277" i="2" s="1"/>
  <c r="CP278" i="2"/>
  <c r="CV278" i="2" s="1"/>
  <c r="CP279" i="2"/>
  <c r="CV279" i="2" s="1"/>
  <c r="CP280" i="2"/>
  <c r="CV280" i="2" s="1"/>
  <c r="CP281" i="2"/>
  <c r="CV281" i="2" s="1"/>
  <c r="CP282" i="2"/>
  <c r="CV282" i="2" s="1"/>
  <c r="CP283" i="2"/>
  <c r="CV283" i="2" s="1"/>
  <c r="CP284" i="2"/>
  <c r="CV284" i="2" s="1"/>
  <c r="CP285" i="2"/>
  <c r="CV285" i="2" s="1"/>
  <c r="CP286" i="2"/>
  <c r="CV286" i="2" s="1"/>
  <c r="CP287" i="2"/>
  <c r="CV287" i="2" s="1"/>
  <c r="CP288" i="2"/>
  <c r="CV288" i="2" s="1"/>
  <c r="CP289" i="2"/>
  <c r="CV289" i="2" s="1"/>
  <c r="CP290" i="2"/>
  <c r="CV290" i="2" s="1"/>
  <c r="CP291" i="2"/>
  <c r="CV291" i="2" s="1"/>
  <c r="CP292" i="2"/>
  <c r="CV292" i="2" s="1"/>
  <c r="CP293" i="2"/>
  <c r="CV293" i="2" s="1"/>
  <c r="CP294" i="2"/>
  <c r="CV294" i="2" s="1"/>
  <c r="CP295" i="2"/>
  <c r="CV295" i="2" s="1"/>
  <c r="CP296" i="2"/>
  <c r="CV296" i="2" s="1"/>
  <c r="CP297" i="2"/>
  <c r="CV297" i="2" s="1"/>
  <c r="CP298" i="2"/>
  <c r="CV298" i="2" s="1"/>
  <c r="CP299" i="2"/>
  <c r="CV299" i="2" s="1"/>
  <c r="CP300" i="2"/>
  <c r="CV300" i="2" s="1"/>
  <c r="CP301" i="2"/>
  <c r="CV301" i="2" s="1"/>
  <c r="CP302" i="2"/>
  <c r="CV302" i="2" s="1"/>
  <c r="CP303" i="2"/>
  <c r="CV303" i="2" s="1"/>
  <c r="CP304" i="2"/>
  <c r="CV304" i="2" s="1"/>
  <c r="CP305" i="2"/>
  <c r="CV305" i="2" s="1"/>
  <c r="CP306" i="2"/>
  <c r="CV306" i="2" s="1"/>
  <c r="CP307" i="2"/>
  <c r="CV307" i="2" s="1"/>
  <c r="CP308" i="2"/>
  <c r="CV308" i="2" s="1"/>
  <c r="CP309" i="2"/>
  <c r="CV309" i="2" s="1"/>
  <c r="CP310" i="2"/>
  <c r="CV310" i="2" s="1"/>
  <c r="CP311" i="2"/>
  <c r="CV311" i="2" s="1"/>
  <c r="CP312" i="2"/>
  <c r="CV312" i="2" s="1"/>
  <c r="CP313" i="2"/>
  <c r="CV313" i="2" s="1"/>
  <c r="CP314" i="2"/>
  <c r="CV314" i="2" s="1"/>
  <c r="CP315" i="2"/>
  <c r="CV315" i="2" s="1"/>
  <c r="CP316" i="2"/>
  <c r="CV316" i="2" s="1"/>
  <c r="CP317" i="2"/>
  <c r="CV317" i="2" s="1"/>
  <c r="CP318" i="2"/>
  <c r="CV318" i="2" s="1"/>
  <c r="CP319" i="2"/>
  <c r="CV319" i="2" s="1"/>
  <c r="CP320" i="2"/>
  <c r="CV320" i="2" s="1"/>
  <c r="CP321" i="2"/>
  <c r="CV321" i="2" s="1"/>
  <c r="CP322" i="2"/>
  <c r="CV322" i="2" s="1"/>
  <c r="CP323" i="2"/>
  <c r="CV323" i="2" s="1"/>
  <c r="CP324" i="2"/>
  <c r="CV324" i="2" s="1"/>
  <c r="CP325" i="2"/>
  <c r="CV325" i="2" s="1"/>
  <c r="CP326" i="2"/>
  <c r="CV326" i="2" s="1"/>
  <c r="CP327" i="2"/>
  <c r="CV327" i="2" s="1"/>
  <c r="CP328" i="2"/>
  <c r="CV328" i="2" s="1"/>
  <c r="CP329" i="2"/>
  <c r="CV329" i="2" s="1"/>
  <c r="CP330" i="2"/>
  <c r="CV330" i="2" s="1"/>
  <c r="CP331" i="2"/>
  <c r="CV331" i="2" s="1"/>
  <c r="CP332" i="2"/>
  <c r="CV332" i="2" s="1"/>
  <c r="CP333" i="2"/>
  <c r="CV333" i="2" s="1"/>
  <c r="CP334" i="2"/>
  <c r="CV334" i="2" s="1"/>
  <c r="CP335" i="2"/>
  <c r="CV335" i="2" s="1"/>
  <c r="CP336" i="2"/>
  <c r="CV336" i="2" s="1"/>
  <c r="CP337" i="2"/>
  <c r="CV337" i="2" s="1"/>
  <c r="CP338" i="2"/>
  <c r="CV338" i="2" s="1"/>
  <c r="CP339" i="2"/>
  <c r="CV339" i="2" s="1"/>
  <c r="CP340" i="2"/>
  <c r="CV340" i="2" s="1"/>
  <c r="CP341" i="2"/>
  <c r="CV341" i="2" s="1"/>
  <c r="CP342" i="2"/>
  <c r="CV342" i="2" s="1"/>
  <c r="CP343" i="2"/>
  <c r="CV343" i="2" s="1"/>
  <c r="CP344" i="2"/>
  <c r="CV344" i="2" s="1"/>
  <c r="CP345" i="2"/>
  <c r="CV345" i="2" s="1"/>
  <c r="CP346" i="2"/>
  <c r="CV346" i="2" s="1"/>
  <c r="CP347" i="2"/>
  <c r="CV347" i="2" s="1"/>
  <c r="CP348" i="2"/>
  <c r="CV348" i="2" s="1"/>
  <c r="CP349" i="2"/>
  <c r="CV349" i="2" s="1"/>
  <c r="CP350" i="2"/>
  <c r="CV350" i="2" s="1"/>
  <c r="CP351" i="2"/>
  <c r="CV351" i="2" s="1"/>
  <c r="CP352" i="2"/>
  <c r="CV352" i="2" s="1"/>
  <c r="CP353" i="2"/>
  <c r="CV353" i="2" s="1"/>
  <c r="CP354" i="2"/>
  <c r="CV354" i="2" s="1"/>
  <c r="CP355" i="2"/>
  <c r="CV355" i="2" s="1"/>
  <c r="CP356" i="2"/>
  <c r="CV356" i="2" s="1"/>
  <c r="CP357" i="2"/>
  <c r="CV357" i="2" s="1"/>
  <c r="CP358" i="2"/>
  <c r="CV358" i="2" s="1"/>
  <c r="CP359" i="2"/>
  <c r="CV359" i="2" s="1"/>
  <c r="CP360" i="2"/>
  <c r="CV360" i="2" s="1"/>
  <c r="CP361" i="2"/>
  <c r="CV361" i="2" s="1"/>
  <c r="CP362" i="2"/>
  <c r="CV362" i="2" s="1"/>
  <c r="CP363" i="2"/>
  <c r="CV363" i="2" s="1"/>
  <c r="CP364" i="2"/>
  <c r="CV364" i="2" s="1"/>
  <c r="CP365" i="2"/>
  <c r="CV365" i="2" s="1"/>
  <c r="CP366" i="2"/>
  <c r="CV366" i="2" s="1"/>
  <c r="CP367" i="2"/>
  <c r="CV367" i="2" s="1"/>
  <c r="CP368" i="2"/>
  <c r="CV368" i="2" s="1"/>
  <c r="CP369" i="2"/>
  <c r="CV369" i="2" s="1"/>
  <c r="CP370" i="2"/>
  <c r="CV370" i="2" s="1"/>
  <c r="CP371" i="2"/>
  <c r="CV371" i="2" s="1"/>
  <c r="CP372" i="2"/>
  <c r="CV372" i="2" s="1"/>
  <c r="CP373" i="2"/>
  <c r="CV373" i="2" s="1"/>
  <c r="CP374" i="2"/>
  <c r="CV374" i="2" s="1"/>
  <c r="CP375" i="2"/>
  <c r="CV375" i="2" s="1"/>
  <c r="CP376" i="2"/>
  <c r="CV376" i="2" s="1"/>
  <c r="CP377" i="2"/>
  <c r="CV377" i="2" s="1"/>
  <c r="CP378" i="2"/>
  <c r="CV378" i="2" s="1"/>
  <c r="CP379" i="2"/>
  <c r="CV379" i="2" s="1"/>
  <c r="CP380" i="2"/>
  <c r="CV380" i="2" s="1"/>
  <c r="CP381" i="2"/>
  <c r="CV381" i="2" s="1"/>
  <c r="CP382" i="2"/>
  <c r="CV382" i="2" s="1"/>
  <c r="CP383" i="2"/>
  <c r="CV383" i="2" s="1"/>
  <c r="CP4" i="2"/>
  <c r="CJ383" i="2"/>
  <c r="CK383" i="2"/>
  <c r="CJ5" i="2"/>
  <c r="CK5" i="2"/>
  <c r="CJ6" i="2"/>
  <c r="CK6" i="2"/>
  <c r="CJ7" i="2"/>
  <c r="CK7" i="2"/>
  <c r="CJ8" i="2"/>
  <c r="CK8" i="2"/>
  <c r="CJ9" i="2"/>
  <c r="CK9" i="2"/>
  <c r="CJ10" i="2"/>
  <c r="CK10" i="2"/>
  <c r="CJ11" i="2"/>
  <c r="CK11" i="2"/>
  <c r="CJ12" i="2"/>
  <c r="CK12" i="2"/>
  <c r="CJ13" i="2"/>
  <c r="CK13" i="2"/>
  <c r="CJ14" i="2"/>
  <c r="CK14" i="2"/>
  <c r="CJ15" i="2"/>
  <c r="CK15" i="2"/>
  <c r="CJ16" i="2"/>
  <c r="CK16" i="2"/>
  <c r="CJ17" i="2"/>
  <c r="CK17" i="2"/>
  <c r="CJ18" i="2"/>
  <c r="CK18" i="2"/>
  <c r="CJ19" i="2"/>
  <c r="CK19" i="2"/>
  <c r="CJ20" i="2"/>
  <c r="CK20" i="2"/>
  <c r="CJ21" i="2"/>
  <c r="CK21" i="2"/>
  <c r="CJ22" i="2"/>
  <c r="CK22" i="2"/>
  <c r="CJ23" i="2"/>
  <c r="CK23" i="2"/>
  <c r="CJ24" i="2"/>
  <c r="CK24" i="2"/>
  <c r="CJ25" i="2"/>
  <c r="CK25" i="2"/>
  <c r="CJ26" i="2"/>
  <c r="CK26" i="2"/>
  <c r="CJ27" i="2"/>
  <c r="CK27" i="2"/>
  <c r="CJ28" i="2"/>
  <c r="CK28" i="2"/>
  <c r="CJ29" i="2"/>
  <c r="CK29" i="2"/>
  <c r="CJ30" i="2"/>
  <c r="CK30" i="2"/>
  <c r="CJ31" i="2"/>
  <c r="CK31" i="2"/>
  <c r="CJ32" i="2"/>
  <c r="CK32" i="2"/>
  <c r="CJ33" i="2"/>
  <c r="CK33" i="2"/>
  <c r="CJ34" i="2"/>
  <c r="CK34" i="2"/>
  <c r="CJ35" i="2"/>
  <c r="CK35" i="2"/>
  <c r="CJ36" i="2"/>
  <c r="CK36" i="2"/>
  <c r="CJ37" i="2"/>
  <c r="CK37" i="2"/>
  <c r="CJ38" i="2"/>
  <c r="CK38" i="2"/>
  <c r="CJ39" i="2"/>
  <c r="CK39" i="2"/>
  <c r="CJ40" i="2"/>
  <c r="CK40" i="2"/>
  <c r="CJ41" i="2"/>
  <c r="CK41" i="2"/>
  <c r="CJ42" i="2"/>
  <c r="CK42" i="2"/>
  <c r="CJ43" i="2"/>
  <c r="CK43" i="2"/>
  <c r="CJ44" i="2"/>
  <c r="CK44" i="2"/>
  <c r="CJ45" i="2"/>
  <c r="CK45" i="2"/>
  <c r="CJ46" i="2"/>
  <c r="CK46" i="2"/>
  <c r="CJ47" i="2"/>
  <c r="CK47" i="2"/>
  <c r="CJ48" i="2"/>
  <c r="CK48" i="2"/>
  <c r="CJ49" i="2"/>
  <c r="CK49" i="2"/>
  <c r="CJ50" i="2"/>
  <c r="CK50" i="2"/>
  <c r="CJ51" i="2"/>
  <c r="CK51" i="2"/>
  <c r="CJ52" i="2"/>
  <c r="CK52" i="2"/>
  <c r="CJ53" i="2"/>
  <c r="CK53" i="2"/>
  <c r="CJ54" i="2"/>
  <c r="CK54" i="2"/>
  <c r="CJ55" i="2"/>
  <c r="CK55" i="2"/>
  <c r="CJ56" i="2"/>
  <c r="CK56" i="2"/>
  <c r="CJ57" i="2"/>
  <c r="CK57" i="2"/>
  <c r="CJ58" i="2"/>
  <c r="CK58" i="2"/>
  <c r="CJ59" i="2"/>
  <c r="CK59" i="2"/>
  <c r="CJ60" i="2"/>
  <c r="CK60" i="2"/>
  <c r="CJ61" i="2"/>
  <c r="CK61" i="2"/>
  <c r="CJ62" i="2"/>
  <c r="CK62" i="2"/>
  <c r="CJ63" i="2"/>
  <c r="CK63" i="2"/>
  <c r="CJ64" i="2"/>
  <c r="CK64" i="2"/>
  <c r="CJ65" i="2"/>
  <c r="CK65" i="2"/>
  <c r="CJ66" i="2"/>
  <c r="CK66" i="2"/>
  <c r="CJ67" i="2"/>
  <c r="CK67" i="2"/>
  <c r="CJ68" i="2"/>
  <c r="CK68" i="2"/>
  <c r="CJ69" i="2"/>
  <c r="CK69" i="2"/>
  <c r="CJ70" i="2"/>
  <c r="CK70" i="2"/>
  <c r="CJ71" i="2"/>
  <c r="CK71" i="2"/>
  <c r="CJ72" i="2"/>
  <c r="CK72" i="2"/>
  <c r="CJ73" i="2"/>
  <c r="CK73" i="2"/>
  <c r="CJ74" i="2"/>
  <c r="CK74" i="2"/>
  <c r="CJ75" i="2"/>
  <c r="CK75" i="2"/>
  <c r="CJ76" i="2"/>
  <c r="CK76" i="2"/>
  <c r="CJ77" i="2"/>
  <c r="CK77" i="2"/>
  <c r="CJ78" i="2"/>
  <c r="CK78" i="2"/>
  <c r="CJ79" i="2"/>
  <c r="CK79" i="2"/>
  <c r="CJ80" i="2"/>
  <c r="CK80" i="2"/>
  <c r="CJ81" i="2"/>
  <c r="CK81" i="2"/>
  <c r="CJ82" i="2"/>
  <c r="CK82" i="2"/>
  <c r="CJ83" i="2"/>
  <c r="CK83" i="2"/>
  <c r="CJ84" i="2"/>
  <c r="CK84" i="2"/>
  <c r="CJ85" i="2"/>
  <c r="CK85" i="2"/>
  <c r="CJ86" i="2"/>
  <c r="CK86" i="2"/>
  <c r="CJ87" i="2"/>
  <c r="CK87" i="2"/>
  <c r="CJ88" i="2"/>
  <c r="CK88" i="2"/>
  <c r="CJ89" i="2"/>
  <c r="CK89" i="2"/>
  <c r="CJ90" i="2"/>
  <c r="CK90" i="2"/>
  <c r="CJ91" i="2"/>
  <c r="CK91" i="2"/>
  <c r="CJ92" i="2"/>
  <c r="CK92" i="2"/>
  <c r="CJ93" i="2"/>
  <c r="CK93" i="2"/>
  <c r="CJ94" i="2"/>
  <c r="CK94" i="2"/>
  <c r="CJ95" i="2"/>
  <c r="CK95" i="2"/>
  <c r="CJ96" i="2"/>
  <c r="CK96" i="2"/>
  <c r="CJ97" i="2"/>
  <c r="CK97" i="2"/>
  <c r="CJ98" i="2"/>
  <c r="CK98" i="2"/>
  <c r="CJ99" i="2"/>
  <c r="CK99" i="2"/>
  <c r="CJ100" i="2"/>
  <c r="CK100" i="2"/>
  <c r="CJ101" i="2"/>
  <c r="CK101" i="2"/>
  <c r="CJ102" i="2"/>
  <c r="CK102" i="2"/>
  <c r="CJ103" i="2"/>
  <c r="CK103" i="2"/>
  <c r="CJ104" i="2"/>
  <c r="CK104" i="2"/>
  <c r="CJ105" i="2"/>
  <c r="CK105" i="2"/>
  <c r="CJ106" i="2"/>
  <c r="CK106" i="2"/>
  <c r="CJ107" i="2"/>
  <c r="CK107" i="2"/>
  <c r="CJ108" i="2"/>
  <c r="CK108" i="2"/>
  <c r="CJ109" i="2"/>
  <c r="CK109" i="2"/>
  <c r="CJ110" i="2"/>
  <c r="CK110" i="2"/>
  <c r="CJ111" i="2"/>
  <c r="CK111" i="2"/>
  <c r="CJ112" i="2"/>
  <c r="CK112" i="2"/>
  <c r="CJ113" i="2"/>
  <c r="CK113" i="2"/>
  <c r="CJ114" i="2"/>
  <c r="CK114" i="2"/>
  <c r="CJ115" i="2"/>
  <c r="CK115" i="2"/>
  <c r="CJ116" i="2"/>
  <c r="CK116" i="2"/>
  <c r="CJ117" i="2"/>
  <c r="CK117" i="2"/>
  <c r="CJ118" i="2"/>
  <c r="CK118" i="2"/>
  <c r="CJ119" i="2"/>
  <c r="CK119" i="2"/>
  <c r="CJ120" i="2"/>
  <c r="CK120" i="2"/>
  <c r="CJ121" i="2"/>
  <c r="CK121" i="2"/>
  <c r="CJ122" i="2"/>
  <c r="CK122" i="2"/>
  <c r="CJ123" i="2"/>
  <c r="CK123" i="2"/>
  <c r="CJ124" i="2"/>
  <c r="CK124" i="2"/>
  <c r="CJ125" i="2"/>
  <c r="CK125" i="2"/>
  <c r="CJ126" i="2"/>
  <c r="CK126" i="2"/>
  <c r="CJ127" i="2"/>
  <c r="CK127" i="2"/>
  <c r="CJ128" i="2"/>
  <c r="CK128" i="2"/>
  <c r="CJ129" i="2"/>
  <c r="CK129" i="2"/>
  <c r="CJ130" i="2"/>
  <c r="CK130" i="2"/>
  <c r="CJ131" i="2"/>
  <c r="CK131" i="2"/>
  <c r="CJ132" i="2"/>
  <c r="CK132" i="2"/>
  <c r="CJ133" i="2"/>
  <c r="CK133" i="2"/>
  <c r="CJ134" i="2"/>
  <c r="CK134" i="2"/>
  <c r="CJ135" i="2"/>
  <c r="CK135" i="2"/>
  <c r="CJ136" i="2"/>
  <c r="CK136" i="2"/>
  <c r="CJ137" i="2"/>
  <c r="CK137" i="2"/>
  <c r="CJ138" i="2"/>
  <c r="CK138" i="2"/>
  <c r="CJ139" i="2"/>
  <c r="CK139" i="2"/>
  <c r="CJ140" i="2"/>
  <c r="CK140" i="2"/>
  <c r="CJ141" i="2"/>
  <c r="CK141" i="2"/>
  <c r="CJ142" i="2"/>
  <c r="CK142" i="2"/>
  <c r="CJ143" i="2"/>
  <c r="CK143" i="2"/>
  <c r="CJ144" i="2"/>
  <c r="CK144" i="2"/>
  <c r="CJ145" i="2"/>
  <c r="CK145" i="2"/>
  <c r="CJ146" i="2"/>
  <c r="CK146" i="2"/>
  <c r="CJ147" i="2"/>
  <c r="CK147" i="2"/>
  <c r="CJ148" i="2"/>
  <c r="CK148" i="2"/>
  <c r="CJ149" i="2"/>
  <c r="CK149" i="2"/>
  <c r="CJ150" i="2"/>
  <c r="CK150" i="2"/>
  <c r="CJ151" i="2"/>
  <c r="CK151" i="2"/>
  <c r="CJ152" i="2"/>
  <c r="CK152" i="2"/>
  <c r="CJ153" i="2"/>
  <c r="CK153" i="2"/>
  <c r="CJ154" i="2"/>
  <c r="CK154" i="2"/>
  <c r="CJ155" i="2"/>
  <c r="CK155" i="2"/>
  <c r="CJ156" i="2"/>
  <c r="CK156" i="2"/>
  <c r="CJ157" i="2"/>
  <c r="CK157" i="2"/>
  <c r="CJ158" i="2"/>
  <c r="CK158" i="2"/>
  <c r="CJ159" i="2"/>
  <c r="CK159" i="2"/>
  <c r="CJ160" i="2"/>
  <c r="CK160" i="2"/>
  <c r="CJ161" i="2"/>
  <c r="CK161" i="2"/>
  <c r="CJ162" i="2"/>
  <c r="CK162" i="2"/>
  <c r="CJ163" i="2"/>
  <c r="CK163" i="2"/>
  <c r="CJ164" i="2"/>
  <c r="CK164" i="2"/>
  <c r="CJ165" i="2"/>
  <c r="CK165" i="2"/>
  <c r="CJ166" i="2"/>
  <c r="CK166" i="2"/>
  <c r="CJ167" i="2"/>
  <c r="CK167" i="2"/>
  <c r="CJ168" i="2"/>
  <c r="CK168" i="2"/>
  <c r="CJ169" i="2"/>
  <c r="CK169" i="2"/>
  <c r="CJ170" i="2"/>
  <c r="CK170" i="2"/>
  <c r="CJ171" i="2"/>
  <c r="CK171" i="2"/>
  <c r="CJ172" i="2"/>
  <c r="CK172" i="2"/>
  <c r="CJ173" i="2"/>
  <c r="CK173" i="2"/>
  <c r="CJ174" i="2"/>
  <c r="CK174" i="2"/>
  <c r="CJ175" i="2"/>
  <c r="CK175" i="2"/>
  <c r="CJ176" i="2"/>
  <c r="CK176" i="2"/>
  <c r="CJ177" i="2"/>
  <c r="CK177" i="2"/>
  <c r="CJ178" i="2"/>
  <c r="CK178" i="2"/>
  <c r="CJ179" i="2"/>
  <c r="CK179" i="2"/>
  <c r="CJ180" i="2"/>
  <c r="CK180" i="2"/>
  <c r="CJ181" i="2"/>
  <c r="CK181" i="2"/>
  <c r="CJ182" i="2"/>
  <c r="CK182" i="2"/>
  <c r="CJ183" i="2"/>
  <c r="CK183" i="2"/>
  <c r="CJ184" i="2"/>
  <c r="CK184" i="2"/>
  <c r="CJ185" i="2"/>
  <c r="CK185" i="2"/>
  <c r="CJ186" i="2"/>
  <c r="CK186" i="2"/>
  <c r="CJ187" i="2"/>
  <c r="CK187" i="2"/>
  <c r="CJ188" i="2"/>
  <c r="CK188" i="2"/>
  <c r="CJ189" i="2"/>
  <c r="CK189" i="2"/>
  <c r="CJ190" i="2"/>
  <c r="CK190" i="2"/>
  <c r="CJ191" i="2"/>
  <c r="CK191" i="2"/>
  <c r="CJ192" i="2"/>
  <c r="CK192" i="2"/>
  <c r="CJ193" i="2"/>
  <c r="CK193" i="2"/>
  <c r="CJ194" i="2"/>
  <c r="CK194" i="2"/>
  <c r="CJ195" i="2"/>
  <c r="CK195" i="2"/>
  <c r="CJ196" i="2"/>
  <c r="CK196" i="2"/>
  <c r="CJ197" i="2"/>
  <c r="CK197" i="2"/>
  <c r="CJ198" i="2"/>
  <c r="CK198" i="2"/>
  <c r="CJ199" i="2"/>
  <c r="CK199" i="2"/>
  <c r="CJ200" i="2"/>
  <c r="CK200" i="2"/>
  <c r="CJ201" i="2"/>
  <c r="CK201" i="2"/>
  <c r="CJ202" i="2"/>
  <c r="CK202" i="2"/>
  <c r="CJ203" i="2"/>
  <c r="CK203" i="2"/>
  <c r="CJ204" i="2"/>
  <c r="CK204" i="2"/>
  <c r="CJ205" i="2"/>
  <c r="CK205" i="2"/>
  <c r="CJ206" i="2"/>
  <c r="CK206" i="2"/>
  <c r="CJ207" i="2"/>
  <c r="CK207" i="2"/>
  <c r="CJ208" i="2"/>
  <c r="CK208" i="2"/>
  <c r="CJ209" i="2"/>
  <c r="CK209" i="2"/>
  <c r="CJ210" i="2"/>
  <c r="CK210" i="2"/>
  <c r="CJ211" i="2"/>
  <c r="CK211" i="2"/>
  <c r="CJ212" i="2"/>
  <c r="CK212" i="2"/>
  <c r="CJ213" i="2"/>
  <c r="CK213" i="2"/>
  <c r="CJ214" i="2"/>
  <c r="CK214" i="2"/>
  <c r="CJ215" i="2"/>
  <c r="CK215" i="2"/>
  <c r="CJ216" i="2"/>
  <c r="CK216" i="2"/>
  <c r="CJ217" i="2"/>
  <c r="CK217" i="2"/>
  <c r="CJ218" i="2"/>
  <c r="CK218" i="2"/>
  <c r="CJ219" i="2"/>
  <c r="CK219" i="2"/>
  <c r="CJ220" i="2"/>
  <c r="CK220" i="2"/>
  <c r="CJ221" i="2"/>
  <c r="CK221" i="2"/>
  <c r="CJ222" i="2"/>
  <c r="CK222" i="2"/>
  <c r="CJ223" i="2"/>
  <c r="CK223" i="2"/>
  <c r="CJ224" i="2"/>
  <c r="CK224" i="2"/>
  <c r="CJ225" i="2"/>
  <c r="CK225" i="2"/>
  <c r="CJ226" i="2"/>
  <c r="CK226" i="2"/>
  <c r="CJ227" i="2"/>
  <c r="CK227" i="2"/>
  <c r="CJ228" i="2"/>
  <c r="CK228" i="2"/>
  <c r="CJ229" i="2"/>
  <c r="CK229" i="2"/>
  <c r="CJ230" i="2"/>
  <c r="CK230" i="2"/>
  <c r="CJ231" i="2"/>
  <c r="CK231" i="2"/>
  <c r="CJ232" i="2"/>
  <c r="CK232" i="2"/>
  <c r="CJ233" i="2"/>
  <c r="CK233" i="2"/>
  <c r="CJ234" i="2"/>
  <c r="CK234" i="2"/>
  <c r="CJ235" i="2"/>
  <c r="CK235" i="2"/>
  <c r="CJ236" i="2"/>
  <c r="CK236" i="2"/>
  <c r="CJ237" i="2"/>
  <c r="CK237" i="2"/>
  <c r="CJ238" i="2"/>
  <c r="CK238" i="2"/>
  <c r="CJ239" i="2"/>
  <c r="CK239" i="2"/>
  <c r="CJ240" i="2"/>
  <c r="CK240" i="2"/>
  <c r="CJ241" i="2"/>
  <c r="CK241" i="2"/>
  <c r="CJ242" i="2"/>
  <c r="CK242" i="2"/>
  <c r="CJ243" i="2"/>
  <c r="CK243" i="2"/>
  <c r="CJ244" i="2"/>
  <c r="CK244" i="2"/>
  <c r="CJ245" i="2"/>
  <c r="CK245" i="2"/>
  <c r="CJ246" i="2"/>
  <c r="CK246" i="2"/>
  <c r="CJ247" i="2"/>
  <c r="CK247" i="2"/>
  <c r="CJ248" i="2"/>
  <c r="CK248" i="2"/>
  <c r="CJ249" i="2"/>
  <c r="CK249" i="2"/>
  <c r="CJ250" i="2"/>
  <c r="CK250" i="2"/>
  <c r="CJ251" i="2"/>
  <c r="CK251" i="2"/>
  <c r="CJ252" i="2"/>
  <c r="CK252" i="2"/>
  <c r="CJ253" i="2"/>
  <c r="CK253" i="2"/>
  <c r="CJ254" i="2"/>
  <c r="CK254" i="2"/>
  <c r="CJ255" i="2"/>
  <c r="CK255" i="2"/>
  <c r="CJ256" i="2"/>
  <c r="CK256" i="2"/>
  <c r="CJ257" i="2"/>
  <c r="CK257" i="2"/>
  <c r="CJ258" i="2"/>
  <c r="CK258" i="2"/>
  <c r="CJ259" i="2"/>
  <c r="CK259" i="2"/>
  <c r="CJ260" i="2"/>
  <c r="CK260" i="2"/>
  <c r="CJ261" i="2"/>
  <c r="CK261" i="2"/>
  <c r="CJ262" i="2"/>
  <c r="CK262" i="2"/>
  <c r="CJ263" i="2"/>
  <c r="CK263" i="2"/>
  <c r="CJ264" i="2"/>
  <c r="CK264" i="2"/>
  <c r="CJ265" i="2"/>
  <c r="CK265" i="2"/>
  <c r="CJ266" i="2"/>
  <c r="CK266" i="2"/>
  <c r="CJ267" i="2"/>
  <c r="CK267" i="2"/>
  <c r="CJ268" i="2"/>
  <c r="CK268" i="2"/>
  <c r="CJ269" i="2"/>
  <c r="CK269" i="2"/>
  <c r="CJ270" i="2"/>
  <c r="CK270" i="2"/>
  <c r="CJ271" i="2"/>
  <c r="CK271" i="2"/>
  <c r="CJ272" i="2"/>
  <c r="CK272" i="2"/>
  <c r="CJ273" i="2"/>
  <c r="CK273" i="2"/>
  <c r="CJ274" i="2"/>
  <c r="CK274" i="2"/>
  <c r="CJ275" i="2"/>
  <c r="CK275" i="2"/>
  <c r="CJ276" i="2"/>
  <c r="CK276" i="2"/>
  <c r="CJ277" i="2"/>
  <c r="CK277" i="2"/>
  <c r="CJ278" i="2"/>
  <c r="CK278" i="2"/>
  <c r="CJ279" i="2"/>
  <c r="CK279" i="2"/>
  <c r="CJ280" i="2"/>
  <c r="CK280" i="2"/>
  <c r="CJ281" i="2"/>
  <c r="CK281" i="2"/>
  <c r="CJ282" i="2"/>
  <c r="CK282" i="2"/>
  <c r="CJ283" i="2"/>
  <c r="CK283" i="2"/>
  <c r="CJ284" i="2"/>
  <c r="CK284" i="2"/>
  <c r="CJ285" i="2"/>
  <c r="CK285" i="2"/>
  <c r="CJ286" i="2"/>
  <c r="CK286" i="2"/>
  <c r="CJ287" i="2"/>
  <c r="CK287" i="2"/>
  <c r="CJ288" i="2"/>
  <c r="CK288" i="2"/>
  <c r="CJ289" i="2"/>
  <c r="CK289" i="2"/>
  <c r="CJ290" i="2"/>
  <c r="CK290" i="2"/>
  <c r="CJ291" i="2"/>
  <c r="CK291" i="2"/>
  <c r="CJ292" i="2"/>
  <c r="CK292" i="2"/>
  <c r="CJ293" i="2"/>
  <c r="CK293" i="2"/>
  <c r="CJ294" i="2"/>
  <c r="CK294" i="2"/>
  <c r="CJ295" i="2"/>
  <c r="CK295" i="2"/>
  <c r="CJ296" i="2"/>
  <c r="CK296" i="2"/>
  <c r="CJ297" i="2"/>
  <c r="CK297" i="2"/>
  <c r="CJ298" i="2"/>
  <c r="CK298" i="2"/>
  <c r="CJ299" i="2"/>
  <c r="CK299" i="2"/>
  <c r="CJ300" i="2"/>
  <c r="CK300" i="2"/>
  <c r="CJ301" i="2"/>
  <c r="CK301" i="2"/>
  <c r="CJ302" i="2"/>
  <c r="CK302" i="2"/>
  <c r="CJ303" i="2"/>
  <c r="CK303" i="2"/>
  <c r="CJ304" i="2"/>
  <c r="CK304" i="2"/>
  <c r="CJ305" i="2"/>
  <c r="CK305" i="2"/>
  <c r="CJ306" i="2"/>
  <c r="CK306" i="2"/>
  <c r="CJ307" i="2"/>
  <c r="CK307" i="2"/>
  <c r="CJ308" i="2"/>
  <c r="CK308" i="2"/>
  <c r="CJ309" i="2"/>
  <c r="CK309" i="2"/>
  <c r="CJ310" i="2"/>
  <c r="CK310" i="2"/>
  <c r="CJ311" i="2"/>
  <c r="CK311" i="2"/>
  <c r="CJ312" i="2"/>
  <c r="CK312" i="2"/>
  <c r="CJ313" i="2"/>
  <c r="CK313" i="2"/>
  <c r="CJ314" i="2"/>
  <c r="CK314" i="2"/>
  <c r="CJ315" i="2"/>
  <c r="CK315" i="2"/>
  <c r="CJ316" i="2"/>
  <c r="CK316" i="2"/>
  <c r="CJ317" i="2"/>
  <c r="CK317" i="2"/>
  <c r="CJ318" i="2"/>
  <c r="CK318" i="2"/>
  <c r="CJ319" i="2"/>
  <c r="CK319" i="2"/>
  <c r="CJ320" i="2"/>
  <c r="CK320" i="2"/>
  <c r="CJ321" i="2"/>
  <c r="CK321" i="2"/>
  <c r="CJ322" i="2"/>
  <c r="CK322" i="2"/>
  <c r="CJ323" i="2"/>
  <c r="CK323" i="2"/>
  <c r="CJ324" i="2"/>
  <c r="CK324" i="2"/>
  <c r="CJ325" i="2"/>
  <c r="CK325" i="2"/>
  <c r="CJ326" i="2"/>
  <c r="CK326" i="2"/>
  <c r="CJ327" i="2"/>
  <c r="CK327" i="2"/>
  <c r="CJ328" i="2"/>
  <c r="CK328" i="2"/>
  <c r="CJ329" i="2"/>
  <c r="CK329" i="2"/>
  <c r="CJ330" i="2"/>
  <c r="CK330" i="2"/>
  <c r="CJ331" i="2"/>
  <c r="CK331" i="2"/>
  <c r="CJ332" i="2"/>
  <c r="CK332" i="2"/>
  <c r="CJ333" i="2"/>
  <c r="CK333" i="2"/>
  <c r="CJ334" i="2"/>
  <c r="CK334" i="2"/>
  <c r="CJ335" i="2"/>
  <c r="CK335" i="2"/>
  <c r="CJ336" i="2"/>
  <c r="CK336" i="2"/>
  <c r="CJ337" i="2"/>
  <c r="CK337" i="2"/>
  <c r="CJ338" i="2"/>
  <c r="CK338" i="2"/>
  <c r="CJ339" i="2"/>
  <c r="CK339" i="2"/>
  <c r="CJ340" i="2"/>
  <c r="CK340" i="2"/>
  <c r="CJ341" i="2"/>
  <c r="CK341" i="2"/>
  <c r="CJ342" i="2"/>
  <c r="CK342" i="2"/>
  <c r="CJ343" i="2"/>
  <c r="CK343" i="2"/>
  <c r="CJ344" i="2"/>
  <c r="CK344" i="2"/>
  <c r="CJ345" i="2"/>
  <c r="CK345" i="2"/>
  <c r="CJ346" i="2"/>
  <c r="CK346" i="2"/>
  <c r="CJ347" i="2"/>
  <c r="CK347" i="2"/>
  <c r="CJ348" i="2"/>
  <c r="CK348" i="2"/>
  <c r="CJ349" i="2"/>
  <c r="CK349" i="2"/>
  <c r="CJ350" i="2"/>
  <c r="CK350" i="2"/>
  <c r="CJ351" i="2"/>
  <c r="CK351" i="2"/>
  <c r="CJ352" i="2"/>
  <c r="CK352" i="2"/>
  <c r="CJ353" i="2"/>
  <c r="CK353" i="2"/>
  <c r="CJ354" i="2"/>
  <c r="CK354" i="2"/>
  <c r="CJ355" i="2"/>
  <c r="CK355" i="2"/>
  <c r="CJ356" i="2"/>
  <c r="CK356" i="2"/>
  <c r="CJ357" i="2"/>
  <c r="CK357" i="2"/>
  <c r="CJ358" i="2"/>
  <c r="CK358" i="2"/>
  <c r="CJ359" i="2"/>
  <c r="CK359" i="2"/>
  <c r="CJ360" i="2"/>
  <c r="CK360" i="2"/>
  <c r="CJ361" i="2"/>
  <c r="CK361" i="2"/>
  <c r="CJ362" i="2"/>
  <c r="CK362" i="2"/>
  <c r="CJ363" i="2"/>
  <c r="CK363" i="2"/>
  <c r="CJ364" i="2"/>
  <c r="CK364" i="2"/>
  <c r="CJ365" i="2"/>
  <c r="CK365" i="2"/>
  <c r="CJ366" i="2"/>
  <c r="CK366" i="2"/>
  <c r="CJ367" i="2"/>
  <c r="CK367" i="2"/>
  <c r="CJ368" i="2"/>
  <c r="CK368" i="2"/>
  <c r="CJ369" i="2"/>
  <c r="CK369" i="2"/>
  <c r="CJ370" i="2"/>
  <c r="CK370" i="2"/>
  <c r="CJ371" i="2"/>
  <c r="CK371" i="2"/>
  <c r="CJ372" i="2"/>
  <c r="CK372" i="2"/>
  <c r="CJ373" i="2"/>
  <c r="CK373" i="2"/>
  <c r="CJ374" i="2"/>
  <c r="CK374" i="2"/>
  <c r="CJ375" i="2"/>
  <c r="CK375" i="2"/>
  <c r="CJ376" i="2"/>
  <c r="CK376" i="2"/>
  <c r="CJ377" i="2"/>
  <c r="CK377" i="2"/>
  <c r="CJ378" i="2"/>
  <c r="CK378" i="2"/>
  <c r="CJ379" i="2"/>
  <c r="CK379" i="2"/>
  <c r="CJ380" i="2"/>
  <c r="CK380" i="2"/>
  <c r="CJ381" i="2"/>
  <c r="CK381" i="2"/>
  <c r="CJ382" i="2"/>
  <c r="CK382" i="2"/>
  <c r="CK4" i="2"/>
  <c r="CJ4" i="2"/>
  <c r="BS24" i="2"/>
  <c r="BS23" i="2"/>
  <c r="BS22" i="2"/>
  <c r="BS21" i="2"/>
  <c r="BS20" i="2"/>
  <c r="BS19" i="2"/>
  <c r="BS18" i="2"/>
  <c r="BS17" i="2"/>
  <c r="BS16" i="2"/>
  <c r="BS15" i="2"/>
  <c r="BS14" i="2"/>
  <c r="BS13" i="2"/>
  <c r="BS12" i="2"/>
  <c r="BS11" i="2"/>
  <c r="BS10" i="2"/>
  <c r="BS9" i="2"/>
  <c r="BS8" i="2"/>
  <c r="BS7" i="2"/>
  <c r="BS6" i="2"/>
  <c r="BS5" i="2"/>
  <c r="BH24" i="2"/>
  <c r="BH23" i="2"/>
  <c r="BH22" i="2"/>
  <c r="BH21" i="2"/>
  <c r="BH20" i="2"/>
  <c r="BH19" i="2"/>
  <c r="BH18" i="2"/>
  <c r="BH17" i="2"/>
  <c r="BH16" i="2"/>
  <c r="BH15" i="2"/>
  <c r="BH14" i="2"/>
  <c r="BH13" i="2"/>
  <c r="BH12" i="2"/>
  <c r="BH11" i="2"/>
  <c r="BH10" i="2"/>
  <c r="BH9" i="2"/>
  <c r="BH8" i="2"/>
  <c r="BH7" i="2"/>
  <c r="BH6" i="2"/>
  <c r="BH5" i="2"/>
  <c r="AW24" i="2"/>
  <c r="AW23" i="2"/>
  <c r="AW22" i="2"/>
  <c r="AW21" i="2"/>
  <c r="AW20" i="2"/>
  <c r="AW19" i="2"/>
  <c r="AW18" i="2"/>
  <c r="DM18" i="2" s="1"/>
  <c r="AW17" i="2"/>
  <c r="AW16" i="2"/>
  <c r="AW15" i="2"/>
  <c r="AW14" i="2"/>
  <c r="AW13" i="2"/>
  <c r="AW12" i="2"/>
  <c r="AW11" i="2"/>
  <c r="AW10" i="2"/>
  <c r="AW9" i="2"/>
  <c r="AW8" i="2"/>
  <c r="AW7" i="2"/>
  <c r="AW6" i="2"/>
  <c r="AW5" i="2"/>
  <c r="CV8" i="2" l="1"/>
  <c r="CV4" i="2"/>
  <c r="BP7" i="2"/>
  <c r="BL7" i="2"/>
  <c r="BM7" i="2"/>
  <c r="BN7" i="2"/>
  <c r="BO7" i="2"/>
  <c r="BQ7" i="2"/>
  <c r="BX8" i="2"/>
  <c r="BY8" i="2"/>
  <c r="BZ8" i="2"/>
  <c r="CA8" i="2"/>
  <c r="CB8" i="2"/>
  <c r="BW8" i="2"/>
  <c r="BA6" i="2"/>
  <c r="BF6" i="2"/>
  <c r="BB6" i="2"/>
  <c r="BC6" i="2"/>
  <c r="BD6" i="2"/>
  <c r="BE6" i="2"/>
  <c r="BA7" i="2"/>
  <c r="BB7" i="2"/>
  <c r="BC7" i="2"/>
  <c r="BD7" i="2"/>
  <c r="BE7" i="2"/>
  <c r="BF7" i="2"/>
  <c r="DQ8" i="2"/>
  <c r="BL8" i="2"/>
  <c r="BM8" i="2"/>
  <c r="BN8" i="2"/>
  <c r="BO8" i="2"/>
  <c r="BP8" i="2"/>
  <c r="BQ8" i="2"/>
  <c r="DM8" i="2"/>
  <c r="BB8" i="2"/>
  <c r="BC8" i="2"/>
  <c r="BD8" i="2"/>
  <c r="BE8" i="2"/>
  <c r="BF8" i="2"/>
  <c r="BA8" i="2"/>
  <c r="BP5" i="2"/>
  <c r="BO5" i="2"/>
  <c r="BN5" i="2"/>
  <c r="BM5" i="2"/>
  <c r="BL5" i="2"/>
  <c r="BQ5" i="2"/>
  <c r="BY5" i="2"/>
  <c r="BX5" i="2"/>
  <c r="BW5" i="2"/>
  <c r="CA5" i="2"/>
  <c r="CB5" i="2"/>
  <c r="BZ5" i="2"/>
  <c r="BQ6" i="2"/>
  <c r="BO6" i="2"/>
  <c r="BL6" i="2"/>
  <c r="BM6" i="2"/>
  <c r="BN6" i="2"/>
  <c r="BP6" i="2"/>
  <c r="BW6" i="2"/>
  <c r="BX6" i="2"/>
  <c r="BY6" i="2"/>
  <c r="BZ6" i="2"/>
  <c r="CA6" i="2"/>
  <c r="CB6" i="2"/>
  <c r="DM7" i="2"/>
  <c r="BW7" i="2"/>
  <c r="BX7" i="2"/>
  <c r="BY7" i="2"/>
  <c r="BZ7" i="2"/>
  <c r="CA7" i="2"/>
  <c r="CB7" i="2"/>
  <c r="DQ6" i="2"/>
  <c r="CB13" i="2"/>
  <c r="BW13" i="2"/>
  <c r="BX13" i="2"/>
  <c r="BY13" i="2"/>
  <c r="BZ13" i="2"/>
  <c r="CA13" i="2"/>
  <c r="BX16" i="2"/>
  <c r="BY16" i="2"/>
  <c r="BW16" i="2"/>
  <c r="BZ16" i="2"/>
  <c r="CA16" i="2"/>
  <c r="CB16" i="2"/>
  <c r="BX24" i="2"/>
  <c r="BY24" i="2"/>
  <c r="BW24" i="2"/>
  <c r="BZ24" i="2"/>
  <c r="CA24" i="2"/>
  <c r="CB24" i="2"/>
  <c r="BY9" i="2"/>
  <c r="BZ9" i="2"/>
  <c r="CA9" i="2"/>
  <c r="CB9" i="2"/>
  <c r="BX9" i="2"/>
  <c r="BW9" i="2"/>
  <c r="BY17" i="2"/>
  <c r="BZ17" i="2"/>
  <c r="CA17" i="2"/>
  <c r="CB17" i="2"/>
  <c r="BX17" i="2"/>
  <c r="BW17" i="2"/>
  <c r="BZ10" i="2"/>
  <c r="CA10" i="2"/>
  <c r="CB10" i="2"/>
  <c r="BY10" i="2"/>
  <c r="BW10" i="2"/>
  <c r="BX10" i="2"/>
  <c r="BZ18" i="2"/>
  <c r="CA18" i="2"/>
  <c r="CB18" i="2"/>
  <c r="BW18" i="2"/>
  <c r="BX18" i="2"/>
  <c r="BY18" i="2"/>
  <c r="CA11" i="2"/>
  <c r="CB11" i="2"/>
  <c r="BZ11" i="2"/>
  <c r="BW11" i="2"/>
  <c r="BX11" i="2"/>
  <c r="BY11" i="2"/>
  <c r="CA19" i="2"/>
  <c r="CB19" i="2"/>
  <c r="BZ19" i="2"/>
  <c r="BW19" i="2"/>
  <c r="BX19" i="2"/>
  <c r="BY19" i="2"/>
  <c r="CB20" i="2"/>
  <c r="CA20" i="2"/>
  <c r="BW20" i="2"/>
  <c r="BX20" i="2"/>
  <c r="BY20" i="2"/>
  <c r="BZ20" i="2"/>
  <c r="BW14" i="2"/>
  <c r="BX14" i="2"/>
  <c r="BY14" i="2"/>
  <c r="BZ14" i="2"/>
  <c r="CA14" i="2"/>
  <c r="CB14" i="2"/>
  <c r="BW22" i="2"/>
  <c r="BX22" i="2"/>
  <c r="BY22" i="2"/>
  <c r="BZ22" i="2"/>
  <c r="CA22" i="2"/>
  <c r="CB22" i="2"/>
  <c r="CB12" i="2"/>
  <c r="CA12" i="2"/>
  <c r="BW12" i="2"/>
  <c r="BX12" i="2"/>
  <c r="BY12" i="2"/>
  <c r="BZ12" i="2"/>
  <c r="CB21" i="2"/>
  <c r="BW21" i="2"/>
  <c r="BX21" i="2"/>
  <c r="BY21" i="2"/>
  <c r="BZ21" i="2"/>
  <c r="CA21" i="2"/>
  <c r="BW15" i="2"/>
  <c r="BX15" i="2"/>
  <c r="BY15" i="2"/>
  <c r="BZ15" i="2"/>
  <c r="CA15" i="2"/>
  <c r="CB15" i="2"/>
  <c r="BW23" i="2"/>
  <c r="BX23" i="2"/>
  <c r="BY23" i="2"/>
  <c r="BZ23" i="2"/>
  <c r="CA23" i="2"/>
  <c r="CB23" i="2"/>
  <c r="DQ11" i="2"/>
  <c r="BP11" i="2"/>
  <c r="BQ11" i="2"/>
  <c r="BO11" i="2"/>
  <c r="BL11" i="2"/>
  <c r="BM11" i="2"/>
  <c r="BN11" i="2"/>
  <c r="DQ12" i="2"/>
  <c r="BQ12" i="2"/>
  <c r="BP12" i="2"/>
  <c r="BL12" i="2"/>
  <c r="BM12" i="2"/>
  <c r="BN12" i="2"/>
  <c r="BO12" i="2"/>
  <c r="BN9" i="2"/>
  <c r="BO9" i="2"/>
  <c r="BP9" i="2"/>
  <c r="BQ9" i="2"/>
  <c r="BM9" i="2"/>
  <c r="BL9" i="2"/>
  <c r="BL13" i="2"/>
  <c r="BM13" i="2"/>
  <c r="BN13" i="2"/>
  <c r="BO13" i="2"/>
  <c r="BP13" i="2"/>
  <c r="BQ13" i="2"/>
  <c r="BN17" i="2"/>
  <c r="BO17" i="2"/>
  <c r="BP17" i="2"/>
  <c r="BQ17" i="2"/>
  <c r="BM17" i="2"/>
  <c r="BL17" i="2"/>
  <c r="BL21" i="2"/>
  <c r="BQ21" i="2"/>
  <c r="BM21" i="2"/>
  <c r="BN21" i="2"/>
  <c r="BO21" i="2"/>
  <c r="BP21" i="2"/>
  <c r="BL14" i="2"/>
  <c r="BM14" i="2"/>
  <c r="BN14" i="2"/>
  <c r="BO14" i="2"/>
  <c r="BP14" i="2"/>
  <c r="BQ14" i="2"/>
  <c r="BO18" i="2"/>
  <c r="BP18" i="2"/>
  <c r="BQ18" i="2"/>
  <c r="BN18" i="2"/>
  <c r="BL18" i="2"/>
  <c r="BM18" i="2"/>
  <c r="BL22" i="2"/>
  <c r="BM22" i="2"/>
  <c r="BN22" i="2"/>
  <c r="BO22" i="2"/>
  <c r="BP22" i="2"/>
  <c r="BQ22" i="2"/>
  <c r="BO10" i="2"/>
  <c r="BP10" i="2"/>
  <c r="BQ10" i="2"/>
  <c r="BN10" i="2"/>
  <c r="BL10" i="2"/>
  <c r="BM10" i="2"/>
  <c r="DQ19" i="2"/>
  <c r="BP19" i="2"/>
  <c r="BQ19" i="2"/>
  <c r="BL19" i="2"/>
  <c r="BM19" i="2"/>
  <c r="BN19" i="2"/>
  <c r="BO19" i="2"/>
  <c r="BL23" i="2"/>
  <c r="BM23" i="2"/>
  <c r="BN23" i="2"/>
  <c r="BO23" i="2"/>
  <c r="BP23" i="2"/>
  <c r="BQ23" i="2"/>
  <c r="BL15" i="2"/>
  <c r="BM15" i="2"/>
  <c r="BN15" i="2"/>
  <c r="BO15" i="2"/>
  <c r="BP15" i="2"/>
  <c r="BQ15" i="2"/>
  <c r="DQ16" i="2"/>
  <c r="BM16" i="2"/>
  <c r="BN16" i="2"/>
  <c r="BO16" i="2"/>
  <c r="BL16" i="2"/>
  <c r="BP16" i="2"/>
  <c r="BQ16" i="2"/>
  <c r="DQ20" i="2"/>
  <c r="BQ20" i="2"/>
  <c r="BL20" i="2"/>
  <c r="BM20" i="2"/>
  <c r="BP20" i="2"/>
  <c r="BN20" i="2"/>
  <c r="BO20" i="2"/>
  <c r="DQ24" i="2"/>
  <c r="BM24" i="2"/>
  <c r="BN24" i="2"/>
  <c r="BO24" i="2"/>
  <c r="BL24" i="2"/>
  <c r="BP24" i="2"/>
  <c r="BQ24" i="2"/>
  <c r="DM19" i="2"/>
  <c r="BA19" i="2"/>
  <c r="BB19" i="2"/>
  <c r="BC19" i="2"/>
  <c r="BD19" i="2"/>
  <c r="BE19" i="2"/>
  <c r="BF19" i="2"/>
  <c r="BA11" i="2"/>
  <c r="BB11" i="2"/>
  <c r="BC11" i="2"/>
  <c r="BD11" i="2"/>
  <c r="BE11" i="2"/>
  <c r="BF11" i="2"/>
  <c r="DM12" i="2"/>
  <c r="BA12" i="2"/>
  <c r="BB12" i="2"/>
  <c r="BC12" i="2"/>
  <c r="BD12" i="2"/>
  <c r="BE12" i="2"/>
  <c r="BF12" i="2"/>
  <c r="DM20" i="2"/>
  <c r="BA20" i="2"/>
  <c r="BB20" i="2"/>
  <c r="BC20" i="2"/>
  <c r="BD20" i="2"/>
  <c r="BE20" i="2"/>
  <c r="BF20" i="2"/>
  <c r="DM13" i="2"/>
  <c r="BB13" i="2"/>
  <c r="BC13" i="2"/>
  <c r="BA13" i="2"/>
  <c r="BD13" i="2"/>
  <c r="BE13" i="2"/>
  <c r="BF13" i="2"/>
  <c r="BB21" i="2"/>
  <c r="BC21" i="2"/>
  <c r="BD21" i="2"/>
  <c r="BE21" i="2"/>
  <c r="BF21" i="2"/>
  <c r="BA21" i="2"/>
  <c r="DM14" i="2"/>
  <c r="BC14" i="2"/>
  <c r="BD14" i="2"/>
  <c r="BE14" i="2"/>
  <c r="BF14" i="2"/>
  <c r="BB14" i="2"/>
  <c r="BA14" i="2"/>
  <c r="DM22" i="2"/>
  <c r="BC22" i="2"/>
  <c r="BD22" i="2"/>
  <c r="BB22" i="2"/>
  <c r="BE22" i="2"/>
  <c r="BF22" i="2"/>
  <c r="BA22" i="2"/>
  <c r="DQ22" i="2"/>
  <c r="DM15" i="2"/>
  <c r="BD15" i="2"/>
  <c r="BE15" i="2"/>
  <c r="BF15" i="2"/>
  <c r="BC15" i="2"/>
  <c r="BA15" i="2"/>
  <c r="BB15" i="2"/>
  <c r="DQ18" i="2"/>
  <c r="DM23" i="2"/>
  <c r="BD23" i="2"/>
  <c r="BE23" i="2"/>
  <c r="BF23" i="2"/>
  <c r="BC23" i="2"/>
  <c r="BA23" i="2"/>
  <c r="BB23" i="2"/>
  <c r="DM16" i="2"/>
  <c r="BE16" i="2"/>
  <c r="BD16" i="2"/>
  <c r="BF16" i="2"/>
  <c r="BA16" i="2"/>
  <c r="BB16" i="2"/>
  <c r="BC16" i="2"/>
  <c r="BE24" i="2"/>
  <c r="BD24" i="2"/>
  <c r="BF24" i="2"/>
  <c r="BA24" i="2"/>
  <c r="BB24" i="2"/>
  <c r="BC24" i="2"/>
  <c r="DQ14" i="2"/>
  <c r="DM9" i="2"/>
  <c r="BF9" i="2"/>
  <c r="BE9" i="2"/>
  <c r="BA9" i="2"/>
  <c r="BB9" i="2"/>
  <c r="BC9" i="2"/>
  <c r="BD9" i="2"/>
  <c r="DM17" i="2"/>
  <c r="BF17" i="2"/>
  <c r="BA17" i="2"/>
  <c r="BB17" i="2"/>
  <c r="BE17" i="2"/>
  <c r="BC17" i="2"/>
  <c r="BD17" i="2"/>
  <c r="DQ10" i="2"/>
  <c r="DM10" i="2"/>
  <c r="BA10" i="2"/>
  <c r="BB10" i="2"/>
  <c r="BC10" i="2"/>
  <c r="BF10" i="2"/>
  <c r="BD10" i="2"/>
  <c r="BE10" i="2"/>
  <c r="BA18" i="2"/>
  <c r="BB18" i="2"/>
  <c r="BC18" i="2"/>
  <c r="BD18" i="2"/>
  <c r="BE18" i="2"/>
  <c r="BF18" i="2"/>
  <c r="DM5" i="2"/>
  <c r="BC5" i="2"/>
  <c r="BB5" i="2"/>
  <c r="BA5" i="2"/>
  <c r="BF5" i="2"/>
  <c r="BE5" i="2"/>
  <c r="BD5" i="2"/>
  <c r="DM24" i="2"/>
  <c r="DQ5" i="2"/>
  <c r="DQ17" i="2"/>
  <c r="DQ9" i="2"/>
  <c r="DM6" i="2"/>
  <c r="DQ23" i="2"/>
  <c r="DQ15" i="2"/>
  <c r="DQ7" i="2"/>
  <c r="DM21" i="2"/>
  <c r="DQ21" i="2"/>
  <c r="DQ13" i="2"/>
  <c r="DM11" i="2"/>
  <c r="BV11" i="2" l="1"/>
  <c r="BV5" i="2"/>
  <c r="AZ6" i="2"/>
  <c r="AZ24" i="2"/>
  <c r="AZ12" i="2"/>
  <c r="BR7" i="2"/>
  <c r="BG13" i="2"/>
  <c r="BR8" i="2"/>
  <c r="BG9" i="2"/>
  <c r="CC8" i="2"/>
  <c r="BG14" i="2"/>
  <c r="BR10" i="2"/>
  <c r="BG12" i="2"/>
  <c r="BK15" i="2"/>
  <c r="AZ23" i="2"/>
  <c r="AZ21" i="2"/>
  <c r="BK19" i="2"/>
  <c r="BK17" i="2"/>
  <c r="BK12" i="2"/>
  <c r="BV15" i="2"/>
  <c r="BV21" i="2"/>
  <c r="BV19" i="2"/>
  <c r="BR5" i="2"/>
  <c r="BG6" i="2"/>
  <c r="BV8" i="2"/>
  <c r="BK8" i="2"/>
  <c r="AZ5" i="2"/>
  <c r="AZ16" i="2"/>
  <c r="AZ15" i="2"/>
  <c r="AZ22" i="2"/>
  <c r="BK22" i="2"/>
  <c r="BK6" i="2"/>
  <c r="AZ7" i="2"/>
  <c r="BK11" i="2"/>
  <c r="AZ20" i="2"/>
  <c r="BV20" i="2"/>
  <c r="BV17" i="2"/>
  <c r="BV9" i="2"/>
  <c r="BV24" i="2"/>
  <c r="AZ10" i="2"/>
  <c r="AZ17" i="2"/>
  <c r="AZ9" i="2"/>
  <c r="BK20" i="2"/>
  <c r="CC20" i="2"/>
  <c r="BV13" i="2"/>
  <c r="BV6" i="2"/>
  <c r="BK5" i="2"/>
  <c r="BG7" i="2"/>
  <c r="BK7" i="2"/>
  <c r="AZ19" i="2"/>
  <c r="BK18" i="2"/>
  <c r="BK13" i="2"/>
  <c r="BV23" i="2"/>
  <c r="BV10" i="2"/>
  <c r="BR6" i="2"/>
  <c r="AZ13" i="2"/>
  <c r="BK14" i="2"/>
  <c r="AZ14" i="2"/>
  <c r="AZ18" i="2"/>
  <c r="AZ11" i="2"/>
  <c r="BK23" i="2"/>
  <c r="BV12" i="2"/>
  <c r="BV14" i="2"/>
  <c r="CC17" i="2"/>
  <c r="BV7" i="2"/>
  <c r="CC5" i="2"/>
  <c r="BK24" i="2"/>
  <c r="BK16" i="2"/>
  <c r="BK10" i="2"/>
  <c r="BK21" i="2"/>
  <c r="BK9" i="2"/>
  <c r="BV22" i="2"/>
  <c r="BV18" i="2"/>
  <c r="BV16" i="2"/>
  <c r="AZ8" i="2"/>
  <c r="CC13" i="2"/>
  <c r="CC10" i="2"/>
  <c r="CC7" i="2"/>
  <c r="BG11" i="2"/>
  <c r="BR20" i="2"/>
  <c r="BR16" i="2"/>
  <c r="BR21" i="2"/>
  <c r="CC16" i="2"/>
  <c r="BG8" i="2"/>
  <c r="CC19" i="2"/>
  <c r="CC23" i="2"/>
  <c r="CC12" i="2"/>
  <c r="CC6" i="2"/>
  <c r="CC14" i="2"/>
  <c r="CC18" i="2"/>
  <c r="BR9" i="2"/>
  <c r="CC24" i="2"/>
  <c r="CC21" i="2"/>
  <c r="CC11" i="2"/>
  <c r="CC15" i="2"/>
  <c r="CC9" i="2"/>
  <c r="BG5" i="2"/>
  <c r="CC22" i="2"/>
  <c r="BG23" i="2"/>
  <c r="BG22" i="2"/>
  <c r="BR22" i="2"/>
  <c r="BG17" i="2"/>
  <c r="BR23" i="2"/>
  <c r="BR18" i="2"/>
  <c r="BR13" i="2"/>
  <c r="BR15" i="2"/>
  <c r="BG16" i="2"/>
  <c r="BG15" i="2"/>
  <c r="BG21" i="2"/>
  <c r="BR19" i="2"/>
  <c r="BR14" i="2"/>
  <c r="BR11" i="2"/>
  <c r="BG10" i="2"/>
  <c r="BR17" i="2"/>
  <c r="BG20" i="2"/>
  <c r="BG19" i="2"/>
  <c r="BR12" i="2"/>
  <c r="BG18" i="2"/>
  <c r="BR24" i="2"/>
  <c r="BG24" i="2"/>
  <c r="CF10" i="2" l="1"/>
  <c r="CG10" i="2" s="1"/>
  <c r="CF6" i="2"/>
  <c r="CG6" i="2" s="1"/>
  <c r="CF24" i="2"/>
  <c r="CF23" i="2"/>
  <c r="CG23" i="2" s="1"/>
  <c r="CF14" i="2"/>
  <c r="CG14" i="2" s="1"/>
  <c r="CF7" i="2"/>
  <c r="CG7" i="2" s="1"/>
  <c r="CF9" i="2"/>
  <c r="CG9" i="2" s="1"/>
  <c r="CF5" i="2"/>
  <c r="CG5" i="2" s="1"/>
  <c r="CF22" i="2"/>
  <c r="CG22" i="2" s="1"/>
  <c r="CF21" i="2"/>
  <c r="CG21" i="2" s="1"/>
  <c r="CF15" i="2"/>
  <c r="CG15" i="2" s="1"/>
  <c r="CF16" i="2"/>
  <c r="CF13" i="2"/>
  <c r="CG13" i="2" s="1"/>
  <c r="CF18" i="2"/>
  <c r="CG18" i="2" s="1"/>
  <c r="CF20" i="2"/>
  <c r="CG20" i="2" s="1"/>
  <c r="CF12" i="2"/>
  <c r="CF11" i="2"/>
  <c r="CG11" i="2" s="1"/>
  <c r="CF8" i="2"/>
  <c r="CG8" i="2" s="1"/>
  <c r="CF17" i="2"/>
  <c r="CG17" i="2" s="1"/>
  <c r="CF19" i="2"/>
  <c r="CG19" i="2" s="1"/>
  <c r="CH21" i="2"/>
  <c r="CI21" i="2" s="1"/>
  <c r="CD12" i="2"/>
  <c r="CE12" i="2" s="1"/>
  <c r="CD24" i="2"/>
  <c r="CE24" i="2" s="1"/>
  <c r="CH11" i="2"/>
  <c r="CI11" i="2" s="1"/>
  <c r="CH5" i="2"/>
  <c r="CI5" i="2" s="1"/>
  <c r="CD14" i="2"/>
  <c r="CE14" i="2" s="1"/>
  <c r="CD13" i="2"/>
  <c r="CE13" i="2" s="1"/>
  <c r="CD9" i="2"/>
  <c r="CE9" i="2" s="1"/>
  <c r="CD6" i="2"/>
  <c r="CE6" i="2" s="1"/>
  <c r="CH8" i="2"/>
  <c r="CI8" i="2" s="1"/>
  <c r="CD15" i="2"/>
  <c r="CE15" i="2" s="1"/>
  <c r="CH13" i="2"/>
  <c r="CI13" i="2" s="1"/>
  <c r="CH23" i="2"/>
  <c r="CI23" i="2" s="1"/>
  <c r="CH17" i="2"/>
  <c r="CI17" i="2" s="1"/>
  <c r="CH18" i="2"/>
  <c r="CI18" i="2" s="1"/>
  <c r="CD17" i="2"/>
  <c r="CE17" i="2" s="1"/>
  <c r="CD19" i="2"/>
  <c r="CE19" i="2" s="1"/>
  <c r="CD7" i="2"/>
  <c r="CE7" i="2" s="1"/>
  <c r="CH19" i="2"/>
  <c r="CI19" i="2" s="1"/>
  <c r="CH9" i="2"/>
  <c r="CH6" i="2"/>
  <c r="CI6" i="2" s="1"/>
  <c r="CD22" i="2"/>
  <c r="CE22" i="2" s="1"/>
  <c r="CH10" i="2"/>
  <c r="CI10" i="2" s="1"/>
  <c r="CD16" i="2"/>
  <c r="CE16" i="2" s="1"/>
  <c r="CD21" i="2"/>
  <c r="CE21" i="2" s="1"/>
  <c r="CH24" i="2"/>
  <c r="CI24" i="2" s="1"/>
  <c r="CD11" i="2"/>
  <c r="CE11" i="2" s="1"/>
  <c r="CH20" i="2"/>
  <c r="CI20" i="2" s="1"/>
  <c r="CD10" i="2"/>
  <c r="CE10" i="2" s="1"/>
  <c r="CD23" i="2"/>
  <c r="CE23" i="2" s="1"/>
  <c r="CH16" i="2"/>
  <c r="CI16" i="2" s="1"/>
  <c r="CH22" i="2"/>
  <c r="CI22" i="2" s="1"/>
  <c r="CH14" i="2"/>
  <c r="CI14" i="2" s="1"/>
  <c r="CH7" i="2"/>
  <c r="CI7" i="2" s="1"/>
  <c r="CD5" i="2"/>
  <c r="CE5" i="2" s="1"/>
  <c r="CH15" i="2"/>
  <c r="CI15" i="2" s="1"/>
  <c r="CD8" i="2"/>
  <c r="CE8" i="2" s="1"/>
  <c r="CH12" i="2"/>
  <c r="CI12" i="2" s="1"/>
  <c r="CD20" i="2"/>
  <c r="CE20" i="2" s="1"/>
  <c r="CD18" i="2"/>
  <c r="CE18" i="2" s="1"/>
  <c r="BT24" i="2" l="1"/>
  <c r="BT21" i="2"/>
  <c r="BI11" i="2"/>
  <c r="CG16" i="2"/>
  <c r="BT12" i="2"/>
  <c r="BT19" i="2"/>
  <c r="BT5" i="2"/>
  <c r="BT6" i="2"/>
  <c r="CI9" i="2"/>
  <c r="BU9" i="2" s="1"/>
  <c r="AV9" i="2" s="1"/>
  <c r="AX5" i="2"/>
  <c r="BI24" i="2"/>
  <c r="BI12" i="2"/>
  <c r="BT8" i="2"/>
  <c r="BT16" i="2"/>
  <c r="BI14" i="2"/>
  <c r="BT7" i="2"/>
  <c r="BT18" i="2"/>
  <c r="BT17" i="2"/>
  <c r="BI10" i="2"/>
  <c r="BT10" i="2"/>
  <c r="BT9" i="2"/>
  <c r="BI16" i="2"/>
  <c r="BI7" i="2"/>
  <c r="BT14" i="2"/>
  <c r="BI5" i="2"/>
  <c r="BI15" i="2"/>
  <c r="BT22" i="2"/>
  <c r="BT11" i="2"/>
  <c r="BT15" i="2"/>
  <c r="BI20" i="2"/>
  <c r="BT20" i="2"/>
  <c r="BT23" i="2"/>
  <c r="BT13" i="2"/>
  <c r="BI9" i="2"/>
  <c r="CG24" i="2"/>
  <c r="BI19" i="2"/>
  <c r="CG12" i="2"/>
  <c r="BI8" i="2"/>
  <c r="BI18" i="2"/>
  <c r="BI6" i="2"/>
  <c r="BI13" i="2"/>
  <c r="BI23" i="2"/>
  <c r="BI21" i="2"/>
  <c r="BI17" i="2"/>
  <c r="BI22" i="2"/>
  <c r="AX13" i="2"/>
  <c r="AX21" i="2"/>
  <c r="AX15" i="2"/>
  <c r="AX6" i="2"/>
  <c r="AX14" i="2"/>
  <c r="AX22" i="2"/>
  <c r="AX7" i="2"/>
  <c r="AX8" i="2"/>
  <c r="AX16" i="2"/>
  <c r="AX24" i="2"/>
  <c r="AX9" i="2"/>
  <c r="AX17" i="2"/>
  <c r="AX10" i="2"/>
  <c r="AX18" i="2"/>
  <c r="AX11" i="2"/>
  <c r="AX19" i="2"/>
  <c r="AX12" i="2"/>
  <c r="AX20" i="2"/>
  <c r="AX23" i="2"/>
  <c r="BJ10" i="2" l="1"/>
  <c r="AT10" i="2" s="1"/>
  <c r="BU17" i="2"/>
  <c r="AV17" i="2" s="1"/>
  <c r="BU19" i="2"/>
  <c r="AV19" i="2" s="1"/>
  <c r="BU12" i="2"/>
  <c r="AV12" i="2" s="1"/>
  <c r="BU15" i="2"/>
  <c r="AV15" i="2" s="1"/>
  <c r="BU13" i="2"/>
  <c r="AV13" i="2" s="1"/>
  <c r="BU14" i="2"/>
  <c r="AV14" i="2" s="1"/>
  <c r="BU10" i="2"/>
  <c r="AV10" i="2" s="1"/>
  <c r="BU23" i="2"/>
  <c r="AV23" i="2" s="1"/>
  <c r="BU20" i="2"/>
  <c r="AV20" i="2" s="1"/>
  <c r="BU22" i="2"/>
  <c r="AV22" i="2" s="1"/>
  <c r="BU5" i="2"/>
  <c r="AV5" i="2" s="1"/>
  <c r="BU11" i="2"/>
  <c r="AV11" i="2" s="1"/>
  <c r="BU7" i="2"/>
  <c r="AV7" i="2" s="1"/>
  <c r="BU24" i="2"/>
  <c r="AV24" i="2" s="1"/>
  <c r="BJ17" i="2"/>
  <c r="AT17" i="2" s="1"/>
  <c r="BJ12" i="2"/>
  <c r="AT12" i="2" s="1"/>
  <c r="BJ8" i="2"/>
  <c r="AT8" i="2" s="1"/>
  <c r="BJ13" i="2"/>
  <c r="AT13" i="2" s="1"/>
  <c r="BU8" i="2"/>
  <c r="AV8" i="2" s="1"/>
  <c r="BU16" i="2"/>
  <c r="AV16" i="2" s="1"/>
  <c r="BU21" i="2"/>
  <c r="AV21" i="2" s="1"/>
  <c r="BU6" i="2"/>
  <c r="AV6" i="2" s="1"/>
  <c r="BU18" i="2"/>
  <c r="AV18" i="2" s="1"/>
  <c r="BJ21" i="2"/>
  <c r="AT21" i="2" s="1"/>
  <c r="BJ24" i="2"/>
  <c r="AT24" i="2" s="1"/>
  <c r="BJ16" i="2"/>
  <c r="AT16" i="2" s="1"/>
  <c r="BJ6" i="2"/>
  <c r="AT6" i="2" s="1"/>
  <c r="BJ22" i="2"/>
  <c r="AT22" i="2" s="1"/>
  <c r="BJ5" i="2"/>
  <c r="AT5" i="2" s="1"/>
  <c r="BJ7" i="2"/>
  <c r="AT7" i="2" s="1"/>
  <c r="BJ15" i="2"/>
  <c r="AT15" i="2" s="1"/>
  <c r="BJ9" i="2"/>
  <c r="AT9" i="2" s="1"/>
  <c r="BJ14" i="2"/>
  <c r="AT14" i="2" s="1"/>
  <c r="BJ19" i="2"/>
  <c r="AT19" i="2" s="1"/>
  <c r="BJ18" i="2"/>
  <c r="AT18" i="2" s="1"/>
  <c r="BJ23" i="2"/>
  <c r="AT23" i="2" s="1"/>
  <c r="BJ20" i="2"/>
  <c r="AT20" i="2" s="1"/>
  <c r="BJ11" i="2"/>
  <c r="AT11" i="2" s="1"/>
  <c r="AY15" i="2"/>
  <c r="AR15" i="2" s="1"/>
  <c r="AY24" i="2"/>
  <c r="AR24" i="2" s="1"/>
  <c r="AY9" i="2"/>
  <c r="AR9" i="2" s="1"/>
  <c r="AY22" i="2"/>
  <c r="AR22" i="2" s="1"/>
  <c r="AY19" i="2"/>
  <c r="AR19" i="2" s="1"/>
  <c r="AY5" i="2"/>
  <c r="AR5" i="2" s="1"/>
  <c r="AY6" i="2"/>
  <c r="AR6" i="2" s="1"/>
  <c r="AY16" i="2"/>
  <c r="AR16" i="2" s="1"/>
  <c r="AY10" i="2"/>
  <c r="AR10" i="2" s="1"/>
  <c r="AY12" i="2"/>
  <c r="AR12" i="2" s="1"/>
  <c r="AY7" i="2"/>
  <c r="AR7" i="2" s="1"/>
  <c r="AY11" i="2"/>
  <c r="AR11" i="2" s="1"/>
  <c r="AY20" i="2"/>
  <c r="AR20" i="2" s="1"/>
  <c r="AY18" i="2"/>
  <c r="AR18" i="2" s="1"/>
  <c r="AY8" i="2"/>
  <c r="AR8" i="2" s="1"/>
  <c r="AY23" i="2"/>
  <c r="AR23" i="2" s="1"/>
  <c r="AY14" i="2"/>
  <c r="AR14" i="2" s="1"/>
  <c r="AY13" i="2"/>
  <c r="AR13" i="2" s="1"/>
  <c r="AY21" i="2"/>
  <c r="AR21" i="2" s="1"/>
  <c r="AY17" i="2"/>
  <c r="AR17" i="2" s="1"/>
  <c r="AI5" i="2" l="1"/>
  <c r="AI6" i="2"/>
  <c r="AP6" i="2" s="1"/>
  <c r="AI11" i="2"/>
  <c r="AL11" i="2" s="1"/>
  <c r="AI8" i="2"/>
  <c r="AK8" i="2" s="1"/>
  <c r="AI19" i="2"/>
  <c r="AN19" i="2" s="1"/>
  <c r="AI16" i="2"/>
  <c r="AI18" i="2"/>
  <c r="AI21" i="2"/>
  <c r="AI10" i="2"/>
  <c r="AI23" i="2"/>
  <c r="AI13" i="2"/>
  <c r="AI24" i="2"/>
  <c r="AI15" i="2"/>
  <c r="AI20" i="2"/>
  <c r="AI17" i="2"/>
  <c r="AI7" i="2"/>
  <c r="AI12" i="2"/>
  <c r="AI9" i="2"/>
  <c r="AI22" i="2"/>
  <c r="AI14" i="2"/>
  <c r="DR20" i="2"/>
  <c r="DS20" i="2" s="1"/>
  <c r="DR5" i="2"/>
  <c r="DS5" i="2" s="1"/>
  <c r="DR15" i="2"/>
  <c r="DS15" i="2" s="1"/>
  <c r="DR14" i="2"/>
  <c r="DS14" i="2" s="1"/>
  <c r="DR24" i="2"/>
  <c r="DS24" i="2" s="1"/>
  <c r="Y5" i="2"/>
  <c r="Y10" i="2"/>
  <c r="Y18" i="2"/>
  <c r="Y11" i="2"/>
  <c r="Y19" i="2"/>
  <c r="Y12" i="2"/>
  <c r="Y20" i="2"/>
  <c r="Y13" i="2"/>
  <c r="Y17" i="2"/>
  <c r="Y21" i="2"/>
  <c r="Y6" i="2"/>
  <c r="Y14" i="2"/>
  <c r="Y22" i="2"/>
  <c r="Y7" i="2"/>
  <c r="Y15" i="2"/>
  <c r="Y23" i="2"/>
  <c r="Y8" i="2"/>
  <c r="Y16" i="2"/>
  <c r="Y24" i="2"/>
  <c r="Y9" i="2"/>
  <c r="DR21" i="2"/>
  <c r="DS21" i="2" s="1"/>
  <c r="DR10" i="2"/>
  <c r="DS10" i="2" s="1"/>
  <c r="DR16" i="2"/>
  <c r="DS16" i="2" s="1"/>
  <c r="DR23" i="2"/>
  <c r="DS23" i="2" s="1"/>
  <c r="DR11" i="2"/>
  <c r="DS11" i="2" s="1"/>
  <c r="DR8" i="2"/>
  <c r="DS8" i="2" s="1"/>
  <c r="DR13" i="2"/>
  <c r="DS13" i="2" s="1"/>
  <c r="DR7" i="2"/>
  <c r="DS7" i="2" s="1"/>
  <c r="DN8" i="2"/>
  <c r="DO8" i="2" s="1"/>
  <c r="DR22" i="2"/>
  <c r="DS22" i="2" s="1"/>
  <c r="DR17" i="2"/>
  <c r="DS17" i="2" s="1"/>
  <c r="DR6" i="2"/>
  <c r="DS6" i="2" s="1"/>
  <c r="DR12" i="2"/>
  <c r="DS12" i="2" s="1"/>
  <c r="DR9" i="2"/>
  <c r="DS9" i="2" s="1"/>
  <c r="DR18" i="2"/>
  <c r="DS18" i="2" s="1"/>
  <c r="DR19" i="2"/>
  <c r="DS19" i="2" s="1"/>
  <c r="DN6" i="2"/>
  <c r="DO6" i="2" s="1"/>
  <c r="DN24" i="2"/>
  <c r="DO24" i="2" s="1"/>
  <c r="DN21" i="2"/>
  <c r="DO21" i="2" s="1"/>
  <c r="DN18" i="2"/>
  <c r="DO18" i="2" s="1"/>
  <c r="DN9" i="2"/>
  <c r="DO9" i="2" s="1"/>
  <c r="DN5" i="2"/>
  <c r="DO5" i="2" s="1"/>
  <c r="DN13" i="2"/>
  <c r="DO13" i="2" s="1"/>
  <c r="DN12" i="2"/>
  <c r="DO12" i="2" s="1"/>
  <c r="DN20" i="2"/>
  <c r="DO20" i="2" s="1"/>
  <c r="DN15" i="2"/>
  <c r="DO15" i="2" s="1"/>
  <c r="DN10" i="2"/>
  <c r="DO10" i="2" s="1"/>
  <c r="DN14" i="2"/>
  <c r="DO14" i="2" s="1"/>
  <c r="DN19" i="2"/>
  <c r="DO19" i="2" s="1"/>
  <c r="DN7" i="2"/>
  <c r="DO7" i="2" s="1"/>
  <c r="DN16" i="2"/>
  <c r="DO16" i="2" s="1"/>
  <c r="DN22" i="2"/>
  <c r="DO22" i="2" s="1"/>
  <c r="DN11" i="2"/>
  <c r="DO11" i="2" s="1"/>
  <c r="DN23" i="2"/>
  <c r="DO23" i="2" s="1"/>
  <c r="DN17" i="2"/>
  <c r="DO17" i="2" s="1"/>
  <c r="O6" i="2"/>
  <c r="O14" i="2"/>
  <c r="O22" i="2"/>
  <c r="O7" i="2"/>
  <c r="O15" i="2"/>
  <c r="O23" i="2"/>
  <c r="O8" i="2"/>
  <c r="O16" i="2"/>
  <c r="O24" i="2"/>
  <c r="O9" i="2"/>
  <c r="O17" i="2"/>
  <c r="O5" i="2"/>
  <c r="O10" i="2"/>
  <c r="O18" i="2"/>
  <c r="O11" i="2"/>
  <c r="O19" i="2"/>
  <c r="O21" i="2"/>
  <c r="O12" i="2"/>
  <c r="O20" i="2"/>
  <c r="O13" i="2"/>
  <c r="DJ5" i="2"/>
  <c r="DJ6" i="2"/>
  <c r="DJ16" i="2"/>
  <c r="DJ24" i="2"/>
  <c r="DJ14" i="2"/>
  <c r="DJ8" i="2"/>
  <c r="DJ22" i="2"/>
  <c r="DJ13" i="2"/>
  <c r="DJ17" i="2"/>
  <c r="DJ12" i="2"/>
  <c r="DJ15" i="2"/>
  <c r="DJ11" i="2"/>
  <c r="DJ21" i="2"/>
  <c r="DJ19" i="2"/>
  <c r="DJ9" i="2"/>
  <c r="DJ7" i="2"/>
  <c r="DJ20" i="2"/>
  <c r="DJ10" i="2"/>
  <c r="DJ23" i="2"/>
  <c r="DJ18" i="2"/>
  <c r="W5" i="2" l="1"/>
  <c r="AP5" i="2"/>
  <c r="AO5" i="2"/>
  <c r="AK6" i="2"/>
  <c r="AN6" i="2"/>
  <c r="AK5" i="2"/>
  <c r="AM6" i="2"/>
  <c r="AG5" i="2"/>
  <c r="AH5" i="2"/>
  <c r="AJ6" i="2"/>
  <c r="AM5" i="2"/>
  <c r="AL5" i="2"/>
  <c r="AO6" i="2"/>
  <c r="AH6" i="2"/>
  <c r="AN5" i="2"/>
  <c r="AJ5" i="2"/>
  <c r="AL6" i="2"/>
  <c r="AL8" i="2"/>
  <c r="AO19" i="2"/>
  <c r="AJ8" i="2"/>
  <c r="AJ11" i="2"/>
  <c r="AP8" i="2"/>
  <c r="AP19" i="2"/>
  <c r="AO8" i="2"/>
  <c r="AH19" i="2"/>
  <c r="AM8" i="2"/>
  <c r="AK19" i="2"/>
  <c r="AH8" i="2"/>
  <c r="AJ19" i="2"/>
  <c r="AH11" i="2"/>
  <c r="AM11" i="2"/>
  <c r="AE5" i="2"/>
  <c r="AN8" i="2"/>
  <c r="AO11" i="2"/>
  <c r="AL19" i="2"/>
  <c r="AK11" i="2"/>
  <c r="AM19" i="2"/>
  <c r="AP11" i="2"/>
  <c r="AN11" i="2"/>
  <c r="X5" i="2"/>
  <c r="AC5" i="2"/>
  <c r="AJ21" i="2"/>
  <c r="AN21" i="2"/>
  <c r="AM21" i="2"/>
  <c r="AP21" i="2"/>
  <c r="AK21" i="2"/>
  <c r="AO21" i="2"/>
  <c r="AL21" i="2"/>
  <c r="AH21" i="2"/>
  <c r="AO9" i="2"/>
  <c r="AM9" i="2"/>
  <c r="AN9" i="2"/>
  <c r="AL9" i="2"/>
  <c r="AP9" i="2"/>
  <c r="AJ9" i="2"/>
  <c r="AK9" i="2"/>
  <c r="AH9" i="2"/>
  <c r="AJ12" i="2"/>
  <c r="AP12" i="2"/>
  <c r="AK12" i="2"/>
  <c r="AL12" i="2"/>
  <c r="AN12" i="2"/>
  <c r="AO12" i="2"/>
  <c r="AM12" i="2"/>
  <c r="AH12" i="2"/>
  <c r="AN24" i="2"/>
  <c r="AM24" i="2"/>
  <c r="AO24" i="2"/>
  <c r="AJ24" i="2"/>
  <c r="AH24" i="2"/>
  <c r="AP24" i="2"/>
  <c r="AL24" i="2"/>
  <c r="AK24" i="2"/>
  <c r="AL7" i="2"/>
  <c r="AJ7" i="2"/>
  <c r="AH7" i="2"/>
  <c r="AN7" i="2"/>
  <c r="AO7" i="2"/>
  <c r="AK7" i="2"/>
  <c r="AM7" i="2"/>
  <c r="AP7" i="2"/>
  <c r="AJ13" i="2"/>
  <c r="AO13" i="2"/>
  <c r="AN13" i="2"/>
  <c r="AM13" i="2"/>
  <c r="AK13" i="2"/>
  <c r="AP13" i="2"/>
  <c r="AH13" i="2"/>
  <c r="AL13" i="2"/>
  <c r="AP18" i="2"/>
  <c r="AO18" i="2"/>
  <c r="AK18" i="2"/>
  <c r="AH18" i="2"/>
  <c r="AM18" i="2"/>
  <c r="AL18" i="2"/>
  <c r="AJ18" i="2"/>
  <c r="AN18" i="2"/>
  <c r="AJ23" i="2"/>
  <c r="AH23" i="2"/>
  <c r="AN23" i="2"/>
  <c r="AP23" i="2"/>
  <c r="AO23" i="2"/>
  <c r="AK23" i="2"/>
  <c r="AL23" i="2"/>
  <c r="AM23" i="2"/>
  <c r="AN16" i="2"/>
  <c r="AM16" i="2"/>
  <c r="AO16" i="2"/>
  <c r="AP16" i="2"/>
  <c r="AL16" i="2"/>
  <c r="AK16" i="2"/>
  <c r="AH16" i="2"/>
  <c r="AJ16" i="2"/>
  <c r="AL14" i="2"/>
  <c r="AO14" i="2"/>
  <c r="AP14" i="2"/>
  <c r="AN14" i="2"/>
  <c r="AJ14" i="2"/>
  <c r="AH14" i="2"/>
  <c r="AK14" i="2"/>
  <c r="AM14" i="2"/>
  <c r="AO17" i="2"/>
  <c r="AM17" i="2"/>
  <c r="AN17" i="2"/>
  <c r="AJ17" i="2"/>
  <c r="AL17" i="2"/>
  <c r="AP17" i="2"/>
  <c r="AH17" i="2"/>
  <c r="AK17" i="2"/>
  <c r="AJ20" i="2"/>
  <c r="AP20" i="2"/>
  <c r="AL20" i="2"/>
  <c r="AK20" i="2"/>
  <c r="AO20" i="2"/>
  <c r="AM20" i="2"/>
  <c r="AN20" i="2"/>
  <c r="AH20" i="2"/>
  <c r="AO22" i="2"/>
  <c r="AH22" i="2"/>
  <c r="AL22" i="2"/>
  <c r="AM22" i="2"/>
  <c r="AN22" i="2"/>
  <c r="AK22" i="2"/>
  <c r="AJ22" i="2"/>
  <c r="AP22" i="2"/>
  <c r="AK15" i="2"/>
  <c r="AH15" i="2"/>
  <c r="AM15" i="2"/>
  <c r="AJ15" i="2"/>
  <c r="AP15" i="2"/>
  <c r="AN15" i="2"/>
  <c r="AL15" i="2"/>
  <c r="AO15" i="2"/>
  <c r="AP10" i="2"/>
  <c r="AM10" i="2"/>
  <c r="AJ10" i="2"/>
  <c r="AO10" i="2"/>
  <c r="AK10" i="2"/>
  <c r="AH10" i="2"/>
  <c r="AN10" i="2"/>
  <c r="AL10" i="2"/>
  <c r="AB5" i="2"/>
  <c r="AA5" i="2"/>
  <c r="AD7" i="2"/>
  <c r="AB7" i="2"/>
  <c r="AA7" i="2"/>
  <c r="Z7" i="2"/>
  <c r="AF7" i="2"/>
  <c r="X7" i="2"/>
  <c r="AE7" i="2"/>
  <c r="AC7" i="2"/>
  <c r="AF12" i="2"/>
  <c r="AE12" i="2"/>
  <c r="AB12" i="2"/>
  <c r="Z12" i="2"/>
  <c r="AD12" i="2"/>
  <c r="AA12" i="2"/>
  <c r="AC12" i="2"/>
  <c r="X12" i="2"/>
  <c r="AD5" i="2"/>
  <c r="AF22" i="2"/>
  <c r="AD22" i="2"/>
  <c r="AB22" i="2"/>
  <c r="X22" i="2"/>
  <c r="AC22" i="2"/>
  <c r="AA22" i="2"/>
  <c r="AE22" i="2"/>
  <c r="Z22" i="2"/>
  <c r="AE19" i="2"/>
  <c r="AC19" i="2"/>
  <c r="AB19" i="2"/>
  <c r="X19" i="2"/>
  <c r="Z19" i="2"/>
  <c r="AF19" i="2"/>
  <c r="AD19" i="2"/>
  <c r="AA19" i="2"/>
  <c r="AC9" i="2"/>
  <c r="Z9" i="2"/>
  <c r="X9" i="2"/>
  <c r="AE9" i="2"/>
  <c r="AB9" i="2"/>
  <c r="AA9" i="2"/>
  <c r="AF9" i="2"/>
  <c r="AD9" i="2"/>
  <c r="AF14" i="2"/>
  <c r="AD14" i="2"/>
  <c r="AB14" i="2"/>
  <c r="Z14" i="2"/>
  <c r="AC14" i="2"/>
  <c r="AA14" i="2"/>
  <c r="AE14" i="2"/>
  <c r="X14" i="2"/>
  <c r="AE11" i="2"/>
  <c r="AC11" i="2"/>
  <c r="X11" i="2"/>
  <c r="Z11" i="2"/>
  <c r="AB11" i="2"/>
  <c r="AD11" i="2"/>
  <c r="AA11" i="2"/>
  <c r="AF11" i="2"/>
  <c r="AF5" i="2"/>
  <c r="AB24" i="2"/>
  <c r="Z24" i="2"/>
  <c r="AA24" i="2"/>
  <c r="AD24" i="2"/>
  <c r="AE24" i="2"/>
  <c r="AC24" i="2"/>
  <c r="X24" i="2"/>
  <c r="AF24" i="2"/>
  <c r="AC6" i="2"/>
  <c r="AA6" i="2"/>
  <c r="Z6" i="2"/>
  <c r="AE6" i="2"/>
  <c r="AB6" i="2"/>
  <c r="AF6" i="2"/>
  <c r="X6" i="2"/>
  <c r="AD6" i="2"/>
  <c r="AD18" i="2"/>
  <c r="AB18" i="2"/>
  <c r="AA18" i="2"/>
  <c r="X18" i="2"/>
  <c r="AE18" i="2"/>
  <c r="AF18" i="2"/>
  <c r="AC18" i="2"/>
  <c r="Z18" i="2"/>
  <c r="AB16" i="2"/>
  <c r="AE16" i="2"/>
  <c r="AC16" i="2"/>
  <c r="AF16" i="2"/>
  <c r="AD16" i="2"/>
  <c r="Z16" i="2"/>
  <c r="X16" i="2"/>
  <c r="AA16" i="2"/>
  <c r="X21" i="2"/>
  <c r="AF21" i="2"/>
  <c r="AC21" i="2"/>
  <c r="AA21" i="2"/>
  <c r="AE21" i="2"/>
  <c r="AB21" i="2"/>
  <c r="Z21" i="2"/>
  <c r="AD21" i="2"/>
  <c r="AD10" i="2"/>
  <c r="AA10" i="2"/>
  <c r="AE10" i="2"/>
  <c r="AF10" i="2"/>
  <c r="AB10" i="2"/>
  <c r="AC10" i="2"/>
  <c r="Z10" i="2"/>
  <c r="X10" i="2"/>
  <c r="AB8" i="2"/>
  <c r="Z8" i="2"/>
  <c r="AE8" i="2"/>
  <c r="AC8" i="2"/>
  <c r="AF8" i="2"/>
  <c r="AD8" i="2"/>
  <c r="X8" i="2"/>
  <c r="AA8" i="2"/>
  <c r="AC17" i="2"/>
  <c r="AF17" i="2"/>
  <c r="AD17" i="2"/>
  <c r="X17" i="2"/>
  <c r="Z17" i="2"/>
  <c r="AA17" i="2"/>
  <c r="AB17" i="2"/>
  <c r="AE17" i="2"/>
  <c r="AE23" i="2"/>
  <c r="AC23" i="2"/>
  <c r="Z23" i="2"/>
  <c r="X23" i="2"/>
  <c r="AD23" i="2"/>
  <c r="AB23" i="2"/>
  <c r="AF23" i="2"/>
  <c r="AA23" i="2"/>
  <c r="AE13" i="2"/>
  <c r="AF13" i="2"/>
  <c r="AC13" i="2"/>
  <c r="X13" i="2"/>
  <c r="AA13" i="2"/>
  <c r="AB13" i="2"/>
  <c r="Z13" i="2"/>
  <c r="AD13" i="2"/>
  <c r="Z5" i="2"/>
  <c r="Z15" i="2"/>
  <c r="AE15" i="2"/>
  <c r="AA15" i="2"/>
  <c r="X15" i="2"/>
  <c r="AD15" i="2"/>
  <c r="AB15" i="2"/>
  <c r="AF15" i="2"/>
  <c r="AC15" i="2"/>
  <c r="AF20" i="2"/>
  <c r="AE20" i="2"/>
  <c r="AB20" i="2"/>
  <c r="AD20" i="2"/>
  <c r="Z20" i="2"/>
  <c r="X20" i="2"/>
  <c r="AA20" i="2"/>
  <c r="AC20" i="2"/>
  <c r="N11" i="2"/>
  <c r="U11" i="2"/>
  <c r="V11" i="2"/>
  <c r="P11" i="2"/>
  <c r="Q11" i="2"/>
  <c r="R11" i="2"/>
  <c r="S11" i="2"/>
  <c r="T11" i="2"/>
  <c r="N8" i="2"/>
  <c r="R8" i="2"/>
  <c r="S8" i="2"/>
  <c r="T8" i="2"/>
  <c r="U8" i="2"/>
  <c r="V8" i="2"/>
  <c r="P8" i="2"/>
  <c r="Q8" i="2"/>
  <c r="N18" i="2"/>
  <c r="T18" i="2"/>
  <c r="U18" i="2"/>
  <c r="V18" i="2"/>
  <c r="P18" i="2"/>
  <c r="Q18" i="2"/>
  <c r="R18" i="2"/>
  <c r="S18" i="2"/>
  <c r="N23" i="2"/>
  <c r="Q23" i="2"/>
  <c r="R23" i="2"/>
  <c r="S23" i="2"/>
  <c r="T23" i="2"/>
  <c r="U23" i="2"/>
  <c r="V23" i="2"/>
  <c r="P23" i="2"/>
  <c r="N10" i="2"/>
  <c r="T10" i="2"/>
  <c r="U10" i="2"/>
  <c r="V10" i="2"/>
  <c r="P10" i="2"/>
  <c r="Q10" i="2"/>
  <c r="R10" i="2"/>
  <c r="S10" i="2"/>
  <c r="N15" i="2"/>
  <c r="Q15" i="2"/>
  <c r="R15" i="2"/>
  <c r="S15" i="2"/>
  <c r="T15" i="2"/>
  <c r="U15" i="2"/>
  <c r="V15" i="2"/>
  <c r="P15" i="2"/>
  <c r="N13" i="2"/>
  <c r="P13" i="2"/>
  <c r="Q13" i="2"/>
  <c r="R13" i="2"/>
  <c r="S13" i="2"/>
  <c r="T13" i="2"/>
  <c r="U13" i="2"/>
  <c r="V13" i="2"/>
  <c r="N5" i="2"/>
  <c r="S5" i="2"/>
  <c r="R5" i="2"/>
  <c r="Q5" i="2"/>
  <c r="P5" i="2"/>
  <c r="V5" i="2"/>
  <c r="U5" i="2"/>
  <c r="T5" i="2"/>
  <c r="N7" i="2"/>
  <c r="Q7" i="2"/>
  <c r="R7" i="2"/>
  <c r="S7" i="2"/>
  <c r="T7" i="2"/>
  <c r="U7" i="2"/>
  <c r="V7" i="2"/>
  <c r="P7" i="2"/>
  <c r="N17" i="2"/>
  <c r="S17" i="2"/>
  <c r="T17" i="2"/>
  <c r="U17" i="2"/>
  <c r="V17" i="2"/>
  <c r="P17" i="2"/>
  <c r="Q17" i="2"/>
  <c r="R17" i="2"/>
  <c r="N12" i="2"/>
  <c r="V12" i="2"/>
  <c r="P12" i="2"/>
  <c r="Q12" i="2"/>
  <c r="R12" i="2"/>
  <c r="S12" i="2"/>
  <c r="T12" i="2"/>
  <c r="U12" i="2"/>
  <c r="N9" i="2"/>
  <c r="S9" i="2"/>
  <c r="T9" i="2"/>
  <c r="U9" i="2"/>
  <c r="V9" i="2"/>
  <c r="P9" i="2"/>
  <c r="Q9" i="2"/>
  <c r="R9" i="2"/>
  <c r="N14" i="2"/>
  <c r="P14" i="2"/>
  <c r="Q14" i="2"/>
  <c r="R14" i="2"/>
  <c r="S14" i="2"/>
  <c r="T14" i="2"/>
  <c r="U14" i="2"/>
  <c r="V14" i="2"/>
  <c r="N21" i="2"/>
  <c r="P21" i="2"/>
  <c r="Q21" i="2"/>
  <c r="R21" i="2"/>
  <c r="S21" i="2"/>
  <c r="T21" i="2"/>
  <c r="U21" i="2"/>
  <c r="V21" i="2"/>
  <c r="N24" i="2"/>
  <c r="R24" i="2"/>
  <c r="S24" i="2"/>
  <c r="T24" i="2"/>
  <c r="U24" i="2"/>
  <c r="V24" i="2"/>
  <c r="P24" i="2"/>
  <c r="Q24" i="2"/>
  <c r="N6" i="2"/>
  <c r="P6" i="2"/>
  <c r="Q6" i="2"/>
  <c r="R6" i="2"/>
  <c r="S6" i="2"/>
  <c r="T6" i="2"/>
  <c r="U6" i="2"/>
  <c r="V6" i="2"/>
  <c r="N20" i="2"/>
  <c r="V20" i="2"/>
  <c r="P20" i="2"/>
  <c r="Q20" i="2"/>
  <c r="R20" i="2"/>
  <c r="S20" i="2"/>
  <c r="T20" i="2"/>
  <c r="U20" i="2"/>
  <c r="N22" i="2"/>
  <c r="P22" i="2"/>
  <c r="Q22" i="2"/>
  <c r="R22" i="2"/>
  <c r="S22" i="2"/>
  <c r="T22" i="2"/>
  <c r="U22" i="2"/>
  <c r="V22" i="2"/>
  <c r="N19" i="2"/>
  <c r="U19" i="2"/>
  <c r="V19" i="2"/>
  <c r="P19" i="2"/>
  <c r="Q19" i="2"/>
  <c r="R19" i="2"/>
  <c r="S19" i="2"/>
  <c r="T19" i="2"/>
  <c r="N16" i="2"/>
  <c r="R16" i="2"/>
  <c r="S16" i="2"/>
  <c r="T16" i="2"/>
  <c r="U16" i="2"/>
  <c r="V16" i="2"/>
  <c r="P16" i="2"/>
  <c r="Q16" i="2"/>
  <c r="M5" i="2"/>
  <c r="DT13" i="2"/>
  <c r="DT24" i="2"/>
  <c r="DT21" i="2"/>
  <c r="DT10" i="2"/>
  <c r="DT20" i="2"/>
  <c r="DT15" i="2"/>
  <c r="DT12" i="2"/>
  <c r="DT16" i="2"/>
  <c r="DT17" i="2"/>
  <c r="DT23" i="2"/>
  <c r="DT18" i="2"/>
  <c r="DT9" i="2"/>
  <c r="AG10" i="2" s="1"/>
  <c r="DT14" i="2"/>
  <c r="DT8" i="2"/>
  <c r="DT5" i="2"/>
  <c r="DT11" i="2"/>
  <c r="DT6" i="2"/>
  <c r="DT22" i="2"/>
  <c r="DT19" i="2"/>
  <c r="DT7" i="2"/>
  <c r="DP20" i="2"/>
  <c r="DP22" i="2"/>
  <c r="DP11" i="2"/>
  <c r="DP19" i="2"/>
  <c r="DP18" i="2"/>
  <c r="DP14" i="2"/>
  <c r="DP21" i="2"/>
  <c r="DP16" i="2"/>
  <c r="DP17" i="2"/>
  <c r="DP15" i="2"/>
  <c r="DP9" i="2"/>
  <c r="DP12" i="2"/>
  <c r="DP24" i="2"/>
  <c r="DP23" i="2"/>
  <c r="DP13" i="2"/>
  <c r="DP10" i="2"/>
  <c r="DP6" i="2"/>
  <c r="DP5" i="2"/>
  <c r="DP8" i="2"/>
  <c r="DP7" i="2"/>
  <c r="DK7" i="2"/>
  <c r="DK13" i="2"/>
  <c r="DK22" i="2"/>
  <c r="DK19" i="2"/>
  <c r="DK8" i="2"/>
  <c r="DK9" i="2"/>
  <c r="DK21" i="2"/>
  <c r="DK14" i="2"/>
  <c r="DK18" i="2"/>
  <c r="DK11" i="2"/>
  <c r="DK24" i="2"/>
  <c r="DK16" i="2"/>
  <c r="DK23" i="2"/>
  <c r="DK10" i="2"/>
  <c r="DK12" i="2"/>
  <c r="DK6" i="2"/>
  <c r="DK15" i="2"/>
  <c r="DK20" i="2"/>
  <c r="DK17" i="2"/>
  <c r="DK5" i="2"/>
  <c r="W20" i="2" l="1"/>
  <c r="AG16" i="2"/>
  <c r="W19" i="2"/>
  <c r="W18" i="2"/>
  <c r="W17" i="2"/>
  <c r="AG17" i="2"/>
  <c r="W16" i="2"/>
  <c r="AG13" i="2"/>
  <c r="AG12" i="2"/>
  <c r="W21" i="2"/>
  <c r="W9" i="2"/>
  <c r="AG11" i="2"/>
  <c r="AG19" i="2"/>
  <c r="AG18" i="2"/>
  <c r="W13" i="2"/>
  <c r="W12" i="2"/>
  <c r="AG14" i="2"/>
  <c r="W15" i="2"/>
  <c r="AG15" i="2"/>
  <c r="W14" i="2"/>
  <c r="W11" i="2"/>
  <c r="W22" i="2"/>
  <c r="AG20" i="2"/>
  <c r="W10" i="2"/>
  <c r="AG23" i="2"/>
  <c r="AG9" i="2"/>
  <c r="AG21" i="2"/>
  <c r="AG22" i="2"/>
  <c r="W23" i="2"/>
  <c r="L52" i="4"/>
  <c r="S52" i="4" s="1"/>
  <c r="L54" i="4"/>
  <c r="D53" i="4"/>
  <c r="W24" i="2"/>
  <c r="L53" i="4"/>
  <c r="E19" i="4"/>
  <c r="L58" i="4"/>
  <c r="C34" i="4"/>
  <c r="D67" i="4"/>
  <c r="D59" i="4"/>
  <c r="L64" i="4"/>
  <c r="E17" i="4"/>
  <c r="L68" i="4"/>
  <c r="L61" i="4"/>
  <c r="D58" i="4"/>
  <c r="L55" i="4"/>
  <c r="D55" i="4"/>
  <c r="E71" i="4"/>
  <c r="E67" i="4"/>
  <c r="C6" i="4"/>
  <c r="K46" i="4"/>
  <c r="C43" i="4"/>
  <c r="E10" i="4"/>
  <c r="K30" i="4"/>
  <c r="K42" i="4"/>
  <c r="C56" i="4"/>
  <c r="C31" i="4"/>
  <c r="K31" i="4"/>
  <c r="L70" i="4"/>
  <c r="D54" i="4"/>
  <c r="L59" i="4"/>
  <c r="D64" i="4"/>
  <c r="L60" i="4"/>
  <c r="K41" i="4"/>
  <c r="L57" i="4"/>
  <c r="L66" i="4"/>
  <c r="D63" i="4"/>
  <c r="D71" i="4"/>
  <c r="D62" i="4"/>
  <c r="L69" i="4"/>
  <c r="L62" i="4"/>
  <c r="L65" i="4"/>
  <c r="D60" i="4"/>
  <c r="L71" i="4"/>
  <c r="D66" i="4"/>
  <c r="D68" i="4"/>
  <c r="D69" i="4"/>
  <c r="L56" i="4"/>
  <c r="C35" i="4"/>
  <c r="E57" i="4"/>
  <c r="D56" i="4"/>
  <c r="D61" i="4"/>
  <c r="D70" i="4"/>
  <c r="E32" i="4"/>
  <c r="M59" i="4"/>
  <c r="K71" i="4"/>
  <c r="L63" i="4"/>
  <c r="D65" i="4"/>
  <c r="L67" i="4"/>
  <c r="D57" i="4"/>
  <c r="M46" i="4"/>
  <c r="E54" i="4"/>
  <c r="E64" i="4"/>
  <c r="E61" i="4"/>
  <c r="E70" i="4"/>
  <c r="K43" i="4"/>
  <c r="K45" i="4"/>
  <c r="E22" i="4"/>
  <c r="E56" i="4"/>
  <c r="C41" i="4"/>
  <c r="C36" i="4"/>
  <c r="C40" i="4"/>
  <c r="C12" i="4"/>
  <c r="C16" i="4"/>
  <c r="E66" i="4"/>
  <c r="E58" i="4"/>
  <c r="K33" i="4"/>
  <c r="K34" i="4"/>
  <c r="K44" i="4"/>
  <c r="C21" i="4"/>
  <c r="M8" i="4"/>
  <c r="K18" i="4"/>
  <c r="D41" i="4"/>
  <c r="D52" i="4"/>
  <c r="E52" i="4"/>
  <c r="K35" i="4"/>
  <c r="K38" i="4"/>
  <c r="C32" i="4"/>
  <c r="C23" i="4"/>
  <c r="D17" i="4"/>
  <c r="C33" i="4"/>
  <c r="C29" i="4"/>
  <c r="M4" i="4"/>
  <c r="K63" i="4"/>
  <c r="M52" i="4"/>
  <c r="M65" i="4"/>
  <c r="C59" i="4"/>
  <c r="M68" i="4"/>
  <c r="K68" i="4"/>
  <c r="E65" i="4"/>
  <c r="E60" i="4"/>
  <c r="E63" i="4"/>
  <c r="E69" i="4"/>
  <c r="C60" i="4"/>
  <c r="M31" i="4"/>
  <c r="C39" i="4"/>
  <c r="L41" i="4"/>
  <c r="C46" i="4"/>
  <c r="L47" i="4"/>
  <c r="L46" i="4"/>
  <c r="M33" i="4"/>
  <c r="D28" i="4"/>
  <c r="L43" i="4"/>
  <c r="E40" i="4"/>
  <c r="L29" i="4"/>
  <c r="K47" i="4"/>
  <c r="M34" i="4"/>
  <c r="D44" i="4"/>
  <c r="K36" i="4"/>
  <c r="K14" i="4"/>
  <c r="D18" i="4"/>
  <c r="K19" i="4"/>
  <c r="K4" i="4"/>
  <c r="M6" i="4"/>
  <c r="K13" i="4"/>
  <c r="E15" i="4"/>
  <c r="E21" i="4"/>
  <c r="M7" i="4"/>
  <c r="M21" i="4"/>
  <c r="L14" i="4"/>
  <c r="K6" i="4"/>
  <c r="D21" i="4"/>
  <c r="K20" i="4"/>
  <c r="L8" i="4"/>
  <c r="K69" i="4"/>
  <c r="M71" i="4"/>
  <c r="K64" i="4"/>
  <c r="K58" i="4"/>
  <c r="K70" i="4"/>
  <c r="E35" i="4"/>
  <c r="M45" i="4"/>
  <c r="M29" i="4"/>
  <c r="M28" i="4"/>
  <c r="M40" i="4"/>
  <c r="D47" i="4"/>
  <c r="E30" i="4"/>
  <c r="D33" i="4"/>
  <c r="D42" i="4"/>
  <c r="M44" i="4"/>
  <c r="K10" i="4"/>
  <c r="K22" i="4"/>
  <c r="K5" i="4"/>
  <c r="D5" i="4"/>
  <c r="C11" i="4"/>
  <c r="D23" i="4"/>
  <c r="M18" i="4"/>
  <c r="C9" i="4"/>
  <c r="D4" i="4"/>
  <c r="L15" i="4"/>
  <c r="K16" i="4"/>
  <c r="M5" i="4"/>
  <c r="L4" i="4"/>
  <c r="C18" i="4"/>
  <c r="C53" i="4"/>
  <c r="K59" i="4"/>
  <c r="K67" i="4"/>
  <c r="C68" i="4"/>
  <c r="C57" i="4"/>
  <c r="E31" i="4"/>
  <c r="M58" i="4"/>
  <c r="E62" i="4"/>
  <c r="C66" i="4"/>
  <c r="C63" i="4"/>
  <c r="M63" i="4"/>
  <c r="C71" i="4"/>
  <c r="E53" i="4"/>
  <c r="M57" i="4"/>
  <c r="K53" i="4"/>
  <c r="C70" i="4"/>
  <c r="M61" i="4"/>
  <c r="K60" i="4"/>
  <c r="K62" i="4"/>
  <c r="K32" i="4"/>
  <c r="L34" i="4"/>
  <c r="M39" i="4"/>
  <c r="C47" i="4"/>
  <c r="L33" i="4"/>
  <c r="M37" i="4"/>
  <c r="M35" i="4"/>
  <c r="K29" i="4"/>
  <c r="C44" i="4"/>
  <c r="L42" i="4"/>
  <c r="E38" i="4"/>
  <c r="C42" i="4"/>
  <c r="L40" i="4"/>
  <c r="L28" i="4"/>
  <c r="C28" i="4"/>
  <c r="K11" i="4"/>
  <c r="K15" i="4"/>
  <c r="E9" i="4"/>
  <c r="K23" i="4"/>
  <c r="L11" i="4"/>
  <c r="M9" i="4"/>
  <c r="E20" i="4"/>
  <c r="C22" i="4"/>
  <c r="L5" i="4"/>
  <c r="L20" i="4"/>
  <c r="D19" i="4"/>
  <c r="L21" i="4"/>
  <c r="L9" i="4"/>
  <c r="M20" i="4"/>
  <c r="C10" i="4"/>
  <c r="C67" i="4"/>
  <c r="K66" i="4"/>
  <c r="M60" i="4"/>
  <c r="K54" i="4"/>
  <c r="E43" i="4"/>
  <c r="D40" i="4"/>
  <c r="E42" i="4"/>
  <c r="E39" i="4"/>
  <c r="M41" i="4"/>
  <c r="E41" i="4"/>
  <c r="L31" i="4"/>
  <c r="D29" i="4"/>
  <c r="L39" i="4"/>
  <c r="L32" i="4"/>
  <c r="M14" i="4"/>
  <c r="C20" i="4"/>
  <c r="M15" i="4"/>
  <c r="E13" i="4"/>
  <c r="D16" i="4"/>
  <c r="M19" i="4"/>
  <c r="D9" i="4"/>
  <c r="D8" i="4"/>
  <c r="M16" i="4"/>
  <c r="C5" i="4"/>
  <c r="L10" i="4"/>
  <c r="E8" i="4"/>
  <c r="D22" i="4"/>
  <c r="M55" i="4"/>
  <c r="C64" i="4"/>
  <c r="E46" i="4"/>
  <c r="K61" i="4"/>
  <c r="C55" i="4"/>
  <c r="E59" i="4"/>
  <c r="E68" i="4"/>
  <c r="K65" i="4"/>
  <c r="M54" i="4"/>
  <c r="C54" i="4"/>
  <c r="K56" i="4"/>
  <c r="M67" i="4"/>
  <c r="C52" i="4"/>
  <c r="C37" i="4"/>
  <c r="D37" i="4"/>
  <c r="K40" i="4"/>
  <c r="L44" i="4"/>
  <c r="M47" i="4"/>
  <c r="L36" i="4"/>
  <c r="D32" i="4"/>
  <c r="D39" i="4"/>
  <c r="E45" i="4"/>
  <c r="M32" i="4"/>
  <c r="D35" i="4"/>
  <c r="K39" i="4"/>
  <c r="D43" i="4"/>
  <c r="M36" i="4"/>
  <c r="D46" i="4"/>
  <c r="M22" i="4"/>
  <c r="K17" i="4"/>
  <c r="L12" i="4"/>
  <c r="E5" i="4"/>
  <c r="K7" i="4"/>
  <c r="M10" i="4"/>
  <c r="M23" i="4"/>
  <c r="E23" i="4"/>
  <c r="L6" i="4"/>
  <c r="C17" i="4"/>
  <c r="E14" i="4"/>
  <c r="L22" i="4"/>
  <c r="L17" i="4"/>
  <c r="K12" i="4"/>
  <c r="D14" i="4"/>
  <c r="C65" i="4"/>
  <c r="K57" i="4"/>
  <c r="C69" i="4"/>
  <c r="C62" i="4"/>
  <c r="M70" i="4"/>
  <c r="L30" i="4"/>
  <c r="D38" i="4"/>
  <c r="M30" i="4"/>
  <c r="D45" i="4"/>
  <c r="E37" i="4"/>
  <c r="L45" i="4"/>
  <c r="D36" i="4"/>
  <c r="D30" i="4"/>
  <c r="K9" i="4"/>
  <c r="C14" i="4"/>
  <c r="K21" i="4"/>
  <c r="D15" i="4"/>
  <c r="L7" i="4"/>
  <c r="K8" i="4"/>
  <c r="M13" i="4"/>
  <c r="L23" i="4"/>
  <c r="D13" i="4"/>
  <c r="L16" i="4"/>
  <c r="D6" i="4"/>
  <c r="M56" i="4"/>
  <c r="M62" i="4"/>
  <c r="M53" i="4"/>
  <c r="D31" i="4"/>
  <c r="C58" i="4"/>
  <c r="C61" i="4"/>
  <c r="M69" i="4"/>
  <c r="M66" i="4"/>
  <c r="M64" i="4"/>
  <c r="E55" i="4"/>
  <c r="K52" i="4"/>
  <c r="K55" i="4"/>
  <c r="C38" i="4"/>
  <c r="C30" i="4"/>
  <c r="C45" i="4"/>
  <c r="K28" i="4"/>
  <c r="L35" i="4"/>
  <c r="D34" i="4"/>
  <c r="K37" i="4"/>
  <c r="M43" i="4"/>
  <c r="M38" i="4"/>
  <c r="L37" i="4"/>
  <c r="E44" i="4"/>
  <c r="E28" i="4"/>
  <c r="E34" i="4"/>
  <c r="D10" i="4"/>
  <c r="L19" i="4"/>
  <c r="D20" i="4"/>
  <c r="E4" i="4"/>
  <c r="C4" i="4"/>
  <c r="C19" i="4"/>
  <c r="E12" i="4"/>
  <c r="D11" i="4"/>
  <c r="L13" i="4"/>
  <c r="L18" i="4"/>
  <c r="C7" i="4"/>
  <c r="C8" i="4"/>
  <c r="M12" i="4"/>
  <c r="E18" i="4"/>
  <c r="L38" i="4"/>
  <c r="M42" i="4"/>
  <c r="E29" i="4"/>
  <c r="E47" i="4"/>
  <c r="E36" i="4"/>
  <c r="E33" i="4"/>
  <c r="D12" i="4"/>
  <c r="E11" i="4"/>
  <c r="E7" i="4"/>
  <c r="C15" i="4"/>
  <c r="M11" i="4"/>
  <c r="M17" i="4"/>
  <c r="E6" i="4"/>
  <c r="D7" i="4"/>
  <c r="C13" i="4"/>
  <c r="E16" i="4"/>
  <c r="AG8" i="2"/>
  <c r="AG7" i="2"/>
  <c r="W8" i="2"/>
  <c r="AG6" i="2"/>
  <c r="W7" i="2"/>
  <c r="AG24" i="2"/>
  <c r="W6" i="2"/>
  <c r="DL17" i="2"/>
  <c r="DL24" i="2"/>
  <c r="DL6" i="2"/>
  <c r="DL14" i="2"/>
  <c r="DL21" i="2"/>
  <c r="DL10" i="2"/>
  <c r="DL9" i="2"/>
  <c r="DL12" i="2"/>
  <c r="DL23" i="2"/>
  <c r="DL8" i="2"/>
  <c r="DL5" i="2"/>
  <c r="DL16" i="2"/>
  <c r="DL19" i="2"/>
  <c r="DL22" i="2"/>
  <c r="DL20" i="2"/>
  <c r="DL11" i="2"/>
  <c r="DL13" i="2"/>
  <c r="DL15" i="2"/>
  <c r="DL18" i="2"/>
  <c r="DL7" i="2"/>
  <c r="S53" i="4" l="1"/>
  <c r="S62" i="4"/>
  <c r="S56" i="4"/>
  <c r="S55" i="4"/>
  <c r="S61" i="4"/>
  <c r="S54" i="4"/>
  <c r="M6" i="2"/>
  <c r="M16" i="2"/>
  <c r="M14" i="2"/>
  <c r="M12" i="2"/>
  <c r="M15" i="2"/>
  <c r="M17" i="2"/>
  <c r="M13" i="2"/>
  <c r="M18" i="2"/>
  <c r="M19" i="2"/>
  <c r="N52" i="4"/>
  <c r="M10" i="2"/>
  <c r="M11" i="2"/>
  <c r="M20" i="2"/>
  <c r="M21" i="2"/>
  <c r="N65" i="4"/>
  <c r="M22" i="2"/>
  <c r="N17" i="4"/>
  <c r="N59" i="4"/>
  <c r="N20" i="4"/>
  <c r="N21" i="4"/>
  <c r="F34" i="4"/>
  <c r="N40" i="4"/>
  <c r="N61" i="4"/>
  <c r="S66" i="4"/>
  <c r="N64" i="4"/>
  <c r="S67" i="4"/>
  <c r="N60" i="4"/>
  <c r="S71" i="4"/>
  <c r="N37" i="4"/>
  <c r="N33" i="4"/>
  <c r="N57" i="4"/>
  <c r="F31" i="4"/>
  <c r="V34" i="4"/>
  <c r="N32" i="4"/>
  <c r="N29" i="4"/>
  <c r="V6" i="4"/>
  <c r="S12" i="4"/>
  <c r="N55" i="4"/>
  <c r="V69" i="4"/>
  <c r="F69" i="4"/>
  <c r="F67" i="4"/>
  <c r="V67" i="4"/>
  <c r="F63" i="4"/>
  <c r="V63" i="4"/>
  <c r="N46" i="4"/>
  <c r="V15" i="4"/>
  <c r="F15" i="4"/>
  <c r="V20" i="4"/>
  <c r="F20" i="4"/>
  <c r="F10" i="4"/>
  <c r="V10" i="4"/>
  <c r="F66" i="4"/>
  <c r="V66" i="4"/>
  <c r="N47" i="4"/>
  <c r="V46" i="4"/>
  <c r="F46" i="4"/>
  <c r="F65" i="4"/>
  <c r="V65" i="4"/>
  <c r="V70" i="4"/>
  <c r="F70" i="4"/>
  <c r="F18" i="4"/>
  <c r="V18" i="4"/>
  <c r="N70" i="4"/>
  <c r="N68" i="4"/>
  <c r="V33" i="4"/>
  <c r="F33" i="4"/>
  <c r="N45" i="4"/>
  <c r="V45" i="4"/>
  <c r="F45" i="4"/>
  <c r="F6" i="4"/>
  <c r="N56" i="4"/>
  <c r="V42" i="4"/>
  <c r="F42" i="4"/>
  <c r="V47" i="4"/>
  <c r="F47" i="4"/>
  <c r="N53" i="4"/>
  <c r="F11" i="4"/>
  <c r="V11" i="4"/>
  <c r="N58" i="4"/>
  <c r="N19" i="4"/>
  <c r="V39" i="4"/>
  <c r="F39" i="4"/>
  <c r="N18" i="4"/>
  <c r="F16" i="4"/>
  <c r="V16" i="4"/>
  <c r="N43" i="4"/>
  <c r="N41" i="4"/>
  <c r="F56" i="4"/>
  <c r="V56" i="4"/>
  <c r="F22" i="4"/>
  <c r="V22" i="4"/>
  <c r="V19" i="4"/>
  <c r="F19" i="4"/>
  <c r="V13" i="4"/>
  <c r="F13" i="4"/>
  <c r="F14" i="4"/>
  <c r="V14" i="4"/>
  <c r="N12" i="4"/>
  <c r="F64" i="4"/>
  <c r="V64" i="4"/>
  <c r="N23" i="4"/>
  <c r="V31" i="4"/>
  <c r="V59" i="4"/>
  <c r="F59" i="4"/>
  <c r="V23" i="4"/>
  <c r="F23" i="4"/>
  <c r="V12" i="4"/>
  <c r="F12" i="4"/>
  <c r="F35" i="4"/>
  <c r="V35" i="4"/>
  <c r="N42" i="4"/>
  <c r="F37" i="4"/>
  <c r="V37" i="4"/>
  <c r="V9" i="4"/>
  <c r="F9" i="4"/>
  <c r="V8" i="4"/>
  <c r="F8" i="4"/>
  <c r="F38" i="4"/>
  <c r="V38" i="4"/>
  <c r="F61" i="4"/>
  <c r="V61" i="4"/>
  <c r="N9" i="4"/>
  <c r="N30" i="4"/>
  <c r="N39" i="4"/>
  <c r="F57" i="4"/>
  <c r="V57" i="4"/>
  <c r="N16" i="4"/>
  <c r="N14" i="4"/>
  <c r="F60" i="4"/>
  <c r="V60" i="4"/>
  <c r="F32" i="4"/>
  <c r="V32" i="4"/>
  <c r="V21" i="4"/>
  <c r="F21" i="4"/>
  <c r="F40" i="4"/>
  <c r="V40" i="4"/>
  <c r="N71" i="4"/>
  <c r="N13" i="4"/>
  <c r="F58" i="4"/>
  <c r="V58" i="4"/>
  <c r="N15" i="4"/>
  <c r="F44" i="4"/>
  <c r="V44" i="4"/>
  <c r="V71" i="4"/>
  <c r="F71" i="4"/>
  <c r="V68" i="4"/>
  <c r="F68" i="4"/>
  <c r="N22" i="4"/>
  <c r="N69" i="4"/>
  <c r="N36" i="4"/>
  <c r="N38" i="4"/>
  <c r="N44" i="4"/>
  <c r="V36" i="4"/>
  <c r="F36" i="4"/>
  <c r="V17" i="4"/>
  <c r="F17" i="4"/>
  <c r="F62" i="4"/>
  <c r="V62" i="4"/>
  <c r="N66" i="4"/>
  <c r="N11" i="4"/>
  <c r="N62" i="4"/>
  <c r="N67" i="4"/>
  <c r="N10" i="4"/>
  <c r="N8" i="4"/>
  <c r="N63" i="4"/>
  <c r="N35" i="4"/>
  <c r="N34" i="4"/>
  <c r="F41" i="4"/>
  <c r="V41" i="4"/>
  <c r="V43" i="4"/>
  <c r="F43" i="4"/>
  <c r="S60" i="4"/>
  <c r="S57" i="4"/>
  <c r="F55" i="4"/>
  <c r="V55" i="4"/>
  <c r="V5" i="4"/>
  <c r="F5" i="4"/>
  <c r="V53" i="4"/>
  <c r="F53" i="4"/>
  <c r="F29" i="4"/>
  <c r="V29" i="4"/>
  <c r="N6" i="4"/>
  <c r="N31" i="4"/>
  <c r="V7" i="4"/>
  <c r="F7" i="4"/>
  <c r="S69" i="4"/>
  <c r="S65" i="4"/>
  <c r="S64" i="4"/>
  <c r="V54" i="4"/>
  <c r="F54" i="4"/>
  <c r="V30" i="4"/>
  <c r="F30" i="4"/>
  <c r="S68" i="4"/>
  <c r="S63" i="4"/>
  <c r="S59" i="4"/>
  <c r="N7" i="4"/>
  <c r="N54" i="4"/>
  <c r="N5" i="4"/>
  <c r="S58" i="4"/>
  <c r="S70" i="4"/>
  <c r="V52" i="4"/>
  <c r="F52" i="4"/>
  <c r="V4" i="4"/>
  <c r="F4" i="4"/>
  <c r="N4" i="4"/>
  <c r="S16" i="4"/>
  <c r="N28" i="4"/>
  <c r="F28" i="4"/>
  <c r="V28" i="4"/>
  <c r="S30" i="4"/>
  <c r="S47" i="4"/>
  <c r="S32" i="4"/>
  <c r="S45" i="4"/>
  <c r="S46" i="4"/>
  <c r="S41" i="4"/>
  <c r="S28" i="4"/>
  <c r="S38" i="4"/>
  <c r="S35" i="4"/>
  <c r="S36" i="4"/>
  <c r="S40" i="4"/>
  <c r="S37" i="4"/>
  <c r="S31" i="4"/>
  <c r="S34" i="4"/>
  <c r="S42" i="4"/>
  <c r="S29" i="4"/>
  <c r="S33" i="4"/>
  <c r="S44" i="4"/>
  <c r="S43" i="4"/>
  <c r="S39" i="4"/>
  <c r="S4" i="4"/>
  <c r="S18" i="4"/>
  <c r="S5" i="4"/>
  <c r="S21" i="4"/>
  <c r="S7" i="4"/>
  <c r="S19" i="4"/>
  <c r="S6" i="4"/>
  <c r="S8" i="4"/>
  <c r="S17" i="4"/>
  <c r="S9" i="4"/>
  <c r="S14" i="4"/>
  <c r="S23" i="4"/>
  <c r="S10" i="4"/>
  <c r="S22" i="4"/>
  <c r="S11" i="4"/>
  <c r="S13" i="4"/>
  <c r="S15" i="4"/>
  <c r="S20" i="4"/>
  <c r="M8" i="2"/>
  <c r="M23" i="2"/>
  <c r="M9" i="2"/>
  <c r="M7" i="2"/>
  <c r="M24" i="2"/>
  <c r="O66" i="4" l="1"/>
  <c r="I66" i="4" s="1"/>
  <c r="G71" i="4"/>
  <c r="A71" i="4" s="1"/>
  <c r="O20" i="4"/>
  <c r="I20" i="4" s="1"/>
  <c r="W65" i="4"/>
  <c r="Q65" i="4" s="1"/>
  <c r="G41" i="4"/>
  <c r="A41" i="4" s="1"/>
  <c r="O33" i="4"/>
  <c r="I33" i="4" s="1"/>
  <c r="O34" i="4"/>
  <c r="I34" i="4" s="1"/>
  <c r="W34" i="4"/>
  <c r="Q34" i="4" s="1"/>
  <c r="O57" i="4"/>
  <c r="I57" i="4" s="1"/>
  <c r="W8" i="4"/>
  <c r="Q8" i="4" s="1"/>
  <c r="G6" i="4"/>
  <c r="A6" i="4" s="1"/>
  <c r="O7" i="4"/>
  <c r="I7" i="4" s="1"/>
  <c r="O53" i="4"/>
  <c r="I53" i="4" s="1"/>
  <c r="O52" i="4"/>
  <c r="I52" i="4" s="1"/>
  <c r="O39" i="4"/>
  <c r="I39" i="4" s="1"/>
  <c r="O58" i="4"/>
  <c r="I58" i="4" s="1"/>
  <c r="O32" i="4"/>
  <c r="I32" i="4" s="1"/>
  <c r="G63" i="4"/>
  <c r="A63" i="4" s="1"/>
  <c r="W4" i="4"/>
  <c r="Q4" i="4" s="1"/>
  <c r="O35" i="4"/>
  <c r="I35" i="4" s="1"/>
  <c r="W62" i="4"/>
  <c r="Q62" i="4" s="1"/>
  <c r="O44" i="4"/>
  <c r="I44" i="4" s="1"/>
  <c r="W71" i="4"/>
  <c r="Q71" i="4" s="1"/>
  <c r="O13" i="4"/>
  <c r="I13" i="4" s="1"/>
  <c r="G32" i="4"/>
  <c r="A32" i="4" s="1"/>
  <c r="O21" i="4"/>
  <c r="I21" i="4" s="1"/>
  <c r="G35" i="4"/>
  <c r="A35" i="4" s="1"/>
  <c r="O23" i="4"/>
  <c r="I23" i="4" s="1"/>
  <c r="G19" i="4"/>
  <c r="A19" i="4" s="1"/>
  <c r="O43" i="4"/>
  <c r="I43" i="4" s="1"/>
  <c r="W11" i="4"/>
  <c r="Q11" i="4" s="1"/>
  <c r="O56" i="4"/>
  <c r="I56" i="4" s="1"/>
  <c r="O68" i="4"/>
  <c r="I68" i="4" s="1"/>
  <c r="G65" i="4"/>
  <c r="A65" i="4" s="1"/>
  <c r="G20" i="4"/>
  <c r="A20" i="4" s="1"/>
  <c r="W67" i="4"/>
  <c r="Q67" i="4" s="1"/>
  <c r="W36" i="4"/>
  <c r="Q36" i="4" s="1"/>
  <c r="O63" i="4"/>
  <c r="I63" i="4" s="1"/>
  <c r="G62" i="4"/>
  <c r="A62" i="4" s="1"/>
  <c r="O38" i="4"/>
  <c r="I38" i="4" s="1"/>
  <c r="W44" i="4"/>
  <c r="Q44" i="4" s="1"/>
  <c r="O17" i="4"/>
  <c r="I17" i="4" s="1"/>
  <c r="W60" i="4"/>
  <c r="Q60" i="4" s="1"/>
  <c r="O9" i="4"/>
  <c r="I9" i="4" s="1"/>
  <c r="G9" i="4"/>
  <c r="A9" i="4" s="1"/>
  <c r="G12" i="4"/>
  <c r="A12" i="4" s="1"/>
  <c r="W64" i="4"/>
  <c r="Q64" i="4" s="1"/>
  <c r="W19" i="4"/>
  <c r="Q19" i="4" s="1"/>
  <c r="W16" i="4"/>
  <c r="Q16" i="4" s="1"/>
  <c r="G11" i="4"/>
  <c r="A11" i="4" s="1"/>
  <c r="O70" i="4"/>
  <c r="I70" i="4" s="1"/>
  <c r="G46" i="4"/>
  <c r="A46" i="4" s="1"/>
  <c r="W20" i="4"/>
  <c r="Q20" i="4" s="1"/>
  <c r="G67" i="4"/>
  <c r="A67" i="4" s="1"/>
  <c r="W32" i="4"/>
  <c r="Q32" i="4" s="1"/>
  <c r="W13" i="4"/>
  <c r="Q13" i="4" s="1"/>
  <c r="G10" i="4"/>
  <c r="A10" i="4" s="1"/>
  <c r="W53" i="4"/>
  <c r="Q53" i="4" s="1"/>
  <c r="W6" i="4"/>
  <c r="Q6" i="4" s="1"/>
  <c r="O8" i="4"/>
  <c r="I8" i="4" s="1"/>
  <c r="O37" i="4"/>
  <c r="I37" i="4" s="1"/>
  <c r="O36" i="4"/>
  <c r="I36" i="4" s="1"/>
  <c r="G44" i="4"/>
  <c r="A44" i="4" s="1"/>
  <c r="O71" i="4"/>
  <c r="I71" i="4" s="1"/>
  <c r="G60" i="4"/>
  <c r="A60" i="4" s="1"/>
  <c r="W61" i="4"/>
  <c r="Q61" i="4" s="1"/>
  <c r="W9" i="4"/>
  <c r="Q9" i="4" s="1"/>
  <c r="W12" i="4"/>
  <c r="Q12" i="4" s="1"/>
  <c r="G64" i="4"/>
  <c r="A64" i="4" s="1"/>
  <c r="G16" i="4"/>
  <c r="A16" i="4" s="1"/>
  <c r="G45" i="4"/>
  <c r="A45" i="4" s="1"/>
  <c r="W18" i="4"/>
  <c r="Q18" i="4" s="1"/>
  <c r="W46" i="4"/>
  <c r="Q46" i="4" s="1"/>
  <c r="G69" i="4"/>
  <c r="A69" i="4" s="1"/>
  <c r="G58" i="4"/>
  <c r="A58" i="4" s="1"/>
  <c r="W35" i="4"/>
  <c r="Q35" i="4" s="1"/>
  <c r="O41" i="4"/>
  <c r="I41" i="4" s="1"/>
  <c r="W33" i="4"/>
  <c r="Q33" i="4" s="1"/>
  <c r="G28" i="4"/>
  <c r="A28" i="4" s="1"/>
  <c r="G5" i="4"/>
  <c r="A5" i="4" s="1"/>
  <c r="G43" i="4"/>
  <c r="A43" i="4" s="1"/>
  <c r="O10" i="4"/>
  <c r="I10" i="4" s="1"/>
  <c r="O59" i="4"/>
  <c r="I59" i="4" s="1"/>
  <c r="O69" i="4"/>
  <c r="I69" i="4" s="1"/>
  <c r="O15" i="4"/>
  <c r="I15" i="4" s="1"/>
  <c r="W40" i="4"/>
  <c r="Q40" i="4" s="1"/>
  <c r="O14" i="4"/>
  <c r="I14" i="4" s="1"/>
  <c r="G61" i="4"/>
  <c r="A61" i="4" s="1"/>
  <c r="O60" i="4"/>
  <c r="I60" i="4" s="1"/>
  <c r="G23" i="4"/>
  <c r="A23" i="4" s="1"/>
  <c r="O12" i="4"/>
  <c r="I12" i="4" s="1"/>
  <c r="W22" i="4"/>
  <c r="Q22" i="4" s="1"/>
  <c r="O18" i="4"/>
  <c r="I18" i="4" s="1"/>
  <c r="G47" i="4"/>
  <c r="A47" i="4" s="1"/>
  <c r="W45" i="4"/>
  <c r="Q45" i="4" s="1"/>
  <c r="G18" i="4"/>
  <c r="A18" i="4" s="1"/>
  <c r="O47" i="4"/>
  <c r="I47" i="4" s="1"/>
  <c r="G15" i="4"/>
  <c r="A15" i="4" s="1"/>
  <c r="W69" i="4"/>
  <c r="Q69" i="4" s="1"/>
  <c r="O30" i="4"/>
  <c r="I30" i="4" s="1"/>
  <c r="W30" i="4"/>
  <c r="Q30" i="4" s="1"/>
  <c r="W43" i="4"/>
  <c r="Q43" i="4" s="1"/>
  <c r="O67" i="4"/>
  <c r="I67" i="4" s="1"/>
  <c r="G17" i="4"/>
  <c r="A17" i="4" s="1"/>
  <c r="O22" i="4"/>
  <c r="I22" i="4" s="1"/>
  <c r="O65" i="4"/>
  <c r="I65" i="4" s="1"/>
  <c r="G40" i="4"/>
  <c r="A40" i="4" s="1"/>
  <c r="O16" i="4"/>
  <c r="I16" i="4" s="1"/>
  <c r="W38" i="4"/>
  <c r="Q38" i="4" s="1"/>
  <c r="W37" i="4"/>
  <c r="Q37" i="4" s="1"/>
  <c r="W23" i="4"/>
  <c r="Q23" i="4" s="1"/>
  <c r="W14" i="4"/>
  <c r="Q14" i="4" s="1"/>
  <c r="G22" i="4"/>
  <c r="A22" i="4" s="1"/>
  <c r="G39" i="4"/>
  <c r="A39" i="4" s="1"/>
  <c r="W47" i="4"/>
  <c r="Q47" i="4" s="1"/>
  <c r="G70" i="4"/>
  <c r="A70" i="4" s="1"/>
  <c r="W66" i="4"/>
  <c r="Q66" i="4" s="1"/>
  <c r="W15" i="4"/>
  <c r="Q15" i="4" s="1"/>
  <c r="W41" i="4"/>
  <c r="Q41" i="4" s="1"/>
  <c r="O62" i="4"/>
  <c r="I62" i="4" s="1"/>
  <c r="W17" i="4"/>
  <c r="Q17" i="4" s="1"/>
  <c r="G68" i="4"/>
  <c r="A68" i="4" s="1"/>
  <c r="O40" i="4"/>
  <c r="I40" i="4" s="1"/>
  <c r="G21" i="4"/>
  <c r="A21" i="4" s="1"/>
  <c r="W57" i="4"/>
  <c r="Q57" i="4" s="1"/>
  <c r="G38" i="4"/>
  <c r="A38" i="4" s="1"/>
  <c r="G37" i="4"/>
  <c r="A37" i="4" s="1"/>
  <c r="G59" i="4"/>
  <c r="A59" i="4" s="1"/>
  <c r="G14" i="4"/>
  <c r="A14" i="4" s="1"/>
  <c r="W56" i="4"/>
  <c r="Q56" i="4" s="1"/>
  <c r="W39" i="4"/>
  <c r="Q39" i="4" s="1"/>
  <c r="G42" i="4"/>
  <c r="A42" i="4" s="1"/>
  <c r="O45" i="4"/>
  <c r="I45" i="4" s="1"/>
  <c r="W70" i="4"/>
  <c r="Q70" i="4" s="1"/>
  <c r="G66" i="4"/>
  <c r="A66" i="4" s="1"/>
  <c r="O46" i="4"/>
  <c r="I46" i="4" s="1"/>
  <c r="G34" i="4"/>
  <c r="A34" i="4" s="1"/>
  <c r="O54" i="4"/>
  <c r="I54" i="4" s="1"/>
  <c r="O6" i="4"/>
  <c r="I6" i="4" s="1"/>
  <c r="G55" i="4"/>
  <c r="A55" i="4" s="1"/>
  <c r="O11" i="4"/>
  <c r="I11" i="4" s="1"/>
  <c r="G36" i="4"/>
  <c r="A36" i="4" s="1"/>
  <c r="W68" i="4"/>
  <c r="Q68" i="4" s="1"/>
  <c r="W58" i="4"/>
  <c r="Q58" i="4" s="1"/>
  <c r="W21" i="4"/>
  <c r="Q21" i="4" s="1"/>
  <c r="G57" i="4"/>
  <c r="A57" i="4" s="1"/>
  <c r="G8" i="4"/>
  <c r="A8" i="4" s="1"/>
  <c r="W59" i="4"/>
  <c r="Q59" i="4" s="1"/>
  <c r="G13" i="4"/>
  <c r="A13" i="4" s="1"/>
  <c r="G56" i="4"/>
  <c r="A56" i="4" s="1"/>
  <c r="O19" i="4"/>
  <c r="I19" i="4" s="1"/>
  <c r="W42" i="4"/>
  <c r="Q42" i="4" s="1"/>
  <c r="G33" i="4"/>
  <c r="A33" i="4" s="1"/>
  <c r="O61" i="4"/>
  <c r="I61" i="4" s="1"/>
  <c r="W10" i="4"/>
  <c r="Q10" i="4" s="1"/>
  <c r="W63" i="4"/>
  <c r="Q63" i="4" s="1"/>
  <c r="O64" i="4"/>
  <c r="I64" i="4" s="1"/>
  <c r="G52" i="4"/>
  <c r="A52" i="4" s="1"/>
  <c r="G29" i="4"/>
  <c r="A29" i="4" s="1"/>
  <c r="W52" i="4"/>
  <c r="Q52" i="4" s="1"/>
  <c r="G7" i="4"/>
  <c r="A7" i="4" s="1"/>
  <c r="G53" i="4"/>
  <c r="A53" i="4" s="1"/>
  <c r="G4" i="4"/>
  <c r="A4" i="4" s="1"/>
  <c r="W29" i="4"/>
  <c r="Q29" i="4" s="1"/>
  <c r="G30" i="4"/>
  <c r="A30" i="4" s="1"/>
  <c r="W7" i="4"/>
  <c r="Q7" i="4" s="1"/>
  <c r="O29" i="4"/>
  <c r="I29" i="4" s="1"/>
  <c r="O31" i="4"/>
  <c r="I31" i="4" s="1"/>
  <c r="O5" i="4"/>
  <c r="I5" i="4" s="1"/>
  <c r="G54" i="4"/>
  <c r="A54" i="4" s="1"/>
  <c r="W5" i="4"/>
  <c r="Q5" i="4" s="1"/>
  <c r="G31" i="4"/>
  <c r="A31" i="4" s="1"/>
  <c r="W28" i="4"/>
  <c r="Q28" i="4" s="1"/>
  <c r="O4" i="4"/>
  <c r="I4" i="4" s="1"/>
  <c r="W54" i="4"/>
  <c r="Q54" i="4" s="1"/>
  <c r="O55" i="4"/>
  <c r="I55" i="4" s="1"/>
  <c r="W55" i="4"/>
  <c r="Q55" i="4" s="1"/>
  <c r="W31" i="4"/>
  <c r="Q31" i="4" s="1"/>
  <c r="O42" i="4"/>
  <c r="I42" i="4" s="1"/>
  <c r="O28" i="4"/>
  <c r="I28" i="4" s="1"/>
  <c r="AD81" i="4" l="1"/>
  <c r="AE81" i="4" s="1"/>
  <c r="N98" i="4"/>
  <c r="O98" i="4" s="1"/>
  <c r="N87" i="4"/>
  <c r="O87" i="4" s="1"/>
  <c r="N93" i="4"/>
  <c r="O93" i="4" s="1"/>
  <c r="N97" i="4"/>
  <c r="O97" i="4" s="1"/>
  <c r="N79" i="4"/>
  <c r="O79" i="4" s="1"/>
  <c r="J96" i="4"/>
  <c r="K96" i="4" s="1"/>
  <c r="N92" i="4"/>
  <c r="O92" i="4" s="1"/>
  <c r="AD84" i="4"/>
  <c r="AE84" i="4" s="1"/>
  <c r="AH86" i="4"/>
  <c r="AI86" i="4" s="1"/>
  <c r="N80" i="4"/>
  <c r="O80" i="4" s="1"/>
  <c r="N96" i="4"/>
  <c r="O96" i="4" s="1"/>
  <c r="Z79" i="4"/>
  <c r="AA79" i="4" s="1"/>
  <c r="AD80" i="4"/>
  <c r="AE80" i="4" s="1"/>
  <c r="J93" i="4"/>
  <c r="K93" i="4" s="1"/>
  <c r="F82" i="4"/>
  <c r="G82" i="4" s="1"/>
  <c r="J91" i="4"/>
  <c r="K91" i="4" s="1"/>
  <c r="Z81" i="4"/>
  <c r="AA81" i="4" s="1"/>
  <c r="AD90" i="4"/>
  <c r="AE90" i="4" s="1"/>
  <c r="AD97" i="4"/>
  <c r="AE97" i="4" s="1"/>
  <c r="AD88" i="4"/>
  <c r="AE88" i="4" s="1"/>
  <c r="V83" i="4"/>
  <c r="W83" i="4" s="1"/>
  <c r="AD86" i="4"/>
  <c r="AE86" i="4" s="1"/>
  <c r="AD79" i="4"/>
  <c r="AE79" i="4" s="1"/>
  <c r="B89" i="4"/>
  <c r="C89" i="4" s="1"/>
  <c r="AD92" i="4"/>
  <c r="AE92" i="4" s="1"/>
  <c r="J95" i="4"/>
  <c r="K95" i="4" s="1"/>
  <c r="J98" i="4"/>
  <c r="K98" i="4" s="1"/>
  <c r="B86" i="4"/>
  <c r="C86" i="4" s="1"/>
  <c r="B79" i="4"/>
  <c r="C79" i="4" s="1"/>
  <c r="AH96" i="4"/>
  <c r="AI96" i="4" s="1"/>
  <c r="AH91" i="4"/>
  <c r="AI91" i="4" s="1"/>
  <c r="AH79" i="4"/>
  <c r="AI79" i="4" s="1"/>
  <c r="J82" i="4"/>
  <c r="K82" i="4" s="1"/>
  <c r="B91" i="4"/>
  <c r="C91" i="4" s="1"/>
  <c r="N82" i="4"/>
  <c r="O82" i="4" s="1"/>
  <c r="N95" i="4"/>
  <c r="O95" i="4" s="1"/>
  <c r="AD95" i="4"/>
  <c r="AE95" i="4" s="1"/>
  <c r="N91" i="4"/>
  <c r="O91" i="4" s="1"/>
  <c r="AH82" i="4"/>
  <c r="AI82" i="4" s="1"/>
  <c r="J84" i="4"/>
  <c r="K84" i="4" s="1"/>
  <c r="B90" i="4"/>
  <c r="C90" i="4" s="1"/>
  <c r="N85" i="4"/>
  <c r="O85" i="4" s="1"/>
  <c r="N84" i="4"/>
  <c r="O84" i="4" s="1"/>
  <c r="V89" i="4"/>
  <c r="W89" i="4" s="1"/>
  <c r="AD89" i="4"/>
  <c r="AE89" i="4" s="1"/>
  <c r="J80" i="4"/>
  <c r="K80" i="4" s="1"/>
  <c r="B80" i="4"/>
  <c r="C80" i="4" s="1"/>
  <c r="N94" i="4"/>
  <c r="O94" i="4" s="1"/>
  <c r="N89" i="4"/>
  <c r="O89" i="4" s="1"/>
  <c r="V79" i="4"/>
  <c r="W79" i="4" s="1"/>
  <c r="N88" i="4"/>
  <c r="O88" i="4" s="1"/>
  <c r="AH87" i="4"/>
  <c r="AI87" i="4" s="1"/>
  <c r="AH98" i="4"/>
  <c r="AI98" i="4" s="1"/>
  <c r="N86" i="4"/>
  <c r="O86" i="4" s="1"/>
  <c r="N83" i="4"/>
  <c r="O83" i="4" s="1"/>
  <c r="F88" i="4"/>
  <c r="G88" i="4" s="1"/>
  <c r="B83" i="4"/>
  <c r="C83" i="4" s="1"/>
  <c r="Z85" i="4"/>
  <c r="AA85" i="4" s="1"/>
  <c r="Z80" i="4"/>
  <c r="AA80" i="4" s="1"/>
  <c r="N81" i="4"/>
  <c r="O81" i="4" s="1"/>
  <c r="N90" i="4"/>
  <c r="O90" i="4" s="1"/>
  <c r="V80" i="4"/>
  <c r="W80" i="4" s="1"/>
  <c r="B98" i="4"/>
  <c r="C98" i="4" s="1"/>
  <c r="B95" i="4"/>
  <c r="C95" i="4" s="1"/>
  <c r="F86" i="4"/>
  <c r="G86" i="4" s="1"/>
  <c r="F97" i="4"/>
  <c r="G97" i="4" s="1"/>
  <c r="B88" i="4"/>
  <c r="C88" i="4" s="1"/>
  <c r="B84" i="4"/>
  <c r="C84" i="4" s="1"/>
  <c r="F92" i="4"/>
  <c r="G92" i="4" s="1"/>
  <c r="B85" i="4"/>
  <c r="C85" i="4" s="1"/>
  <c r="B97" i="4"/>
  <c r="C97" i="4" s="1"/>
  <c r="F79" i="4"/>
  <c r="G79" i="4" s="1"/>
  <c r="B94" i="4"/>
  <c r="C94" i="4" s="1"/>
  <c r="B81" i="4"/>
  <c r="C81" i="4" s="1"/>
  <c r="B96" i="4"/>
  <c r="C96" i="4" s="1"/>
  <c r="B92" i="4"/>
  <c r="C92" i="4" s="1"/>
  <c r="B87" i="4"/>
  <c r="C87" i="4" s="1"/>
  <c r="F87" i="4"/>
  <c r="G87" i="4" s="1"/>
  <c r="B93" i="4"/>
  <c r="C93" i="4" s="1"/>
  <c r="B82" i="4"/>
  <c r="C82" i="4" s="1"/>
  <c r="AH80" i="4"/>
  <c r="AI80" i="4" s="1"/>
  <c r="Z96" i="4"/>
  <c r="AA96" i="4" s="1"/>
  <c r="V98" i="4"/>
  <c r="W98" i="4" s="1"/>
  <c r="Z92" i="4"/>
  <c r="AA92" i="4" s="1"/>
  <c r="AH92" i="4"/>
  <c r="AI92" i="4" s="1"/>
  <c r="Z82" i="4"/>
  <c r="AA82" i="4" s="1"/>
  <c r="AH90" i="4"/>
  <c r="AI90" i="4" s="1"/>
  <c r="AH83" i="4"/>
  <c r="AI83" i="4" s="1"/>
  <c r="F81" i="4"/>
  <c r="G81" i="4" s="1"/>
  <c r="V82" i="4"/>
  <c r="W82" i="4" s="1"/>
  <c r="V91" i="4"/>
  <c r="W91" i="4" s="1"/>
  <c r="V94" i="4"/>
  <c r="W94" i="4" s="1"/>
  <c r="V93" i="4"/>
  <c r="W93" i="4" s="1"/>
  <c r="AH88" i="4"/>
  <c r="AI88" i="4" s="1"/>
  <c r="AH85" i="4"/>
  <c r="AI85" i="4" s="1"/>
  <c r="AH94" i="4"/>
  <c r="AI94" i="4" s="1"/>
  <c r="J97" i="4"/>
  <c r="K97" i="4" s="1"/>
  <c r="J81" i="4"/>
  <c r="K81" i="4" s="1"/>
  <c r="F96" i="4"/>
  <c r="G96" i="4" s="1"/>
  <c r="F98" i="4"/>
  <c r="G98" i="4" s="1"/>
  <c r="F94" i="4"/>
  <c r="G94" i="4" s="1"/>
  <c r="V95" i="4"/>
  <c r="W95" i="4" s="1"/>
  <c r="V81" i="4"/>
  <c r="W81" i="4" s="1"/>
  <c r="Z97" i="4"/>
  <c r="AA97" i="4" s="1"/>
  <c r="Z87" i="4"/>
  <c r="AA87" i="4" s="1"/>
  <c r="Z84" i="4"/>
  <c r="AA84" i="4" s="1"/>
  <c r="AD93" i="4"/>
  <c r="AE93" i="4" s="1"/>
  <c r="AD83" i="4"/>
  <c r="AE83" i="4" s="1"/>
  <c r="AD85" i="4"/>
  <c r="AE85" i="4" s="1"/>
  <c r="AD91" i="4"/>
  <c r="AE91" i="4" s="1"/>
  <c r="AD87" i="4"/>
  <c r="AE87" i="4" s="1"/>
  <c r="AD96" i="4"/>
  <c r="AE96" i="4" s="1"/>
  <c r="AD82" i="4"/>
  <c r="AE82" i="4" s="1"/>
  <c r="AD98" i="4"/>
  <c r="AE98" i="4" s="1"/>
  <c r="AD94" i="4"/>
  <c r="AE94" i="4" s="1"/>
  <c r="J83" i="4"/>
  <c r="K83" i="4" s="1"/>
  <c r="F90" i="4"/>
  <c r="G90" i="4" s="1"/>
  <c r="F85" i="4"/>
  <c r="G85" i="4" s="1"/>
  <c r="F91" i="4"/>
  <c r="G91" i="4" s="1"/>
  <c r="V97" i="4"/>
  <c r="W97" i="4" s="1"/>
  <c r="V86" i="4"/>
  <c r="W86" i="4" s="1"/>
  <c r="Z89" i="4"/>
  <c r="AA89" i="4" s="1"/>
  <c r="Z94" i="4"/>
  <c r="AA94" i="4" s="1"/>
  <c r="J86" i="4"/>
  <c r="K86" i="4" s="1"/>
  <c r="Z98" i="4"/>
  <c r="AA98" i="4" s="1"/>
  <c r="AH84" i="4"/>
  <c r="AI84" i="4" s="1"/>
  <c r="AH89" i="4"/>
  <c r="AI89" i="4" s="1"/>
  <c r="AH93" i="4"/>
  <c r="AI93" i="4" s="1"/>
  <c r="J79" i="4"/>
  <c r="K79" i="4" s="1"/>
  <c r="J92" i="4"/>
  <c r="K92" i="4" s="1"/>
  <c r="F84" i="4"/>
  <c r="G84" i="4" s="1"/>
  <c r="F80" i="4"/>
  <c r="G80" i="4" s="1"/>
  <c r="F93" i="4"/>
  <c r="G93" i="4" s="1"/>
  <c r="V96" i="4"/>
  <c r="W96" i="4" s="1"/>
  <c r="V88" i="4"/>
  <c r="W88" i="4" s="1"/>
  <c r="Z91" i="4"/>
  <c r="AA91" i="4" s="1"/>
  <c r="Z95" i="4"/>
  <c r="AA95" i="4" s="1"/>
  <c r="V87" i="4"/>
  <c r="W87" i="4" s="1"/>
  <c r="Z86" i="4"/>
  <c r="AA86" i="4" s="1"/>
  <c r="AH81" i="4"/>
  <c r="AI81" i="4" s="1"/>
  <c r="F83" i="4"/>
  <c r="G83" i="4" s="1"/>
  <c r="F89" i="4"/>
  <c r="G89" i="4" s="1"/>
  <c r="V85" i="4"/>
  <c r="W85" i="4" s="1"/>
  <c r="V92" i="4"/>
  <c r="W92" i="4" s="1"/>
  <c r="Z93" i="4"/>
  <c r="AA93" i="4" s="1"/>
  <c r="Z88" i="4"/>
  <c r="AA88" i="4" s="1"/>
  <c r="J87" i="4"/>
  <c r="K87" i="4" s="1"/>
  <c r="J89" i="4"/>
  <c r="K89" i="4" s="1"/>
  <c r="Z83" i="4"/>
  <c r="AA83" i="4" s="1"/>
  <c r="AH95" i="4"/>
  <c r="AI95" i="4" s="1"/>
  <c r="J88" i="4"/>
  <c r="K88" i="4" s="1"/>
  <c r="J90" i="4"/>
  <c r="K90" i="4" s="1"/>
  <c r="J94" i="4"/>
  <c r="K94" i="4" s="1"/>
  <c r="AH97" i="4"/>
  <c r="AI97" i="4" s="1"/>
  <c r="J85" i="4"/>
  <c r="K85" i="4" s="1"/>
  <c r="F95" i="4"/>
  <c r="G95" i="4" s="1"/>
  <c r="V90" i="4"/>
  <c r="W90" i="4" s="1"/>
  <c r="V84" i="4"/>
  <c r="W84" i="4" s="1"/>
  <c r="Z90" i="4"/>
  <c r="AA90" i="4" s="1"/>
  <c r="R93" i="4"/>
  <c r="S93" i="4" s="1"/>
  <c r="R91" i="4"/>
  <c r="S91" i="4" s="1"/>
  <c r="R98" i="4"/>
  <c r="S98" i="4" s="1"/>
  <c r="R89" i="4"/>
  <c r="S89" i="4" s="1"/>
  <c r="R88" i="4"/>
  <c r="S88" i="4" s="1"/>
  <c r="R86" i="4"/>
  <c r="S86" i="4" s="1"/>
  <c r="R81" i="4"/>
  <c r="S81" i="4" s="1"/>
  <c r="R94" i="4"/>
  <c r="S94" i="4" s="1"/>
  <c r="R80" i="4"/>
  <c r="S80" i="4" s="1"/>
  <c r="R92" i="4"/>
  <c r="S92" i="4" s="1"/>
  <c r="R96" i="4"/>
  <c r="S96" i="4" s="1"/>
  <c r="R87" i="4"/>
  <c r="S87" i="4" s="1"/>
  <c r="R97" i="4"/>
  <c r="S97" i="4" s="1"/>
  <c r="R95" i="4"/>
  <c r="S95" i="4" s="1"/>
  <c r="R83" i="4"/>
  <c r="S83" i="4" s="1"/>
  <c r="R84" i="4"/>
  <c r="S84" i="4" s="1"/>
  <c r="R79" i="4"/>
  <c r="S79" i="4" s="1"/>
  <c r="R82" i="4"/>
  <c r="S82" i="4" s="1"/>
  <c r="R85" i="4"/>
  <c r="S85" i="4" s="1"/>
  <c r="R90" i="4"/>
  <c r="S90" i="4" s="1"/>
</calcChain>
</file>

<file path=xl/sharedStrings.xml><?xml version="1.0" encoding="utf-8"?>
<sst xmlns="http://schemas.openxmlformats.org/spreadsheetml/2006/main" count="336" uniqueCount="146">
  <si>
    <t>Equipes</t>
  </si>
  <si>
    <t>P</t>
  </si>
  <si>
    <t>Scores</t>
  </si>
  <si>
    <t>Dates</t>
  </si>
  <si>
    <t>Horaires</t>
  </si>
  <si>
    <t>Journées</t>
  </si>
  <si>
    <t>Annulé</t>
  </si>
  <si>
    <t>Remis</t>
  </si>
  <si>
    <t>Arrêté</t>
  </si>
  <si>
    <t>Place</t>
  </si>
  <si>
    <t>Points</t>
  </si>
  <si>
    <t>J</t>
  </si>
  <si>
    <t>G</t>
  </si>
  <si>
    <t>N</t>
  </si>
  <si>
    <t>B +</t>
  </si>
  <si>
    <t>B -</t>
  </si>
  <si>
    <t>Diff.</t>
  </si>
  <si>
    <t>CLASSEMENT GENERAL</t>
  </si>
  <si>
    <t>CLASSEMENT DOMICILE</t>
  </si>
  <si>
    <t>CLASSEMENT EXTERIEUR</t>
  </si>
  <si>
    <t>R général</t>
  </si>
  <si>
    <t>R domicile</t>
  </si>
  <si>
    <t>R extérieur</t>
  </si>
  <si>
    <t>Pts</t>
  </si>
  <si>
    <t>%</t>
  </si>
  <si>
    <t>GENERAL</t>
  </si>
  <si>
    <t>DOMICILE</t>
  </si>
  <si>
    <t>EXTERIEUR</t>
  </si>
  <si>
    <t>V Pts</t>
  </si>
  <si>
    <t>N Pts</t>
  </si>
  <si>
    <t>D Pts</t>
  </si>
  <si>
    <t>T pts</t>
  </si>
  <si>
    <t>T Pts</t>
  </si>
  <si>
    <t>Dom;</t>
  </si>
  <si>
    <t>Ext.</t>
  </si>
  <si>
    <t>R</t>
  </si>
  <si>
    <t>Rang</t>
  </si>
  <si>
    <t>Nom du Championnat</t>
  </si>
  <si>
    <t>Saison 2010</t>
  </si>
  <si>
    <t>Saison 2011</t>
  </si>
  <si>
    <t>Saison 2012</t>
  </si>
  <si>
    <t>Saison 2013</t>
  </si>
  <si>
    <t>Saison 2014</t>
  </si>
  <si>
    <t>Saison 2015</t>
  </si>
  <si>
    <t>Saison 2016</t>
  </si>
  <si>
    <t>Saison 2017</t>
  </si>
  <si>
    <t>Saison 2018</t>
  </si>
  <si>
    <t>Saison 2019</t>
  </si>
  <si>
    <t>Saison 2020</t>
  </si>
  <si>
    <t>Saison 2021</t>
  </si>
  <si>
    <t>Saison 2022</t>
  </si>
  <si>
    <t>Saison 2023</t>
  </si>
  <si>
    <t>Saison 2024</t>
  </si>
  <si>
    <t>Saison 2025</t>
  </si>
  <si>
    <t>Saison 2026</t>
  </si>
  <si>
    <t>Saison 2027</t>
  </si>
  <si>
    <t>Saison 2028</t>
  </si>
  <si>
    <t>Saison 2029</t>
  </si>
  <si>
    <t>Saison 2030</t>
  </si>
  <si>
    <t>Saison 2031</t>
  </si>
  <si>
    <t>Saison 2032</t>
  </si>
  <si>
    <t>Saison 2033</t>
  </si>
  <si>
    <t>Saison 2034</t>
  </si>
  <si>
    <t>Saison 2035</t>
  </si>
  <si>
    <t>Saison 2036</t>
  </si>
  <si>
    <t>Saison 2037</t>
  </si>
  <si>
    <t>Saison 2038</t>
  </si>
  <si>
    <t>Saison 2039</t>
  </si>
  <si>
    <t>Saison 2040</t>
  </si>
  <si>
    <t>Saison 2041</t>
  </si>
  <si>
    <t>Saison 2042</t>
  </si>
  <si>
    <t>Saison 2043</t>
  </si>
  <si>
    <t>Saison 2044</t>
  </si>
  <si>
    <t>Saison 2045</t>
  </si>
  <si>
    <t>Saison 2046</t>
  </si>
  <si>
    <t>Saison 2047</t>
  </si>
  <si>
    <t>Saison 2048</t>
  </si>
  <si>
    <t>Saison 2049</t>
  </si>
  <si>
    <t>Saison 2050</t>
  </si>
  <si>
    <t>Saison 2051</t>
  </si>
  <si>
    <t>Saison 2052</t>
  </si>
  <si>
    <t>Saison 2053</t>
  </si>
  <si>
    <t>Saison 2054</t>
  </si>
  <si>
    <t>Saison 2055</t>
  </si>
  <si>
    <t>Saison 2056</t>
  </si>
  <si>
    <t>Saison 2057</t>
  </si>
  <si>
    <t>Saison 2058</t>
  </si>
  <si>
    <t>Saison 2059</t>
  </si>
  <si>
    <t>Saison 2060</t>
  </si>
  <si>
    <t>Saison 2061</t>
  </si>
  <si>
    <t>Saison 2062</t>
  </si>
  <si>
    <t>Saison 2063</t>
  </si>
  <si>
    <t>Saison 2064</t>
  </si>
  <si>
    <t>Saison 2065</t>
  </si>
  <si>
    <t>Saison 2066</t>
  </si>
  <si>
    <t>Saison 2067</t>
  </si>
  <si>
    <t>Saison 2068</t>
  </si>
  <si>
    <t>Saison 2069</t>
  </si>
  <si>
    <t>Saison 2070</t>
  </si>
  <si>
    <t>Saison 2071</t>
  </si>
  <si>
    <t>Saison 2072</t>
  </si>
  <si>
    <t>Saison 2073</t>
  </si>
  <si>
    <t>Saison 2074</t>
  </si>
  <si>
    <t>Saison 2075</t>
  </si>
  <si>
    <t>Saison 2076</t>
  </si>
  <si>
    <t>Saison 2077</t>
  </si>
  <si>
    <t>Saison 2078</t>
  </si>
  <si>
    <t>Saison 2079</t>
  </si>
  <si>
    <t>Saison 2080</t>
  </si>
  <si>
    <t>Saison 2081</t>
  </si>
  <si>
    <t>Saison 2082</t>
  </si>
  <si>
    <t>Saison 2083</t>
  </si>
  <si>
    <t>Saison 2084</t>
  </si>
  <si>
    <t>Saison 2085</t>
  </si>
  <si>
    <t>Saison 2086</t>
  </si>
  <si>
    <t>Saison 2087</t>
  </si>
  <si>
    <t>Saison 2088</t>
  </si>
  <si>
    <t>Saison 2089</t>
  </si>
  <si>
    <t>Saison 2090</t>
  </si>
  <si>
    <t>Saison 2091</t>
  </si>
  <si>
    <t>Saison 2092</t>
  </si>
  <si>
    <t>Saison 2093</t>
  </si>
  <si>
    <t>Saison 2094</t>
  </si>
  <si>
    <t>Saison 2095</t>
  </si>
  <si>
    <t>Saison 2096</t>
  </si>
  <si>
    <t>Saison 2097</t>
  </si>
  <si>
    <t>Saison 2098</t>
  </si>
  <si>
    <t>Saison 2099</t>
  </si>
  <si>
    <t>Saison 2100</t>
  </si>
  <si>
    <t>Cocher ci-contre pour le changement de points pour les victoires, les nuls et les défaites.</t>
  </si>
  <si>
    <t>Noter les équipes ci-dessus (de 1 à 20) qui apparaitront dans les tableaux et sur les listes déroulantes pour noter les matchs.</t>
  </si>
  <si>
    <t>Les colonnes "P" servent à noter les éventuels points de pénalités attribués par une commission de discipline ou suite à un forfait (à noter face aux équipes concernées).</t>
  </si>
  <si>
    <t>Les classements se calculent automatiquement après inscription des résultats.</t>
  </si>
  <si>
    <r>
      <t xml:space="preserve">Dans la colonne "Dates", il est possible de noter si un match est </t>
    </r>
    <r>
      <rPr>
        <b/>
        <u/>
        <sz val="10"/>
        <color rgb="FF0000FF"/>
        <rFont val="Bahnschrift"/>
        <family val="2"/>
      </rPr>
      <t>"Annulé", Arrêté" ou "Remis"</t>
    </r>
    <r>
      <rPr>
        <b/>
        <sz val="10"/>
        <color rgb="FF0000FF"/>
        <rFont val="Bahnschrift"/>
        <family val="2"/>
      </rPr>
      <t xml:space="preserve"> au moyen des listes déroulantes.</t>
    </r>
  </si>
  <si>
    <t>Pl.</t>
  </si>
  <si>
    <t>Meilleure attaque</t>
  </si>
  <si>
    <t>Meilleure défense</t>
  </si>
  <si>
    <t>Meilleur goal-average</t>
  </si>
  <si>
    <t>Saison 2020 - 2021</t>
  </si>
  <si>
    <t>FP</t>
  </si>
  <si>
    <t>FG</t>
  </si>
  <si>
    <t>Forfait Gagnant</t>
  </si>
  <si>
    <t>Forfait Perdant</t>
  </si>
  <si>
    <t>Forfait</t>
  </si>
  <si>
    <t>Forfait Général</t>
  </si>
  <si>
    <r>
      <t>En cas de forfait (liste déroulante), noter le</t>
    </r>
    <r>
      <rPr>
        <b/>
        <u/>
        <sz val="10"/>
        <color rgb="FF0000FF"/>
        <rFont val="Bahnschrift"/>
        <family val="2"/>
      </rPr>
      <t xml:space="preserve"> </t>
    </r>
    <r>
      <rPr>
        <b/>
        <u/>
        <sz val="10"/>
        <color rgb="FFFF0000"/>
        <rFont val="Bahnschrift"/>
        <family val="2"/>
      </rPr>
      <t>Forfait Perdant</t>
    </r>
    <r>
      <rPr>
        <b/>
        <u/>
        <sz val="10"/>
        <color rgb="FF0000FF"/>
        <rFont val="Bahnschrift"/>
        <family val="2"/>
      </rPr>
      <t xml:space="preserve"> ou </t>
    </r>
    <r>
      <rPr>
        <b/>
        <u/>
        <sz val="10"/>
        <color rgb="FF008000"/>
        <rFont val="Bahnschrift"/>
        <family val="2"/>
      </rPr>
      <t>Gagnant</t>
    </r>
    <r>
      <rPr>
        <b/>
        <sz val="10"/>
        <color rgb="FF0000FF"/>
        <rFont val="Bahnschrift"/>
        <family val="2"/>
      </rPr>
      <t xml:space="preserve"> face à l'équipe concernée. Pour le </t>
    </r>
    <r>
      <rPr>
        <b/>
        <sz val="10"/>
        <color rgb="FFFF0000"/>
        <rFont val="Bahnschrift"/>
        <family val="2"/>
      </rPr>
      <t>Forfait Perdant</t>
    </r>
    <r>
      <rPr>
        <b/>
        <sz val="10"/>
        <color rgb="FF0000FF"/>
        <rFont val="Bahnschrift"/>
        <family val="2"/>
      </rPr>
      <t>, 3 points sont retirés automatiquement à l'équipe "</t>
    </r>
    <r>
      <rPr>
        <b/>
        <sz val="10"/>
        <color rgb="FFFF0000"/>
        <rFont val="Bahnschrift"/>
        <family val="2"/>
      </rPr>
      <t>Forfait Perdant</t>
    </r>
    <r>
      <rPr>
        <b/>
        <sz val="10"/>
        <color rgb="FF0000FF"/>
        <rFont val="Bahnschrift"/>
        <family val="2"/>
      </rPr>
      <t>". Noter simplement le score de 3 - 0 en faveur de l'équipe "</t>
    </r>
    <r>
      <rPr>
        <b/>
        <sz val="10"/>
        <color rgb="FF008000"/>
        <rFont val="Bahnschrift"/>
        <family val="2"/>
      </rPr>
      <t>Forfait</t>
    </r>
    <r>
      <rPr>
        <b/>
        <sz val="10"/>
        <color rgb="FF0000FF"/>
        <rFont val="Bahnschrift"/>
        <family val="2"/>
      </rPr>
      <t xml:space="preserve"> </t>
    </r>
    <r>
      <rPr>
        <b/>
        <sz val="10"/>
        <color rgb="FF008000"/>
        <rFont val="Bahnschrift"/>
        <family val="2"/>
      </rPr>
      <t>Gagnant</t>
    </r>
    <r>
      <rPr>
        <b/>
        <sz val="10"/>
        <color rgb="FF0000FF"/>
        <rFont val="Bahnschrift"/>
        <family val="2"/>
      </rPr>
      <t xml:space="preserve">" . En cas de </t>
    </r>
    <r>
      <rPr>
        <b/>
        <sz val="10"/>
        <color theme="5"/>
        <rFont val="Bahnschrift"/>
        <family val="2"/>
      </rPr>
      <t>Forfait Général</t>
    </r>
    <r>
      <rPr>
        <b/>
        <sz val="10"/>
        <color rgb="FF0000FF"/>
        <rFont val="Bahnschrift"/>
        <family val="2"/>
      </rPr>
      <t>, supprimer simplement les scores des matchs déja joués concernant l'équipe "</t>
    </r>
    <r>
      <rPr>
        <b/>
        <sz val="10"/>
        <color theme="5"/>
        <rFont val="Bahnschrift"/>
        <family val="2"/>
      </rPr>
      <t>Forfait Général</t>
    </r>
    <r>
      <rPr>
        <b/>
        <sz val="10"/>
        <color rgb="FF0000FF"/>
        <rFont val="Bahnschrift"/>
        <family val="2"/>
      </rPr>
      <t>".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</si>
</sst>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F800]dddd\,\ mmmm\ dd\,\ yyyy"/>
    <numFmt numFmtId="165" formatCode="hh&quot;h&quot;:mm;@"/>
    <numFmt numFmtId="166" formatCode="00"/>
    <numFmt numFmtId="167" formatCode="0.0000000"/>
    <numFmt numFmtId="168" formatCode="0_ ;[Red]\-0\ "/>
    <numFmt numFmtId="169" formatCode="0.000000000000"/>
  </numFmts>
  <fonts count="26" x14ac:knownFonts="1">
    <font>
      <sz val="11"/>
      <color theme="1"/>
      <name val="Calibri"/>
      <family val="2"/>
      <scheme val="minor"/>
    </font>
    <font>
      <sz val="9"/>
      <color theme="1"/>
      <name val="Bahnschrift"/>
      <family val="2"/>
    </font>
    <font>
      <b/>
      <sz val="9"/>
      <color theme="0"/>
      <name val="Bahnschrift"/>
      <family val="2"/>
    </font>
    <font>
      <sz val="10"/>
      <color rgb="FF0000FF"/>
      <name val="Bahnschrift"/>
      <family val="2"/>
    </font>
    <font>
      <sz val="9"/>
      <color rgb="FFFF0000"/>
      <name val="Arial Black"/>
      <family val="2"/>
    </font>
    <font>
      <sz val="9"/>
      <color theme="1"/>
      <name val="Arial Black"/>
      <family val="2"/>
    </font>
    <font>
      <b/>
      <sz val="18"/>
      <color rgb="FF0000FF"/>
      <name val="Bahnschrift"/>
      <family val="2"/>
    </font>
    <font>
      <b/>
      <sz val="9"/>
      <color rgb="FFFF0000"/>
      <name val="Bahnschrift"/>
      <family val="2"/>
    </font>
    <font>
      <sz val="9"/>
      <color rgb="FF0000FF"/>
      <name val="Arial Black"/>
      <family val="2"/>
    </font>
    <font>
      <b/>
      <sz val="10"/>
      <color theme="1"/>
      <name val="Bahnschrift"/>
      <family val="2"/>
    </font>
    <font>
      <sz val="8"/>
      <color rgb="FF000000"/>
      <name val="Segoe UI"/>
      <family val="2"/>
    </font>
    <font>
      <b/>
      <sz val="18"/>
      <color theme="1"/>
      <name val="Bahnschrift"/>
      <family val="2"/>
    </font>
    <font>
      <b/>
      <sz val="10"/>
      <color rgb="FF0000FF"/>
      <name val="Bahnschrift"/>
      <family val="2"/>
    </font>
    <font>
      <b/>
      <sz val="9"/>
      <color theme="1"/>
      <name val="Bahnschrift"/>
      <family val="2"/>
    </font>
    <font>
      <b/>
      <sz val="12"/>
      <color rgb="FFFF0000"/>
      <name val="Bahnschrift"/>
      <family val="2"/>
    </font>
    <font>
      <b/>
      <sz val="10"/>
      <color rgb="FFFF0000"/>
      <name val="Bahnschrift"/>
      <family val="2"/>
    </font>
    <font>
      <b/>
      <sz val="10"/>
      <color theme="0"/>
      <name val="Bahnschrift"/>
      <family val="2"/>
    </font>
    <font>
      <b/>
      <u/>
      <sz val="10"/>
      <color rgb="FF0000FF"/>
      <name val="Bahnschrift"/>
      <family val="2"/>
    </font>
    <font>
      <b/>
      <sz val="11"/>
      <color theme="1"/>
      <name val="Calibri"/>
      <family val="2"/>
      <scheme val="minor"/>
    </font>
    <font>
      <b/>
      <sz val="12"/>
      <color rgb="FF0000FF"/>
      <name val="Bahnschrift"/>
      <family val="2"/>
    </font>
    <font>
      <sz val="9"/>
      <color rgb="FFFF0000"/>
      <name val="Bahnschrift"/>
      <family val="2"/>
    </font>
    <font>
      <sz val="9"/>
      <color rgb="FF0000FF"/>
      <name val="Bahnschrift"/>
      <family val="2"/>
    </font>
    <font>
      <b/>
      <u/>
      <sz val="10"/>
      <color rgb="FFFF0000"/>
      <name val="Bahnschrift"/>
      <family val="2"/>
    </font>
    <font>
      <b/>
      <u/>
      <sz val="10"/>
      <color rgb="FF008000"/>
      <name val="Bahnschrift"/>
      <family val="2"/>
    </font>
    <font>
      <b/>
      <sz val="10"/>
      <color rgb="FF008000"/>
      <name val="Bahnschrift"/>
      <family val="2"/>
    </font>
    <font>
      <b/>
      <sz val="10"/>
      <color theme="5"/>
      <name val="Bahnschrift"/>
      <family val="2"/>
    </font>
  </fonts>
  <fills count="11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rgb="FFFFFF99"/>
        <bgColor indexed="64"/>
      </patternFill>
    </fill>
    <fill>
      <patternFill patternType="gray125">
        <bgColor rgb="FFFFFF99"/>
      </patternFill>
    </fill>
    <fill>
      <patternFill patternType="gray125">
        <bgColor rgb="FFCCFFFF"/>
      </patternFill>
    </fill>
    <fill>
      <patternFill patternType="solid">
        <fgColor rgb="FFCCFFFF"/>
        <bgColor indexed="64"/>
      </patternFill>
    </fill>
    <fill>
      <patternFill patternType="gray125">
        <bgColor theme="7" tint="0.5999938962981048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darkGray">
        <bgColor theme="0" tint="-0.499984740745262"/>
      </patternFill>
    </fill>
  </fills>
  <borders count="55"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 style="medium">
        <color rgb="FF0000FF"/>
      </left>
      <right style="medium">
        <color rgb="FF0000FF"/>
      </right>
      <top/>
      <bottom style="hair">
        <color rgb="FF0000FF"/>
      </bottom>
      <diagonal/>
    </border>
    <border>
      <left style="thin">
        <color rgb="FF0000FF"/>
      </left>
      <right style="medium">
        <color rgb="FF0000FF"/>
      </right>
      <top style="medium">
        <color rgb="FF0000FF"/>
      </top>
      <bottom style="hair">
        <color rgb="FF0000FF"/>
      </bottom>
      <diagonal/>
    </border>
    <border>
      <left style="medium">
        <color rgb="FF0000FF"/>
      </left>
      <right style="thin">
        <color rgb="FF0000FF"/>
      </right>
      <top style="hair">
        <color rgb="FF0000FF"/>
      </top>
      <bottom style="hair">
        <color rgb="FF0000FF"/>
      </bottom>
      <diagonal/>
    </border>
    <border>
      <left style="thin">
        <color rgb="FF0000FF"/>
      </left>
      <right style="thin">
        <color rgb="FF0000FF"/>
      </right>
      <top style="hair">
        <color rgb="FF0000FF"/>
      </top>
      <bottom style="hair">
        <color rgb="FF0000FF"/>
      </bottom>
      <diagonal/>
    </border>
    <border>
      <left style="thin">
        <color rgb="FF0000FF"/>
      </left>
      <right style="medium">
        <color rgb="FF0000FF"/>
      </right>
      <top style="hair">
        <color rgb="FF0000FF"/>
      </top>
      <bottom style="hair">
        <color rgb="FF0000FF"/>
      </bottom>
      <diagonal/>
    </border>
    <border>
      <left style="medium">
        <color rgb="FF0000FF"/>
      </left>
      <right style="thin">
        <color rgb="FF0000FF"/>
      </right>
      <top style="hair">
        <color rgb="FF0000FF"/>
      </top>
      <bottom style="medium">
        <color rgb="FF0000FF"/>
      </bottom>
      <diagonal/>
    </border>
    <border>
      <left style="thin">
        <color rgb="FF0000FF"/>
      </left>
      <right style="thin">
        <color rgb="FF0000FF"/>
      </right>
      <top style="hair">
        <color rgb="FF0000FF"/>
      </top>
      <bottom style="medium">
        <color rgb="FF0000FF"/>
      </bottom>
      <diagonal/>
    </border>
    <border>
      <left style="thin">
        <color rgb="FF0000FF"/>
      </left>
      <right style="medium">
        <color rgb="FF0000FF"/>
      </right>
      <top style="hair">
        <color rgb="FF0000FF"/>
      </top>
      <bottom style="medium">
        <color rgb="FF0000FF"/>
      </bottom>
      <diagonal/>
    </border>
    <border>
      <left style="medium">
        <color rgb="FF0000FF"/>
      </left>
      <right style="thin">
        <color rgb="FF0000FF"/>
      </right>
      <top/>
      <bottom style="hair">
        <color rgb="FF0000FF"/>
      </bottom>
      <diagonal/>
    </border>
    <border>
      <left style="thin">
        <color rgb="FF0000FF"/>
      </left>
      <right style="thin">
        <color rgb="FF0000FF"/>
      </right>
      <top/>
      <bottom style="hair">
        <color rgb="FF0000FF"/>
      </bottom>
      <diagonal/>
    </border>
    <border>
      <left style="thin">
        <color theme="0"/>
      </left>
      <right style="thin">
        <color theme="0"/>
      </right>
      <top style="medium">
        <color rgb="FF0000FF"/>
      </top>
      <bottom style="medium">
        <color rgb="FF0000FF"/>
      </bottom>
      <diagonal/>
    </border>
    <border>
      <left/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/>
      <right style="thin">
        <color rgb="FF0000FF"/>
      </right>
      <top/>
      <bottom style="hair">
        <color rgb="FF0000FF"/>
      </bottom>
      <diagonal/>
    </border>
    <border>
      <left/>
      <right style="thin">
        <color rgb="FF0000FF"/>
      </right>
      <top style="hair">
        <color rgb="FF0000FF"/>
      </top>
      <bottom style="hair">
        <color rgb="FF0000FF"/>
      </bottom>
      <diagonal/>
    </border>
    <border>
      <left/>
      <right style="thin">
        <color rgb="FF0000FF"/>
      </right>
      <top style="hair">
        <color rgb="FF0000FF"/>
      </top>
      <bottom style="medium">
        <color rgb="FF0000FF"/>
      </bottom>
      <diagonal/>
    </border>
    <border>
      <left style="thin">
        <color rgb="FF0000FF"/>
      </left>
      <right style="hair">
        <color rgb="FF0000FF"/>
      </right>
      <top style="medium">
        <color rgb="FF0000FF"/>
      </top>
      <bottom style="hair">
        <color rgb="FF0000FF"/>
      </bottom>
      <diagonal/>
    </border>
    <border>
      <left style="thin">
        <color rgb="FF0000FF"/>
      </left>
      <right style="hair">
        <color rgb="FF0000FF"/>
      </right>
      <top style="hair">
        <color rgb="FF0000FF"/>
      </top>
      <bottom style="hair">
        <color rgb="FF0000FF"/>
      </bottom>
      <diagonal/>
    </border>
    <border>
      <left style="thin">
        <color rgb="FF0000FF"/>
      </left>
      <right style="hair">
        <color rgb="FF0000FF"/>
      </right>
      <top style="hair">
        <color rgb="FF0000FF"/>
      </top>
      <bottom style="medium">
        <color rgb="FF0000FF"/>
      </bottom>
      <diagonal/>
    </border>
    <border>
      <left/>
      <right style="medium">
        <color rgb="FF0000FF"/>
      </right>
      <top/>
      <bottom style="hair">
        <color rgb="FF0000FF"/>
      </bottom>
      <diagonal/>
    </border>
    <border>
      <left/>
      <right style="medium">
        <color rgb="FF0000FF"/>
      </right>
      <top style="hair">
        <color rgb="FF0000FF"/>
      </top>
      <bottom style="hair">
        <color rgb="FF0000FF"/>
      </bottom>
      <diagonal/>
    </border>
    <border>
      <left/>
      <right style="medium">
        <color rgb="FF0000FF"/>
      </right>
      <top style="hair">
        <color rgb="FF0000FF"/>
      </top>
      <bottom style="medium">
        <color rgb="FF0000FF"/>
      </bottom>
      <diagonal/>
    </border>
    <border>
      <left/>
      <right style="medium">
        <color rgb="FF0000FF"/>
      </right>
      <top style="medium">
        <color rgb="FF0000FF"/>
      </top>
      <bottom style="hair">
        <color rgb="FF0000FF"/>
      </bottom>
      <diagonal/>
    </border>
    <border>
      <left style="medium">
        <color rgb="FF0000FF"/>
      </left>
      <right style="hair">
        <color rgb="FF0000FF"/>
      </right>
      <top style="medium">
        <color rgb="FF0000FF"/>
      </top>
      <bottom style="hair">
        <color rgb="FF0000FF"/>
      </bottom>
      <diagonal/>
    </border>
    <border>
      <left style="medium">
        <color rgb="FF0000FF"/>
      </left>
      <right style="hair">
        <color rgb="FF0000FF"/>
      </right>
      <top style="hair">
        <color rgb="FF0000FF"/>
      </top>
      <bottom style="hair">
        <color rgb="FF0000FF"/>
      </bottom>
      <diagonal/>
    </border>
    <border>
      <left style="medium">
        <color rgb="FF0000FF"/>
      </left>
      <right style="hair">
        <color rgb="FF0000FF"/>
      </right>
      <top style="hair">
        <color rgb="FF0000FF"/>
      </top>
      <bottom style="medium">
        <color rgb="FF0000FF"/>
      </bottom>
      <diagonal/>
    </border>
    <border>
      <left style="thin">
        <color theme="0"/>
      </left>
      <right style="medium">
        <color theme="0"/>
      </right>
      <top style="medium">
        <color rgb="FF0000FF"/>
      </top>
      <bottom style="medium">
        <color rgb="FF0000FF"/>
      </bottom>
      <diagonal/>
    </border>
    <border>
      <left style="medium">
        <color theme="0"/>
      </left>
      <right style="hair">
        <color theme="0"/>
      </right>
      <top style="medium">
        <color rgb="FF0000FF"/>
      </top>
      <bottom style="medium">
        <color rgb="FF0000FF"/>
      </bottom>
      <diagonal/>
    </border>
    <border>
      <left/>
      <right style="medium">
        <color theme="0"/>
      </right>
      <top style="medium">
        <color rgb="FF0000FF"/>
      </top>
      <bottom style="medium">
        <color rgb="FF0000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rgb="FF0000FF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  <border>
      <left style="medium">
        <color rgb="FF0000FF"/>
      </left>
      <right style="thin">
        <color auto="1"/>
      </right>
      <top/>
      <bottom/>
      <diagonal/>
    </border>
    <border>
      <left style="medium">
        <color rgb="FF0000FF"/>
      </left>
      <right/>
      <top/>
      <bottom/>
      <diagonal/>
    </border>
    <border>
      <left style="medium">
        <color rgb="FF0000FF"/>
      </left>
      <right/>
      <top style="medium">
        <color rgb="FF0000FF"/>
      </top>
      <bottom/>
      <diagonal/>
    </border>
    <border>
      <left/>
      <right/>
      <top style="medium">
        <color rgb="FF0000FF"/>
      </top>
      <bottom/>
      <diagonal/>
    </border>
    <border>
      <left/>
      <right style="medium">
        <color rgb="FF0000FF"/>
      </right>
      <top style="medium">
        <color rgb="FF0000FF"/>
      </top>
      <bottom/>
      <diagonal/>
    </border>
    <border>
      <left/>
      <right style="medium">
        <color rgb="FF0000FF"/>
      </right>
      <top/>
      <bottom/>
      <diagonal/>
    </border>
    <border>
      <left style="medium">
        <color rgb="FF0000FF"/>
      </left>
      <right/>
      <top/>
      <bottom style="medium">
        <color rgb="FF0000FF"/>
      </bottom>
      <diagonal/>
    </border>
    <border>
      <left/>
      <right style="medium">
        <color rgb="FF0000FF"/>
      </right>
      <top/>
      <bottom style="medium">
        <color rgb="FF0000FF"/>
      </bottom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thin">
        <color rgb="FF0000FF"/>
      </right>
      <top style="medium">
        <color rgb="FF0000FF"/>
      </top>
      <bottom style="hair">
        <color rgb="FF0000FF"/>
      </bottom>
      <diagonal/>
    </border>
    <border>
      <left style="thin">
        <color rgb="FF0000FF"/>
      </left>
      <right style="thin">
        <color rgb="FF0000FF"/>
      </right>
      <top style="medium">
        <color rgb="FF0000FF"/>
      </top>
      <bottom style="hair">
        <color rgb="FF0000FF"/>
      </bottom>
      <diagonal/>
    </border>
    <border>
      <left style="thin">
        <color rgb="FF0000FF"/>
      </left>
      <right style="medium">
        <color rgb="FF0000FF"/>
      </right>
      <top/>
      <bottom style="hair">
        <color rgb="FF0000FF"/>
      </bottom>
      <diagonal/>
    </border>
    <border>
      <left style="thin">
        <color theme="0"/>
      </left>
      <right/>
      <top style="medium">
        <color rgb="FF0000FF"/>
      </top>
      <bottom style="medium">
        <color rgb="FF0000FF"/>
      </bottom>
      <diagonal/>
    </border>
    <border>
      <left style="thin">
        <color rgb="FF0000FF"/>
      </left>
      <right/>
      <top/>
      <bottom style="hair">
        <color rgb="FF0000FF"/>
      </bottom>
      <diagonal/>
    </border>
    <border>
      <left style="thin">
        <color rgb="FF0000FF"/>
      </left>
      <right/>
      <top style="hair">
        <color rgb="FF0000FF"/>
      </top>
      <bottom style="hair">
        <color rgb="FF0000FF"/>
      </bottom>
      <diagonal/>
    </border>
    <border>
      <left style="thin">
        <color rgb="FF0000FF"/>
      </left>
      <right/>
      <top style="hair">
        <color rgb="FF0000FF"/>
      </top>
      <bottom style="medium">
        <color rgb="FF0000FF"/>
      </bottom>
      <diagonal/>
    </border>
    <border>
      <left/>
      <right/>
      <top style="medium">
        <color rgb="FF0000FF"/>
      </top>
      <bottom style="medium">
        <color rgb="FF0000FF"/>
      </bottom>
      <diagonal/>
    </border>
    <border>
      <left style="medium">
        <color rgb="FF0000FF"/>
      </left>
      <right style="thin">
        <color theme="0"/>
      </right>
      <top style="medium">
        <color rgb="FF0000FF"/>
      </top>
      <bottom style="medium">
        <color rgb="FF0000FF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/>
    </xf>
    <xf numFmtId="0" fontId="7" fillId="6" borderId="30" xfId="0" applyFont="1" applyFill="1" applyBorder="1" applyAlignment="1">
      <alignment horizontal="center" vertical="center"/>
    </xf>
    <xf numFmtId="0" fontId="7" fillId="8" borderId="30" xfId="0" applyFont="1" applyFill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0" xfId="0" applyFont="1" applyBorder="1" applyAlignment="1">
      <alignment horizontal="left" vertical="center"/>
    </xf>
    <xf numFmtId="0" fontId="1" fillId="0" borderId="32" xfId="0" applyFont="1" applyBorder="1" applyAlignment="1">
      <alignment horizontal="center" vertical="center"/>
    </xf>
    <xf numFmtId="167" fontId="1" fillId="0" borderId="30" xfId="0" applyNumberFormat="1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0" fontId="12" fillId="9" borderId="0" xfId="0" applyFont="1" applyFill="1" applyAlignment="1">
      <alignment horizontal="center" vertical="center"/>
    </xf>
    <xf numFmtId="0" fontId="3" fillId="9" borderId="0" xfId="0" applyFont="1" applyFill="1" applyAlignment="1">
      <alignment horizontal="left" vertical="center"/>
    </xf>
    <xf numFmtId="168" fontId="13" fillId="9" borderId="0" xfId="0" applyNumberFormat="1" applyFont="1" applyFill="1" applyAlignment="1">
      <alignment horizontal="center" vertical="center"/>
    </xf>
    <xf numFmtId="168" fontId="9" fillId="9" borderId="0" xfId="0" applyNumberFormat="1" applyFont="1" applyFill="1" applyAlignment="1">
      <alignment horizontal="center" vertical="center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 applyAlignment="1">
      <alignment horizontal="left" vertical="center"/>
    </xf>
    <xf numFmtId="0" fontId="4" fillId="0" borderId="10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right" vertical="center"/>
      <protection locked="0"/>
    </xf>
    <xf numFmtId="0" fontId="5" fillId="0" borderId="17" xfId="0" applyFont="1" applyBorder="1" applyAlignment="1" applyProtection="1">
      <alignment horizontal="center" vertical="center"/>
      <protection locked="0"/>
    </xf>
    <xf numFmtId="0" fontId="5" fillId="0" borderId="14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left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164" fontId="1" fillId="0" borderId="24" xfId="0" applyNumberFormat="1" applyFont="1" applyBorder="1" applyAlignment="1" applyProtection="1">
      <alignment horizontal="center" vertical="center"/>
      <protection locked="0"/>
    </xf>
    <xf numFmtId="165" fontId="1" fillId="0" borderId="23" xfId="0" applyNumberFormat="1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right" vertical="center"/>
      <protection locked="0"/>
    </xf>
    <xf numFmtId="0" fontId="5" fillId="0" borderId="18" xfId="0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left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164" fontId="1" fillId="0" borderId="25" xfId="0" applyNumberFormat="1" applyFont="1" applyBorder="1" applyAlignment="1" applyProtection="1">
      <alignment horizontal="center" vertical="center"/>
      <protection locked="0"/>
    </xf>
    <xf numFmtId="165" fontId="1" fillId="0" borderId="21" xfId="0" applyNumberFormat="1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right" vertical="center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0" fontId="5" fillId="0" borderId="16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left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164" fontId="1" fillId="0" borderId="26" xfId="0" applyNumberFormat="1" applyFont="1" applyBorder="1" applyAlignment="1" applyProtection="1">
      <alignment horizontal="center" vertical="center"/>
      <protection locked="0"/>
    </xf>
    <xf numFmtId="165" fontId="1" fillId="0" borderId="22" xfId="0" applyNumberFormat="1" applyFont="1" applyBorder="1" applyAlignment="1" applyProtection="1">
      <alignment horizontal="center" vertical="center"/>
      <protection locked="0"/>
    </xf>
    <xf numFmtId="0" fontId="1" fillId="10" borderId="37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16" fillId="2" borderId="27" xfId="0" applyFont="1" applyFill="1" applyBorder="1" applyAlignment="1">
      <alignment horizontal="center" vertical="center"/>
    </xf>
    <xf numFmtId="0" fontId="16" fillId="2" borderId="28" xfId="0" applyFont="1" applyFill="1" applyBorder="1" applyAlignment="1">
      <alignment horizontal="center" vertical="center"/>
    </xf>
    <xf numFmtId="0" fontId="16" fillId="2" borderId="29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" fillId="10" borderId="0" xfId="0" applyFont="1" applyFill="1" applyAlignment="1">
      <alignment vertical="center"/>
    </xf>
    <xf numFmtId="0" fontId="18" fillId="0" borderId="0" xfId="0" applyFont="1"/>
    <xf numFmtId="0" fontId="13" fillId="0" borderId="0" xfId="0" applyFont="1" applyAlignment="1">
      <alignment horizontal="center" vertical="center"/>
    </xf>
    <xf numFmtId="169" fontId="1" fillId="0" borderId="0" xfId="0" applyNumberFormat="1" applyFont="1" applyAlignment="1">
      <alignment horizontal="center" vertical="center"/>
    </xf>
    <xf numFmtId="169" fontId="13" fillId="0" borderId="0" xfId="0" applyNumberFormat="1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168" fontId="1" fillId="0" borderId="8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68" fontId="1" fillId="0" borderId="9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168" fontId="1" fillId="0" borderId="11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68" fontId="1" fillId="0" borderId="48" xfId="0" applyNumberFormat="1" applyFont="1" applyBorder="1" applyAlignment="1">
      <alignment horizontal="center" vertical="center"/>
    </xf>
    <xf numFmtId="0" fontId="16" fillId="2" borderId="49" xfId="0" applyFont="1" applyFill="1" applyBorder="1" applyAlignment="1">
      <alignment horizontal="center" vertical="center"/>
    </xf>
    <xf numFmtId="0" fontId="16" fillId="2" borderId="53" xfId="0" applyFont="1" applyFill="1" applyBorder="1" applyAlignment="1">
      <alignment horizontal="center" vertical="center"/>
    </xf>
    <xf numFmtId="0" fontId="16" fillId="2" borderId="54" xfId="0" applyFont="1" applyFill="1" applyBorder="1" applyAlignment="1">
      <alignment horizontal="center" vertical="center"/>
    </xf>
    <xf numFmtId="0" fontId="20" fillId="0" borderId="14" xfId="0" applyFont="1" applyBorder="1" applyAlignment="1" applyProtection="1">
      <alignment horizontal="center"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20" fillId="0" borderId="16" xfId="0" applyFont="1" applyBorder="1" applyAlignment="1" applyProtection="1">
      <alignment horizontal="center" vertical="center"/>
      <protection locked="0"/>
    </xf>
    <xf numFmtId="0" fontId="21" fillId="0" borderId="50" xfId="0" applyFont="1" applyBorder="1" applyAlignment="1" applyProtection="1">
      <alignment horizontal="center" vertical="center"/>
      <protection locked="0"/>
    </xf>
    <xf numFmtId="0" fontId="21" fillId="0" borderId="51" xfId="0" applyFont="1" applyBorder="1" applyAlignment="1" applyProtection="1">
      <alignment horizontal="center" vertical="center"/>
      <protection locked="0"/>
    </xf>
    <xf numFmtId="0" fontId="21" fillId="0" borderId="52" xfId="0" applyFont="1" applyBorder="1" applyAlignment="1" applyProtection="1">
      <alignment horizontal="center" vertical="center"/>
      <protection locked="0"/>
    </xf>
    <xf numFmtId="0" fontId="12" fillId="0" borderId="39" xfId="0" applyFont="1" applyBorder="1" applyAlignment="1">
      <alignment horizontal="left" vertical="center" wrapText="1"/>
    </xf>
    <xf numFmtId="0" fontId="12" fillId="0" borderId="40" xfId="0" applyFont="1" applyBorder="1" applyAlignment="1">
      <alignment horizontal="left" vertical="center" wrapText="1"/>
    </xf>
    <xf numFmtId="0" fontId="12" fillId="0" borderId="41" xfId="0" applyFont="1" applyBorder="1" applyAlignment="1">
      <alignment horizontal="left" vertical="center" wrapText="1"/>
    </xf>
    <xf numFmtId="0" fontId="12" fillId="0" borderId="43" xfId="0" applyFont="1" applyBorder="1" applyAlignment="1">
      <alignment horizontal="left" vertical="center" wrapText="1"/>
    </xf>
    <xf numFmtId="0" fontId="12" fillId="0" borderId="34" xfId="0" applyFont="1" applyBorder="1" applyAlignment="1">
      <alignment horizontal="left" vertical="center" wrapText="1"/>
    </xf>
    <xf numFmtId="0" fontId="12" fillId="0" borderId="44" xfId="0" applyFont="1" applyBorder="1" applyAlignment="1">
      <alignment horizontal="left" vertical="center" wrapText="1"/>
    </xf>
    <xf numFmtId="0" fontId="12" fillId="0" borderId="35" xfId="0" applyFont="1" applyBorder="1" applyAlignment="1">
      <alignment horizontal="left" vertical="center" wrapText="1"/>
    </xf>
    <xf numFmtId="0" fontId="12" fillId="0" borderId="45" xfId="0" applyFont="1" applyBorder="1" applyAlignment="1">
      <alignment horizontal="left" vertical="center" wrapText="1"/>
    </xf>
    <xf numFmtId="0" fontId="12" fillId="0" borderId="36" xfId="0" applyFont="1" applyBorder="1" applyAlignment="1">
      <alignment horizontal="left" vertical="center" wrapText="1"/>
    </xf>
    <xf numFmtId="0" fontId="1" fillId="10" borderId="0" xfId="0" applyFont="1" applyFill="1" applyAlignment="1">
      <alignment horizontal="left" vertical="center"/>
    </xf>
    <xf numFmtId="0" fontId="14" fillId="0" borderId="39" xfId="0" applyFont="1" applyBorder="1" applyAlignment="1">
      <alignment horizontal="left" vertical="center" wrapText="1"/>
    </xf>
    <xf numFmtId="0" fontId="14" fillId="0" borderId="40" xfId="0" applyFont="1" applyBorder="1" applyAlignment="1">
      <alignment horizontal="left" vertical="center" wrapText="1"/>
    </xf>
    <xf numFmtId="0" fontId="14" fillId="0" borderId="41" xfId="0" applyFont="1" applyBorder="1" applyAlignment="1">
      <alignment horizontal="left" vertical="center" wrapText="1"/>
    </xf>
    <xf numFmtId="0" fontId="14" fillId="0" borderId="38" xfId="0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42" xfId="0" applyFont="1" applyBorder="1" applyAlignment="1">
      <alignment horizontal="left" vertical="center" wrapText="1"/>
    </xf>
    <xf numFmtId="0" fontId="14" fillId="0" borderId="43" xfId="0" applyFont="1" applyBorder="1" applyAlignment="1">
      <alignment horizontal="left" vertical="center" wrapText="1"/>
    </xf>
    <xf numFmtId="0" fontId="14" fillId="0" borderId="34" xfId="0" applyFont="1" applyBorder="1" applyAlignment="1">
      <alignment horizontal="left" vertical="center" wrapText="1"/>
    </xf>
    <xf numFmtId="0" fontId="14" fillId="0" borderId="44" xfId="0" applyFont="1" applyBorder="1" applyAlignment="1">
      <alignment horizontal="left" vertical="center" wrapText="1"/>
    </xf>
    <xf numFmtId="0" fontId="15" fillId="0" borderId="35" xfId="0" applyFont="1" applyBorder="1" applyAlignment="1">
      <alignment horizontal="left" vertical="center" wrapText="1"/>
    </xf>
    <xf numFmtId="0" fontId="15" fillId="0" borderId="45" xfId="0" applyFont="1" applyBorder="1" applyAlignment="1">
      <alignment horizontal="left" vertical="center" wrapText="1"/>
    </xf>
    <xf numFmtId="0" fontId="15" fillId="0" borderId="36" xfId="0" applyFont="1" applyBorder="1" applyAlignment="1">
      <alignment horizontal="left" vertical="center" wrapText="1"/>
    </xf>
    <xf numFmtId="0" fontId="12" fillId="0" borderId="38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42" xfId="0" applyFont="1" applyBorder="1" applyAlignment="1">
      <alignment horizontal="left" vertical="center" wrapText="1"/>
    </xf>
    <xf numFmtId="0" fontId="6" fillId="1" borderId="35" xfId="0" applyFont="1" applyFill="1" applyBorder="1" applyAlignment="1" applyProtection="1">
      <alignment horizontal="center" vertical="center"/>
      <protection locked="0"/>
    </xf>
    <xf numFmtId="0" fontId="6" fillId="1" borderId="36" xfId="0" applyFont="1" applyFill="1" applyBorder="1" applyAlignment="1" applyProtection="1">
      <alignment horizontal="center" vertical="center"/>
      <protection locked="0"/>
    </xf>
    <xf numFmtId="166" fontId="6" fillId="0" borderId="20" xfId="0" applyNumberFormat="1" applyFont="1" applyBorder="1" applyAlignment="1">
      <alignment horizontal="center" vertical="center"/>
    </xf>
    <xf numFmtId="166" fontId="6" fillId="0" borderId="21" xfId="0" applyNumberFormat="1" applyFont="1" applyBorder="1" applyAlignment="1">
      <alignment horizontal="center" vertical="center"/>
    </xf>
    <xf numFmtId="166" fontId="6" fillId="0" borderId="22" xfId="0" applyNumberFormat="1" applyFont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6" fillId="7" borderId="30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6" fillId="5" borderId="30" xfId="0" applyFont="1" applyFill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 textRotation="90"/>
    </xf>
    <xf numFmtId="0" fontId="11" fillId="0" borderId="3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4" borderId="46" xfId="0" applyFont="1" applyFill="1" applyBorder="1" applyAlignment="1">
      <alignment horizontal="center" vertical="center"/>
    </xf>
    <xf numFmtId="0" fontId="6" fillId="4" borderId="47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19" fillId="0" borderId="47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46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10" borderId="35" xfId="0" applyFont="1" applyFill="1" applyBorder="1" applyAlignment="1">
      <alignment horizontal="center" vertical="center"/>
    </xf>
    <xf numFmtId="0" fontId="1" fillId="10" borderId="45" xfId="0" applyFont="1" applyFill="1" applyBorder="1" applyAlignment="1">
      <alignment horizontal="center" vertical="center"/>
    </xf>
    <xf numFmtId="0" fontId="6" fillId="5" borderId="46" xfId="0" applyFont="1" applyFill="1" applyBorder="1" applyAlignment="1">
      <alignment horizontal="center" vertical="center"/>
    </xf>
    <xf numFmtId="0" fontId="6" fillId="5" borderId="47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6" fillId="7" borderId="46" xfId="0" applyFont="1" applyFill="1" applyBorder="1" applyAlignment="1">
      <alignment horizontal="center" vertical="center"/>
    </xf>
    <xf numFmtId="0" fontId="6" fillId="7" borderId="47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</cellXfs>
  <cellStyles count="1">
    <cellStyle name="Normal" xfId="0" builtinId="0"/>
  </cellStyles>
  <dxfs count="130">
    <dxf>
      <font>
        <b val="0"/>
        <i val="0"/>
        <color theme="0"/>
      </font>
      <fill>
        <patternFill>
          <bgColor theme="5"/>
        </patternFill>
      </fill>
    </dxf>
    <dxf>
      <font>
        <b val="0"/>
        <i val="0"/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 val="0"/>
        <i val="0"/>
        <color theme="0"/>
      </font>
      <fill>
        <patternFill patternType="solid">
          <bgColor rgb="FF008000"/>
        </patternFill>
      </fill>
    </dxf>
    <dxf>
      <font>
        <b val="0"/>
        <i val="0"/>
        <color theme="0"/>
      </font>
      <fill>
        <patternFill patternType="solid"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</dxfs>
  <tableStyles count="0" defaultTableStyle="TableStyleMedium2" defaultPivotStyle="PivotStyleLight16"/>
  <colors>
    <mruColors>
      <color rgb="FF008000"/>
      <color rgb="FF0000FF"/>
      <color rgb="FF00FF00"/>
      <color rgb="FFCCFFFF"/>
      <color rgb="FFFFFF99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Radio" checked="Checked" firstButton="1" fmlaLink="$I$2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hyperlink" Target="#'Matchs et classements'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</xdr:row>
          <xdr:rowOff>19050</xdr:rowOff>
        </xdr:from>
        <xdr:to>
          <xdr:col>7</xdr:col>
          <xdr:colOff>733425</xdr:colOff>
          <xdr:row>1</xdr:row>
          <xdr:rowOff>171450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3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Victoire : 3 points / Nul : 1 point / Défaite : 0 point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19050</xdr:rowOff>
        </xdr:from>
        <xdr:to>
          <xdr:col>7</xdr:col>
          <xdr:colOff>733425</xdr:colOff>
          <xdr:row>3</xdr:row>
          <xdr:rowOff>171450</xdr:rowOff>
        </xdr:to>
        <xdr:sp macro="" textlink="">
          <xdr:nvSpPr>
            <xdr:cNvPr id="1030" name="Option 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99" mc:Ignorable="a14" a14:legacySpreadsheetColorIndex="4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Victoire : 4 points / Nul : 2 points / Défaite : 1 point</a:t>
              </a:r>
            </a:p>
          </xdr:txBody>
        </xdr:sp>
        <xdr:clientData/>
      </xdr:twoCellAnchor>
    </mc:Choice>
    <mc:Fallback/>
  </mc:AlternateContent>
  <xdr:twoCellAnchor editAs="oneCell">
    <xdr:from>
      <xdr:col>2</xdr:col>
      <xdr:colOff>7401</xdr:colOff>
      <xdr:row>5</xdr:row>
      <xdr:rowOff>185430</xdr:rowOff>
    </xdr:from>
    <xdr:to>
      <xdr:col>12</xdr:col>
      <xdr:colOff>514350</xdr:colOff>
      <xdr:row>17</xdr:row>
      <xdr:rowOff>33645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7276" y="1156980"/>
          <a:ext cx="7364949" cy="21342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33</xdr:row>
      <xdr:rowOff>0</xdr:rowOff>
    </xdr:from>
    <xdr:to>
      <xdr:col>14</xdr:col>
      <xdr:colOff>581024</xdr:colOff>
      <xdr:row>35</xdr:row>
      <xdr:rowOff>0</xdr:rowOff>
    </xdr:to>
    <xdr:sp macro="" textlink="">
      <xdr:nvSpPr>
        <xdr:cNvPr id="5" name="Rectangle : coins arrondis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9039225" y="61436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43</xdr:row>
      <xdr:rowOff>0</xdr:rowOff>
    </xdr:from>
    <xdr:to>
      <xdr:col>14</xdr:col>
      <xdr:colOff>581024</xdr:colOff>
      <xdr:row>45</xdr:row>
      <xdr:rowOff>0</xdr:rowOff>
    </xdr:to>
    <xdr:sp macro="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9039225" y="80581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53</xdr:row>
      <xdr:rowOff>0</xdr:rowOff>
    </xdr:from>
    <xdr:to>
      <xdr:col>14</xdr:col>
      <xdr:colOff>581024</xdr:colOff>
      <xdr:row>55</xdr:row>
      <xdr:rowOff>0</xdr:rowOff>
    </xdr:to>
    <xdr:sp macro="" textlink="">
      <xdr:nvSpPr>
        <xdr:cNvPr id="7" name="Rectangle : coins arrondis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9039225" y="99726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63</xdr:row>
      <xdr:rowOff>0</xdr:rowOff>
    </xdr:from>
    <xdr:to>
      <xdr:col>14</xdr:col>
      <xdr:colOff>581024</xdr:colOff>
      <xdr:row>65</xdr:row>
      <xdr:rowOff>0</xdr:rowOff>
    </xdr:to>
    <xdr:sp macro="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9039225" y="118872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73</xdr:row>
      <xdr:rowOff>0</xdr:rowOff>
    </xdr:from>
    <xdr:to>
      <xdr:col>14</xdr:col>
      <xdr:colOff>581024</xdr:colOff>
      <xdr:row>75</xdr:row>
      <xdr:rowOff>0</xdr:rowOff>
    </xdr:to>
    <xdr:sp macro="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9039225" y="138017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83</xdr:row>
      <xdr:rowOff>0</xdr:rowOff>
    </xdr:from>
    <xdr:to>
      <xdr:col>14</xdr:col>
      <xdr:colOff>581024</xdr:colOff>
      <xdr:row>85</xdr:row>
      <xdr:rowOff>0</xdr:rowOff>
    </xdr:to>
    <xdr:sp macro="" textlink="">
      <xdr:nvSpPr>
        <xdr:cNvPr id="11" name="Rectangle :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9039225" y="157162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93</xdr:row>
      <xdr:rowOff>0</xdr:rowOff>
    </xdr:from>
    <xdr:to>
      <xdr:col>14</xdr:col>
      <xdr:colOff>581024</xdr:colOff>
      <xdr:row>95</xdr:row>
      <xdr:rowOff>0</xdr:rowOff>
    </xdr:to>
    <xdr:sp macro="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9039225" y="176307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103</xdr:row>
      <xdr:rowOff>0</xdr:rowOff>
    </xdr:from>
    <xdr:to>
      <xdr:col>14</xdr:col>
      <xdr:colOff>581024</xdr:colOff>
      <xdr:row>105</xdr:row>
      <xdr:rowOff>0</xdr:rowOff>
    </xdr:to>
    <xdr:sp macro="" textlink="">
      <xdr:nvSpPr>
        <xdr:cNvPr id="13" name="Rectangle : coins arrondis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9039225" y="195453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113</xdr:row>
      <xdr:rowOff>0</xdr:rowOff>
    </xdr:from>
    <xdr:to>
      <xdr:col>14</xdr:col>
      <xdr:colOff>581024</xdr:colOff>
      <xdr:row>115</xdr:row>
      <xdr:rowOff>0</xdr:rowOff>
    </xdr:to>
    <xdr:sp macro="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9039225" y="214598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123</xdr:row>
      <xdr:rowOff>0</xdr:rowOff>
    </xdr:from>
    <xdr:to>
      <xdr:col>14</xdr:col>
      <xdr:colOff>581024</xdr:colOff>
      <xdr:row>125</xdr:row>
      <xdr:rowOff>0</xdr:rowOff>
    </xdr:to>
    <xdr:sp macro="" textlink="">
      <xdr:nvSpPr>
        <xdr:cNvPr id="15" name="Rectangle : coins arrondis 1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9039225" y="233743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133</xdr:row>
      <xdr:rowOff>0</xdr:rowOff>
    </xdr:from>
    <xdr:to>
      <xdr:col>14</xdr:col>
      <xdr:colOff>581024</xdr:colOff>
      <xdr:row>135</xdr:row>
      <xdr:rowOff>0</xdr:rowOff>
    </xdr:to>
    <xdr:sp macro="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9039225" y="252888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143</xdr:row>
      <xdr:rowOff>0</xdr:rowOff>
    </xdr:from>
    <xdr:to>
      <xdr:col>14</xdr:col>
      <xdr:colOff>581024</xdr:colOff>
      <xdr:row>145</xdr:row>
      <xdr:rowOff>0</xdr:rowOff>
    </xdr:to>
    <xdr:sp macro="" textlink="">
      <xdr:nvSpPr>
        <xdr:cNvPr id="17" name="Rectangle : coins arrondis 1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9039225" y="272034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153</xdr:row>
      <xdr:rowOff>0</xdr:rowOff>
    </xdr:from>
    <xdr:to>
      <xdr:col>14</xdr:col>
      <xdr:colOff>581024</xdr:colOff>
      <xdr:row>155</xdr:row>
      <xdr:rowOff>0</xdr:rowOff>
    </xdr:to>
    <xdr:sp macro="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9039225" y="291179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163</xdr:row>
      <xdr:rowOff>0</xdr:rowOff>
    </xdr:from>
    <xdr:to>
      <xdr:col>14</xdr:col>
      <xdr:colOff>581024</xdr:colOff>
      <xdr:row>165</xdr:row>
      <xdr:rowOff>0</xdr:rowOff>
    </xdr:to>
    <xdr:sp macro="" textlink="">
      <xdr:nvSpPr>
        <xdr:cNvPr id="19" name="Rectangle : coins arrondis 1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9039225" y="310324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173</xdr:row>
      <xdr:rowOff>0</xdr:rowOff>
    </xdr:from>
    <xdr:to>
      <xdr:col>14</xdr:col>
      <xdr:colOff>581024</xdr:colOff>
      <xdr:row>175</xdr:row>
      <xdr:rowOff>0</xdr:rowOff>
    </xdr:to>
    <xdr:sp macro="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9039225" y="329469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183</xdr:row>
      <xdr:rowOff>0</xdr:rowOff>
    </xdr:from>
    <xdr:to>
      <xdr:col>14</xdr:col>
      <xdr:colOff>581024</xdr:colOff>
      <xdr:row>185</xdr:row>
      <xdr:rowOff>0</xdr:rowOff>
    </xdr:to>
    <xdr:sp macro="" textlink="">
      <xdr:nvSpPr>
        <xdr:cNvPr id="21" name="Rectangle : coins arrondis 2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9039225" y="348615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193</xdr:row>
      <xdr:rowOff>0</xdr:rowOff>
    </xdr:from>
    <xdr:to>
      <xdr:col>14</xdr:col>
      <xdr:colOff>581024</xdr:colOff>
      <xdr:row>195</xdr:row>
      <xdr:rowOff>0</xdr:rowOff>
    </xdr:to>
    <xdr:sp macro="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9039225" y="367760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203</xdr:row>
      <xdr:rowOff>0</xdr:rowOff>
    </xdr:from>
    <xdr:to>
      <xdr:col>14</xdr:col>
      <xdr:colOff>581024</xdr:colOff>
      <xdr:row>205</xdr:row>
      <xdr:rowOff>0</xdr:rowOff>
    </xdr:to>
    <xdr:sp macro="" textlink="">
      <xdr:nvSpPr>
        <xdr:cNvPr id="23" name="Rectangle : coins arrondis 2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9039225" y="386905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213</xdr:row>
      <xdr:rowOff>0</xdr:rowOff>
    </xdr:from>
    <xdr:to>
      <xdr:col>14</xdr:col>
      <xdr:colOff>581024</xdr:colOff>
      <xdr:row>215</xdr:row>
      <xdr:rowOff>0</xdr:rowOff>
    </xdr:to>
    <xdr:sp macro="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9039225" y="406050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223</xdr:row>
      <xdr:rowOff>0</xdr:rowOff>
    </xdr:from>
    <xdr:to>
      <xdr:col>14</xdr:col>
      <xdr:colOff>581024</xdr:colOff>
      <xdr:row>225</xdr:row>
      <xdr:rowOff>0</xdr:rowOff>
    </xdr:to>
    <xdr:sp macro="" textlink="">
      <xdr:nvSpPr>
        <xdr:cNvPr id="25" name="Rectangle : coins arrondis 2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9039225" y="425196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233</xdr:row>
      <xdr:rowOff>0</xdr:rowOff>
    </xdr:from>
    <xdr:to>
      <xdr:col>14</xdr:col>
      <xdr:colOff>581024</xdr:colOff>
      <xdr:row>235</xdr:row>
      <xdr:rowOff>0</xdr:rowOff>
    </xdr:to>
    <xdr:sp macro="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9039225" y="444341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243</xdr:row>
      <xdr:rowOff>0</xdr:rowOff>
    </xdr:from>
    <xdr:to>
      <xdr:col>14</xdr:col>
      <xdr:colOff>581024</xdr:colOff>
      <xdr:row>245</xdr:row>
      <xdr:rowOff>0</xdr:rowOff>
    </xdr:to>
    <xdr:sp macro="" textlink="">
      <xdr:nvSpPr>
        <xdr:cNvPr id="28" name="Rectangle : coins arrondis 2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9039225" y="463486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253</xdr:row>
      <xdr:rowOff>0</xdr:rowOff>
    </xdr:from>
    <xdr:to>
      <xdr:col>14</xdr:col>
      <xdr:colOff>581024</xdr:colOff>
      <xdr:row>255</xdr:row>
      <xdr:rowOff>0</xdr:rowOff>
    </xdr:to>
    <xdr:sp macro="" textlink="">
      <xdr:nvSpPr>
        <xdr:cNvPr id="30" name="Rectangle : coins arrondis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/>
      </xdr:nvSpPr>
      <xdr:spPr>
        <a:xfrm>
          <a:off x="9039225" y="482631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263</xdr:row>
      <xdr:rowOff>0</xdr:rowOff>
    </xdr:from>
    <xdr:to>
      <xdr:col>14</xdr:col>
      <xdr:colOff>581024</xdr:colOff>
      <xdr:row>265</xdr:row>
      <xdr:rowOff>0</xdr:rowOff>
    </xdr:to>
    <xdr:sp macro="" textlink="">
      <xdr:nvSpPr>
        <xdr:cNvPr id="32" name="Rectangle : coins arrondis 3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9039225" y="501777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273</xdr:row>
      <xdr:rowOff>0</xdr:rowOff>
    </xdr:from>
    <xdr:to>
      <xdr:col>14</xdr:col>
      <xdr:colOff>581024</xdr:colOff>
      <xdr:row>275</xdr:row>
      <xdr:rowOff>0</xdr:rowOff>
    </xdr:to>
    <xdr:sp macro="" textlink="">
      <xdr:nvSpPr>
        <xdr:cNvPr id="33" name="Rectangle : coins arrondis 3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/>
      </xdr:nvSpPr>
      <xdr:spPr>
        <a:xfrm>
          <a:off x="9039225" y="520922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283</xdr:row>
      <xdr:rowOff>0</xdr:rowOff>
    </xdr:from>
    <xdr:to>
      <xdr:col>14</xdr:col>
      <xdr:colOff>581024</xdr:colOff>
      <xdr:row>285</xdr:row>
      <xdr:rowOff>0</xdr:rowOff>
    </xdr:to>
    <xdr:sp macro="" textlink="">
      <xdr:nvSpPr>
        <xdr:cNvPr id="34" name="Rectangle : coins arrondis 3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>
        <a:xfrm>
          <a:off x="9039225" y="540067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293</xdr:row>
      <xdr:rowOff>0</xdr:rowOff>
    </xdr:from>
    <xdr:to>
      <xdr:col>14</xdr:col>
      <xdr:colOff>581024</xdr:colOff>
      <xdr:row>295</xdr:row>
      <xdr:rowOff>0</xdr:rowOff>
    </xdr:to>
    <xdr:sp macro="" textlink="">
      <xdr:nvSpPr>
        <xdr:cNvPr id="35" name="Rectangle : coins arrondis 3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/>
      </xdr:nvSpPr>
      <xdr:spPr>
        <a:xfrm>
          <a:off x="9039225" y="559212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303</xdr:row>
      <xdr:rowOff>0</xdr:rowOff>
    </xdr:from>
    <xdr:to>
      <xdr:col>14</xdr:col>
      <xdr:colOff>581024</xdr:colOff>
      <xdr:row>305</xdr:row>
      <xdr:rowOff>0</xdr:rowOff>
    </xdr:to>
    <xdr:sp macro="" textlink="">
      <xdr:nvSpPr>
        <xdr:cNvPr id="36" name="Rectangle : coins arrondis 3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/>
      </xdr:nvSpPr>
      <xdr:spPr>
        <a:xfrm>
          <a:off x="9039225" y="578358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313</xdr:row>
      <xdr:rowOff>0</xdr:rowOff>
    </xdr:from>
    <xdr:to>
      <xdr:col>14</xdr:col>
      <xdr:colOff>581024</xdr:colOff>
      <xdr:row>315</xdr:row>
      <xdr:rowOff>0</xdr:rowOff>
    </xdr:to>
    <xdr:sp macro="" textlink="">
      <xdr:nvSpPr>
        <xdr:cNvPr id="37" name="Rectangle : coins arrondis 3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>
        <a:xfrm>
          <a:off x="9039225" y="597503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323</xdr:row>
      <xdr:rowOff>0</xdr:rowOff>
    </xdr:from>
    <xdr:to>
      <xdr:col>14</xdr:col>
      <xdr:colOff>581024</xdr:colOff>
      <xdr:row>325</xdr:row>
      <xdr:rowOff>0</xdr:rowOff>
    </xdr:to>
    <xdr:sp macro="" textlink="">
      <xdr:nvSpPr>
        <xdr:cNvPr id="38" name="Rectangle : coins arrondis 3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/>
      </xdr:nvSpPr>
      <xdr:spPr>
        <a:xfrm>
          <a:off x="9039225" y="616648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333</xdr:row>
      <xdr:rowOff>0</xdr:rowOff>
    </xdr:from>
    <xdr:to>
      <xdr:col>14</xdr:col>
      <xdr:colOff>581024</xdr:colOff>
      <xdr:row>335</xdr:row>
      <xdr:rowOff>0</xdr:rowOff>
    </xdr:to>
    <xdr:sp macro="" textlink="">
      <xdr:nvSpPr>
        <xdr:cNvPr id="39" name="Rectangle : coins arrondis 3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/>
      </xdr:nvSpPr>
      <xdr:spPr>
        <a:xfrm>
          <a:off x="9039225" y="635793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343</xdr:row>
      <xdr:rowOff>0</xdr:rowOff>
    </xdr:from>
    <xdr:to>
      <xdr:col>14</xdr:col>
      <xdr:colOff>581024</xdr:colOff>
      <xdr:row>345</xdr:row>
      <xdr:rowOff>0</xdr:rowOff>
    </xdr:to>
    <xdr:sp macro="" textlink="">
      <xdr:nvSpPr>
        <xdr:cNvPr id="40" name="Rectangle : coins arrondis 3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/>
      </xdr:nvSpPr>
      <xdr:spPr>
        <a:xfrm>
          <a:off x="9039225" y="654939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353</xdr:row>
      <xdr:rowOff>0</xdr:rowOff>
    </xdr:from>
    <xdr:to>
      <xdr:col>14</xdr:col>
      <xdr:colOff>581024</xdr:colOff>
      <xdr:row>355</xdr:row>
      <xdr:rowOff>0</xdr:rowOff>
    </xdr:to>
    <xdr:sp macro="" textlink="">
      <xdr:nvSpPr>
        <xdr:cNvPr id="41" name="Rectangle : coins arrondis 4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/>
      </xdr:nvSpPr>
      <xdr:spPr>
        <a:xfrm>
          <a:off x="9039225" y="674084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363</xdr:row>
      <xdr:rowOff>0</xdr:rowOff>
    </xdr:from>
    <xdr:to>
      <xdr:col>14</xdr:col>
      <xdr:colOff>581024</xdr:colOff>
      <xdr:row>365</xdr:row>
      <xdr:rowOff>0</xdr:rowOff>
    </xdr:to>
    <xdr:sp macro="" textlink="">
      <xdr:nvSpPr>
        <xdr:cNvPr id="42" name="Rectangle : coins arrondis 4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/>
      </xdr:nvSpPr>
      <xdr:spPr>
        <a:xfrm>
          <a:off x="9039225" y="693229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373</xdr:row>
      <xdr:rowOff>0</xdr:rowOff>
    </xdr:from>
    <xdr:to>
      <xdr:col>14</xdr:col>
      <xdr:colOff>581024</xdr:colOff>
      <xdr:row>375</xdr:row>
      <xdr:rowOff>0</xdr:rowOff>
    </xdr:to>
    <xdr:sp macro="" textlink="">
      <xdr:nvSpPr>
        <xdr:cNvPr id="43" name="Rectangle : coins arrondis 4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/>
      </xdr:nvSpPr>
      <xdr:spPr>
        <a:xfrm>
          <a:off x="9039225" y="712374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32</xdr:col>
      <xdr:colOff>0</xdr:colOff>
      <xdr:row>223</xdr:row>
      <xdr:rowOff>0</xdr:rowOff>
    </xdr:from>
    <xdr:to>
      <xdr:col>34</xdr:col>
      <xdr:colOff>581024</xdr:colOff>
      <xdr:row>225</xdr:row>
      <xdr:rowOff>0</xdr:rowOff>
    </xdr:to>
    <xdr:sp macro="" textlink="">
      <xdr:nvSpPr>
        <xdr:cNvPr id="98" name="Rectangle : coins arrondis 9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/>
      </xdr:nvSpPr>
      <xdr:spPr>
        <a:xfrm>
          <a:off x="9039225" y="425196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FCE89-A42B-430B-8175-D64048A7CB96}">
  <sheetPr>
    <tabColor rgb="FFFFFF00"/>
  </sheetPr>
  <dimension ref="A1:RM59"/>
  <sheetViews>
    <sheetView tabSelected="1" workbookViewId="0">
      <selection activeCell="A2" sqref="A2"/>
    </sheetView>
  </sheetViews>
  <sheetFormatPr baseColWidth="10" defaultRowHeight="15" x14ac:dyDescent="0.25"/>
  <cols>
    <col min="1" max="1" width="30.7109375" style="2" customWidth="1"/>
    <col min="2" max="8" width="11.42578125" style="1"/>
    <col min="9" max="9" width="0" style="1" hidden="1" customWidth="1"/>
    <col min="10" max="481" width="11.42578125" style="1"/>
  </cols>
  <sheetData>
    <row r="1" spans="1:37" ht="15.75" thickBot="1" x14ac:dyDescent="0.3">
      <c r="A1" s="4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</row>
    <row r="2" spans="1:37" x14ac:dyDescent="0.25">
      <c r="A2" s="3"/>
      <c r="B2" s="86" t="s">
        <v>129</v>
      </c>
      <c r="C2" s="87"/>
      <c r="D2" s="88"/>
      <c r="E2" s="85"/>
      <c r="F2" s="85"/>
      <c r="G2" s="85"/>
      <c r="H2" s="85"/>
      <c r="I2" s="18">
        <v>1</v>
      </c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</row>
    <row r="3" spans="1:37" x14ac:dyDescent="0.25">
      <c r="A3" s="3"/>
      <c r="B3" s="89"/>
      <c r="C3" s="90"/>
      <c r="D3" s="91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</row>
    <row r="4" spans="1:37" ht="15.75" thickBot="1" x14ac:dyDescent="0.3">
      <c r="A4" s="3"/>
      <c r="B4" s="92"/>
      <c r="C4" s="93"/>
      <c r="D4" s="94"/>
      <c r="E4" s="85"/>
      <c r="F4" s="85"/>
      <c r="G4" s="85"/>
      <c r="H4" s="85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</row>
    <row r="5" spans="1:37" x14ac:dyDescent="0.25">
      <c r="A5" s="3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</row>
    <row r="6" spans="1:37" x14ac:dyDescent="0.25">
      <c r="A6" s="3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</row>
    <row r="7" spans="1:37" x14ac:dyDescent="0.25">
      <c r="A7" s="3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</row>
    <row r="8" spans="1:37" x14ac:dyDescent="0.25">
      <c r="A8" s="3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</row>
    <row r="9" spans="1:37" x14ac:dyDescent="0.25">
      <c r="A9" s="3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</row>
    <row r="10" spans="1:37" x14ac:dyDescent="0.25">
      <c r="A10" s="3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</row>
    <row r="11" spans="1:37" x14ac:dyDescent="0.25">
      <c r="A11" s="3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</row>
    <row r="12" spans="1:37" x14ac:dyDescent="0.25">
      <c r="A12" s="3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</row>
    <row r="13" spans="1:37" x14ac:dyDescent="0.25">
      <c r="A13" s="3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</row>
    <row r="14" spans="1:37" x14ac:dyDescent="0.25">
      <c r="A14" s="3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</row>
    <row r="15" spans="1:37" x14ac:dyDescent="0.25">
      <c r="A15" s="3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</row>
    <row r="16" spans="1:37" x14ac:dyDescent="0.25">
      <c r="A16" s="3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</row>
    <row r="17" spans="1:37" x14ac:dyDescent="0.25">
      <c r="A17" s="3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</row>
    <row r="18" spans="1:37" ht="15.75" thickBot="1" x14ac:dyDescent="0.3">
      <c r="A18" s="3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</row>
    <row r="19" spans="1:37" x14ac:dyDescent="0.25">
      <c r="A19" s="3"/>
      <c r="B19" s="18"/>
      <c r="C19" s="76" t="s">
        <v>131</v>
      </c>
      <c r="D19" s="77"/>
      <c r="E19" s="77"/>
      <c r="F19" s="77"/>
      <c r="G19" s="77"/>
      <c r="H19" s="77"/>
      <c r="I19" s="77"/>
      <c r="J19" s="77"/>
      <c r="K19" s="78"/>
      <c r="L19" s="50"/>
      <c r="M19" s="50"/>
      <c r="N19" s="50"/>
      <c r="O19" s="50"/>
      <c r="P19" s="50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</row>
    <row r="20" spans="1:37" ht="15.75" thickBot="1" x14ac:dyDescent="0.3">
      <c r="A20" s="3"/>
      <c r="B20" s="18"/>
      <c r="C20" s="79"/>
      <c r="D20" s="80"/>
      <c r="E20" s="80"/>
      <c r="F20" s="80"/>
      <c r="G20" s="80"/>
      <c r="H20" s="80"/>
      <c r="I20" s="80"/>
      <c r="J20" s="80"/>
      <c r="K20" s="81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</row>
    <row r="21" spans="1:37" ht="15.75" thickBot="1" x14ac:dyDescent="0.3">
      <c r="A21" s="3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</row>
    <row r="22" spans="1:37" ht="15.75" thickBot="1" x14ac:dyDescent="0.3">
      <c r="A22" s="19"/>
      <c r="B22" s="18"/>
      <c r="C22" s="76" t="s">
        <v>133</v>
      </c>
      <c r="D22" s="77"/>
      <c r="E22" s="77"/>
      <c r="F22" s="77"/>
      <c r="G22" s="77"/>
      <c r="H22" s="77"/>
      <c r="I22" s="77"/>
      <c r="J22" s="77"/>
      <c r="K22" s="7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</row>
    <row r="23" spans="1:37" ht="15.75" thickBot="1" x14ac:dyDescent="0.3">
      <c r="A23" s="95" t="s">
        <v>130</v>
      </c>
      <c r="B23" s="18"/>
      <c r="C23" s="79"/>
      <c r="D23" s="80"/>
      <c r="E23" s="80"/>
      <c r="F23" s="80"/>
      <c r="G23" s="80"/>
      <c r="H23" s="80"/>
      <c r="I23" s="80"/>
      <c r="J23" s="80"/>
      <c r="K23" s="81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</row>
    <row r="24" spans="1:37" ht="15.75" thickBot="1" x14ac:dyDescent="0.3">
      <c r="A24" s="96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</row>
    <row r="25" spans="1:37" x14ac:dyDescent="0.25">
      <c r="A25" s="96"/>
      <c r="B25" s="18"/>
      <c r="C25" s="76" t="s">
        <v>145</v>
      </c>
      <c r="D25" s="77"/>
      <c r="E25" s="77"/>
      <c r="F25" s="77"/>
      <c r="G25" s="77"/>
      <c r="H25" s="77"/>
      <c r="I25" s="77"/>
      <c r="J25" s="77"/>
      <c r="K25" s="7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</row>
    <row r="26" spans="1:37" ht="15.75" thickBot="1" x14ac:dyDescent="0.3">
      <c r="A26" s="97"/>
      <c r="B26" s="18"/>
      <c r="C26" s="98"/>
      <c r="D26" s="99"/>
      <c r="E26" s="99"/>
      <c r="F26" s="99"/>
      <c r="G26" s="99"/>
      <c r="H26" s="99"/>
      <c r="I26" s="99"/>
      <c r="J26" s="99"/>
      <c r="K26" s="100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</row>
    <row r="27" spans="1:37" ht="15.75" thickBot="1" x14ac:dyDescent="0.3">
      <c r="A27" s="19"/>
      <c r="B27" s="18"/>
      <c r="C27" s="98"/>
      <c r="D27" s="99"/>
      <c r="E27" s="99"/>
      <c r="F27" s="99"/>
      <c r="G27" s="99"/>
      <c r="H27" s="99"/>
      <c r="I27" s="99"/>
      <c r="J27" s="99"/>
      <c r="K27" s="100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</row>
    <row r="28" spans="1:37" ht="15.75" thickBot="1" x14ac:dyDescent="0.3">
      <c r="A28" s="82" t="s">
        <v>132</v>
      </c>
      <c r="B28" s="18"/>
      <c r="C28" s="79"/>
      <c r="D28" s="80"/>
      <c r="E28" s="80"/>
      <c r="F28" s="80"/>
      <c r="G28" s="80"/>
      <c r="H28" s="80"/>
      <c r="I28" s="80"/>
      <c r="J28" s="80"/>
      <c r="K28" s="81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</row>
    <row r="29" spans="1:37" x14ac:dyDescent="0.25">
      <c r="A29" s="8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</row>
    <row r="30" spans="1:37" ht="15.75" thickBot="1" x14ac:dyDescent="0.3">
      <c r="A30" s="84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</row>
    <row r="31" spans="1:37" x14ac:dyDescent="0.25">
      <c r="A31" s="19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</row>
    <row r="32" spans="1:37" x14ac:dyDescent="0.25">
      <c r="A32" s="19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</row>
    <row r="33" spans="1:37" x14ac:dyDescent="0.25">
      <c r="A33" s="19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</row>
    <row r="34" spans="1:37" x14ac:dyDescent="0.25">
      <c r="A34" s="19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</row>
    <row r="35" spans="1:37" x14ac:dyDescent="0.25">
      <c r="A35" s="19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</row>
    <row r="36" spans="1:37" x14ac:dyDescent="0.25">
      <c r="A36" s="19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</row>
    <row r="37" spans="1:37" x14ac:dyDescent="0.25">
      <c r="A37" s="19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</row>
    <row r="38" spans="1:37" x14ac:dyDescent="0.25">
      <c r="A38" s="19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</row>
    <row r="39" spans="1:37" x14ac:dyDescent="0.25">
      <c r="A39" s="19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</row>
    <row r="40" spans="1:37" x14ac:dyDescent="0.25">
      <c r="A40" s="19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</row>
    <row r="41" spans="1:37" x14ac:dyDescent="0.25">
      <c r="A41" s="19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</row>
    <row r="42" spans="1:37" x14ac:dyDescent="0.25">
      <c r="A42" s="19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</row>
    <row r="43" spans="1:37" x14ac:dyDescent="0.25">
      <c r="A43" s="19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</row>
    <row r="44" spans="1:37" x14ac:dyDescent="0.25">
      <c r="A44" s="19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</row>
    <row r="45" spans="1:37" x14ac:dyDescent="0.25">
      <c r="A45" s="19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</row>
    <row r="46" spans="1:37" x14ac:dyDescent="0.25">
      <c r="A46" s="19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</row>
    <row r="47" spans="1:37" x14ac:dyDescent="0.25">
      <c r="A47" s="19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</row>
    <row r="48" spans="1:37" x14ac:dyDescent="0.25">
      <c r="A48" s="19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</row>
    <row r="49" spans="1:37" x14ac:dyDescent="0.25">
      <c r="A49" s="19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</row>
    <row r="50" spans="1:37" x14ac:dyDescent="0.25">
      <c r="A50" s="19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</row>
    <row r="51" spans="1:37" x14ac:dyDescent="0.25">
      <c r="A51" s="19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</row>
    <row r="52" spans="1:37" x14ac:dyDescent="0.25">
      <c r="A52" s="19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</row>
    <row r="53" spans="1:37" x14ac:dyDescent="0.25">
      <c r="A53" s="19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</row>
    <row r="54" spans="1:37" x14ac:dyDescent="0.25">
      <c r="A54" s="19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</row>
    <row r="55" spans="1:37" x14ac:dyDescent="0.25">
      <c r="A55" s="19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</row>
    <row r="56" spans="1:37" x14ac:dyDescent="0.25">
      <c r="A56" s="19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</row>
    <row r="57" spans="1:37" x14ac:dyDescent="0.25">
      <c r="A57" s="19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</row>
    <row r="58" spans="1:37" x14ac:dyDescent="0.25">
      <c r="A58" s="19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</row>
    <row r="59" spans="1:37" x14ac:dyDescent="0.25">
      <c r="A59" s="19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</row>
  </sheetData>
  <mergeCells count="8">
    <mergeCell ref="C19:K20"/>
    <mergeCell ref="C22:K23"/>
    <mergeCell ref="A28:A30"/>
    <mergeCell ref="E4:H4"/>
    <mergeCell ref="E2:H2"/>
    <mergeCell ref="B2:D4"/>
    <mergeCell ref="A23:A26"/>
    <mergeCell ref="C25:K28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Option Button 5">
              <controlPr defaultSize="0" autoFill="0" autoLine="0" autoPict="0">
                <anchor moveWithCells="1">
                  <from>
                    <xdr:col>4</xdr:col>
                    <xdr:colOff>19050</xdr:colOff>
                    <xdr:row>1</xdr:row>
                    <xdr:rowOff>19050</xdr:rowOff>
                  </from>
                  <to>
                    <xdr:col>7</xdr:col>
                    <xdr:colOff>733425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Option Button 6">
              <controlPr defaultSize="0" autoFill="0" autoLine="0" autoPict="0">
                <anchor moveWithCells="1">
                  <from>
                    <xdr:col>4</xdr:col>
                    <xdr:colOff>19050</xdr:colOff>
                    <xdr:row>3</xdr:row>
                    <xdr:rowOff>19050</xdr:rowOff>
                  </from>
                  <to>
                    <xdr:col>7</xdr:col>
                    <xdr:colOff>733425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DC600-2CE1-4272-8A2B-719142AE714B}">
  <sheetPr>
    <tabColor rgb="FF0000FF"/>
  </sheetPr>
  <dimension ref="A1:HA421"/>
  <sheetViews>
    <sheetView workbookViewId="0">
      <selection activeCell="C4" sqref="C4"/>
    </sheetView>
  </sheetViews>
  <sheetFormatPr baseColWidth="10" defaultRowHeight="15" x14ac:dyDescent="0.25"/>
  <cols>
    <col min="1" max="1" width="5.7109375" style="1" customWidth="1"/>
    <col min="2" max="2" width="12.7109375" style="1" bestFit="1" customWidth="1"/>
    <col min="3" max="3" width="30.7109375" style="1" customWidth="1"/>
    <col min="4" max="5" width="5.7109375" style="1" customWidth="1"/>
    <col min="6" max="6" width="30.7109375" style="1" customWidth="1"/>
    <col min="7" max="7" width="13.28515625" style="1" customWidth="1"/>
    <col min="8" max="8" width="5.7109375" style="1" customWidth="1"/>
    <col min="9" max="9" width="25.7109375" style="1" customWidth="1"/>
    <col min="10" max="11" width="11.42578125" style="1" customWidth="1"/>
    <col min="12" max="12" width="2.7109375" style="1" customWidth="1"/>
    <col min="13" max="14" width="5.7109375" style="1" customWidth="1"/>
    <col min="15" max="15" width="30.7109375" style="1" customWidth="1"/>
    <col min="16" max="24" width="5.7109375" style="1" customWidth="1"/>
    <col min="25" max="25" width="30.7109375" style="1" customWidth="1"/>
    <col min="26" max="34" width="5.7109375" style="1" customWidth="1"/>
    <col min="35" max="35" width="30.7109375" style="1" customWidth="1"/>
    <col min="36" max="42" width="5.7109375" style="1" customWidth="1"/>
    <col min="43" max="48" width="5.7109375" style="1" hidden="1" customWidth="1"/>
    <col min="49" max="49" width="30.7109375" style="2" hidden="1" customWidth="1"/>
    <col min="50" max="59" width="5.7109375" style="1" hidden="1" customWidth="1"/>
    <col min="60" max="60" width="30.7109375" style="2" hidden="1" customWidth="1"/>
    <col min="61" max="70" width="5.7109375" style="1" hidden="1" customWidth="1"/>
    <col min="71" max="71" width="30.7109375" style="2" hidden="1" customWidth="1"/>
    <col min="72" max="81" width="5.7109375" style="1" hidden="1" customWidth="1"/>
    <col min="82" max="87" width="15.7109375" style="1" hidden="1" customWidth="1"/>
    <col min="88" max="113" width="5.7109375" style="1" hidden="1" customWidth="1"/>
    <col min="114" max="114" width="30.7109375" style="2" hidden="1" customWidth="1"/>
    <col min="115" max="115" width="15.7109375" style="1" hidden="1" customWidth="1"/>
    <col min="116" max="116" width="5.7109375" style="1" hidden="1" customWidth="1"/>
    <col min="117" max="118" width="30.7109375" style="2" hidden="1" customWidth="1"/>
    <col min="119" max="119" width="15.7109375" style="1" hidden="1" customWidth="1"/>
    <col min="120" max="120" width="5.7109375" style="1" hidden="1" customWidth="1"/>
    <col min="121" max="122" width="30.7109375" style="2" hidden="1" customWidth="1"/>
    <col min="123" max="123" width="15.7109375" style="1" hidden="1" customWidth="1"/>
    <col min="124" max="124" width="5.7109375" style="1" hidden="1" customWidth="1"/>
    <col min="125" max="125" width="30.7109375" style="2" hidden="1" customWidth="1"/>
    <col min="126" max="209" width="11.42578125" style="1"/>
  </cols>
  <sheetData>
    <row r="1" spans="1:161" ht="15" customHeight="1" x14ac:dyDescent="0.25">
      <c r="A1" s="101" t="s">
        <v>37</v>
      </c>
      <c r="B1" s="101"/>
      <c r="C1" s="101"/>
      <c r="D1" s="101"/>
      <c r="E1" s="101"/>
      <c r="F1" s="101"/>
      <c r="G1" s="101"/>
      <c r="H1" s="101"/>
      <c r="I1" s="101" t="s">
        <v>138</v>
      </c>
      <c r="J1" s="101"/>
      <c r="K1" s="101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9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9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9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15" t="s">
        <v>33</v>
      </c>
      <c r="CK1" s="115" t="s">
        <v>34</v>
      </c>
      <c r="CL1" s="115" t="s">
        <v>33</v>
      </c>
      <c r="CM1" s="115" t="s">
        <v>34</v>
      </c>
      <c r="CN1" s="115" t="s">
        <v>33</v>
      </c>
      <c r="CO1" s="115" t="s">
        <v>34</v>
      </c>
      <c r="CP1" s="115" t="s">
        <v>33</v>
      </c>
      <c r="CQ1" s="115" t="s">
        <v>34</v>
      </c>
      <c r="CR1" s="115" t="s">
        <v>33</v>
      </c>
      <c r="CS1" s="115" t="s">
        <v>34</v>
      </c>
      <c r="CT1" s="115" t="s">
        <v>33</v>
      </c>
      <c r="CU1" s="115" t="s">
        <v>34</v>
      </c>
      <c r="CV1" s="115" t="s">
        <v>33</v>
      </c>
      <c r="CW1" s="115" t="s">
        <v>34</v>
      </c>
      <c r="CX1" s="115" t="s">
        <v>33</v>
      </c>
      <c r="CY1" s="115" t="s">
        <v>34</v>
      </c>
      <c r="CZ1" s="115" t="s">
        <v>33</v>
      </c>
      <c r="DA1" s="115" t="s">
        <v>34</v>
      </c>
      <c r="DB1" s="115" t="s">
        <v>33</v>
      </c>
      <c r="DC1" s="115" t="s">
        <v>34</v>
      </c>
      <c r="DD1" s="115" t="s">
        <v>33</v>
      </c>
      <c r="DE1" s="115" t="s">
        <v>34</v>
      </c>
      <c r="DF1" s="115" t="s">
        <v>33</v>
      </c>
      <c r="DG1" s="115" t="s">
        <v>34</v>
      </c>
      <c r="DH1" s="115" t="s">
        <v>33</v>
      </c>
      <c r="DI1" s="115" t="s">
        <v>34</v>
      </c>
      <c r="DJ1" s="19"/>
      <c r="DK1" s="18"/>
      <c r="DL1" s="18"/>
      <c r="DM1" s="19"/>
      <c r="DN1" s="19"/>
      <c r="DO1" s="18"/>
      <c r="DP1" s="18"/>
      <c r="DQ1" s="19"/>
      <c r="DR1" s="19"/>
      <c r="DS1" s="18"/>
      <c r="DT1" s="18"/>
      <c r="DU1" s="19"/>
      <c r="DV1" s="18"/>
      <c r="DW1" s="18"/>
      <c r="DX1" s="18"/>
      <c r="DY1" s="18"/>
      <c r="DZ1" s="18"/>
      <c r="EA1" s="18"/>
      <c r="EB1" s="18"/>
      <c r="EC1" s="18"/>
      <c r="ED1" s="18"/>
      <c r="EE1" s="18"/>
      <c r="EF1" s="18"/>
      <c r="EG1" s="18"/>
      <c r="EH1" s="18"/>
      <c r="EI1" s="18"/>
      <c r="EJ1" s="18"/>
      <c r="EK1" s="18"/>
      <c r="EL1" s="18"/>
      <c r="EM1" s="18"/>
      <c r="EN1" s="18"/>
      <c r="EO1" s="18"/>
      <c r="EP1" s="18"/>
      <c r="EQ1" s="18"/>
      <c r="ER1" s="18"/>
      <c r="ES1" s="18"/>
      <c r="ET1" s="18"/>
      <c r="EU1" s="18"/>
      <c r="EV1" s="18"/>
      <c r="EW1" s="18"/>
      <c r="EX1" s="18"/>
      <c r="EY1" s="18"/>
      <c r="EZ1" s="18"/>
      <c r="FA1" s="18"/>
      <c r="FB1" s="18"/>
      <c r="FC1" s="18"/>
      <c r="FD1" s="18"/>
      <c r="FE1" s="18"/>
    </row>
    <row r="2" spans="1:161" ht="15.75" customHeight="1" thickBot="1" x14ac:dyDescent="0.3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8"/>
      <c r="M2" s="108" t="s">
        <v>17</v>
      </c>
      <c r="N2" s="108"/>
      <c r="O2" s="108"/>
      <c r="P2" s="108"/>
      <c r="Q2" s="108"/>
      <c r="R2" s="108"/>
      <c r="S2" s="108"/>
      <c r="T2" s="108"/>
      <c r="U2" s="108"/>
      <c r="V2" s="108"/>
      <c r="W2" s="109" t="s">
        <v>18</v>
      </c>
      <c r="X2" s="109"/>
      <c r="Y2" s="109"/>
      <c r="Z2" s="109"/>
      <c r="AA2" s="109"/>
      <c r="AB2" s="109"/>
      <c r="AC2" s="109"/>
      <c r="AD2" s="109"/>
      <c r="AE2" s="109"/>
      <c r="AF2" s="109"/>
      <c r="AG2" s="107" t="s">
        <v>19</v>
      </c>
      <c r="AH2" s="107"/>
      <c r="AI2" s="107"/>
      <c r="AJ2" s="107"/>
      <c r="AK2" s="107"/>
      <c r="AL2" s="107"/>
      <c r="AM2" s="107"/>
      <c r="AN2" s="107"/>
      <c r="AO2" s="107"/>
      <c r="AP2" s="107"/>
      <c r="AQ2" s="111"/>
      <c r="AR2" s="112"/>
      <c r="AS2" s="112"/>
      <c r="AT2" s="112"/>
      <c r="AU2" s="112"/>
      <c r="AV2" s="112"/>
      <c r="AW2" s="113" t="s">
        <v>17</v>
      </c>
      <c r="AX2" s="113"/>
      <c r="AY2" s="113"/>
      <c r="AZ2" s="113"/>
      <c r="BA2" s="113"/>
      <c r="BB2" s="113"/>
      <c r="BC2" s="113"/>
      <c r="BD2" s="113"/>
      <c r="BE2" s="113"/>
      <c r="BF2" s="113"/>
      <c r="BG2" s="113"/>
      <c r="BH2" s="113" t="s">
        <v>18</v>
      </c>
      <c r="BI2" s="113"/>
      <c r="BJ2" s="113"/>
      <c r="BK2" s="113"/>
      <c r="BL2" s="113"/>
      <c r="BM2" s="113"/>
      <c r="BN2" s="113"/>
      <c r="BO2" s="113"/>
      <c r="BP2" s="113"/>
      <c r="BQ2" s="113"/>
      <c r="BR2" s="113"/>
      <c r="BS2" s="113" t="s">
        <v>19</v>
      </c>
      <c r="BT2" s="113"/>
      <c r="BU2" s="113"/>
      <c r="BV2" s="113"/>
      <c r="BW2" s="113"/>
      <c r="BX2" s="113"/>
      <c r="BY2" s="113"/>
      <c r="BZ2" s="113"/>
      <c r="CA2" s="113"/>
      <c r="CB2" s="113"/>
      <c r="CC2" s="113"/>
      <c r="CD2" s="110" t="s">
        <v>25</v>
      </c>
      <c r="CE2" s="110"/>
      <c r="CF2" s="110" t="s">
        <v>26</v>
      </c>
      <c r="CG2" s="110"/>
      <c r="CH2" s="110" t="s">
        <v>27</v>
      </c>
      <c r="CI2" s="114"/>
      <c r="CJ2" s="115"/>
      <c r="CK2" s="115"/>
      <c r="CL2" s="115"/>
      <c r="CM2" s="115"/>
      <c r="CN2" s="115"/>
      <c r="CO2" s="115"/>
      <c r="CP2" s="115"/>
      <c r="CQ2" s="115"/>
      <c r="CR2" s="115"/>
      <c r="CS2" s="115"/>
      <c r="CT2" s="115"/>
      <c r="CU2" s="115"/>
      <c r="CV2" s="115"/>
      <c r="CW2" s="115"/>
      <c r="CX2" s="115"/>
      <c r="CY2" s="115"/>
      <c r="CZ2" s="115"/>
      <c r="DA2" s="115"/>
      <c r="DB2" s="115"/>
      <c r="DC2" s="115"/>
      <c r="DD2" s="115"/>
      <c r="DE2" s="115"/>
      <c r="DF2" s="115"/>
      <c r="DG2" s="115"/>
      <c r="DH2" s="115"/>
      <c r="DI2" s="115"/>
      <c r="DJ2" s="116" t="s">
        <v>25</v>
      </c>
      <c r="DK2" s="113"/>
      <c r="DL2" s="113"/>
      <c r="DM2" s="113"/>
      <c r="DN2" s="113" t="s">
        <v>26</v>
      </c>
      <c r="DO2" s="113"/>
      <c r="DP2" s="113"/>
      <c r="DQ2" s="113"/>
      <c r="DR2" s="113" t="s">
        <v>27</v>
      </c>
      <c r="DS2" s="113"/>
      <c r="DT2" s="113"/>
      <c r="DU2" s="113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  <c r="EU2" s="18"/>
      <c r="EV2" s="18"/>
      <c r="EW2" s="18"/>
      <c r="EX2" s="18"/>
      <c r="EY2" s="18"/>
      <c r="EZ2" s="18"/>
      <c r="FA2" s="18"/>
      <c r="FB2" s="18"/>
      <c r="FC2" s="18"/>
      <c r="FD2" s="18"/>
      <c r="FE2" s="18"/>
    </row>
    <row r="3" spans="1:161" ht="15.75" thickBot="1" x14ac:dyDescent="0.3">
      <c r="A3" s="69" t="s">
        <v>1</v>
      </c>
      <c r="B3" s="68" t="s">
        <v>143</v>
      </c>
      <c r="C3" s="45" t="s">
        <v>0</v>
      </c>
      <c r="D3" s="106" t="s">
        <v>2</v>
      </c>
      <c r="E3" s="106"/>
      <c r="F3" s="45" t="s">
        <v>0</v>
      </c>
      <c r="G3" s="67" t="s">
        <v>143</v>
      </c>
      <c r="H3" s="46" t="s">
        <v>1</v>
      </c>
      <c r="I3" s="47" t="s">
        <v>3</v>
      </c>
      <c r="J3" s="48" t="s">
        <v>4</v>
      </c>
      <c r="K3" s="49" t="s">
        <v>5</v>
      </c>
      <c r="L3" s="1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11"/>
      <c r="AR3" s="112"/>
      <c r="AS3" s="112"/>
      <c r="AT3" s="112"/>
      <c r="AU3" s="112"/>
      <c r="AV3" s="112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  <c r="BM3" s="113"/>
      <c r="BN3" s="113"/>
      <c r="BO3" s="113"/>
      <c r="BP3" s="113"/>
      <c r="BQ3" s="113"/>
      <c r="BR3" s="113"/>
      <c r="BS3" s="113"/>
      <c r="BT3" s="113"/>
      <c r="BU3" s="113"/>
      <c r="BV3" s="113"/>
      <c r="BW3" s="113"/>
      <c r="BX3" s="113"/>
      <c r="BY3" s="113"/>
      <c r="BZ3" s="113"/>
      <c r="CA3" s="113"/>
      <c r="CB3" s="113"/>
      <c r="CC3" s="113"/>
      <c r="CD3" s="110"/>
      <c r="CE3" s="110"/>
      <c r="CF3" s="110"/>
      <c r="CG3" s="110"/>
      <c r="CH3" s="110"/>
      <c r="CI3" s="114"/>
      <c r="CJ3" s="8" t="s">
        <v>1</v>
      </c>
      <c r="CK3" s="8" t="s">
        <v>1</v>
      </c>
      <c r="CL3" s="8" t="s">
        <v>139</v>
      </c>
      <c r="CM3" s="8" t="s">
        <v>139</v>
      </c>
      <c r="CN3" s="8" t="s">
        <v>140</v>
      </c>
      <c r="CO3" s="8" t="s">
        <v>140</v>
      </c>
      <c r="CP3" s="8" t="s">
        <v>28</v>
      </c>
      <c r="CQ3" s="8" t="s">
        <v>28</v>
      </c>
      <c r="CR3" s="8" t="s">
        <v>29</v>
      </c>
      <c r="CS3" s="8" t="s">
        <v>29</v>
      </c>
      <c r="CT3" s="8" t="s">
        <v>30</v>
      </c>
      <c r="CU3" s="8" t="s">
        <v>30</v>
      </c>
      <c r="CV3" s="8" t="s">
        <v>31</v>
      </c>
      <c r="CW3" s="8" t="s">
        <v>32</v>
      </c>
      <c r="CX3" s="8" t="s">
        <v>11</v>
      </c>
      <c r="CY3" s="8" t="s">
        <v>11</v>
      </c>
      <c r="CZ3" s="8" t="s">
        <v>12</v>
      </c>
      <c r="DA3" s="8" t="s">
        <v>12</v>
      </c>
      <c r="DB3" s="8" t="s">
        <v>13</v>
      </c>
      <c r="DC3" s="8" t="s">
        <v>13</v>
      </c>
      <c r="DD3" s="8" t="s">
        <v>1</v>
      </c>
      <c r="DE3" s="8" t="s">
        <v>1</v>
      </c>
      <c r="DF3" s="8" t="s">
        <v>14</v>
      </c>
      <c r="DG3" s="8" t="s">
        <v>14</v>
      </c>
      <c r="DH3" s="8" t="s">
        <v>15</v>
      </c>
      <c r="DI3" s="8" t="s">
        <v>15</v>
      </c>
      <c r="DJ3" s="113"/>
      <c r="DK3" s="113"/>
      <c r="DL3" s="113"/>
      <c r="DM3" s="113"/>
      <c r="DN3" s="113"/>
      <c r="DO3" s="113"/>
      <c r="DP3" s="113"/>
      <c r="DQ3" s="113"/>
      <c r="DR3" s="113"/>
      <c r="DS3" s="113"/>
      <c r="DT3" s="113"/>
      <c r="DU3" s="113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</row>
    <row r="4" spans="1:161" x14ac:dyDescent="0.25">
      <c r="A4" s="20"/>
      <c r="B4" s="70"/>
      <c r="C4" s="21"/>
      <c r="D4" s="22"/>
      <c r="E4" s="23"/>
      <c r="F4" s="24"/>
      <c r="G4" s="73"/>
      <c r="H4" s="25"/>
      <c r="I4" s="26"/>
      <c r="J4" s="27"/>
      <c r="K4" s="103">
        <v>1</v>
      </c>
      <c r="L4" s="18"/>
      <c r="M4" s="5" t="s">
        <v>9</v>
      </c>
      <c r="N4" s="5" t="s">
        <v>10</v>
      </c>
      <c r="O4" s="5" t="s">
        <v>0</v>
      </c>
      <c r="P4" s="5" t="s">
        <v>11</v>
      </c>
      <c r="Q4" s="5" t="s">
        <v>12</v>
      </c>
      <c r="R4" s="5" t="s">
        <v>13</v>
      </c>
      <c r="S4" s="5" t="s">
        <v>1</v>
      </c>
      <c r="T4" s="5" t="s">
        <v>14</v>
      </c>
      <c r="U4" s="5" t="s">
        <v>15</v>
      </c>
      <c r="V4" s="5" t="s">
        <v>16</v>
      </c>
      <c r="W4" s="6" t="s">
        <v>9</v>
      </c>
      <c r="X4" s="6" t="s">
        <v>10</v>
      </c>
      <c r="Y4" s="6" t="s">
        <v>0</v>
      </c>
      <c r="Z4" s="6" t="s">
        <v>11</v>
      </c>
      <c r="AA4" s="6" t="s">
        <v>12</v>
      </c>
      <c r="AB4" s="6" t="s">
        <v>13</v>
      </c>
      <c r="AC4" s="6" t="s">
        <v>1</v>
      </c>
      <c r="AD4" s="6" t="s">
        <v>14</v>
      </c>
      <c r="AE4" s="6" t="s">
        <v>15</v>
      </c>
      <c r="AF4" s="6" t="s">
        <v>16</v>
      </c>
      <c r="AG4" s="7" t="s">
        <v>9</v>
      </c>
      <c r="AH4" s="7" t="s">
        <v>10</v>
      </c>
      <c r="AI4" s="7" t="s">
        <v>0</v>
      </c>
      <c r="AJ4" s="7" t="s">
        <v>11</v>
      </c>
      <c r="AK4" s="7" t="s">
        <v>12</v>
      </c>
      <c r="AL4" s="7" t="s">
        <v>13</v>
      </c>
      <c r="AM4" s="7" t="s">
        <v>1</v>
      </c>
      <c r="AN4" s="7" t="s">
        <v>14</v>
      </c>
      <c r="AO4" s="7" t="s">
        <v>15</v>
      </c>
      <c r="AP4" s="7" t="s">
        <v>16</v>
      </c>
      <c r="AQ4" s="110" t="s">
        <v>20</v>
      </c>
      <c r="AR4" s="110"/>
      <c r="AS4" s="110" t="s">
        <v>21</v>
      </c>
      <c r="AT4" s="110"/>
      <c r="AU4" s="110" t="s">
        <v>22</v>
      </c>
      <c r="AV4" s="110"/>
      <c r="AW4" s="8" t="s">
        <v>0</v>
      </c>
      <c r="AX4" s="8" t="s">
        <v>36</v>
      </c>
      <c r="AY4" s="8" t="s">
        <v>9</v>
      </c>
      <c r="AZ4" s="8" t="s">
        <v>23</v>
      </c>
      <c r="BA4" s="8" t="s">
        <v>11</v>
      </c>
      <c r="BB4" s="8" t="s">
        <v>12</v>
      </c>
      <c r="BC4" s="8" t="s">
        <v>13</v>
      </c>
      <c r="BD4" s="8" t="s">
        <v>1</v>
      </c>
      <c r="BE4" s="8" t="s">
        <v>14</v>
      </c>
      <c r="BF4" s="8" t="s">
        <v>15</v>
      </c>
      <c r="BG4" s="8" t="s">
        <v>16</v>
      </c>
      <c r="BH4" s="8" t="s">
        <v>0</v>
      </c>
      <c r="BI4" s="8" t="s">
        <v>36</v>
      </c>
      <c r="BJ4" s="8" t="s">
        <v>9</v>
      </c>
      <c r="BK4" s="8" t="s">
        <v>23</v>
      </c>
      <c r="BL4" s="8" t="s">
        <v>11</v>
      </c>
      <c r="BM4" s="8" t="s">
        <v>12</v>
      </c>
      <c r="BN4" s="8" t="s">
        <v>13</v>
      </c>
      <c r="BO4" s="8" t="s">
        <v>1</v>
      </c>
      <c r="BP4" s="8" t="s">
        <v>14</v>
      </c>
      <c r="BQ4" s="8" t="s">
        <v>15</v>
      </c>
      <c r="BR4" s="8" t="s">
        <v>16</v>
      </c>
      <c r="BS4" s="8" t="s">
        <v>0</v>
      </c>
      <c r="BT4" s="8" t="s">
        <v>36</v>
      </c>
      <c r="BU4" s="8" t="s">
        <v>9</v>
      </c>
      <c r="BV4" s="8" t="s">
        <v>23</v>
      </c>
      <c r="BW4" s="8" t="s">
        <v>11</v>
      </c>
      <c r="BX4" s="8" t="s">
        <v>12</v>
      </c>
      <c r="BY4" s="8" t="s">
        <v>13</v>
      </c>
      <c r="BZ4" s="8" t="s">
        <v>1</v>
      </c>
      <c r="CA4" s="8" t="s">
        <v>14</v>
      </c>
      <c r="CB4" s="8" t="s">
        <v>15</v>
      </c>
      <c r="CC4" s="8" t="s">
        <v>16</v>
      </c>
      <c r="CD4" s="8" t="s">
        <v>24</v>
      </c>
      <c r="CE4" s="8" t="s">
        <v>24</v>
      </c>
      <c r="CF4" s="8" t="s">
        <v>24</v>
      </c>
      <c r="CG4" s="8" t="s">
        <v>24</v>
      </c>
      <c r="CH4" s="8" t="s">
        <v>24</v>
      </c>
      <c r="CI4" s="12" t="s">
        <v>24</v>
      </c>
      <c r="CJ4" s="8">
        <f t="shared" ref="CJ4:CJ67" si="0">A4</f>
        <v>0</v>
      </c>
      <c r="CK4" s="8">
        <f t="shared" ref="CK4:CK67" si="1">H4</f>
        <v>0</v>
      </c>
      <c r="CL4" s="8" t="str">
        <f>IF(B4="Forfait Perdant",3,"")</f>
        <v/>
      </c>
      <c r="CM4" s="8" t="str">
        <f>IF(G4="Forfait Perdant",3,"")</f>
        <v/>
      </c>
      <c r="CN4" s="8" t="str">
        <f>IF(B4="Forfait Gagnant",0,"")</f>
        <v/>
      </c>
      <c r="CO4" s="8" t="str">
        <f>IF(G4="Forfait Gagnant",0,"")</f>
        <v/>
      </c>
      <c r="CP4" s="8">
        <f>IF(D4="",0,IF(D4=E4,0,IF(D4&lt;E4,0,IF('Equipes et choix des points'!$I$2=1,IF('Matchs et classements'!D4&gt;'Matchs et classements'!E4,3),IF('Equipes et choix des points'!$I$2=2,IF('Matchs et classements'!D4&gt;E4,4))))))</f>
        <v>0</v>
      </c>
      <c r="CQ4" s="8">
        <f>IF(E4="",0,IF(E4=D4,0,IF(E4&lt;D4,0,IF('Equipes et choix des points'!$I$2=1,IF('Matchs et classements'!E4&gt;'Matchs et classements'!D4,3),IF('Equipes et choix des points'!$I$2=2,IF('Matchs et classements'!E4&gt;'Matchs et classements'!D4,4))))))</f>
        <v>0</v>
      </c>
      <c r="CR4" s="8">
        <f>IF(D4="",0,IF(D4&gt;E4,0,IF(D4&lt;E4,0,IF('Equipes et choix des points'!$I$2=1,IF('Matchs et classements'!D4='Matchs et classements'!E4,1),IF('Equipes et choix des points'!$I$2=2,IF('Matchs et classements'!D4='Matchs et classements'!E4,2))))))</f>
        <v>0</v>
      </c>
      <c r="CS4" s="8">
        <f>IF(E4="",0,IF(E4&gt;D4,0,IF(E4&lt;D4,0,IF('Equipes et choix des points'!$I$2=1,IF('Matchs et classements'!E4='Matchs et classements'!D4,1),IF('Equipes et choix des points'!$I$2=2,IF('Matchs et classements'!E4='Matchs et classements'!D4,2))))))</f>
        <v>0</v>
      </c>
      <c r="CT4" s="8">
        <f>IF(D4="",0,IF(D4&gt;E4,0,IF(D4=E4,0,IF('Equipes et choix des points'!$I$2=1,IF('Matchs et classements'!D4&lt;'Matchs et classements'!E4,0),IF('Equipes et choix des points'!$I$2=2,IF('Matchs et classements'!D4&lt;'Matchs et classements'!E4,1))))))</f>
        <v>0</v>
      </c>
      <c r="CU4" s="8">
        <f>IF(E4="",0,IF(E4&gt;D4,0,IF(E4=D4,0,IF('Equipes et choix des points'!$I$2=1,IF('Matchs et classements'!E4&lt;'Matchs et classements'!D4,0),IF('Equipes et choix des points'!$I$2=2,IF('Matchs et classements'!E4&lt;'Matchs et classements'!D4,1))))))</f>
        <v>0</v>
      </c>
      <c r="CV4" s="8">
        <f>SUM(CP4,CR4,CT4)-SUM(CJ4,CL4)</f>
        <v>0</v>
      </c>
      <c r="CW4" s="8">
        <f>SUM(CO4,CQ4,CS4)-SUM(CK4,CM4)</f>
        <v>0</v>
      </c>
      <c r="CX4" s="8">
        <f>IF(B4="Forfait perdant",0,IF(B4="Forfait Général",0,IF(D4="",0,1)))</f>
        <v>0</v>
      </c>
      <c r="CY4" s="8">
        <f>IF(G4="Forfait Perdant",0,IF(G4="Forfait Général",0,IF(E4="",0,1)))</f>
        <v>0</v>
      </c>
      <c r="CZ4" s="8" t="b">
        <f t="shared" ref="CZ4:CZ67" si="2">IF(D4&lt;&gt;"",IF(D4&gt;E4,1))</f>
        <v>0</v>
      </c>
      <c r="DA4" s="8" t="b">
        <f t="shared" ref="DA4:DA67" si="3">IF(E4&lt;&gt;"",IF(E4&gt;D4,1))</f>
        <v>0</v>
      </c>
      <c r="DB4" s="8" t="b">
        <f t="shared" ref="DB4:DB67" si="4">IF(D4&lt;&gt;"",IF(D4=E4,1))</f>
        <v>0</v>
      </c>
      <c r="DC4" s="8" t="b">
        <f t="shared" ref="DC4:DC67" si="5">IF(E4&lt;&gt;"",IF(E4=D4,1))</f>
        <v>0</v>
      </c>
      <c r="DD4" s="8" t="b">
        <f t="shared" ref="DD4:DD67" si="6">IF(D4&lt;&gt;"",IF(D4&lt;E4,1))</f>
        <v>0</v>
      </c>
      <c r="DE4" s="8" t="b">
        <f t="shared" ref="DE4:DE67" si="7">IF(E4&lt;&gt;"",IF(E4&lt;D4,1))</f>
        <v>0</v>
      </c>
      <c r="DF4" s="8">
        <f t="shared" ref="DF4:DF67" si="8">D4</f>
        <v>0</v>
      </c>
      <c r="DG4" s="8">
        <f t="shared" ref="DG4:DG67" si="9">E4</f>
        <v>0</v>
      </c>
      <c r="DH4" s="8">
        <f t="shared" ref="DH4:DH67" si="10">E4</f>
        <v>0</v>
      </c>
      <c r="DI4" s="8">
        <f t="shared" ref="DI4:DI67" si="11">D4</f>
        <v>0</v>
      </c>
      <c r="DJ4" s="8" t="s">
        <v>0</v>
      </c>
      <c r="DK4" s="8" t="s">
        <v>24</v>
      </c>
      <c r="DL4" s="8" t="s">
        <v>35</v>
      </c>
      <c r="DM4" s="8" t="s">
        <v>0</v>
      </c>
      <c r="DN4" s="8" t="s">
        <v>0</v>
      </c>
      <c r="DO4" s="8" t="s">
        <v>24</v>
      </c>
      <c r="DP4" s="8" t="s">
        <v>35</v>
      </c>
      <c r="DQ4" s="8" t="s">
        <v>0</v>
      </c>
      <c r="DR4" s="8" t="s">
        <v>0</v>
      </c>
      <c r="DS4" s="8" t="s">
        <v>24</v>
      </c>
      <c r="DT4" s="8" t="s">
        <v>35</v>
      </c>
      <c r="DU4" s="8" t="s">
        <v>0</v>
      </c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</row>
    <row r="5" spans="1:161" x14ac:dyDescent="0.25">
      <c r="A5" s="28"/>
      <c r="B5" s="71"/>
      <c r="C5" s="29"/>
      <c r="D5" s="30"/>
      <c r="E5" s="31"/>
      <c r="F5" s="32"/>
      <c r="G5" s="74"/>
      <c r="H5" s="33"/>
      <c r="I5" s="34"/>
      <c r="J5" s="35"/>
      <c r="K5" s="104"/>
      <c r="L5" s="44"/>
      <c r="M5" s="13" t="str">
        <f>IF(O5&lt;&gt;"",1,"")</f>
        <v/>
      </c>
      <c r="N5" s="14" t="str">
        <f>IF($O$5="","",VLOOKUP($O$5,$AW$5:$BG$24,4,0))</f>
        <v/>
      </c>
      <c r="O5" s="15" t="str">
        <f>IF('Equipes et choix des points'!A2="","",VLOOKUP('Matchs et classements'!AQ5,'Matchs et classements'!$AR$5:$AW$24,6,0))</f>
        <v/>
      </c>
      <c r="P5" s="16" t="str">
        <f>IF(O5="","",VLOOKUP(O5,$AW$5:$BG$24,5,0))</f>
        <v/>
      </c>
      <c r="Q5" s="16" t="str">
        <f>IF(O5="","",VLOOKUP(O5,$AW$5:$BG$24,6,0))</f>
        <v/>
      </c>
      <c r="R5" s="16" t="str">
        <f>IF(O5="","",VLOOKUP(O5,$AW$5:$BG$24,7,0))</f>
        <v/>
      </c>
      <c r="S5" s="16" t="str">
        <f>IF(O5="","",VLOOKUP(O5,$AW$5:$BG$24,8,0))</f>
        <v/>
      </c>
      <c r="T5" s="16" t="str">
        <f>IF(O5="","",VLOOKUP(O5,$AW$5:$BG$24,9,0))</f>
        <v/>
      </c>
      <c r="U5" s="16" t="str">
        <f>IF(O5="","",VLOOKUP(O5,$AW$5:$BG$24,10,0))</f>
        <v/>
      </c>
      <c r="V5" s="16" t="str">
        <f>IF(O5="","",VLOOKUP(O5,$AW$5:$BG$24,11,0))</f>
        <v/>
      </c>
      <c r="W5" s="13" t="str">
        <f>IF(Y5&lt;&gt;"",1,"")</f>
        <v/>
      </c>
      <c r="X5" s="14" t="str">
        <f>IF(Y5="","",VLOOKUP(Y5,$BH$5:$BR$24,4,0))</f>
        <v/>
      </c>
      <c r="Y5" s="15" t="str">
        <f>IF('Equipes et choix des points'!A2="","",VLOOKUP('Matchs et classements'!AS5,'Matchs et classements'!$AT$5:$BH$24,15,0))</f>
        <v/>
      </c>
      <c r="Z5" s="17" t="str">
        <f>IF(Y5="","",VLOOKUP(Y5,$BH$5:$BR$24,5,0))</f>
        <v/>
      </c>
      <c r="AA5" s="17" t="str">
        <f>IF(Y5="","",VLOOKUP(Y5,$BH$5:$BR$24,6,0))</f>
        <v/>
      </c>
      <c r="AB5" s="17" t="str">
        <f>IF(Y5="","",VLOOKUP(Y5,$BH$5:$BR$24,7,0))</f>
        <v/>
      </c>
      <c r="AC5" s="17" t="str">
        <f>IF(Y5="","",VLOOKUP(Y5,$BH$5:$BR$24,8,0))</f>
        <v/>
      </c>
      <c r="AD5" s="17" t="str">
        <f>IF(Y5="","",VLOOKUP(Y5,$BH$5:$BR$24,9,0))</f>
        <v/>
      </c>
      <c r="AE5" s="17" t="str">
        <f>IF(Y5="","",VLOOKUP(Y5,$BH$5:$BR$24,10,0))</f>
        <v/>
      </c>
      <c r="AF5" s="17" t="str">
        <f>IF(Y5="","",VLOOKUP(Y5,$BH$5:$BR$24,11,0))</f>
        <v/>
      </c>
      <c r="AG5" s="13" t="str">
        <f>IF(AI5&lt;&gt;"",1,"")</f>
        <v/>
      </c>
      <c r="AH5" s="14" t="str">
        <f>IF(AI5="","",VLOOKUP(AI5,$BS$5:$CC$24,4,0))</f>
        <v/>
      </c>
      <c r="AI5" s="15" t="str">
        <f>IF('Equipes et choix des points'!A2="","",VLOOKUP('Matchs et classements'!AU5,'Matchs et classements'!$AV$5:$BS$24,24,0))</f>
        <v/>
      </c>
      <c r="AJ5" s="17" t="str">
        <f>IF(AI5="","",VLOOKUP(AI5,$BS$5:$CC$24,5,0))</f>
        <v/>
      </c>
      <c r="AK5" s="17" t="str">
        <f>IF(AI5="","",VLOOKUP(AI5,$BS$5:$CC$24,6,0))</f>
        <v/>
      </c>
      <c r="AL5" s="17" t="str">
        <f>IF(AI5="","",VLOOKUP(AI5,$BS$5:$CC$24,7,0))</f>
        <v/>
      </c>
      <c r="AM5" s="17" t="str">
        <f>IF(AI5="","",VLOOKUP(AI5,$BS$5:$CC$24,8,0))</f>
        <v/>
      </c>
      <c r="AN5" s="17" t="str">
        <f>IF(AI5="","",VLOOKUP(AI5,$BS$5:$CC$24,9,0))</f>
        <v/>
      </c>
      <c r="AO5" s="17" t="str">
        <f>IF(AI5="","",VLOOKUP(AI5,$BS$5:$CC$24,10,0))</f>
        <v/>
      </c>
      <c r="AP5" s="17" t="str">
        <f>IF(AI5="","",VLOOKUP(AI5,$BS$5:$CC$24,11,0))</f>
        <v/>
      </c>
      <c r="AQ5" s="10">
        <v>1</v>
      </c>
      <c r="AR5" s="8" t="str">
        <f>AY5</f>
        <v/>
      </c>
      <c r="AS5" s="8">
        <v>1</v>
      </c>
      <c r="AT5" s="8" t="str">
        <f>BJ5</f>
        <v/>
      </c>
      <c r="AU5" s="8">
        <v>1</v>
      </c>
      <c r="AV5" s="8" t="str">
        <f>BU5</f>
        <v/>
      </c>
      <c r="AW5" s="9" t="str">
        <f>IF('Equipes et choix des points'!$A$2&lt;&gt;"",'Equipes et choix des points'!$A$2,"")</f>
        <v/>
      </c>
      <c r="AX5" s="8" t="str">
        <f>IF(AW5="","",RANK(CD5,$CD$5:$CD$24))</f>
        <v/>
      </c>
      <c r="AY5" s="8" t="str">
        <f>IF(AW5="","",RANK(CE5,$CE$5:$CE$24))</f>
        <v/>
      </c>
      <c r="AZ5" s="8" t="str">
        <f t="shared" ref="AZ5:AZ24" si="12">IF(AW5="","",SUMPRODUCT(($C$4:$C$383=AW5)*($CV$4:$CV$383))+SUMPRODUCT(($F$4:$F$383=AW5)*($CW$4:$CW$383)))</f>
        <v/>
      </c>
      <c r="BA5" s="8" t="str">
        <f t="shared" ref="BA5:BA24" si="13">IF(AW5="","",SUMPRODUCT(($C$4:$C$383=AW5)*($CX$4:$CX$383))+SUMPRODUCT(($F$4:$F$383=AW5)*($CY$4:$CY$383)))</f>
        <v/>
      </c>
      <c r="BB5" s="8" t="str">
        <f t="shared" ref="BB5:BB24" si="14">IF(AW5="","",SUMPRODUCT(($C$4:$C$383=AW5)*($CZ$4:$CZ$383))+SUMPRODUCT(($F$4:$F$383=AW5)*($DA$4:$DA$383)))</f>
        <v/>
      </c>
      <c r="BC5" s="8" t="str">
        <f t="shared" ref="BC5:BC24" si="15">IF(AW5="","",SUMPRODUCT(($C$4:$C$383=AW5)*($DB$4:$DB$383))+SUMPRODUCT(($F$4:$F$383=AW5)*($DC$4:$DC$383)))</f>
        <v/>
      </c>
      <c r="BD5" s="8" t="str">
        <f t="shared" ref="BD5:BD24" si="16">IF(AW5="","",SUMPRODUCT(($C$4:$C$383=AW5)*($DD$4:$DD$383))+SUMPRODUCT(($F$4:$F$383=AW5)*($DE$4:$DE$383)))</f>
        <v/>
      </c>
      <c r="BE5" s="8" t="str">
        <f t="shared" ref="BE5:BE24" si="17">IF(AW5="","",SUMPRODUCT(($C$4:$C$383=AW5)*($DF$4:$DF$383))+SUMPRODUCT(($F$4:$F$383=AW5)*($DG$4:$DG$383)))</f>
        <v/>
      </c>
      <c r="BF5" s="8" t="str">
        <f t="shared" ref="BF5:BF24" si="18">IF(AW5="","",SUMPRODUCT(($C$4:$C$383=AW5)*($DH$4:$DH$383))+SUMPRODUCT(($F$4:$F$383=AW5)*($DI$4:$DI$383)))</f>
        <v/>
      </c>
      <c r="BG5" s="8" t="str">
        <f>IF(AW5="","",BE5-BF5)</f>
        <v/>
      </c>
      <c r="BH5" s="9" t="str">
        <f>IF('Equipes et choix des points'!$A$2&lt;&gt;"",'Equipes et choix des points'!$A$2,"")</f>
        <v/>
      </c>
      <c r="BI5" s="8" t="str">
        <f>IF(BH5="","",RANK(CF5,$CF$5:$CF$24))</f>
        <v/>
      </c>
      <c r="BJ5" s="8" t="str">
        <f>IF(BH5="","",RANK(CG5,$CG$5:$CG$24))</f>
        <v/>
      </c>
      <c r="BK5" s="8" t="str">
        <f t="shared" ref="BK5:BK24" si="19">IF(BH5="","",SUMPRODUCT(($C$4:$C$383=BH5)*($CV$4:$CV$383)))</f>
        <v/>
      </c>
      <c r="BL5" s="8" t="str">
        <f t="shared" ref="BL5:BL24" si="20">IF(BH5="","",SUMPRODUCT(($C$4:$C$383=BH5)*($CX$4:$CX$383)))</f>
        <v/>
      </c>
      <c r="BM5" s="8" t="str">
        <f t="shared" ref="BM5:BM24" si="21">IF(BH5="","",SUMPRODUCT(($C$4:$C$383=BH5)*($CZ$4:$CZ$383)))</f>
        <v/>
      </c>
      <c r="BN5" s="8" t="str">
        <f t="shared" ref="BN5:BN24" si="22">IF(BH5="","",SUMPRODUCT(($C$4:$C$383=BH5)*($DB$4:$DB$383)))</f>
        <v/>
      </c>
      <c r="BO5" s="8" t="str">
        <f t="shared" ref="BO5:BO24" si="23">IF(BH5="","",SUMPRODUCT(($C$4:$C$383=BH5)*($DD$4:$DD$383)))</f>
        <v/>
      </c>
      <c r="BP5" s="8" t="str">
        <f t="shared" ref="BP5:BP24" si="24">IF(BH5="","",SUMPRODUCT(($C$4:$C$383=BH5)*($DF$4:$DF$383)))</f>
        <v/>
      </c>
      <c r="BQ5" s="8" t="str">
        <f t="shared" ref="BQ5:BQ24" si="25">IF(BH5="","",SUMPRODUCT(($C$4:$C$383=BH5)*($DH$4:$DH$383)))</f>
        <v/>
      </c>
      <c r="BR5" s="8" t="str">
        <f>IF(BH5="","",BP5-BQ5)</f>
        <v/>
      </c>
      <c r="BS5" s="9" t="str">
        <f>IF('Equipes et choix des points'!$A$2&lt;&gt;"",'Equipes et choix des points'!$A$2,"")</f>
        <v/>
      </c>
      <c r="BT5" s="8" t="str">
        <f>IF(BS5="","",RANK(CH5,$CH$5:$CH$24))</f>
        <v/>
      </c>
      <c r="BU5" s="8" t="str">
        <f>IF(BS5="","",RANK(CI5,$CI$5:$CI$24))</f>
        <v/>
      </c>
      <c r="BV5" s="8" t="str">
        <f t="shared" ref="BV5:BV24" si="26">IF(BS5="","",SUMPRODUCT(($F$4:$F$383=BS5)*($CW$4:$CW$383)))</f>
        <v/>
      </c>
      <c r="BW5" s="8" t="str">
        <f t="shared" ref="BW5:BW24" si="27">IF(BS5="","",SUMPRODUCT(($F$4:$F$383=BS5)*($CY$4:$CY$383)))</f>
        <v/>
      </c>
      <c r="BX5" s="8" t="str">
        <f t="shared" ref="BX5:BX24" si="28">IF(BS5="","",SUMPRODUCT(($F$4:$F$383=BS5)*($DA$4:$DA$383)))</f>
        <v/>
      </c>
      <c r="BY5" s="8" t="str">
        <f t="shared" ref="BY5:BY24" si="29">IF(BS5="","",SUMPRODUCT(($F$4:$F$383=BS5)*($DC$4:$DC$383)))</f>
        <v/>
      </c>
      <c r="BZ5" s="8" t="str">
        <f t="shared" ref="BZ5:BZ24" si="30">IF(BS5="","",SUMPRODUCT(($F$4:$F$383=BS5)*($DE$4:$DE$383)))</f>
        <v/>
      </c>
      <c r="CA5" s="8" t="str">
        <f t="shared" ref="CA5:CA24" si="31">IF(BS5="","",SUMPRODUCT(($F$4:$F$383=BS5)*($DG$4:$DG$383)))</f>
        <v/>
      </c>
      <c r="CB5" s="8" t="str">
        <f t="shared" ref="CB5:CB24" si="32">IF(BS5="","",SUMPRODUCT(($F$4:$F$383=BS5)*($DI$4:$DI$383)))</f>
        <v/>
      </c>
      <c r="CC5" s="8" t="str">
        <f>IF(BS5="","",CA5-CB5)</f>
        <v/>
      </c>
      <c r="CD5" s="11" t="str">
        <f>IFERROR(SUM(AZ5*1000+(BG5)/100+(BE5)/1000),"")</f>
        <v/>
      </c>
      <c r="CE5" s="11" t="str">
        <f>IFERROR(SUM(CD5+0.000002),"")</f>
        <v/>
      </c>
      <c r="CF5" s="11" t="str">
        <f>IFERROR(SUM(BK5*1000+(BR5)/100+(BP5)/1000),"")</f>
        <v/>
      </c>
      <c r="CG5" s="11" t="str">
        <f>IFERROR(SUM(CF5+0.000002),"")</f>
        <v/>
      </c>
      <c r="CH5" s="11" t="str">
        <f>IFERROR(SUM(BV5*1000+(CC5)/100+(CA5)/1000),"")</f>
        <v/>
      </c>
      <c r="CI5" s="11" t="str">
        <f>IFERROR(SUM(CH5+0.000002),"")</f>
        <v/>
      </c>
      <c r="CJ5" s="8">
        <f t="shared" si="0"/>
        <v>0</v>
      </c>
      <c r="CK5" s="8">
        <f t="shared" si="1"/>
        <v>0</v>
      </c>
      <c r="CL5" s="8" t="str">
        <f t="shared" ref="CL5:CL68" si="33">IF(B5="Forfait Perdant",3,"")</f>
        <v/>
      </c>
      <c r="CM5" s="8" t="str">
        <f t="shared" ref="CM5:CM68" si="34">IF(G5="Forfait Perdant",3,"")</f>
        <v/>
      </c>
      <c r="CN5" s="8" t="str">
        <f t="shared" ref="CN5:CN68" si="35">IF(B5="Forfait Gagnant",0,"")</f>
        <v/>
      </c>
      <c r="CO5" s="8" t="str">
        <f t="shared" ref="CO5:CO68" si="36">IF(G5="Forfait Gagnant",0,"")</f>
        <v/>
      </c>
      <c r="CP5" s="8">
        <f>IF(D5="",0,IF(D5=E5,0,IF(D5&lt;E5,0,IF('Equipes et choix des points'!$I$2=1,IF('Matchs et classements'!D5&gt;'Matchs et classements'!E5,3),IF('Equipes et choix des points'!$I$2=2,IF('Matchs et classements'!D5&gt;E5,4))))))</f>
        <v>0</v>
      </c>
      <c r="CQ5" s="8">
        <f>IF(E5="",0,IF(E5=D5,0,IF(E5&lt;D5,0,IF('Equipes et choix des points'!$I$2=1,IF('Matchs et classements'!E5&gt;'Matchs et classements'!D5,3),IF('Equipes et choix des points'!$I$2=2,IF('Matchs et classements'!E5&gt;'Matchs et classements'!D5,4))))))</f>
        <v>0</v>
      </c>
      <c r="CR5" s="8">
        <f>IF(D5="",0,IF(D5&gt;E5,0,IF(D5&lt;E5,0,IF('Equipes et choix des points'!$I$2=1,IF('Matchs et classements'!D5='Matchs et classements'!E5,1),IF('Equipes et choix des points'!$I$2=2,IF('Matchs et classements'!D5='Matchs et classements'!E5,2))))))</f>
        <v>0</v>
      </c>
      <c r="CS5" s="8">
        <f>IF(E5="",0,IF(E5&gt;D5,0,IF(E5&lt;D5,0,IF('Equipes et choix des points'!$I$2=1,IF('Matchs et classements'!E5='Matchs et classements'!D5,1),IF('Equipes et choix des points'!$I$2=2,IF('Matchs et classements'!E5='Matchs et classements'!D5,2))))))</f>
        <v>0</v>
      </c>
      <c r="CT5" s="8">
        <f>IF(D5="",0,IF(D5&gt;E5,0,IF(D5=E5,0,IF('Equipes et choix des points'!$I$2=1,IF('Matchs et classements'!D5&lt;'Matchs et classements'!E5,0),IF('Equipes et choix des points'!$I$2=2,IF('Matchs et classements'!D5&lt;'Matchs et classements'!E5,1))))))</f>
        <v>0</v>
      </c>
      <c r="CU5" s="8">
        <f>IF(E5="",0,IF(E5&gt;D5,0,IF(E5=D5,0,IF('Equipes et choix des points'!$I$2=1,IF('Matchs et classements'!E5&lt;'Matchs et classements'!D5,0),IF('Equipes et choix des points'!$I$2=2,IF('Matchs et classements'!E5&lt;'Matchs et classements'!D5,1))))))</f>
        <v>0</v>
      </c>
      <c r="CV5" s="8">
        <f t="shared" ref="CV5:CV68" si="37">SUM(CP5,CR5,CT5)-SUM(CJ5,CL5)</f>
        <v>0</v>
      </c>
      <c r="CW5" s="8">
        <f t="shared" ref="CW5:CW68" si="38">SUM(CO5,CQ5,CS5)-SUM(CK5,CM5)</f>
        <v>0</v>
      </c>
      <c r="CX5" s="8">
        <f t="shared" ref="CX5:CX68" si="39">IF(B5="Forfait perdant",0,IF(B5="Forfait Général",0,IF(D5="",0,1)))</f>
        <v>0</v>
      </c>
      <c r="CY5" s="8">
        <f t="shared" ref="CY5:CY68" si="40">IF(G5="Forfait Perdant",0,IF(G5="Forfait Général",0,IF(E5="",0,1)))</f>
        <v>0</v>
      </c>
      <c r="CZ5" s="8" t="b">
        <f t="shared" si="2"/>
        <v>0</v>
      </c>
      <c r="DA5" s="8" t="b">
        <f t="shared" si="3"/>
        <v>0</v>
      </c>
      <c r="DB5" s="8" t="b">
        <f t="shared" si="4"/>
        <v>0</v>
      </c>
      <c r="DC5" s="8" t="b">
        <f t="shared" si="5"/>
        <v>0</v>
      </c>
      <c r="DD5" s="8" t="b">
        <f t="shared" si="6"/>
        <v>0</v>
      </c>
      <c r="DE5" s="8" t="b">
        <f t="shared" si="7"/>
        <v>0</v>
      </c>
      <c r="DF5" s="8">
        <f t="shared" si="8"/>
        <v>0</v>
      </c>
      <c r="DG5" s="8">
        <f t="shared" si="9"/>
        <v>0</v>
      </c>
      <c r="DH5" s="8">
        <f t="shared" si="10"/>
        <v>0</v>
      </c>
      <c r="DI5" s="8">
        <f t="shared" si="11"/>
        <v>0</v>
      </c>
      <c r="DJ5" s="9" t="str">
        <f t="shared" ref="DJ5:DJ24" si="41">IF(AW5="","",VLOOKUP(AQ5,$AR$5:$AW$24,6,0))</f>
        <v/>
      </c>
      <c r="DK5" s="11" t="str">
        <f>IFERROR(VLOOKUP(DJ5,AW$5:CD24,34,0),"")</f>
        <v/>
      </c>
      <c r="DL5" s="8" t="str">
        <f>IF(DJ5="","",RANK(DK5,DK5:DK24))</f>
        <v/>
      </c>
      <c r="DM5" s="9" t="str">
        <f t="shared" ref="DM5:DM24" si="42">IF(AW5="","",AW5)</f>
        <v/>
      </c>
      <c r="DN5" s="9" t="str">
        <f t="shared" ref="DN5:DN24" si="43">IFERROR(VLOOKUP(AS5,$AT$5:$BH$24,15,0),"")</f>
        <v/>
      </c>
      <c r="DO5" s="11" t="str">
        <f>IFERROR(VLOOKUP(DN5,$BH$5:$CF$24,25,0),"")</f>
        <v/>
      </c>
      <c r="DP5" s="8" t="str">
        <f>IF(DN5="","",RANK(DO5,DO5:DO24))</f>
        <v/>
      </c>
      <c r="DQ5" s="9" t="str">
        <f t="shared" ref="DQ5:DQ24" si="44">IF(BH5="","",BH5)</f>
        <v/>
      </c>
      <c r="DR5" s="9" t="str">
        <f t="shared" ref="DR5:DR24" si="45">IFERROR(VLOOKUP(AU5,$AV$5:$BS$24,24,0),"")</f>
        <v/>
      </c>
      <c r="DS5" s="11" t="str">
        <f>IFERROR(VLOOKUP(DR5,$BS$5:$CH$24,16,0),"")</f>
        <v/>
      </c>
      <c r="DT5" s="8" t="str">
        <f>IF(DR5="","",RANK(DS5,DS5:DS24))</f>
        <v/>
      </c>
      <c r="DU5" s="9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</row>
    <row r="6" spans="1:161" x14ac:dyDescent="0.25">
      <c r="A6" s="28"/>
      <c r="B6" s="71"/>
      <c r="C6" s="29"/>
      <c r="D6" s="30"/>
      <c r="E6" s="31"/>
      <c r="F6" s="32"/>
      <c r="G6" s="74"/>
      <c r="H6" s="33"/>
      <c r="I6" s="34"/>
      <c r="J6" s="35"/>
      <c r="K6" s="104"/>
      <c r="L6" s="44"/>
      <c r="M6" s="13" t="str">
        <f t="shared" ref="M6:M24" si="46">IF(O6="","",IF(DK6=DK5,DL5,DL6))</f>
        <v/>
      </c>
      <c r="N6" s="14" t="str">
        <f t="shared" ref="N6:N24" si="47">IF(O6="","",VLOOKUP(O6,$AW$5:$BG$24,4,0))</f>
        <v/>
      </c>
      <c r="O6" s="15" t="str">
        <f>IF('Equipes et choix des points'!A3="","",VLOOKUP('Matchs et classements'!AQ6,'Matchs et classements'!$AR$5:$AW$24,6,0))</f>
        <v/>
      </c>
      <c r="P6" s="16" t="str">
        <f t="shared" ref="P6:P24" si="48">IF(O6="","",VLOOKUP(O6,$AW$5:$BG$24,5,0))</f>
        <v/>
      </c>
      <c r="Q6" s="16" t="str">
        <f t="shared" ref="Q6:Q24" si="49">IF(O6="","",VLOOKUP(O6,$AW$5:$BG$24,6,0))</f>
        <v/>
      </c>
      <c r="R6" s="16" t="str">
        <f t="shared" ref="R6:R24" si="50">IF(O6="","",VLOOKUP(O6,$AW$5:$BG$24,7,0))</f>
        <v/>
      </c>
      <c r="S6" s="16" t="str">
        <f t="shared" ref="S6:S24" si="51">IF(O6="","",VLOOKUP(O6,$AW$5:$BG$24,8,0))</f>
        <v/>
      </c>
      <c r="T6" s="16" t="str">
        <f t="shared" ref="T6:T24" si="52">IF(O6="","",VLOOKUP(O6,$AW$5:$BG$24,9,0))</f>
        <v/>
      </c>
      <c r="U6" s="16" t="str">
        <f t="shared" ref="U6:U24" si="53">IF(O6="","",VLOOKUP(O6,$AW$5:$BG$24,10,0))</f>
        <v/>
      </c>
      <c r="V6" s="16" t="str">
        <f t="shared" ref="V6:V24" si="54">IF(O6="","",VLOOKUP(O6,$AW$5:$BG$24,11,0))</f>
        <v/>
      </c>
      <c r="W6" s="13" t="str">
        <f t="shared" ref="W6:W24" si="55">IF(Y6="","",IF(DO6=DO5,DP5,DP6))</f>
        <v/>
      </c>
      <c r="X6" s="14" t="str">
        <f t="shared" ref="X6:X24" si="56">IF(Y6="","",VLOOKUP(Y6,$BH$5:$BR$24,4,0))</f>
        <v/>
      </c>
      <c r="Y6" s="15" t="str">
        <f>IF('Equipes et choix des points'!A3="","",VLOOKUP('Matchs et classements'!AS6,'Matchs et classements'!$AT$5:$BH$24,15,0))</f>
        <v/>
      </c>
      <c r="Z6" s="17" t="str">
        <f t="shared" ref="Z6:Z24" si="57">IF(Y6="","",VLOOKUP(Y6,$BH$5:$BR$24,5,0))</f>
        <v/>
      </c>
      <c r="AA6" s="17" t="str">
        <f t="shared" ref="AA6:AA24" si="58">IF(Y6="","",VLOOKUP(Y6,$BH$5:$BR$24,6,0))</f>
        <v/>
      </c>
      <c r="AB6" s="17" t="str">
        <f t="shared" ref="AB6:AB24" si="59">IF(Y6="","",VLOOKUP(Y6,$BH$5:$BR$24,7,0))</f>
        <v/>
      </c>
      <c r="AC6" s="17" t="str">
        <f t="shared" ref="AC6:AC24" si="60">IF(Y6="","",VLOOKUP(Y6,$BH$5:$BR$24,8,0))</f>
        <v/>
      </c>
      <c r="AD6" s="17" t="str">
        <f t="shared" ref="AD6:AD24" si="61">IF(Y6="","",VLOOKUP(Y6,$BH$5:$BR$24,9,0))</f>
        <v/>
      </c>
      <c r="AE6" s="17" t="str">
        <f t="shared" ref="AE6:AE24" si="62">IF(Y6="","",VLOOKUP(Y6,$BH$5:$BR$24,10,0))</f>
        <v/>
      </c>
      <c r="AF6" s="17" t="str">
        <f t="shared" ref="AF6:AF24" si="63">IF(Y6="","",VLOOKUP(Y6,$BH$5:$BR$24,11,0))</f>
        <v/>
      </c>
      <c r="AG6" s="13" t="str">
        <f t="shared" ref="AG6:AG24" si="64">IF(AI6="","",IF(DS6=DS5,DT5,DT6))</f>
        <v/>
      </c>
      <c r="AH6" s="14" t="str">
        <f t="shared" ref="AH6:AH24" si="65">IF(AI6="","",VLOOKUP(AI6,$BS$5:$CC$24,4,0))</f>
        <v/>
      </c>
      <c r="AI6" s="15" t="str">
        <f>IF('Equipes et choix des points'!A3="","",VLOOKUP('Matchs et classements'!AU6,'Matchs et classements'!$AV$5:$BS$24,24,0))</f>
        <v/>
      </c>
      <c r="AJ6" s="17" t="str">
        <f t="shared" ref="AJ6:AJ24" si="66">IF(AI6="","",VLOOKUP(AI6,$BS$5:$CC$24,5,0))</f>
        <v/>
      </c>
      <c r="AK6" s="17" t="str">
        <f t="shared" ref="AK6:AK24" si="67">IF(AI6="","",VLOOKUP(AI6,$BS$5:$CC$24,6,0))</f>
        <v/>
      </c>
      <c r="AL6" s="17" t="str">
        <f t="shared" ref="AL6:AL24" si="68">IF(AI6="","",VLOOKUP(AI6,$BS$5:$CC$24,7,0))</f>
        <v/>
      </c>
      <c r="AM6" s="17" t="str">
        <f t="shared" ref="AM6:AM24" si="69">IF(AI6="","",VLOOKUP(AI6,$BS$5:$CC$24,8,0))</f>
        <v/>
      </c>
      <c r="AN6" s="17" t="str">
        <f t="shared" ref="AN6:AN24" si="70">IF(AI6="","",VLOOKUP(AI6,$BS$5:$CC$24,9,0))</f>
        <v/>
      </c>
      <c r="AO6" s="17" t="str">
        <f t="shared" ref="AO6:AO24" si="71">IF(AI6="","",VLOOKUP(AI6,$BS$5:$CC$24,10,0))</f>
        <v/>
      </c>
      <c r="AP6" s="17" t="str">
        <f t="shared" ref="AP6:AP24" si="72">IF(AI6="","",VLOOKUP(AI6,$BS$5:$CC$24,11,0))</f>
        <v/>
      </c>
      <c r="AQ6" s="10">
        <v>2</v>
      </c>
      <c r="AR6" s="8" t="str">
        <f t="shared" ref="AR6:AR24" si="73">AY6</f>
        <v/>
      </c>
      <c r="AS6" s="8">
        <v>2</v>
      </c>
      <c r="AT6" s="8" t="str">
        <f t="shared" ref="AT6:AT24" si="74">BJ6</f>
        <v/>
      </c>
      <c r="AU6" s="8">
        <v>2</v>
      </c>
      <c r="AV6" s="8" t="str">
        <f t="shared" ref="AV6:AV24" si="75">BU6</f>
        <v/>
      </c>
      <c r="AW6" s="9" t="str">
        <f>IF('Equipes et choix des points'!$A$3&lt;&gt;"",'Equipes et choix des points'!$A$3,"")</f>
        <v/>
      </c>
      <c r="AX6" s="8" t="str">
        <f>IF('Equipes et choix des points'!A3="","",RANK(CD6,$CD$5:$CD$24))</f>
        <v/>
      </c>
      <c r="AY6" s="8" t="str">
        <f t="shared" ref="AY6:AY24" si="76">IF(AW6="","",RANK(CE6,$CE$5:$CE$24))</f>
        <v/>
      </c>
      <c r="AZ6" s="8" t="str">
        <f t="shared" si="12"/>
        <v/>
      </c>
      <c r="BA6" s="8" t="str">
        <f t="shared" si="13"/>
        <v/>
      </c>
      <c r="BB6" s="8" t="str">
        <f t="shared" si="14"/>
        <v/>
      </c>
      <c r="BC6" s="8" t="str">
        <f t="shared" si="15"/>
        <v/>
      </c>
      <c r="BD6" s="8" t="str">
        <f t="shared" si="16"/>
        <v/>
      </c>
      <c r="BE6" s="8" t="str">
        <f t="shared" si="17"/>
        <v/>
      </c>
      <c r="BF6" s="8" t="str">
        <f t="shared" si="18"/>
        <v/>
      </c>
      <c r="BG6" s="8" t="str">
        <f t="shared" ref="BG6:BG24" si="77">IF(AW6="","",BE6-BF6)</f>
        <v/>
      </c>
      <c r="BH6" s="9" t="str">
        <f>IF('Equipes et choix des points'!$A$3&lt;&gt;"",'Equipes et choix des points'!$A$3,"")</f>
        <v/>
      </c>
      <c r="BI6" s="8" t="str">
        <f t="shared" ref="BI6:BI24" si="78">IF(BH6="","",RANK(CF6,$CF$5:$CF$24))</f>
        <v/>
      </c>
      <c r="BJ6" s="8" t="str">
        <f t="shared" ref="BJ6:BJ24" si="79">IF(BH6="","",RANK(CG6,$CG$5:$CG$24))</f>
        <v/>
      </c>
      <c r="BK6" s="8" t="str">
        <f t="shared" si="19"/>
        <v/>
      </c>
      <c r="BL6" s="8" t="str">
        <f t="shared" si="20"/>
        <v/>
      </c>
      <c r="BM6" s="8" t="str">
        <f t="shared" si="21"/>
        <v/>
      </c>
      <c r="BN6" s="8" t="str">
        <f t="shared" si="22"/>
        <v/>
      </c>
      <c r="BO6" s="8" t="str">
        <f t="shared" si="23"/>
        <v/>
      </c>
      <c r="BP6" s="8" t="str">
        <f t="shared" si="24"/>
        <v/>
      </c>
      <c r="BQ6" s="8" t="str">
        <f t="shared" si="25"/>
        <v/>
      </c>
      <c r="BR6" s="8" t="str">
        <f t="shared" ref="BR6:BR24" si="80">IF(BH6="","",BP6-BQ6)</f>
        <v/>
      </c>
      <c r="BS6" s="9" t="str">
        <f>IF('Equipes et choix des points'!$A$3&lt;&gt;"",'Equipes et choix des points'!$A$3,"")</f>
        <v/>
      </c>
      <c r="BT6" s="8" t="str">
        <f t="shared" ref="BT6:BT24" si="81">IF(BS6="","",RANK(CH6,$CH$5:$CH$24))</f>
        <v/>
      </c>
      <c r="BU6" s="8" t="str">
        <f t="shared" ref="BU6:BU24" si="82">IF(BS6="","",RANK(CI6,$CI$5:$CI$24))</f>
        <v/>
      </c>
      <c r="BV6" s="8" t="str">
        <f t="shared" si="26"/>
        <v/>
      </c>
      <c r="BW6" s="8" t="str">
        <f t="shared" si="27"/>
        <v/>
      </c>
      <c r="BX6" s="8" t="str">
        <f t="shared" si="28"/>
        <v/>
      </c>
      <c r="BY6" s="8" t="str">
        <f t="shared" si="29"/>
        <v/>
      </c>
      <c r="BZ6" s="8" t="str">
        <f t="shared" si="30"/>
        <v/>
      </c>
      <c r="CA6" s="8" t="str">
        <f t="shared" si="31"/>
        <v/>
      </c>
      <c r="CB6" s="8" t="str">
        <f t="shared" si="32"/>
        <v/>
      </c>
      <c r="CC6" s="8" t="str">
        <f t="shared" ref="CC6:CC24" si="83">IF(BS6="","",CA6-CB6)</f>
        <v/>
      </c>
      <c r="CD6" s="11" t="str">
        <f t="shared" ref="CD6:CD24" si="84">IFERROR(SUM(AZ6*1000+(BG6)/100+(BE6)/1000),"")</f>
        <v/>
      </c>
      <c r="CE6" s="11" t="str">
        <f>IFERROR(SUM(CD6+0.0000019),"")</f>
        <v/>
      </c>
      <c r="CF6" s="11" t="str">
        <f t="shared" ref="CF6:CF24" si="85">IFERROR(SUM(BK6*1000+(BR6)/100+(BP6)/1000),"")</f>
        <v/>
      </c>
      <c r="CG6" s="11" t="str">
        <f>IFERROR(SUM(CF6+0.0000019),"")</f>
        <v/>
      </c>
      <c r="CH6" s="11" t="str">
        <f t="shared" ref="CH6:CH24" si="86">IFERROR(SUM(BV6*1000+(CC6)/100+(CA6)/1000),"")</f>
        <v/>
      </c>
      <c r="CI6" s="11" t="str">
        <f>IFERROR(SUM(CH6+0.0000019),"")</f>
        <v/>
      </c>
      <c r="CJ6" s="8">
        <f t="shared" si="0"/>
        <v>0</v>
      </c>
      <c r="CK6" s="8">
        <f t="shared" si="1"/>
        <v>0</v>
      </c>
      <c r="CL6" s="8" t="str">
        <f t="shared" si="33"/>
        <v/>
      </c>
      <c r="CM6" s="8" t="str">
        <f t="shared" si="34"/>
        <v/>
      </c>
      <c r="CN6" s="8" t="str">
        <f t="shared" si="35"/>
        <v/>
      </c>
      <c r="CO6" s="8" t="str">
        <f t="shared" si="36"/>
        <v/>
      </c>
      <c r="CP6" s="8">
        <f>IF(D6="",0,IF(D6=E6,0,IF(D6&lt;E6,0,IF('Equipes et choix des points'!$I$2=1,IF('Matchs et classements'!D6&gt;'Matchs et classements'!E6,3),IF('Equipes et choix des points'!$I$2=2,IF('Matchs et classements'!D6&gt;E6,4))))))</f>
        <v>0</v>
      </c>
      <c r="CQ6" s="8">
        <f>IF(E6="",0,IF(E6=D6,0,IF(E6&lt;D6,0,IF('Equipes et choix des points'!$I$2=1,IF('Matchs et classements'!E6&gt;'Matchs et classements'!D6,3),IF('Equipes et choix des points'!$I$2=2,IF('Matchs et classements'!E6&gt;'Matchs et classements'!D6,4))))))</f>
        <v>0</v>
      </c>
      <c r="CR6" s="8">
        <f>IF(D6="",0,IF(D6&gt;E6,0,IF(D6&lt;E6,0,IF('Equipes et choix des points'!$I$2=1,IF('Matchs et classements'!D6='Matchs et classements'!E6,1),IF('Equipes et choix des points'!$I$2=2,IF('Matchs et classements'!D6='Matchs et classements'!E6,2))))))</f>
        <v>0</v>
      </c>
      <c r="CS6" s="8">
        <f>IF(E6="",0,IF(E6&gt;D6,0,IF(E6&lt;D6,0,IF('Equipes et choix des points'!$I$2=1,IF('Matchs et classements'!E6='Matchs et classements'!D6,1),IF('Equipes et choix des points'!$I$2=2,IF('Matchs et classements'!E6='Matchs et classements'!D6,2))))))</f>
        <v>0</v>
      </c>
      <c r="CT6" s="8">
        <f>IF(D6="",0,IF(D6&gt;E6,0,IF(D6=E6,0,IF('Equipes et choix des points'!$I$2=1,IF('Matchs et classements'!D6&lt;'Matchs et classements'!E6,0),IF('Equipes et choix des points'!$I$2=2,IF('Matchs et classements'!D6&lt;'Matchs et classements'!E6,1))))))</f>
        <v>0</v>
      </c>
      <c r="CU6" s="8">
        <f>IF(E6="",0,IF(E6&gt;D6,0,IF(E6=D6,0,IF('Equipes et choix des points'!$I$2=1,IF('Matchs et classements'!E6&lt;'Matchs et classements'!D6,0),IF('Equipes et choix des points'!$I$2=2,IF('Matchs et classements'!E6&lt;'Matchs et classements'!D6,1))))))</f>
        <v>0</v>
      </c>
      <c r="CV6" s="8">
        <f t="shared" si="37"/>
        <v>0</v>
      </c>
      <c r="CW6" s="8">
        <f t="shared" si="38"/>
        <v>0</v>
      </c>
      <c r="CX6" s="8">
        <f t="shared" si="39"/>
        <v>0</v>
      </c>
      <c r="CY6" s="8">
        <f t="shared" si="40"/>
        <v>0</v>
      </c>
      <c r="CZ6" s="8" t="b">
        <f t="shared" si="2"/>
        <v>0</v>
      </c>
      <c r="DA6" s="8" t="b">
        <f t="shared" si="3"/>
        <v>0</v>
      </c>
      <c r="DB6" s="8" t="b">
        <f t="shared" si="4"/>
        <v>0</v>
      </c>
      <c r="DC6" s="8" t="b">
        <f t="shared" si="5"/>
        <v>0</v>
      </c>
      <c r="DD6" s="8" t="b">
        <f t="shared" si="6"/>
        <v>0</v>
      </c>
      <c r="DE6" s="8" t="b">
        <f t="shared" si="7"/>
        <v>0</v>
      </c>
      <c r="DF6" s="8">
        <f t="shared" si="8"/>
        <v>0</v>
      </c>
      <c r="DG6" s="8">
        <f t="shared" si="9"/>
        <v>0</v>
      </c>
      <c r="DH6" s="8">
        <f t="shared" si="10"/>
        <v>0</v>
      </c>
      <c r="DI6" s="8">
        <f t="shared" si="11"/>
        <v>0</v>
      </c>
      <c r="DJ6" s="9" t="str">
        <f t="shared" si="41"/>
        <v/>
      </c>
      <c r="DK6" s="11" t="str">
        <f>IFERROR(VLOOKUP(DJ6,AW$5:CD25,34,0),"")</f>
        <v/>
      </c>
      <c r="DL6" s="8" t="str">
        <f>IF(DJ6="","",RANK(DK6,DK5:DK24))</f>
        <v/>
      </c>
      <c r="DM6" s="9" t="str">
        <f t="shared" si="42"/>
        <v/>
      </c>
      <c r="DN6" s="9" t="str">
        <f t="shared" si="43"/>
        <v/>
      </c>
      <c r="DO6" s="11" t="str">
        <f t="shared" ref="DO6:DO24" si="87">IFERROR(VLOOKUP(DN6,$BH$5:$CF$24,25,0),"")</f>
        <v/>
      </c>
      <c r="DP6" s="8" t="str">
        <f>IF(DN6="","",RANK(DO6,DO5:DO24))</f>
        <v/>
      </c>
      <c r="DQ6" s="9" t="str">
        <f t="shared" si="44"/>
        <v/>
      </c>
      <c r="DR6" s="9" t="str">
        <f t="shared" si="45"/>
        <v/>
      </c>
      <c r="DS6" s="11" t="str">
        <f t="shared" ref="DS6:DS24" si="88">IFERROR(VLOOKUP(DR6,$BS$5:$CH$24,16,0),"")</f>
        <v/>
      </c>
      <c r="DT6" s="8" t="str">
        <f>IF(DR6="","",RANK(DS6,DS5:DS24))</f>
        <v/>
      </c>
      <c r="DU6" s="9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</row>
    <row r="7" spans="1:161" x14ac:dyDescent="0.25">
      <c r="A7" s="28"/>
      <c r="B7" s="71"/>
      <c r="C7" s="29"/>
      <c r="D7" s="30"/>
      <c r="E7" s="31"/>
      <c r="F7" s="32"/>
      <c r="G7" s="74"/>
      <c r="H7" s="33"/>
      <c r="I7" s="34"/>
      <c r="J7" s="35"/>
      <c r="K7" s="104"/>
      <c r="L7" s="44"/>
      <c r="M7" s="13" t="str">
        <f t="shared" si="46"/>
        <v/>
      </c>
      <c r="N7" s="14" t="str">
        <f t="shared" si="47"/>
        <v/>
      </c>
      <c r="O7" s="15" t="str">
        <f>IF('Equipes et choix des points'!A4="","",VLOOKUP('Matchs et classements'!AQ7,'Matchs et classements'!$AR$5:$AW$24,6,0))</f>
        <v/>
      </c>
      <c r="P7" s="16" t="str">
        <f t="shared" si="48"/>
        <v/>
      </c>
      <c r="Q7" s="16" t="str">
        <f t="shared" si="49"/>
        <v/>
      </c>
      <c r="R7" s="16" t="str">
        <f t="shared" si="50"/>
        <v/>
      </c>
      <c r="S7" s="16" t="str">
        <f t="shared" si="51"/>
        <v/>
      </c>
      <c r="T7" s="16" t="str">
        <f t="shared" si="52"/>
        <v/>
      </c>
      <c r="U7" s="16" t="str">
        <f t="shared" si="53"/>
        <v/>
      </c>
      <c r="V7" s="16" t="str">
        <f t="shared" si="54"/>
        <v/>
      </c>
      <c r="W7" s="13" t="str">
        <f t="shared" si="55"/>
        <v/>
      </c>
      <c r="X7" s="14" t="str">
        <f t="shared" si="56"/>
        <v/>
      </c>
      <c r="Y7" s="15" t="str">
        <f>IF('Equipes et choix des points'!A4="","",VLOOKUP('Matchs et classements'!AS7,'Matchs et classements'!$AT$5:$BH$24,15,0))</f>
        <v/>
      </c>
      <c r="Z7" s="17" t="str">
        <f t="shared" si="57"/>
        <v/>
      </c>
      <c r="AA7" s="17" t="str">
        <f t="shared" si="58"/>
        <v/>
      </c>
      <c r="AB7" s="17" t="str">
        <f t="shared" si="59"/>
        <v/>
      </c>
      <c r="AC7" s="17" t="str">
        <f t="shared" si="60"/>
        <v/>
      </c>
      <c r="AD7" s="17" t="str">
        <f t="shared" si="61"/>
        <v/>
      </c>
      <c r="AE7" s="17" t="str">
        <f t="shared" si="62"/>
        <v/>
      </c>
      <c r="AF7" s="17" t="str">
        <f t="shared" si="63"/>
        <v/>
      </c>
      <c r="AG7" s="13" t="str">
        <f t="shared" si="64"/>
        <v/>
      </c>
      <c r="AH7" s="14" t="str">
        <f t="shared" si="65"/>
        <v/>
      </c>
      <c r="AI7" s="15" t="str">
        <f>IF('Equipes et choix des points'!A4="","",VLOOKUP('Matchs et classements'!AU7,'Matchs et classements'!$AV$5:$BS$24,24,0))</f>
        <v/>
      </c>
      <c r="AJ7" s="17" t="str">
        <f t="shared" si="66"/>
        <v/>
      </c>
      <c r="AK7" s="17" t="str">
        <f t="shared" si="67"/>
        <v/>
      </c>
      <c r="AL7" s="17" t="str">
        <f t="shared" si="68"/>
        <v/>
      </c>
      <c r="AM7" s="17" t="str">
        <f t="shared" si="69"/>
        <v/>
      </c>
      <c r="AN7" s="17" t="str">
        <f t="shared" si="70"/>
        <v/>
      </c>
      <c r="AO7" s="17" t="str">
        <f t="shared" si="71"/>
        <v/>
      </c>
      <c r="AP7" s="17" t="str">
        <f t="shared" si="72"/>
        <v/>
      </c>
      <c r="AQ7" s="10">
        <v>3</v>
      </c>
      <c r="AR7" s="8" t="str">
        <f t="shared" si="73"/>
        <v/>
      </c>
      <c r="AS7" s="8">
        <v>3</v>
      </c>
      <c r="AT7" s="8" t="str">
        <f t="shared" si="74"/>
        <v/>
      </c>
      <c r="AU7" s="8">
        <v>3</v>
      </c>
      <c r="AV7" s="8" t="str">
        <f t="shared" si="75"/>
        <v/>
      </c>
      <c r="AW7" s="9" t="str">
        <f>IF('Equipes et choix des points'!$A$4&lt;&gt;"",'Equipes et choix des points'!$A$4,"")</f>
        <v/>
      </c>
      <c r="AX7" s="8" t="str">
        <f>IF('Equipes et choix des points'!A4="","",RANK(CD7,$CD$5:$CD$24))</f>
        <v/>
      </c>
      <c r="AY7" s="8" t="str">
        <f t="shared" si="76"/>
        <v/>
      </c>
      <c r="AZ7" s="8" t="str">
        <f t="shared" si="12"/>
        <v/>
      </c>
      <c r="BA7" s="8" t="str">
        <f t="shared" si="13"/>
        <v/>
      </c>
      <c r="BB7" s="8" t="str">
        <f t="shared" si="14"/>
        <v/>
      </c>
      <c r="BC7" s="8" t="str">
        <f t="shared" si="15"/>
        <v/>
      </c>
      <c r="BD7" s="8" t="str">
        <f t="shared" si="16"/>
        <v/>
      </c>
      <c r="BE7" s="8" t="str">
        <f t="shared" si="17"/>
        <v/>
      </c>
      <c r="BF7" s="8" t="str">
        <f t="shared" si="18"/>
        <v/>
      </c>
      <c r="BG7" s="8" t="str">
        <f t="shared" si="77"/>
        <v/>
      </c>
      <c r="BH7" s="9" t="str">
        <f>IF('Equipes et choix des points'!$A$4&lt;&gt;"",'Equipes et choix des points'!$A$4,"")</f>
        <v/>
      </c>
      <c r="BI7" s="8" t="str">
        <f t="shared" si="78"/>
        <v/>
      </c>
      <c r="BJ7" s="8" t="str">
        <f t="shared" si="79"/>
        <v/>
      </c>
      <c r="BK7" s="8" t="str">
        <f t="shared" si="19"/>
        <v/>
      </c>
      <c r="BL7" s="8" t="str">
        <f t="shared" si="20"/>
        <v/>
      </c>
      <c r="BM7" s="8" t="str">
        <f t="shared" si="21"/>
        <v/>
      </c>
      <c r="BN7" s="8" t="str">
        <f t="shared" si="22"/>
        <v/>
      </c>
      <c r="BO7" s="8" t="str">
        <f t="shared" si="23"/>
        <v/>
      </c>
      <c r="BP7" s="8" t="str">
        <f t="shared" si="24"/>
        <v/>
      </c>
      <c r="BQ7" s="8" t="str">
        <f t="shared" si="25"/>
        <v/>
      </c>
      <c r="BR7" s="8" t="str">
        <f t="shared" si="80"/>
        <v/>
      </c>
      <c r="BS7" s="9" t="str">
        <f>IF('Equipes et choix des points'!$A$4&lt;&gt;"",'Equipes et choix des points'!$A$4,"")</f>
        <v/>
      </c>
      <c r="BT7" s="8" t="str">
        <f t="shared" si="81"/>
        <v/>
      </c>
      <c r="BU7" s="8" t="str">
        <f t="shared" si="82"/>
        <v/>
      </c>
      <c r="BV7" s="8" t="str">
        <f t="shared" si="26"/>
        <v/>
      </c>
      <c r="BW7" s="8" t="str">
        <f t="shared" si="27"/>
        <v/>
      </c>
      <c r="BX7" s="8" t="str">
        <f t="shared" si="28"/>
        <v/>
      </c>
      <c r="BY7" s="8" t="str">
        <f t="shared" si="29"/>
        <v/>
      </c>
      <c r="BZ7" s="8" t="str">
        <f t="shared" si="30"/>
        <v/>
      </c>
      <c r="CA7" s="8" t="str">
        <f t="shared" si="31"/>
        <v/>
      </c>
      <c r="CB7" s="8" t="str">
        <f t="shared" si="32"/>
        <v/>
      </c>
      <c r="CC7" s="8" t="str">
        <f t="shared" si="83"/>
        <v/>
      </c>
      <c r="CD7" s="11" t="str">
        <f t="shared" si="84"/>
        <v/>
      </c>
      <c r="CE7" s="11" t="str">
        <f>IFERROR(SUM(CD7+0.0000018),"")</f>
        <v/>
      </c>
      <c r="CF7" s="11" t="str">
        <f t="shared" si="85"/>
        <v/>
      </c>
      <c r="CG7" s="11" t="str">
        <f>IFERROR(SUM(CF7+0.0000018),"")</f>
        <v/>
      </c>
      <c r="CH7" s="11" t="str">
        <f t="shared" si="86"/>
        <v/>
      </c>
      <c r="CI7" s="11" t="str">
        <f>IFERROR(SUM(CH7+0.0000018),"")</f>
        <v/>
      </c>
      <c r="CJ7" s="8">
        <f t="shared" si="0"/>
        <v>0</v>
      </c>
      <c r="CK7" s="8">
        <f t="shared" si="1"/>
        <v>0</v>
      </c>
      <c r="CL7" s="8" t="str">
        <f t="shared" si="33"/>
        <v/>
      </c>
      <c r="CM7" s="8" t="str">
        <f t="shared" si="34"/>
        <v/>
      </c>
      <c r="CN7" s="8" t="str">
        <f t="shared" si="35"/>
        <v/>
      </c>
      <c r="CO7" s="8" t="str">
        <f t="shared" si="36"/>
        <v/>
      </c>
      <c r="CP7" s="8">
        <f>IF(D7="",0,IF(D7=E7,0,IF(D7&lt;E7,0,IF('Equipes et choix des points'!$I$2=1,IF('Matchs et classements'!D7&gt;'Matchs et classements'!E7,3),IF('Equipes et choix des points'!$I$2=2,IF('Matchs et classements'!D7&gt;E7,4))))))</f>
        <v>0</v>
      </c>
      <c r="CQ7" s="8">
        <f>IF(E7="",0,IF(E7=D7,0,IF(E7&lt;D7,0,IF('Equipes et choix des points'!$I$2=1,IF('Matchs et classements'!E7&gt;'Matchs et classements'!D7,3),IF('Equipes et choix des points'!$I$2=2,IF('Matchs et classements'!E7&gt;'Matchs et classements'!D7,4))))))</f>
        <v>0</v>
      </c>
      <c r="CR7" s="8">
        <f>IF(D7="",0,IF(D7&gt;E7,0,IF(D7&lt;E7,0,IF('Equipes et choix des points'!$I$2=1,IF('Matchs et classements'!D7='Matchs et classements'!E7,1),IF('Equipes et choix des points'!$I$2=2,IF('Matchs et classements'!D7='Matchs et classements'!E7,2))))))</f>
        <v>0</v>
      </c>
      <c r="CS7" s="8">
        <f>IF(E7="",0,IF(E7&gt;D7,0,IF(E7&lt;D7,0,IF('Equipes et choix des points'!$I$2=1,IF('Matchs et classements'!E7='Matchs et classements'!D7,1),IF('Equipes et choix des points'!$I$2=2,IF('Matchs et classements'!E7='Matchs et classements'!D7,2))))))</f>
        <v>0</v>
      </c>
      <c r="CT7" s="8">
        <f>IF(D7="",0,IF(D7&gt;E7,0,IF(D7=E7,0,IF('Equipes et choix des points'!$I$2=1,IF('Matchs et classements'!D7&lt;'Matchs et classements'!E7,0),IF('Equipes et choix des points'!$I$2=2,IF('Matchs et classements'!D7&lt;'Matchs et classements'!E7,1))))))</f>
        <v>0</v>
      </c>
      <c r="CU7" s="8">
        <f>IF(E7="",0,IF(E7&gt;D7,0,IF(E7=D7,0,IF('Equipes et choix des points'!$I$2=1,IF('Matchs et classements'!E7&lt;'Matchs et classements'!D7,0),IF('Equipes et choix des points'!$I$2=2,IF('Matchs et classements'!E7&lt;'Matchs et classements'!D7,1))))))</f>
        <v>0</v>
      </c>
      <c r="CV7" s="8">
        <f t="shared" si="37"/>
        <v>0</v>
      </c>
      <c r="CW7" s="8">
        <f t="shared" si="38"/>
        <v>0</v>
      </c>
      <c r="CX7" s="8">
        <f t="shared" si="39"/>
        <v>0</v>
      </c>
      <c r="CY7" s="8">
        <f t="shared" si="40"/>
        <v>0</v>
      </c>
      <c r="CZ7" s="8" t="b">
        <f t="shared" si="2"/>
        <v>0</v>
      </c>
      <c r="DA7" s="8" t="b">
        <f t="shared" si="3"/>
        <v>0</v>
      </c>
      <c r="DB7" s="8" t="b">
        <f t="shared" si="4"/>
        <v>0</v>
      </c>
      <c r="DC7" s="8" t="b">
        <f t="shared" si="5"/>
        <v>0</v>
      </c>
      <c r="DD7" s="8" t="b">
        <f t="shared" si="6"/>
        <v>0</v>
      </c>
      <c r="DE7" s="8" t="b">
        <f t="shared" si="7"/>
        <v>0</v>
      </c>
      <c r="DF7" s="8">
        <f t="shared" si="8"/>
        <v>0</v>
      </c>
      <c r="DG7" s="8">
        <f t="shared" si="9"/>
        <v>0</v>
      </c>
      <c r="DH7" s="8">
        <f t="shared" si="10"/>
        <v>0</v>
      </c>
      <c r="DI7" s="8">
        <f t="shared" si="11"/>
        <v>0</v>
      </c>
      <c r="DJ7" s="9" t="str">
        <f t="shared" si="41"/>
        <v/>
      </c>
      <c r="DK7" s="11" t="str">
        <f>IFERROR(VLOOKUP(DJ7,AW$5:CD26,34,0),"")</f>
        <v/>
      </c>
      <c r="DL7" s="8" t="str">
        <f>IF(DJ7="","",RANK(DK7,DK5:DK24))</f>
        <v/>
      </c>
      <c r="DM7" s="9" t="str">
        <f t="shared" si="42"/>
        <v/>
      </c>
      <c r="DN7" s="9" t="str">
        <f t="shared" si="43"/>
        <v/>
      </c>
      <c r="DO7" s="11" t="str">
        <f t="shared" si="87"/>
        <v/>
      </c>
      <c r="DP7" s="8" t="str">
        <f>IF(DN7="","",RANK(DO7,DO5:DO24))</f>
        <v/>
      </c>
      <c r="DQ7" s="9" t="str">
        <f t="shared" si="44"/>
        <v/>
      </c>
      <c r="DR7" s="9" t="str">
        <f t="shared" si="45"/>
        <v/>
      </c>
      <c r="DS7" s="11" t="str">
        <f t="shared" si="88"/>
        <v/>
      </c>
      <c r="DT7" s="8" t="str">
        <f>IF(DR7="","",RANK(DS7,DS5:DS24))</f>
        <v/>
      </c>
      <c r="DU7" s="9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</row>
    <row r="8" spans="1:161" x14ac:dyDescent="0.25">
      <c r="A8" s="28"/>
      <c r="B8" s="71"/>
      <c r="C8" s="29"/>
      <c r="D8" s="30"/>
      <c r="E8" s="31"/>
      <c r="F8" s="32"/>
      <c r="G8" s="74"/>
      <c r="H8" s="33"/>
      <c r="I8" s="34"/>
      <c r="J8" s="35"/>
      <c r="K8" s="104"/>
      <c r="L8" s="44"/>
      <c r="M8" s="13" t="str">
        <f t="shared" si="46"/>
        <v/>
      </c>
      <c r="N8" s="14" t="str">
        <f t="shared" si="47"/>
        <v/>
      </c>
      <c r="O8" s="15" t="str">
        <f>IF('Equipes et choix des points'!A5="","",VLOOKUP('Matchs et classements'!AQ8,'Matchs et classements'!$AR$5:$AW$24,6,0))</f>
        <v/>
      </c>
      <c r="P8" s="16" t="str">
        <f t="shared" si="48"/>
        <v/>
      </c>
      <c r="Q8" s="16" t="str">
        <f t="shared" si="49"/>
        <v/>
      </c>
      <c r="R8" s="16" t="str">
        <f t="shared" si="50"/>
        <v/>
      </c>
      <c r="S8" s="16" t="str">
        <f t="shared" si="51"/>
        <v/>
      </c>
      <c r="T8" s="16" t="str">
        <f t="shared" si="52"/>
        <v/>
      </c>
      <c r="U8" s="16" t="str">
        <f t="shared" si="53"/>
        <v/>
      </c>
      <c r="V8" s="16" t="str">
        <f t="shared" si="54"/>
        <v/>
      </c>
      <c r="W8" s="13" t="str">
        <f t="shared" si="55"/>
        <v/>
      </c>
      <c r="X8" s="14" t="str">
        <f t="shared" si="56"/>
        <v/>
      </c>
      <c r="Y8" s="15" t="str">
        <f>IF('Equipes et choix des points'!A5="","",VLOOKUP('Matchs et classements'!AS8,'Matchs et classements'!$AT$5:$BH$24,15,0))</f>
        <v/>
      </c>
      <c r="Z8" s="17" t="str">
        <f t="shared" si="57"/>
        <v/>
      </c>
      <c r="AA8" s="17" t="str">
        <f t="shared" si="58"/>
        <v/>
      </c>
      <c r="AB8" s="17" t="str">
        <f t="shared" si="59"/>
        <v/>
      </c>
      <c r="AC8" s="17" t="str">
        <f t="shared" si="60"/>
        <v/>
      </c>
      <c r="AD8" s="17" t="str">
        <f t="shared" si="61"/>
        <v/>
      </c>
      <c r="AE8" s="17" t="str">
        <f t="shared" si="62"/>
        <v/>
      </c>
      <c r="AF8" s="17" t="str">
        <f t="shared" si="63"/>
        <v/>
      </c>
      <c r="AG8" s="13" t="str">
        <f t="shared" si="64"/>
        <v/>
      </c>
      <c r="AH8" s="14" t="str">
        <f t="shared" si="65"/>
        <v/>
      </c>
      <c r="AI8" s="15" t="str">
        <f>IF('Equipes et choix des points'!A5="","",VLOOKUP('Matchs et classements'!AU8,'Matchs et classements'!$AV$5:$BS$24,24,0))</f>
        <v/>
      </c>
      <c r="AJ8" s="17" t="str">
        <f t="shared" si="66"/>
        <v/>
      </c>
      <c r="AK8" s="17" t="str">
        <f t="shared" si="67"/>
        <v/>
      </c>
      <c r="AL8" s="17" t="str">
        <f t="shared" si="68"/>
        <v/>
      </c>
      <c r="AM8" s="17" t="str">
        <f t="shared" si="69"/>
        <v/>
      </c>
      <c r="AN8" s="17" t="str">
        <f t="shared" si="70"/>
        <v/>
      </c>
      <c r="AO8" s="17" t="str">
        <f t="shared" si="71"/>
        <v/>
      </c>
      <c r="AP8" s="17" t="str">
        <f t="shared" si="72"/>
        <v/>
      </c>
      <c r="AQ8" s="10">
        <v>4</v>
      </c>
      <c r="AR8" s="8" t="str">
        <f t="shared" si="73"/>
        <v/>
      </c>
      <c r="AS8" s="8">
        <v>4</v>
      </c>
      <c r="AT8" s="8" t="str">
        <f t="shared" si="74"/>
        <v/>
      </c>
      <c r="AU8" s="8">
        <v>4</v>
      </c>
      <c r="AV8" s="8" t="str">
        <f t="shared" si="75"/>
        <v/>
      </c>
      <c r="AW8" s="9" t="str">
        <f>IF('Equipes et choix des points'!$A$5&lt;&gt;"",'Equipes et choix des points'!$A$5,"")</f>
        <v/>
      </c>
      <c r="AX8" s="8" t="str">
        <f>IF('Equipes et choix des points'!A5="","",RANK(CD8,$CD$5:$CD$24))</f>
        <v/>
      </c>
      <c r="AY8" s="8" t="str">
        <f t="shared" si="76"/>
        <v/>
      </c>
      <c r="AZ8" s="8" t="str">
        <f t="shared" si="12"/>
        <v/>
      </c>
      <c r="BA8" s="8" t="str">
        <f t="shared" si="13"/>
        <v/>
      </c>
      <c r="BB8" s="8" t="str">
        <f t="shared" si="14"/>
        <v/>
      </c>
      <c r="BC8" s="8" t="str">
        <f t="shared" si="15"/>
        <v/>
      </c>
      <c r="BD8" s="8" t="str">
        <f t="shared" si="16"/>
        <v/>
      </c>
      <c r="BE8" s="8" t="str">
        <f t="shared" si="17"/>
        <v/>
      </c>
      <c r="BF8" s="8" t="str">
        <f t="shared" si="18"/>
        <v/>
      </c>
      <c r="BG8" s="8" t="str">
        <f t="shared" si="77"/>
        <v/>
      </c>
      <c r="BH8" s="9" t="str">
        <f>IF('Equipes et choix des points'!$A$5&lt;&gt;"",'Equipes et choix des points'!$A$5,"")</f>
        <v/>
      </c>
      <c r="BI8" s="8" t="str">
        <f t="shared" si="78"/>
        <v/>
      </c>
      <c r="BJ8" s="8" t="str">
        <f t="shared" si="79"/>
        <v/>
      </c>
      <c r="BK8" s="8" t="str">
        <f t="shared" si="19"/>
        <v/>
      </c>
      <c r="BL8" s="8" t="str">
        <f t="shared" si="20"/>
        <v/>
      </c>
      <c r="BM8" s="8" t="str">
        <f t="shared" si="21"/>
        <v/>
      </c>
      <c r="BN8" s="8" t="str">
        <f t="shared" si="22"/>
        <v/>
      </c>
      <c r="BO8" s="8" t="str">
        <f t="shared" si="23"/>
        <v/>
      </c>
      <c r="BP8" s="8" t="str">
        <f t="shared" si="24"/>
        <v/>
      </c>
      <c r="BQ8" s="8" t="str">
        <f t="shared" si="25"/>
        <v/>
      </c>
      <c r="BR8" s="8" t="str">
        <f t="shared" si="80"/>
        <v/>
      </c>
      <c r="BS8" s="9" t="str">
        <f>IF('Equipes et choix des points'!$A$5&lt;&gt;"",'Equipes et choix des points'!$A$5,"")</f>
        <v/>
      </c>
      <c r="BT8" s="8" t="str">
        <f t="shared" si="81"/>
        <v/>
      </c>
      <c r="BU8" s="8" t="str">
        <f t="shared" si="82"/>
        <v/>
      </c>
      <c r="BV8" s="8" t="str">
        <f t="shared" si="26"/>
        <v/>
      </c>
      <c r="BW8" s="8" t="str">
        <f t="shared" si="27"/>
        <v/>
      </c>
      <c r="BX8" s="8" t="str">
        <f t="shared" si="28"/>
        <v/>
      </c>
      <c r="BY8" s="8" t="str">
        <f t="shared" si="29"/>
        <v/>
      </c>
      <c r="BZ8" s="8" t="str">
        <f t="shared" si="30"/>
        <v/>
      </c>
      <c r="CA8" s="8" t="str">
        <f t="shared" si="31"/>
        <v/>
      </c>
      <c r="CB8" s="8" t="str">
        <f t="shared" si="32"/>
        <v/>
      </c>
      <c r="CC8" s="8" t="str">
        <f t="shared" si="83"/>
        <v/>
      </c>
      <c r="CD8" s="11" t="str">
        <f t="shared" si="84"/>
        <v/>
      </c>
      <c r="CE8" s="11" t="str">
        <f>IFERROR(SUM(CD8+0.0000017),"")</f>
        <v/>
      </c>
      <c r="CF8" s="11" t="str">
        <f t="shared" si="85"/>
        <v/>
      </c>
      <c r="CG8" s="11" t="str">
        <f>IFERROR(SUM(CF8+0.0000017),"")</f>
        <v/>
      </c>
      <c r="CH8" s="11" t="str">
        <f t="shared" si="86"/>
        <v/>
      </c>
      <c r="CI8" s="11" t="str">
        <f>IFERROR(SUM(CH8+0.0000017),"")</f>
        <v/>
      </c>
      <c r="CJ8" s="8">
        <f t="shared" si="0"/>
        <v>0</v>
      </c>
      <c r="CK8" s="8">
        <f t="shared" si="1"/>
        <v>0</v>
      </c>
      <c r="CL8" s="8" t="str">
        <f t="shared" si="33"/>
        <v/>
      </c>
      <c r="CM8" s="8" t="str">
        <f t="shared" si="34"/>
        <v/>
      </c>
      <c r="CN8" s="8" t="str">
        <f t="shared" si="35"/>
        <v/>
      </c>
      <c r="CO8" s="8" t="str">
        <f t="shared" si="36"/>
        <v/>
      </c>
      <c r="CP8" s="8">
        <f>IF(D8="",0,IF(D8=E8,0,IF(D8&lt;E8,0,IF('Equipes et choix des points'!$I$2=1,IF('Matchs et classements'!D8&gt;'Matchs et classements'!E8,3),IF('Equipes et choix des points'!$I$2=2,IF('Matchs et classements'!D8&gt;E8,4))))))</f>
        <v>0</v>
      </c>
      <c r="CQ8" s="8">
        <f>IF(E8="",0,IF(E8=D8,0,IF(E8&lt;D8,0,IF('Equipes et choix des points'!$I$2=1,IF('Matchs et classements'!E8&gt;'Matchs et classements'!D8,3),IF('Equipes et choix des points'!$I$2=2,IF('Matchs et classements'!E8&gt;'Matchs et classements'!D8,4))))))</f>
        <v>0</v>
      </c>
      <c r="CR8" s="8">
        <f>IF(D8="",0,IF(D8&gt;E8,0,IF(D8&lt;E8,0,IF('Equipes et choix des points'!$I$2=1,IF('Matchs et classements'!D8='Matchs et classements'!E8,1),IF('Equipes et choix des points'!$I$2=2,IF('Matchs et classements'!D8='Matchs et classements'!E8,2))))))</f>
        <v>0</v>
      </c>
      <c r="CS8" s="8">
        <f>IF(E8="",0,IF(E8&gt;D8,0,IF(E8&lt;D8,0,IF('Equipes et choix des points'!$I$2=1,IF('Matchs et classements'!E8='Matchs et classements'!D8,1),IF('Equipes et choix des points'!$I$2=2,IF('Matchs et classements'!E8='Matchs et classements'!D8,2))))))</f>
        <v>0</v>
      </c>
      <c r="CT8" s="8">
        <f>IF(D8="",0,IF(D8&gt;E8,0,IF(D8=E8,0,IF('Equipes et choix des points'!$I$2=1,IF('Matchs et classements'!D8&lt;'Matchs et classements'!E8,0),IF('Equipes et choix des points'!$I$2=2,IF('Matchs et classements'!D8&lt;'Matchs et classements'!E8,1))))))</f>
        <v>0</v>
      </c>
      <c r="CU8" s="8">
        <f>IF(E8="",0,IF(E8&gt;D8,0,IF(E8=D8,0,IF('Equipes et choix des points'!$I$2=1,IF('Matchs et classements'!E8&lt;'Matchs et classements'!D8,0),IF('Equipes et choix des points'!$I$2=2,IF('Matchs et classements'!E8&lt;'Matchs et classements'!D8,1))))))</f>
        <v>0</v>
      </c>
      <c r="CV8" s="8">
        <f t="shared" si="37"/>
        <v>0</v>
      </c>
      <c r="CW8" s="8">
        <f t="shared" si="38"/>
        <v>0</v>
      </c>
      <c r="CX8" s="8">
        <f t="shared" si="39"/>
        <v>0</v>
      </c>
      <c r="CY8" s="8">
        <f t="shared" si="40"/>
        <v>0</v>
      </c>
      <c r="CZ8" s="8" t="b">
        <f t="shared" si="2"/>
        <v>0</v>
      </c>
      <c r="DA8" s="8" t="b">
        <f t="shared" si="3"/>
        <v>0</v>
      </c>
      <c r="DB8" s="8" t="b">
        <f t="shared" si="4"/>
        <v>0</v>
      </c>
      <c r="DC8" s="8" t="b">
        <f t="shared" si="5"/>
        <v>0</v>
      </c>
      <c r="DD8" s="8" t="b">
        <f t="shared" si="6"/>
        <v>0</v>
      </c>
      <c r="DE8" s="8" t="b">
        <f t="shared" si="7"/>
        <v>0</v>
      </c>
      <c r="DF8" s="8">
        <f t="shared" si="8"/>
        <v>0</v>
      </c>
      <c r="DG8" s="8">
        <f t="shared" si="9"/>
        <v>0</v>
      </c>
      <c r="DH8" s="8">
        <f t="shared" si="10"/>
        <v>0</v>
      </c>
      <c r="DI8" s="8">
        <f t="shared" si="11"/>
        <v>0</v>
      </c>
      <c r="DJ8" s="9" t="str">
        <f t="shared" si="41"/>
        <v/>
      </c>
      <c r="DK8" s="11" t="str">
        <f>IFERROR(VLOOKUP(DJ8,AW$5:CD27,34,0),"")</f>
        <v/>
      </c>
      <c r="DL8" s="8" t="str">
        <f>IF(DJ8="","",RANK(DK8,DK5:DK24))</f>
        <v/>
      </c>
      <c r="DM8" s="9" t="str">
        <f t="shared" si="42"/>
        <v/>
      </c>
      <c r="DN8" s="9" t="str">
        <f t="shared" si="43"/>
        <v/>
      </c>
      <c r="DO8" s="11" t="str">
        <f t="shared" si="87"/>
        <v/>
      </c>
      <c r="DP8" s="8" t="str">
        <f>IF(DN8="","",RANK(DO8,DO5:DO24))</f>
        <v/>
      </c>
      <c r="DQ8" s="9" t="str">
        <f t="shared" si="44"/>
        <v/>
      </c>
      <c r="DR8" s="9" t="str">
        <f t="shared" si="45"/>
        <v/>
      </c>
      <c r="DS8" s="11" t="str">
        <f t="shared" si="88"/>
        <v/>
      </c>
      <c r="DT8" s="8" t="str">
        <f>IF(DR8="","",RANK(DS8,DS5:DS24))</f>
        <v/>
      </c>
      <c r="DU8" s="9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</row>
    <row r="9" spans="1:161" x14ac:dyDescent="0.25">
      <c r="A9" s="28"/>
      <c r="B9" s="71"/>
      <c r="C9" s="29"/>
      <c r="D9" s="30"/>
      <c r="E9" s="31"/>
      <c r="F9" s="32"/>
      <c r="G9" s="74"/>
      <c r="H9" s="33"/>
      <c r="I9" s="34"/>
      <c r="J9" s="35"/>
      <c r="K9" s="104"/>
      <c r="L9" s="44"/>
      <c r="M9" s="13" t="str">
        <f t="shared" si="46"/>
        <v/>
      </c>
      <c r="N9" s="14" t="str">
        <f t="shared" si="47"/>
        <v/>
      </c>
      <c r="O9" s="15" t="str">
        <f>IF('Equipes et choix des points'!A6="","",VLOOKUP('Matchs et classements'!AQ9,'Matchs et classements'!$AR$5:$AW$24,6,0))</f>
        <v/>
      </c>
      <c r="P9" s="16" t="str">
        <f t="shared" si="48"/>
        <v/>
      </c>
      <c r="Q9" s="16" t="str">
        <f t="shared" si="49"/>
        <v/>
      </c>
      <c r="R9" s="16" t="str">
        <f t="shared" si="50"/>
        <v/>
      </c>
      <c r="S9" s="16" t="str">
        <f t="shared" si="51"/>
        <v/>
      </c>
      <c r="T9" s="16" t="str">
        <f t="shared" si="52"/>
        <v/>
      </c>
      <c r="U9" s="16" t="str">
        <f t="shared" si="53"/>
        <v/>
      </c>
      <c r="V9" s="16" t="str">
        <f t="shared" si="54"/>
        <v/>
      </c>
      <c r="W9" s="13" t="str">
        <f t="shared" si="55"/>
        <v/>
      </c>
      <c r="X9" s="14" t="str">
        <f t="shared" si="56"/>
        <v/>
      </c>
      <c r="Y9" s="15" t="str">
        <f>IF('Equipes et choix des points'!A6="","",VLOOKUP('Matchs et classements'!AS9,'Matchs et classements'!$AT$5:$BH$24,15,0))</f>
        <v/>
      </c>
      <c r="Z9" s="17" t="str">
        <f t="shared" si="57"/>
        <v/>
      </c>
      <c r="AA9" s="17" t="str">
        <f t="shared" si="58"/>
        <v/>
      </c>
      <c r="AB9" s="17" t="str">
        <f t="shared" si="59"/>
        <v/>
      </c>
      <c r="AC9" s="17" t="str">
        <f t="shared" si="60"/>
        <v/>
      </c>
      <c r="AD9" s="17" t="str">
        <f t="shared" si="61"/>
        <v/>
      </c>
      <c r="AE9" s="17" t="str">
        <f t="shared" si="62"/>
        <v/>
      </c>
      <c r="AF9" s="17" t="str">
        <f t="shared" si="63"/>
        <v/>
      </c>
      <c r="AG9" s="13" t="str">
        <f t="shared" si="64"/>
        <v/>
      </c>
      <c r="AH9" s="14" t="str">
        <f t="shared" si="65"/>
        <v/>
      </c>
      <c r="AI9" s="15" t="str">
        <f>IF('Equipes et choix des points'!A6="","",VLOOKUP('Matchs et classements'!AU9,'Matchs et classements'!$AV$5:$BS$24,24,0))</f>
        <v/>
      </c>
      <c r="AJ9" s="17" t="str">
        <f t="shared" si="66"/>
        <v/>
      </c>
      <c r="AK9" s="17" t="str">
        <f t="shared" si="67"/>
        <v/>
      </c>
      <c r="AL9" s="17" t="str">
        <f t="shared" si="68"/>
        <v/>
      </c>
      <c r="AM9" s="17" t="str">
        <f t="shared" si="69"/>
        <v/>
      </c>
      <c r="AN9" s="17" t="str">
        <f t="shared" si="70"/>
        <v/>
      </c>
      <c r="AO9" s="17" t="str">
        <f t="shared" si="71"/>
        <v/>
      </c>
      <c r="AP9" s="17" t="str">
        <f t="shared" si="72"/>
        <v/>
      </c>
      <c r="AQ9" s="10">
        <v>5</v>
      </c>
      <c r="AR9" s="8" t="str">
        <f t="shared" si="73"/>
        <v/>
      </c>
      <c r="AS9" s="8">
        <v>5</v>
      </c>
      <c r="AT9" s="8" t="str">
        <f t="shared" si="74"/>
        <v/>
      </c>
      <c r="AU9" s="8">
        <v>5</v>
      </c>
      <c r="AV9" s="8" t="str">
        <f t="shared" si="75"/>
        <v/>
      </c>
      <c r="AW9" s="9" t="str">
        <f>IF('Equipes et choix des points'!$A$6&lt;&gt;"",'Equipes et choix des points'!$A$6,"")</f>
        <v/>
      </c>
      <c r="AX9" s="8" t="str">
        <f>IF('Equipes et choix des points'!A6="","",RANK(CD9,$CD$5:$CD$24))</f>
        <v/>
      </c>
      <c r="AY9" s="8" t="str">
        <f t="shared" si="76"/>
        <v/>
      </c>
      <c r="AZ9" s="8" t="str">
        <f t="shared" si="12"/>
        <v/>
      </c>
      <c r="BA9" s="8" t="str">
        <f t="shared" si="13"/>
        <v/>
      </c>
      <c r="BB9" s="8" t="str">
        <f t="shared" si="14"/>
        <v/>
      </c>
      <c r="BC9" s="8" t="str">
        <f t="shared" si="15"/>
        <v/>
      </c>
      <c r="BD9" s="8" t="str">
        <f t="shared" si="16"/>
        <v/>
      </c>
      <c r="BE9" s="8" t="str">
        <f t="shared" si="17"/>
        <v/>
      </c>
      <c r="BF9" s="8" t="str">
        <f t="shared" si="18"/>
        <v/>
      </c>
      <c r="BG9" s="8" t="str">
        <f t="shared" si="77"/>
        <v/>
      </c>
      <c r="BH9" s="9" t="str">
        <f>IF('Equipes et choix des points'!$A$6&lt;&gt;"",'Equipes et choix des points'!$A$6,"")</f>
        <v/>
      </c>
      <c r="BI9" s="8" t="str">
        <f t="shared" si="78"/>
        <v/>
      </c>
      <c r="BJ9" s="8" t="str">
        <f t="shared" si="79"/>
        <v/>
      </c>
      <c r="BK9" s="8" t="str">
        <f t="shared" si="19"/>
        <v/>
      </c>
      <c r="BL9" s="8" t="str">
        <f t="shared" si="20"/>
        <v/>
      </c>
      <c r="BM9" s="8" t="str">
        <f t="shared" si="21"/>
        <v/>
      </c>
      <c r="BN9" s="8" t="str">
        <f t="shared" si="22"/>
        <v/>
      </c>
      <c r="BO9" s="8" t="str">
        <f t="shared" si="23"/>
        <v/>
      </c>
      <c r="BP9" s="8" t="str">
        <f t="shared" si="24"/>
        <v/>
      </c>
      <c r="BQ9" s="8" t="str">
        <f t="shared" si="25"/>
        <v/>
      </c>
      <c r="BR9" s="8" t="str">
        <f t="shared" si="80"/>
        <v/>
      </c>
      <c r="BS9" s="9" t="str">
        <f>IF('Equipes et choix des points'!$A$6&lt;&gt;"",'Equipes et choix des points'!$A$6,"")</f>
        <v/>
      </c>
      <c r="BT9" s="8" t="str">
        <f t="shared" si="81"/>
        <v/>
      </c>
      <c r="BU9" s="8" t="str">
        <f t="shared" si="82"/>
        <v/>
      </c>
      <c r="BV9" s="8" t="str">
        <f t="shared" si="26"/>
        <v/>
      </c>
      <c r="BW9" s="8" t="str">
        <f t="shared" si="27"/>
        <v/>
      </c>
      <c r="BX9" s="8" t="str">
        <f t="shared" si="28"/>
        <v/>
      </c>
      <c r="BY9" s="8" t="str">
        <f t="shared" si="29"/>
        <v/>
      </c>
      <c r="BZ9" s="8" t="str">
        <f t="shared" si="30"/>
        <v/>
      </c>
      <c r="CA9" s="8" t="str">
        <f t="shared" si="31"/>
        <v/>
      </c>
      <c r="CB9" s="8" t="str">
        <f t="shared" si="32"/>
        <v/>
      </c>
      <c r="CC9" s="8" t="str">
        <f t="shared" si="83"/>
        <v/>
      </c>
      <c r="CD9" s="11" t="str">
        <f t="shared" si="84"/>
        <v/>
      </c>
      <c r="CE9" s="11" t="str">
        <f>IFERROR(SUM(CD9+0.0000016),"")</f>
        <v/>
      </c>
      <c r="CF9" s="11" t="str">
        <f t="shared" si="85"/>
        <v/>
      </c>
      <c r="CG9" s="11" t="str">
        <f>IFERROR(SUM(CF9+0.0000016),"")</f>
        <v/>
      </c>
      <c r="CH9" s="11" t="str">
        <f t="shared" si="86"/>
        <v/>
      </c>
      <c r="CI9" s="11" t="str">
        <f>IFERROR(SUM(CH9+0.0000016),"")</f>
        <v/>
      </c>
      <c r="CJ9" s="8">
        <f t="shared" si="0"/>
        <v>0</v>
      </c>
      <c r="CK9" s="8">
        <f t="shared" si="1"/>
        <v>0</v>
      </c>
      <c r="CL9" s="8" t="str">
        <f t="shared" si="33"/>
        <v/>
      </c>
      <c r="CM9" s="8" t="str">
        <f t="shared" si="34"/>
        <v/>
      </c>
      <c r="CN9" s="8" t="str">
        <f t="shared" si="35"/>
        <v/>
      </c>
      <c r="CO9" s="8" t="str">
        <f t="shared" si="36"/>
        <v/>
      </c>
      <c r="CP9" s="8">
        <f>IF(D9="",0,IF(D9=E9,0,IF(D9&lt;E9,0,IF('Equipes et choix des points'!$I$2=1,IF('Matchs et classements'!D9&gt;'Matchs et classements'!E9,3),IF('Equipes et choix des points'!$I$2=2,IF('Matchs et classements'!D9&gt;E9,4))))))</f>
        <v>0</v>
      </c>
      <c r="CQ9" s="8">
        <f>IF(E9="",0,IF(E9=D9,0,IF(E9&lt;D9,0,IF('Equipes et choix des points'!$I$2=1,IF('Matchs et classements'!E9&gt;'Matchs et classements'!D9,3),IF('Equipes et choix des points'!$I$2=2,IF('Matchs et classements'!E9&gt;'Matchs et classements'!D9,4))))))</f>
        <v>0</v>
      </c>
      <c r="CR9" s="8">
        <f>IF(D9="",0,IF(D9&gt;E9,0,IF(D9&lt;E9,0,IF('Equipes et choix des points'!$I$2=1,IF('Matchs et classements'!D9='Matchs et classements'!E9,1),IF('Equipes et choix des points'!$I$2=2,IF('Matchs et classements'!D9='Matchs et classements'!E9,2))))))</f>
        <v>0</v>
      </c>
      <c r="CS9" s="8">
        <f>IF(E9="",0,IF(E9&gt;D9,0,IF(E9&lt;D9,0,IF('Equipes et choix des points'!$I$2=1,IF('Matchs et classements'!E9='Matchs et classements'!D9,1),IF('Equipes et choix des points'!$I$2=2,IF('Matchs et classements'!E9='Matchs et classements'!D9,2))))))</f>
        <v>0</v>
      </c>
      <c r="CT9" s="8">
        <f>IF(D9="",0,IF(D9&gt;E9,0,IF(D9=E9,0,IF('Equipes et choix des points'!$I$2=1,IF('Matchs et classements'!D9&lt;'Matchs et classements'!E9,0),IF('Equipes et choix des points'!$I$2=2,IF('Matchs et classements'!D9&lt;'Matchs et classements'!E9,1))))))</f>
        <v>0</v>
      </c>
      <c r="CU9" s="8">
        <f>IF(E9="",0,IF(E9&gt;D9,0,IF(E9=D9,0,IF('Equipes et choix des points'!$I$2=1,IF('Matchs et classements'!E9&lt;'Matchs et classements'!D9,0),IF('Equipes et choix des points'!$I$2=2,IF('Matchs et classements'!E9&lt;'Matchs et classements'!D9,1))))))</f>
        <v>0</v>
      </c>
      <c r="CV9" s="8">
        <f t="shared" si="37"/>
        <v>0</v>
      </c>
      <c r="CW9" s="8">
        <f t="shared" si="38"/>
        <v>0</v>
      </c>
      <c r="CX9" s="8">
        <f t="shared" si="39"/>
        <v>0</v>
      </c>
      <c r="CY9" s="8">
        <f t="shared" si="40"/>
        <v>0</v>
      </c>
      <c r="CZ9" s="8" t="b">
        <f t="shared" si="2"/>
        <v>0</v>
      </c>
      <c r="DA9" s="8" t="b">
        <f t="shared" si="3"/>
        <v>0</v>
      </c>
      <c r="DB9" s="8" t="b">
        <f t="shared" si="4"/>
        <v>0</v>
      </c>
      <c r="DC9" s="8" t="b">
        <f t="shared" si="5"/>
        <v>0</v>
      </c>
      <c r="DD9" s="8" t="b">
        <f t="shared" si="6"/>
        <v>0</v>
      </c>
      <c r="DE9" s="8" t="b">
        <f t="shared" si="7"/>
        <v>0</v>
      </c>
      <c r="DF9" s="8">
        <f t="shared" si="8"/>
        <v>0</v>
      </c>
      <c r="DG9" s="8">
        <f t="shared" si="9"/>
        <v>0</v>
      </c>
      <c r="DH9" s="8">
        <f t="shared" si="10"/>
        <v>0</v>
      </c>
      <c r="DI9" s="8">
        <f t="shared" si="11"/>
        <v>0</v>
      </c>
      <c r="DJ9" s="9" t="str">
        <f t="shared" si="41"/>
        <v/>
      </c>
      <c r="DK9" s="11" t="str">
        <f>IFERROR(VLOOKUP(DJ9,AW$5:CD28,34,0),"")</f>
        <v/>
      </c>
      <c r="DL9" s="8" t="str">
        <f>IF(DJ9="","",RANK(DK9,DK5:DK24))</f>
        <v/>
      </c>
      <c r="DM9" s="9" t="str">
        <f t="shared" si="42"/>
        <v/>
      </c>
      <c r="DN9" s="9" t="str">
        <f t="shared" si="43"/>
        <v/>
      </c>
      <c r="DO9" s="11" t="str">
        <f t="shared" si="87"/>
        <v/>
      </c>
      <c r="DP9" s="8" t="str">
        <f>IF(DN9="","",RANK(DO9,DO5:DO24))</f>
        <v/>
      </c>
      <c r="DQ9" s="9" t="str">
        <f t="shared" si="44"/>
        <v/>
      </c>
      <c r="DR9" s="9" t="str">
        <f t="shared" si="45"/>
        <v/>
      </c>
      <c r="DS9" s="11" t="str">
        <f t="shared" si="88"/>
        <v/>
      </c>
      <c r="DT9" s="8" t="str">
        <f>IF(DR9="","",RANK(DS9,DS5:DS24))</f>
        <v/>
      </c>
      <c r="DU9" s="9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</row>
    <row r="10" spans="1:161" x14ac:dyDescent="0.25">
      <c r="A10" s="28"/>
      <c r="B10" s="71"/>
      <c r="C10" s="29"/>
      <c r="D10" s="30"/>
      <c r="E10" s="31"/>
      <c r="F10" s="32"/>
      <c r="G10" s="74"/>
      <c r="H10" s="33"/>
      <c r="I10" s="34"/>
      <c r="J10" s="35"/>
      <c r="K10" s="104"/>
      <c r="L10" s="44"/>
      <c r="M10" s="13" t="str">
        <f t="shared" si="46"/>
        <v/>
      </c>
      <c r="N10" s="14" t="str">
        <f t="shared" si="47"/>
        <v/>
      </c>
      <c r="O10" s="15" t="str">
        <f>IF('Equipes et choix des points'!A7="","",VLOOKUP('Matchs et classements'!AQ10,'Matchs et classements'!$AR$5:$AW$24,6,0))</f>
        <v/>
      </c>
      <c r="P10" s="16" t="str">
        <f t="shared" si="48"/>
        <v/>
      </c>
      <c r="Q10" s="16" t="str">
        <f t="shared" si="49"/>
        <v/>
      </c>
      <c r="R10" s="16" t="str">
        <f t="shared" si="50"/>
        <v/>
      </c>
      <c r="S10" s="16" t="str">
        <f t="shared" si="51"/>
        <v/>
      </c>
      <c r="T10" s="16" t="str">
        <f t="shared" si="52"/>
        <v/>
      </c>
      <c r="U10" s="16" t="str">
        <f t="shared" si="53"/>
        <v/>
      </c>
      <c r="V10" s="16" t="str">
        <f t="shared" si="54"/>
        <v/>
      </c>
      <c r="W10" s="13" t="str">
        <f t="shared" si="55"/>
        <v/>
      </c>
      <c r="X10" s="14" t="str">
        <f t="shared" si="56"/>
        <v/>
      </c>
      <c r="Y10" s="15" t="str">
        <f>IF('Equipes et choix des points'!A7="","",VLOOKUP('Matchs et classements'!AS10,'Matchs et classements'!$AT$5:$BH$24,15,0))</f>
        <v/>
      </c>
      <c r="Z10" s="17" t="str">
        <f t="shared" si="57"/>
        <v/>
      </c>
      <c r="AA10" s="17" t="str">
        <f t="shared" si="58"/>
        <v/>
      </c>
      <c r="AB10" s="17" t="str">
        <f t="shared" si="59"/>
        <v/>
      </c>
      <c r="AC10" s="17" t="str">
        <f t="shared" si="60"/>
        <v/>
      </c>
      <c r="AD10" s="17" t="str">
        <f t="shared" si="61"/>
        <v/>
      </c>
      <c r="AE10" s="17" t="str">
        <f t="shared" si="62"/>
        <v/>
      </c>
      <c r="AF10" s="17" t="str">
        <f t="shared" si="63"/>
        <v/>
      </c>
      <c r="AG10" s="13" t="str">
        <f t="shared" si="64"/>
        <v/>
      </c>
      <c r="AH10" s="14" t="str">
        <f t="shared" si="65"/>
        <v/>
      </c>
      <c r="AI10" s="15" t="str">
        <f>IF('Equipes et choix des points'!A7="","",VLOOKUP('Matchs et classements'!AU10,'Matchs et classements'!$AV$5:$BS$24,24,0))</f>
        <v/>
      </c>
      <c r="AJ10" s="17" t="str">
        <f t="shared" si="66"/>
        <v/>
      </c>
      <c r="AK10" s="17" t="str">
        <f t="shared" si="67"/>
        <v/>
      </c>
      <c r="AL10" s="17" t="str">
        <f t="shared" si="68"/>
        <v/>
      </c>
      <c r="AM10" s="17" t="str">
        <f t="shared" si="69"/>
        <v/>
      </c>
      <c r="AN10" s="17" t="str">
        <f t="shared" si="70"/>
        <v/>
      </c>
      <c r="AO10" s="17" t="str">
        <f t="shared" si="71"/>
        <v/>
      </c>
      <c r="AP10" s="17" t="str">
        <f t="shared" si="72"/>
        <v/>
      </c>
      <c r="AQ10" s="10">
        <v>6</v>
      </c>
      <c r="AR10" s="8" t="str">
        <f t="shared" si="73"/>
        <v/>
      </c>
      <c r="AS10" s="8">
        <v>6</v>
      </c>
      <c r="AT10" s="8" t="str">
        <f t="shared" si="74"/>
        <v/>
      </c>
      <c r="AU10" s="8">
        <v>6</v>
      </c>
      <c r="AV10" s="8" t="str">
        <f t="shared" si="75"/>
        <v/>
      </c>
      <c r="AW10" s="9" t="str">
        <f>IF('Equipes et choix des points'!$A$7&lt;&gt;"",'Equipes et choix des points'!$A$7,"")</f>
        <v/>
      </c>
      <c r="AX10" s="8" t="str">
        <f>IF('Equipes et choix des points'!A7="","",RANK(CD10,$CD$5:$CD$24))</f>
        <v/>
      </c>
      <c r="AY10" s="8" t="str">
        <f t="shared" si="76"/>
        <v/>
      </c>
      <c r="AZ10" s="8" t="str">
        <f t="shared" si="12"/>
        <v/>
      </c>
      <c r="BA10" s="8" t="str">
        <f t="shared" si="13"/>
        <v/>
      </c>
      <c r="BB10" s="8" t="str">
        <f t="shared" si="14"/>
        <v/>
      </c>
      <c r="BC10" s="8" t="str">
        <f t="shared" si="15"/>
        <v/>
      </c>
      <c r="BD10" s="8" t="str">
        <f t="shared" si="16"/>
        <v/>
      </c>
      <c r="BE10" s="8" t="str">
        <f t="shared" si="17"/>
        <v/>
      </c>
      <c r="BF10" s="8" t="str">
        <f t="shared" si="18"/>
        <v/>
      </c>
      <c r="BG10" s="8" t="str">
        <f t="shared" si="77"/>
        <v/>
      </c>
      <c r="BH10" s="9" t="str">
        <f>IF('Equipes et choix des points'!$A$7&lt;&gt;"",'Equipes et choix des points'!$A$7,"")</f>
        <v/>
      </c>
      <c r="BI10" s="8" t="str">
        <f t="shared" si="78"/>
        <v/>
      </c>
      <c r="BJ10" s="8" t="str">
        <f t="shared" si="79"/>
        <v/>
      </c>
      <c r="BK10" s="8" t="str">
        <f t="shared" si="19"/>
        <v/>
      </c>
      <c r="BL10" s="8" t="str">
        <f t="shared" si="20"/>
        <v/>
      </c>
      <c r="BM10" s="8" t="str">
        <f t="shared" si="21"/>
        <v/>
      </c>
      <c r="BN10" s="8" t="str">
        <f t="shared" si="22"/>
        <v/>
      </c>
      <c r="BO10" s="8" t="str">
        <f t="shared" si="23"/>
        <v/>
      </c>
      <c r="BP10" s="8" t="str">
        <f t="shared" si="24"/>
        <v/>
      </c>
      <c r="BQ10" s="8" t="str">
        <f t="shared" si="25"/>
        <v/>
      </c>
      <c r="BR10" s="8" t="str">
        <f t="shared" si="80"/>
        <v/>
      </c>
      <c r="BS10" s="9" t="str">
        <f>IF('Equipes et choix des points'!$A$7&lt;&gt;"",'Equipes et choix des points'!$A$7,"")</f>
        <v/>
      </c>
      <c r="BT10" s="8" t="str">
        <f t="shared" si="81"/>
        <v/>
      </c>
      <c r="BU10" s="8" t="str">
        <f t="shared" si="82"/>
        <v/>
      </c>
      <c r="BV10" s="8" t="str">
        <f t="shared" si="26"/>
        <v/>
      </c>
      <c r="BW10" s="8" t="str">
        <f t="shared" si="27"/>
        <v/>
      </c>
      <c r="BX10" s="8" t="str">
        <f t="shared" si="28"/>
        <v/>
      </c>
      <c r="BY10" s="8" t="str">
        <f t="shared" si="29"/>
        <v/>
      </c>
      <c r="BZ10" s="8" t="str">
        <f t="shared" si="30"/>
        <v/>
      </c>
      <c r="CA10" s="8" t="str">
        <f t="shared" si="31"/>
        <v/>
      </c>
      <c r="CB10" s="8" t="str">
        <f t="shared" si="32"/>
        <v/>
      </c>
      <c r="CC10" s="8" t="str">
        <f t="shared" si="83"/>
        <v/>
      </c>
      <c r="CD10" s="11" t="str">
        <f t="shared" si="84"/>
        <v/>
      </c>
      <c r="CE10" s="11" t="str">
        <f>IFERROR(SUM(CD10+0.0000015),"")</f>
        <v/>
      </c>
      <c r="CF10" s="11" t="str">
        <f t="shared" si="85"/>
        <v/>
      </c>
      <c r="CG10" s="11" t="str">
        <f>IFERROR(SUM(CF10+0.0000015),"")</f>
        <v/>
      </c>
      <c r="CH10" s="11" t="str">
        <f t="shared" si="86"/>
        <v/>
      </c>
      <c r="CI10" s="11" t="str">
        <f>IFERROR(SUM(CH10+0.0000015),"")</f>
        <v/>
      </c>
      <c r="CJ10" s="8">
        <f t="shared" si="0"/>
        <v>0</v>
      </c>
      <c r="CK10" s="8">
        <f t="shared" si="1"/>
        <v>0</v>
      </c>
      <c r="CL10" s="8" t="str">
        <f t="shared" si="33"/>
        <v/>
      </c>
      <c r="CM10" s="8" t="str">
        <f t="shared" si="34"/>
        <v/>
      </c>
      <c r="CN10" s="8" t="str">
        <f t="shared" si="35"/>
        <v/>
      </c>
      <c r="CO10" s="8" t="str">
        <f t="shared" si="36"/>
        <v/>
      </c>
      <c r="CP10" s="8">
        <f>IF(D10="",0,IF(D10=E10,0,IF(D10&lt;E10,0,IF('Equipes et choix des points'!$I$2=1,IF('Matchs et classements'!D10&gt;'Matchs et classements'!E10,3),IF('Equipes et choix des points'!$I$2=2,IF('Matchs et classements'!D10&gt;E10,4))))))</f>
        <v>0</v>
      </c>
      <c r="CQ10" s="8">
        <f>IF(E10="",0,IF(E10=D10,0,IF(E10&lt;D10,0,IF('Equipes et choix des points'!$I$2=1,IF('Matchs et classements'!E10&gt;'Matchs et classements'!D10,3),IF('Equipes et choix des points'!$I$2=2,IF('Matchs et classements'!E10&gt;'Matchs et classements'!D10,4))))))</f>
        <v>0</v>
      </c>
      <c r="CR10" s="8">
        <f>IF(D10="",0,IF(D10&gt;E10,0,IF(D10&lt;E10,0,IF('Equipes et choix des points'!$I$2=1,IF('Matchs et classements'!D10='Matchs et classements'!E10,1),IF('Equipes et choix des points'!$I$2=2,IF('Matchs et classements'!D10='Matchs et classements'!E10,2))))))</f>
        <v>0</v>
      </c>
      <c r="CS10" s="8">
        <f>IF(E10="",0,IF(E10&gt;D10,0,IF(E10&lt;D10,0,IF('Equipes et choix des points'!$I$2=1,IF('Matchs et classements'!E10='Matchs et classements'!D10,1),IF('Equipes et choix des points'!$I$2=2,IF('Matchs et classements'!E10='Matchs et classements'!D10,2))))))</f>
        <v>0</v>
      </c>
      <c r="CT10" s="8">
        <f>IF(D10="",0,IF(D10&gt;E10,0,IF(D10=E10,0,IF('Equipes et choix des points'!$I$2=1,IF('Matchs et classements'!D10&lt;'Matchs et classements'!E10,0),IF('Equipes et choix des points'!$I$2=2,IF('Matchs et classements'!D10&lt;'Matchs et classements'!E10,1))))))</f>
        <v>0</v>
      </c>
      <c r="CU10" s="8">
        <f>IF(E10="",0,IF(E10&gt;D10,0,IF(E10=D10,0,IF('Equipes et choix des points'!$I$2=1,IF('Matchs et classements'!E10&lt;'Matchs et classements'!D10,0),IF('Equipes et choix des points'!$I$2=2,IF('Matchs et classements'!E10&lt;'Matchs et classements'!D10,1))))))</f>
        <v>0</v>
      </c>
      <c r="CV10" s="8">
        <f t="shared" si="37"/>
        <v>0</v>
      </c>
      <c r="CW10" s="8">
        <f t="shared" si="38"/>
        <v>0</v>
      </c>
      <c r="CX10" s="8">
        <f t="shared" si="39"/>
        <v>0</v>
      </c>
      <c r="CY10" s="8">
        <f t="shared" si="40"/>
        <v>0</v>
      </c>
      <c r="CZ10" s="8" t="b">
        <f t="shared" si="2"/>
        <v>0</v>
      </c>
      <c r="DA10" s="8" t="b">
        <f t="shared" si="3"/>
        <v>0</v>
      </c>
      <c r="DB10" s="8" t="b">
        <f t="shared" si="4"/>
        <v>0</v>
      </c>
      <c r="DC10" s="8" t="b">
        <f t="shared" si="5"/>
        <v>0</v>
      </c>
      <c r="DD10" s="8" t="b">
        <f t="shared" si="6"/>
        <v>0</v>
      </c>
      <c r="DE10" s="8" t="b">
        <f t="shared" si="7"/>
        <v>0</v>
      </c>
      <c r="DF10" s="8">
        <f t="shared" si="8"/>
        <v>0</v>
      </c>
      <c r="DG10" s="8">
        <f t="shared" si="9"/>
        <v>0</v>
      </c>
      <c r="DH10" s="8">
        <f t="shared" si="10"/>
        <v>0</v>
      </c>
      <c r="DI10" s="8">
        <f t="shared" si="11"/>
        <v>0</v>
      </c>
      <c r="DJ10" s="9" t="str">
        <f t="shared" si="41"/>
        <v/>
      </c>
      <c r="DK10" s="11" t="str">
        <f>IFERROR(VLOOKUP(DJ10,AW$5:CD29,34,0),"")</f>
        <v/>
      </c>
      <c r="DL10" s="8" t="str">
        <f>IF(DJ10="","",RANK(DK10,DK5:DK24))</f>
        <v/>
      </c>
      <c r="DM10" s="9" t="str">
        <f t="shared" si="42"/>
        <v/>
      </c>
      <c r="DN10" s="9" t="str">
        <f t="shared" si="43"/>
        <v/>
      </c>
      <c r="DO10" s="11" t="str">
        <f t="shared" si="87"/>
        <v/>
      </c>
      <c r="DP10" s="8" t="str">
        <f>IF(DN10="","",RANK(DO10,DO5:DO24))</f>
        <v/>
      </c>
      <c r="DQ10" s="9" t="str">
        <f t="shared" si="44"/>
        <v/>
      </c>
      <c r="DR10" s="9" t="str">
        <f t="shared" si="45"/>
        <v/>
      </c>
      <c r="DS10" s="11" t="str">
        <f t="shared" si="88"/>
        <v/>
      </c>
      <c r="DT10" s="8" t="str">
        <f>IF(DR10="","",RANK(DS10,DS5:DS24))</f>
        <v/>
      </c>
      <c r="DU10" s="9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</row>
    <row r="11" spans="1:161" x14ac:dyDescent="0.25">
      <c r="A11" s="28"/>
      <c r="B11" s="71"/>
      <c r="C11" s="29"/>
      <c r="D11" s="30"/>
      <c r="E11" s="31"/>
      <c r="F11" s="32"/>
      <c r="G11" s="74"/>
      <c r="H11" s="33"/>
      <c r="I11" s="34"/>
      <c r="J11" s="35"/>
      <c r="K11" s="104"/>
      <c r="L11" s="44"/>
      <c r="M11" s="13" t="str">
        <f t="shared" si="46"/>
        <v/>
      </c>
      <c r="N11" s="14" t="str">
        <f t="shared" si="47"/>
        <v/>
      </c>
      <c r="O11" s="15" t="str">
        <f>IF('Equipes et choix des points'!A8="","",VLOOKUP('Matchs et classements'!AQ11,'Matchs et classements'!$AR$5:$AW$24,6,0))</f>
        <v/>
      </c>
      <c r="P11" s="16" t="str">
        <f t="shared" si="48"/>
        <v/>
      </c>
      <c r="Q11" s="16" t="str">
        <f t="shared" si="49"/>
        <v/>
      </c>
      <c r="R11" s="16" t="str">
        <f t="shared" si="50"/>
        <v/>
      </c>
      <c r="S11" s="16" t="str">
        <f t="shared" si="51"/>
        <v/>
      </c>
      <c r="T11" s="16" t="str">
        <f t="shared" si="52"/>
        <v/>
      </c>
      <c r="U11" s="16" t="str">
        <f t="shared" si="53"/>
        <v/>
      </c>
      <c r="V11" s="16" t="str">
        <f t="shared" si="54"/>
        <v/>
      </c>
      <c r="W11" s="13" t="str">
        <f t="shared" si="55"/>
        <v/>
      </c>
      <c r="X11" s="14" t="str">
        <f t="shared" si="56"/>
        <v/>
      </c>
      <c r="Y11" s="15" t="str">
        <f>IF('Equipes et choix des points'!A8="","",VLOOKUP('Matchs et classements'!AS11,'Matchs et classements'!$AT$5:$BH$24,15,0))</f>
        <v/>
      </c>
      <c r="Z11" s="17" t="str">
        <f t="shared" si="57"/>
        <v/>
      </c>
      <c r="AA11" s="17" t="str">
        <f t="shared" si="58"/>
        <v/>
      </c>
      <c r="AB11" s="17" t="str">
        <f t="shared" si="59"/>
        <v/>
      </c>
      <c r="AC11" s="17" t="str">
        <f t="shared" si="60"/>
        <v/>
      </c>
      <c r="AD11" s="17" t="str">
        <f t="shared" si="61"/>
        <v/>
      </c>
      <c r="AE11" s="17" t="str">
        <f t="shared" si="62"/>
        <v/>
      </c>
      <c r="AF11" s="17" t="str">
        <f t="shared" si="63"/>
        <v/>
      </c>
      <c r="AG11" s="13" t="str">
        <f t="shared" si="64"/>
        <v/>
      </c>
      <c r="AH11" s="14" t="str">
        <f t="shared" si="65"/>
        <v/>
      </c>
      <c r="AI11" s="15" t="str">
        <f>IF('Equipes et choix des points'!A8="","",VLOOKUP('Matchs et classements'!AU11,'Matchs et classements'!$AV$5:$BS$24,24,0))</f>
        <v/>
      </c>
      <c r="AJ11" s="17" t="str">
        <f t="shared" si="66"/>
        <v/>
      </c>
      <c r="AK11" s="17" t="str">
        <f t="shared" si="67"/>
        <v/>
      </c>
      <c r="AL11" s="17" t="str">
        <f t="shared" si="68"/>
        <v/>
      </c>
      <c r="AM11" s="17" t="str">
        <f t="shared" si="69"/>
        <v/>
      </c>
      <c r="AN11" s="17" t="str">
        <f t="shared" si="70"/>
        <v/>
      </c>
      <c r="AO11" s="17" t="str">
        <f t="shared" si="71"/>
        <v/>
      </c>
      <c r="AP11" s="17" t="str">
        <f t="shared" si="72"/>
        <v/>
      </c>
      <c r="AQ11" s="10">
        <v>7</v>
      </c>
      <c r="AR11" s="8" t="str">
        <f t="shared" si="73"/>
        <v/>
      </c>
      <c r="AS11" s="8">
        <v>7</v>
      </c>
      <c r="AT11" s="8" t="str">
        <f t="shared" si="74"/>
        <v/>
      </c>
      <c r="AU11" s="8">
        <v>7</v>
      </c>
      <c r="AV11" s="8" t="str">
        <f t="shared" si="75"/>
        <v/>
      </c>
      <c r="AW11" s="9" t="str">
        <f>IF('Equipes et choix des points'!$A$8&lt;&gt;"",'Equipes et choix des points'!$A$8,"")</f>
        <v/>
      </c>
      <c r="AX11" s="8" t="str">
        <f>IF('Equipes et choix des points'!A8="","",RANK(CD11,$CD$5:$CD$24))</f>
        <v/>
      </c>
      <c r="AY11" s="8" t="str">
        <f t="shared" si="76"/>
        <v/>
      </c>
      <c r="AZ11" s="8" t="str">
        <f t="shared" si="12"/>
        <v/>
      </c>
      <c r="BA11" s="8" t="str">
        <f t="shared" si="13"/>
        <v/>
      </c>
      <c r="BB11" s="8" t="str">
        <f t="shared" si="14"/>
        <v/>
      </c>
      <c r="BC11" s="8" t="str">
        <f t="shared" si="15"/>
        <v/>
      </c>
      <c r="BD11" s="8" t="str">
        <f t="shared" si="16"/>
        <v/>
      </c>
      <c r="BE11" s="8" t="str">
        <f t="shared" si="17"/>
        <v/>
      </c>
      <c r="BF11" s="8" t="str">
        <f t="shared" si="18"/>
        <v/>
      </c>
      <c r="BG11" s="8" t="str">
        <f t="shared" si="77"/>
        <v/>
      </c>
      <c r="BH11" s="9" t="str">
        <f>IF('Equipes et choix des points'!$A$8&lt;&gt;"",'Equipes et choix des points'!$A$8,"")</f>
        <v/>
      </c>
      <c r="BI11" s="8" t="str">
        <f t="shared" si="78"/>
        <v/>
      </c>
      <c r="BJ11" s="8" t="str">
        <f t="shared" si="79"/>
        <v/>
      </c>
      <c r="BK11" s="8" t="str">
        <f t="shared" si="19"/>
        <v/>
      </c>
      <c r="BL11" s="8" t="str">
        <f t="shared" si="20"/>
        <v/>
      </c>
      <c r="BM11" s="8" t="str">
        <f t="shared" si="21"/>
        <v/>
      </c>
      <c r="BN11" s="8" t="str">
        <f t="shared" si="22"/>
        <v/>
      </c>
      <c r="BO11" s="8" t="str">
        <f t="shared" si="23"/>
        <v/>
      </c>
      <c r="BP11" s="8" t="str">
        <f t="shared" si="24"/>
        <v/>
      </c>
      <c r="BQ11" s="8" t="str">
        <f t="shared" si="25"/>
        <v/>
      </c>
      <c r="BR11" s="8" t="str">
        <f t="shared" si="80"/>
        <v/>
      </c>
      <c r="BS11" s="9" t="str">
        <f>IF('Equipes et choix des points'!$A$8&lt;&gt;"",'Equipes et choix des points'!$A$8,"")</f>
        <v/>
      </c>
      <c r="BT11" s="8" t="str">
        <f t="shared" si="81"/>
        <v/>
      </c>
      <c r="BU11" s="8" t="str">
        <f t="shared" si="82"/>
        <v/>
      </c>
      <c r="BV11" s="8" t="str">
        <f t="shared" si="26"/>
        <v/>
      </c>
      <c r="BW11" s="8" t="str">
        <f t="shared" si="27"/>
        <v/>
      </c>
      <c r="BX11" s="8" t="str">
        <f t="shared" si="28"/>
        <v/>
      </c>
      <c r="BY11" s="8" t="str">
        <f t="shared" si="29"/>
        <v/>
      </c>
      <c r="BZ11" s="8" t="str">
        <f t="shared" si="30"/>
        <v/>
      </c>
      <c r="CA11" s="8" t="str">
        <f t="shared" si="31"/>
        <v/>
      </c>
      <c r="CB11" s="8" t="str">
        <f t="shared" si="32"/>
        <v/>
      </c>
      <c r="CC11" s="8" t="str">
        <f t="shared" si="83"/>
        <v/>
      </c>
      <c r="CD11" s="11" t="str">
        <f t="shared" si="84"/>
        <v/>
      </c>
      <c r="CE11" s="11" t="str">
        <f>IFERROR(SUM(CD11+0.0000014),"")</f>
        <v/>
      </c>
      <c r="CF11" s="11" t="str">
        <f t="shared" si="85"/>
        <v/>
      </c>
      <c r="CG11" s="11" t="str">
        <f>IFERROR(SUM(CF11+0.0000014),"")</f>
        <v/>
      </c>
      <c r="CH11" s="11" t="str">
        <f t="shared" si="86"/>
        <v/>
      </c>
      <c r="CI11" s="11" t="str">
        <f>IFERROR(SUM(CH11+0.0000014),"")</f>
        <v/>
      </c>
      <c r="CJ11" s="8">
        <f t="shared" si="0"/>
        <v>0</v>
      </c>
      <c r="CK11" s="8">
        <f t="shared" si="1"/>
        <v>0</v>
      </c>
      <c r="CL11" s="8" t="str">
        <f t="shared" si="33"/>
        <v/>
      </c>
      <c r="CM11" s="8" t="str">
        <f t="shared" si="34"/>
        <v/>
      </c>
      <c r="CN11" s="8" t="str">
        <f t="shared" si="35"/>
        <v/>
      </c>
      <c r="CO11" s="8" t="str">
        <f t="shared" si="36"/>
        <v/>
      </c>
      <c r="CP11" s="8">
        <f>IF(D11="",0,IF(D11=E11,0,IF(D11&lt;E11,0,IF('Equipes et choix des points'!$I$2=1,IF('Matchs et classements'!D11&gt;'Matchs et classements'!E11,3),IF('Equipes et choix des points'!$I$2=2,IF('Matchs et classements'!D11&gt;E11,4))))))</f>
        <v>0</v>
      </c>
      <c r="CQ11" s="8">
        <f>IF(E11="",0,IF(E11=D11,0,IF(E11&lt;D11,0,IF('Equipes et choix des points'!$I$2=1,IF('Matchs et classements'!E11&gt;'Matchs et classements'!D11,3),IF('Equipes et choix des points'!$I$2=2,IF('Matchs et classements'!E11&gt;'Matchs et classements'!D11,4))))))</f>
        <v>0</v>
      </c>
      <c r="CR11" s="8">
        <f>IF(D11="",0,IF(D11&gt;E11,0,IF(D11&lt;E11,0,IF('Equipes et choix des points'!$I$2=1,IF('Matchs et classements'!D11='Matchs et classements'!E11,1),IF('Equipes et choix des points'!$I$2=2,IF('Matchs et classements'!D11='Matchs et classements'!E11,2))))))</f>
        <v>0</v>
      </c>
      <c r="CS11" s="8">
        <f>IF(E11="",0,IF(E11&gt;D11,0,IF(E11&lt;D11,0,IF('Equipes et choix des points'!$I$2=1,IF('Matchs et classements'!E11='Matchs et classements'!D11,1),IF('Equipes et choix des points'!$I$2=2,IF('Matchs et classements'!E11='Matchs et classements'!D11,2))))))</f>
        <v>0</v>
      </c>
      <c r="CT11" s="8">
        <f>IF(D11="",0,IF(D11&gt;E11,0,IF(D11=E11,0,IF('Equipes et choix des points'!$I$2=1,IF('Matchs et classements'!D11&lt;'Matchs et classements'!E11,0),IF('Equipes et choix des points'!$I$2=2,IF('Matchs et classements'!D11&lt;'Matchs et classements'!E11,1))))))</f>
        <v>0</v>
      </c>
      <c r="CU11" s="8">
        <f>IF(E11="",0,IF(E11&gt;D11,0,IF(E11=D11,0,IF('Equipes et choix des points'!$I$2=1,IF('Matchs et classements'!E11&lt;'Matchs et classements'!D11,0),IF('Equipes et choix des points'!$I$2=2,IF('Matchs et classements'!E11&lt;'Matchs et classements'!D11,1))))))</f>
        <v>0</v>
      </c>
      <c r="CV11" s="8">
        <f t="shared" si="37"/>
        <v>0</v>
      </c>
      <c r="CW11" s="8">
        <f t="shared" si="38"/>
        <v>0</v>
      </c>
      <c r="CX11" s="8">
        <f t="shared" si="39"/>
        <v>0</v>
      </c>
      <c r="CY11" s="8">
        <f t="shared" si="40"/>
        <v>0</v>
      </c>
      <c r="CZ11" s="8" t="b">
        <f t="shared" si="2"/>
        <v>0</v>
      </c>
      <c r="DA11" s="8" t="b">
        <f t="shared" si="3"/>
        <v>0</v>
      </c>
      <c r="DB11" s="8" t="b">
        <f t="shared" si="4"/>
        <v>0</v>
      </c>
      <c r="DC11" s="8" t="b">
        <f t="shared" si="5"/>
        <v>0</v>
      </c>
      <c r="DD11" s="8" t="b">
        <f t="shared" si="6"/>
        <v>0</v>
      </c>
      <c r="DE11" s="8" t="b">
        <f t="shared" si="7"/>
        <v>0</v>
      </c>
      <c r="DF11" s="8">
        <f t="shared" si="8"/>
        <v>0</v>
      </c>
      <c r="DG11" s="8">
        <f t="shared" si="9"/>
        <v>0</v>
      </c>
      <c r="DH11" s="8">
        <f t="shared" si="10"/>
        <v>0</v>
      </c>
      <c r="DI11" s="8">
        <f t="shared" si="11"/>
        <v>0</v>
      </c>
      <c r="DJ11" s="9" t="str">
        <f t="shared" si="41"/>
        <v/>
      </c>
      <c r="DK11" s="11" t="str">
        <f>IFERROR(VLOOKUP(DJ11,AW$5:CD30,34,0),"")</f>
        <v/>
      </c>
      <c r="DL11" s="8" t="str">
        <f>IF(DJ11="","",RANK(DK11,DK5:DK24))</f>
        <v/>
      </c>
      <c r="DM11" s="9" t="str">
        <f t="shared" si="42"/>
        <v/>
      </c>
      <c r="DN11" s="9" t="str">
        <f t="shared" si="43"/>
        <v/>
      </c>
      <c r="DO11" s="11" t="str">
        <f t="shared" si="87"/>
        <v/>
      </c>
      <c r="DP11" s="8" t="str">
        <f>IF(DN11="","",RANK(DO11,DO5:DO24))</f>
        <v/>
      </c>
      <c r="DQ11" s="9" t="str">
        <f t="shared" si="44"/>
        <v/>
      </c>
      <c r="DR11" s="9" t="str">
        <f t="shared" si="45"/>
        <v/>
      </c>
      <c r="DS11" s="11" t="str">
        <f t="shared" si="88"/>
        <v/>
      </c>
      <c r="DT11" s="8" t="str">
        <f>IF(DR11="","",RANK(DS11,DS5:DS24))</f>
        <v/>
      </c>
      <c r="DU11" s="9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</row>
    <row r="12" spans="1:161" x14ac:dyDescent="0.25">
      <c r="A12" s="28"/>
      <c r="B12" s="71"/>
      <c r="C12" s="29"/>
      <c r="D12" s="30"/>
      <c r="E12" s="31"/>
      <c r="F12" s="32"/>
      <c r="G12" s="74"/>
      <c r="H12" s="33"/>
      <c r="I12" s="34"/>
      <c r="J12" s="35"/>
      <c r="K12" s="104"/>
      <c r="L12" s="44"/>
      <c r="M12" s="13" t="str">
        <f t="shared" si="46"/>
        <v/>
      </c>
      <c r="N12" s="14" t="str">
        <f t="shared" si="47"/>
        <v/>
      </c>
      <c r="O12" s="15" t="str">
        <f>IF('Equipes et choix des points'!A9="","",VLOOKUP('Matchs et classements'!AQ12,'Matchs et classements'!$AR$5:$AW$24,6,0))</f>
        <v/>
      </c>
      <c r="P12" s="16" t="str">
        <f t="shared" si="48"/>
        <v/>
      </c>
      <c r="Q12" s="16" t="str">
        <f t="shared" si="49"/>
        <v/>
      </c>
      <c r="R12" s="16" t="str">
        <f t="shared" si="50"/>
        <v/>
      </c>
      <c r="S12" s="16" t="str">
        <f t="shared" si="51"/>
        <v/>
      </c>
      <c r="T12" s="16" t="str">
        <f t="shared" si="52"/>
        <v/>
      </c>
      <c r="U12" s="16" t="str">
        <f t="shared" si="53"/>
        <v/>
      </c>
      <c r="V12" s="16" t="str">
        <f t="shared" si="54"/>
        <v/>
      </c>
      <c r="W12" s="13" t="str">
        <f t="shared" si="55"/>
        <v/>
      </c>
      <c r="X12" s="14" t="str">
        <f t="shared" si="56"/>
        <v/>
      </c>
      <c r="Y12" s="15" t="str">
        <f>IF('Equipes et choix des points'!A9="","",VLOOKUP('Matchs et classements'!AS12,'Matchs et classements'!$AT$5:$BH$24,15,0))</f>
        <v/>
      </c>
      <c r="Z12" s="17" t="str">
        <f t="shared" si="57"/>
        <v/>
      </c>
      <c r="AA12" s="17" t="str">
        <f t="shared" si="58"/>
        <v/>
      </c>
      <c r="AB12" s="17" t="str">
        <f t="shared" si="59"/>
        <v/>
      </c>
      <c r="AC12" s="17" t="str">
        <f t="shared" si="60"/>
        <v/>
      </c>
      <c r="AD12" s="17" t="str">
        <f t="shared" si="61"/>
        <v/>
      </c>
      <c r="AE12" s="17" t="str">
        <f t="shared" si="62"/>
        <v/>
      </c>
      <c r="AF12" s="17" t="str">
        <f t="shared" si="63"/>
        <v/>
      </c>
      <c r="AG12" s="13" t="str">
        <f t="shared" si="64"/>
        <v/>
      </c>
      <c r="AH12" s="14" t="str">
        <f t="shared" si="65"/>
        <v/>
      </c>
      <c r="AI12" s="15" t="str">
        <f>IF('Equipes et choix des points'!A9="","",VLOOKUP('Matchs et classements'!AU12,'Matchs et classements'!$AV$5:$BS$24,24,0))</f>
        <v/>
      </c>
      <c r="AJ12" s="17" t="str">
        <f t="shared" si="66"/>
        <v/>
      </c>
      <c r="AK12" s="17" t="str">
        <f t="shared" si="67"/>
        <v/>
      </c>
      <c r="AL12" s="17" t="str">
        <f t="shared" si="68"/>
        <v/>
      </c>
      <c r="AM12" s="17" t="str">
        <f t="shared" si="69"/>
        <v/>
      </c>
      <c r="AN12" s="17" t="str">
        <f t="shared" si="70"/>
        <v/>
      </c>
      <c r="AO12" s="17" t="str">
        <f t="shared" si="71"/>
        <v/>
      </c>
      <c r="AP12" s="17" t="str">
        <f t="shared" si="72"/>
        <v/>
      </c>
      <c r="AQ12" s="10">
        <v>8</v>
      </c>
      <c r="AR12" s="8" t="str">
        <f t="shared" si="73"/>
        <v/>
      </c>
      <c r="AS12" s="8">
        <v>8</v>
      </c>
      <c r="AT12" s="8" t="str">
        <f t="shared" si="74"/>
        <v/>
      </c>
      <c r="AU12" s="8">
        <v>8</v>
      </c>
      <c r="AV12" s="8" t="str">
        <f t="shared" si="75"/>
        <v/>
      </c>
      <c r="AW12" s="9" t="str">
        <f>IF('Equipes et choix des points'!$A$9&lt;&gt;"",'Equipes et choix des points'!$A$9,"")</f>
        <v/>
      </c>
      <c r="AX12" s="8" t="str">
        <f>IF('Equipes et choix des points'!A9="","",RANK(CD12,$CD$5:$CD$24))</f>
        <v/>
      </c>
      <c r="AY12" s="8" t="str">
        <f t="shared" si="76"/>
        <v/>
      </c>
      <c r="AZ12" s="8" t="str">
        <f t="shared" si="12"/>
        <v/>
      </c>
      <c r="BA12" s="8" t="str">
        <f t="shared" si="13"/>
        <v/>
      </c>
      <c r="BB12" s="8" t="str">
        <f t="shared" si="14"/>
        <v/>
      </c>
      <c r="BC12" s="8" t="str">
        <f t="shared" si="15"/>
        <v/>
      </c>
      <c r="BD12" s="8" t="str">
        <f t="shared" si="16"/>
        <v/>
      </c>
      <c r="BE12" s="8" t="str">
        <f t="shared" si="17"/>
        <v/>
      </c>
      <c r="BF12" s="8" t="str">
        <f t="shared" si="18"/>
        <v/>
      </c>
      <c r="BG12" s="8" t="str">
        <f t="shared" si="77"/>
        <v/>
      </c>
      <c r="BH12" s="9" t="str">
        <f>IF('Equipes et choix des points'!$A$9&lt;&gt;"",'Equipes et choix des points'!$A$9,"")</f>
        <v/>
      </c>
      <c r="BI12" s="8" t="str">
        <f t="shared" si="78"/>
        <v/>
      </c>
      <c r="BJ12" s="8" t="str">
        <f t="shared" si="79"/>
        <v/>
      </c>
      <c r="BK12" s="8" t="str">
        <f t="shared" si="19"/>
        <v/>
      </c>
      <c r="BL12" s="8" t="str">
        <f t="shared" si="20"/>
        <v/>
      </c>
      <c r="BM12" s="8" t="str">
        <f t="shared" si="21"/>
        <v/>
      </c>
      <c r="BN12" s="8" t="str">
        <f t="shared" si="22"/>
        <v/>
      </c>
      <c r="BO12" s="8" t="str">
        <f t="shared" si="23"/>
        <v/>
      </c>
      <c r="BP12" s="8" t="str">
        <f t="shared" si="24"/>
        <v/>
      </c>
      <c r="BQ12" s="8" t="str">
        <f t="shared" si="25"/>
        <v/>
      </c>
      <c r="BR12" s="8" t="str">
        <f t="shared" si="80"/>
        <v/>
      </c>
      <c r="BS12" s="9" t="str">
        <f>IF('Equipes et choix des points'!$A$9&lt;&gt;"",'Equipes et choix des points'!$A$9,"")</f>
        <v/>
      </c>
      <c r="BT12" s="8" t="str">
        <f t="shared" si="81"/>
        <v/>
      </c>
      <c r="BU12" s="8" t="str">
        <f t="shared" si="82"/>
        <v/>
      </c>
      <c r="BV12" s="8" t="str">
        <f t="shared" si="26"/>
        <v/>
      </c>
      <c r="BW12" s="8" t="str">
        <f t="shared" si="27"/>
        <v/>
      </c>
      <c r="BX12" s="8" t="str">
        <f t="shared" si="28"/>
        <v/>
      </c>
      <c r="BY12" s="8" t="str">
        <f t="shared" si="29"/>
        <v/>
      </c>
      <c r="BZ12" s="8" t="str">
        <f t="shared" si="30"/>
        <v/>
      </c>
      <c r="CA12" s="8" t="str">
        <f t="shared" si="31"/>
        <v/>
      </c>
      <c r="CB12" s="8" t="str">
        <f t="shared" si="32"/>
        <v/>
      </c>
      <c r="CC12" s="8" t="str">
        <f t="shared" si="83"/>
        <v/>
      </c>
      <c r="CD12" s="11" t="str">
        <f t="shared" si="84"/>
        <v/>
      </c>
      <c r="CE12" s="11" t="str">
        <f>IFERROR(SUM(CD12+0.0000013),"")</f>
        <v/>
      </c>
      <c r="CF12" s="11" t="str">
        <f t="shared" si="85"/>
        <v/>
      </c>
      <c r="CG12" s="11" t="str">
        <f>IFERROR(SUM(CF12+0.0000013),"")</f>
        <v/>
      </c>
      <c r="CH12" s="11" t="str">
        <f t="shared" si="86"/>
        <v/>
      </c>
      <c r="CI12" s="11" t="str">
        <f>IFERROR(SUM(CH12+0.0000013),"")</f>
        <v/>
      </c>
      <c r="CJ12" s="8">
        <f t="shared" si="0"/>
        <v>0</v>
      </c>
      <c r="CK12" s="8">
        <f t="shared" si="1"/>
        <v>0</v>
      </c>
      <c r="CL12" s="8" t="str">
        <f t="shared" si="33"/>
        <v/>
      </c>
      <c r="CM12" s="8" t="str">
        <f t="shared" si="34"/>
        <v/>
      </c>
      <c r="CN12" s="8" t="str">
        <f t="shared" si="35"/>
        <v/>
      </c>
      <c r="CO12" s="8" t="str">
        <f t="shared" si="36"/>
        <v/>
      </c>
      <c r="CP12" s="8">
        <f>IF(D12="",0,IF(D12=E12,0,IF(D12&lt;E12,0,IF('Equipes et choix des points'!$I$2=1,IF('Matchs et classements'!D12&gt;'Matchs et classements'!E12,3),IF('Equipes et choix des points'!$I$2=2,IF('Matchs et classements'!D12&gt;E12,4))))))</f>
        <v>0</v>
      </c>
      <c r="CQ12" s="8">
        <f>IF(E12="",0,IF(E12=D12,0,IF(E12&lt;D12,0,IF('Equipes et choix des points'!$I$2=1,IF('Matchs et classements'!E12&gt;'Matchs et classements'!D12,3),IF('Equipes et choix des points'!$I$2=2,IF('Matchs et classements'!E12&gt;'Matchs et classements'!D12,4))))))</f>
        <v>0</v>
      </c>
      <c r="CR12" s="8">
        <f>IF(D12="",0,IF(D12&gt;E12,0,IF(D12&lt;E12,0,IF('Equipes et choix des points'!$I$2=1,IF('Matchs et classements'!D12='Matchs et classements'!E12,1),IF('Equipes et choix des points'!$I$2=2,IF('Matchs et classements'!D12='Matchs et classements'!E12,2))))))</f>
        <v>0</v>
      </c>
      <c r="CS12" s="8">
        <f>IF(E12="",0,IF(E12&gt;D12,0,IF(E12&lt;D12,0,IF('Equipes et choix des points'!$I$2=1,IF('Matchs et classements'!E12='Matchs et classements'!D12,1),IF('Equipes et choix des points'!$I$2=2,IF('Matchs et classements'!E12='Matchs et classements'!D12,2))))))</f>
        <v>0</v>
      </c>
      <c r="CT12" s="8">
        <f>IF(D12="",0,IF(D12&gt;E12,0,IF(D12=E12,0,IF('Equipes et choix des points'!$I$2=1,IF('Matchs et classements'!D12&lt;'Matchs et classements'!E12,0),IF('Equipes et choix des points'!$I$2=2,IF('Matchs et classements'!D12&lt;'Matchs et classements'!E12,1))))))</f>
        <v>0</v>
      </c>
      <c r="CU12" s="8">
        <f>IF(E12="",0,IF(E12&gt;D12,0,IF(E12=D12,0,IF('Equipes et choix des points'!$I$2=1,IF('Matchs et classements'!E12&lt;'Matchs et classements'!D12,0),IF('Equipes et choix des points'!$I$2=2,IF('Matchs et classements'!E12&lt;'Matchs et classements'!D12,1))))))</f>
        <v>0</v>
      </c>
      <c r="CV12" s="8">
        <f t="shared" si="37"/>
        <v>0</v>
      </c>
      <c r="CW12" s="8">
        <f t="shared" si="38"/>
        <v>0</v>
      </c>
      <c r="CX12" s="8">
        <f t="shared" si="39"/>
        <v>0</v>
      </c>
      <c r="CY12" s="8">
        <f t="shared" si="40"/>
        <v>0</v>
      </c>
      <c r="CZ12" s="8" t="b">
        <f t="shared" si="2"/>
        <v>0</v>
      </c>
      <c r="DA12" s="8" t="b">
        <f t="shared" si="3"/>
        <v>0</v>
      </c>
      <c r="DB12" s="8" t="b">
        <f t="shared" si="4"/>
        <v>0</v>
      </c>
      <c r="DC12" s="8" t="b">
        <f t="shared" si="5"/>
        <v>0</v>
      </c>
      <c r="DD12" s="8" t="b">
        <f t="shared" si="6"/>
        <v>0</v>
      </c>
      <c r="DE12" s="8" t="b">
        <f t="shared" si="7"/>
        <v>0</v>
      </c>
      <c r="DF12" s="8">
        <f t="shared" si="8"/>
        <v>0</v>
      </c>
      <c r="DG12" s="8">
        <f t="shared" si="9"/>
        <v>0</v>
      </c>
      <c r="DH12" s="8">
        <f t="shared" si="10"/>
        <v>0</v>
      </c>
      <c r="DI12" s="8">
        <f t="shared" si="11"/>
        <v>0</v>
      </c>
      <c r="DJ12" s="9" t="str">
        <f t="shared" si="41"/>
        <v/>
      </c>
      <c r="DK12" s="11" t="str">
        <f>IFERROR(VLOOKUP(DJ12,AW$5:CD31,34,0),"")</f>
        <v/>
      </c>
      <c r="DL12" s="8" t="str">
        <f>IF(DJ12="","",RANK(DK12,DK5:DK24))</f>
        <v/>
      </c>
      <c r="DM12" s="9" t="str">
        <f t="shared" si="42"/>
        <v/>
      </c>
      <c r="DN12" s="9" t="str">
        <f t="shared" si="43"/>
        <v/>
      </c>
      <c r="DO12" s="11" t="str">
        <f t="shared" si="87"/>
        <v/>
      </c>
      <c r="DP12" s="8" t="str">
        <f>IF(DN12="","",RANK(DO12,DO5:DO24))</f>
        <v/>
      </c>
      <c r="DQ12" s="9" t="str">
        <f t="shared" si="44"/>
        <v/>
      </c>
      <c r="DR12" s="9" t="str">
        <f t="shared" si="45"/>
        <v/>
      </c>
      <c r="DS12" s="11" t="str">
        <f t="shared" si="88"/>
        <v/>
      </c>
      <c r="DT12" s="8" t="str">
        <f>IF(DR12="","",RANK(DS12,DS5:DS24))</f>
        <v/>
      </c>
      <c r="DU12" s="9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</row>
    <row r="13" spans="1:161" ht="15.75" thickBot="1" x14ac:dyDescent="0.3">
      <c r="A13" s="36"/>
      <c r="B13" s="72"/>
      <c r="C13" s="37"/>
      <c r="D13" s="38"/>
      <c r="E13" s="39"/>
      <c r="F13" s="40"/>
      <c r="G13" s="75"/>
      <c r="H13" s="41"/>
      <c r="I13" s="42"/>
      <c r="J13" s="43"/>
      <c r="K13" s="105"/>
      <c r="L13" s="44"/>
      <c r="M13" s="13" t="str">
        <f t="shared" si="46"/>
        <v/>
      </c>
      <c r="N13" s="14" t="str">
        <f t="shared" si="47"/>
        <v/>
      </c>
      <c r="O13" s="15" t="str">
        <f>IF('Equipes et choix des points'!A10="","",VLOOKUP('Matchs et classements'!AQ13,'Matchs et classements'!$AR$5:$AW$24,6,0))</f>
        <v/>
      </c>
      <c r="P13" s="16" t="str">
        <f t="shared" si="48"/>
        <v/>
      </c>
      <c r="Q13" s="16" t="str">
        <f t="shared" si="49"/>
        <v/>
      </c>
      <c r="R13" s="16" t="str">
        <f t="shared" si="50"/>
        <v/>
      </c>
      <c r="S13" s="16" t="str">
        <f t="shared" si="51"/>
        <v/>
      </c>
      <c r="T13" s="16" t="str">
        <f t="shared" si="52"/>
        <v/>
      </c>
      <c r="U13" s="16" t="str">
        <f t="shared" si="53"/>
        <v/>
      </c>
      <c r="V13" s="16" t="str">
        <f t="shared" si="54"/>
        <v/>
      </c>
      <c r="W13" s="13" t="str">
        <f t="shared" si="55"/>
        <v/>
      </c>
      <c r="X13" s="14" t="str">
        <f t="shared" si="56"/>
        <v/>
      </c>
      <c r="Y13" s="15" t="str">
        <f>IF('Equipes et choix des points'!A10="","",VLOOKUP('Matchs et classements'!AS13,'Matchs et classements'!$AT$5:$BH$24,15,0))</f>
        <v/>
      </c>
      <c r="Z13" s="17" t="str">
        <f t="shared" si="57"/>
        <v/>
      </c>
      <c r="AA13" s="17" t="str">
        <f t="shared" si="58"/>
        <v/>
      </c>
      <c r="AB13" s="17" t="str">
        <f t="shared" si="59"/>
        <v/>
      </c>
      <c r="AC13" s="17" t="str">
        <f t="shared" si="60"/>
        <v/>
      </c>
      <c r="AD13" s="17" t="str">
        <f t="shared" si="61"/>
        <v/>
      </c>
      <c r="AE13" s="17" t="str">
        <f t="shared" si="62"/>
        <v/>
      </c>
      <c r="AF13" s="17" t="str">
        <f t="shared" si="63"/>
        <v/>
      </c>
      <c r="AG13" s="13" t="str">
        <f t="shared" si="64"/>
        <v/>
      </c>
      <c r="AH13" s="14" t="str">
        <f t="shared" si="65"/>
        <v/>
      </c>
      <c r="AI13" s="15" t="str">
        <f>IF('Equipes et choix des points'!A10="","",VLOOKUP('Matchs et classements'!AU13,'Matchs et classements'!$AV$5:$BS$24,24,0))</f>
        <v/>
      </c>
      <c r="AJ13" s="17" t="str">
        <f t="shared" si="66"/>
        <v/>
      </c>
      <c r="AK13" s="17" t="str">
        <f t="shared" si="67"/>
        <v/>
      </c>
      <c r="AL13" s="17" t="str">
        <f t="shared" si="68"/>
        <v/>
      </c>
      <c r="AM13" s="17" t="str">
        <f t="shared" si="69"/>
        <v/>
      </c>
      <c r="AN13" s="17" t="str">
        <f t="shared" si="70"/>
        <v/>
      </c>
      <c r="AO13" s="17" t="str">
        <f t="shared" si="71"/>
        <v/>
      </c>
      <c r="AP13" s="17" t="str">
        <f t="shared" si="72"/>
        <v/>
      </c>
      <c r="AQ13" s="10">
        <v>9</v>
      </c>
      <c r="AR13" s="8" t="str">
        <f t="shared" si="73"/>
        <v/>
      </c>
      <c r="AS13" s="8">
        <v>9</v>
      </c>
      <c r="AT13" s="8" t="str">
        <f t="shared" si="74"/>
        <v/>
      </c>
      <c r="AU13" s="8">
        <v>9</v>
      </c>
      <c r="AV13" s="8" t="str">
        <f t="shared" si="75"/>
        <v/>
      </c>
      <c r="AW13" s="9" t="str">
        <f>IF('Equipes et choix des points'!$A$10&lt;&gt;"",'Equipes et choix des points'!$A$10,"")</f>
        <v/>
      </c>
      <c r="AX13" s="8" t="str">
        <f>IF('Equipes et choix des points'!A10="","",RANK(CD13,$CD$5:$CD$24))</f>
        <v/>
      </c>
      <c r="AY13" s="8" t="str">
        <f t="shared" si="76"/>
        <v/>
      </c>
      <c r="AZ13" s="8" t="str">
        <f t="shared" si="12"/>
        <v/>
      </c>
      <c r="BA13" s="8" t="str">
        <f t="shared" si="13"/>
        <v/>
      </c>
      <c r="BB13" s="8" t="str">
        <f t="shared" si="14"/>
        <v/>
      </c>
      <c r="BC13" s="8" t="str">
        <f t="shared" si="15"/>
        <v/>
      </c>
      <c r="BD13" s="8" t="str">
        <f t="shared" si="16"/>
        <v/>
      </c>
      <c r="BE13" s="8" t="str">
        <f t="shared" si="17"/>
        <v/>
      </c>
      <c r="BF13" s="8" t="str">
        <f t="shared" si="18"/>
        <v/>
      </c>
      <c r="BG13" s="8" t="str">
        <f t="shared" si="77"/>
        <v/>
      </c>
      <c r="BH13" s="9" t="str">
        <f>IF('Equipes et choix des points'!$A$10&lt;&gt;"",'Equipes et choix des points'!$A$10,"")</f>
        <v/>
      </c>
      <c r="BI13" s="8" t="str">
        <f t="shared" si="78"/>
        <v/>
      </c>
      <c r="BJ13" s="8" t="str">
        <f t="shared" si="79"/>
        <v/>
      </c>
      <c r="BK13" s="8" t="str">
        <f t="shared" si="19"/>
        <v/>
      </c>
      <c r="BL13" s="8" t="str">
        <f t="shared" si="20"/>
        <v/>
      </c>
      <c r="BM13" s="8" t="str">
        <f t="shared" si="21"/>
        <v/>
      </c>
      <c r="BN13" s="8" t="str">
        <f t="shared" si="22"/>
        <v/>
      </c>
      <c r="BO13" s="8" t="str">
        <f t="shared" si="23"/>
        <v/>
      </c>
      <c r="BP13" s="8" t="str">
        <f t="shared" si="24"/>
        <v/>
      </c>
      <c r="BQ13" s="8" t="str">
        <f t="shared" si="25"/>
        <v/>
      </c>
      <c r="BR13" s="8" t="str">
        <f t="shared" si="80"/>
        <v/>
      </c>
      <c r="BS13" s="9" t="str">
        <f>IF('Equipes et choix des points'!$A$10&lt;&gt;"",'Equipes et choix des points'!$A$10,"")</f>
        <v/>
      </c>
      <c r="BT13" s="8" t="str">
        <f t="shared" si="81"/>
        <v/>
      </c>
      <c r="BU13" s="8" t="str">
        <f t="shared" si="82"/>
        <v/>
      </c>
      <c r="BV13" s="8" t="str">
        <f t="shared" si="26"/>
        <v/>
      </c>
      <c r="BW13" s="8" t="str">
        <f t="shared" si="27"/>
        <v/>
      </c>
      <c r="BX13" s="8" t="str">
        <f t="shared" si="28"/>
        <v/>
      </c>
      <c r="BY13" s="8" t="str">
        <f t="shared" si="29"/>
        <v/>
      </c>
      <c r="BZ13" s="8" t="str">
        <f t="shared" si="30"/>
        <v/>
      </c>
      <c r="CA13" s="8" t="str">
        <f t="shared" si="31"/>
        <v/>
      </c>
      <c r="CB13" s="8" t="str">
        <f t="shared" si="32"/>
        <v/>
      </c>
      <c r="CC13" s="8" t="str">
        <f t="shared" si="83"/>
        <v/>
      </c>
      <c r="CD13" s="11" t="str">
        <f t="shared" si="84"/>
        <v/>
      </c>
      <c r="CE13" s="11" t="str">
        <f>IFERROR(SUM(CD13+0.0000012),"")</f>
        <v/>
      </c>
      <c r="CF13" s="11" t="str">
        <f t="shared" si="85"/>
        <v/>
      </c>
      <c r="CG13" s="11" t="str">
        <f>IFERROR(SUM(CF13+0.0000012),"")</f>
        <v/>
      </c>
      <c r="CH13" s="11" t="str">
        <f t="shared" si="86"/>
        <v/>
      </c>
      <c r="CI13" s="11" t="str">
        <f>IFERROR(SUM(CH13+0.0000012),"")</f>
        <v/>
      </c>
      <c r="CJ13" s="8">
        <f t="shared" si="0"/>
        <v>0</v>
      </c>
      <c r="CK13" s="8">
        <f t="shared" si="1"/>
        <v>0</v>
      </c>
      <c r="CL13" s="8" t="str">
        <f t="shared" si="33"/>
        <v/>
      </c>
      <c r="CM13" s="8" t="str">
        <f t="shared" si="34"/>
        <v/>
      </c>
      <c r="CN13" s="8" t="str">
        <f t="shared" si="35"/>
        <v/>
      </c>
      <c r="CO13" s="8" t="str">
        <f t="shared" si="36"/>
        <v/>
      </c>
      <c r="CP13" s="8">
        <f>IF(D13="",0,IF(D13=E13,0,IF(D13&lt;E13,0,IF('Equipes et choix des points'!$I$2=1,IF('Matchs et classements'!D13&gt;'Matchs et classements'!E13,3),IF('Equipes et choix des points'!$I$2=2,IF('Matchs et classements'!D13&gt;E13,4))))))</f>
        <v>0</v>
      </c>
      <c r="CQ13" s="8">
        <f>IF(E13="",0,IF(E13=D13,0,IF(E13&lt;D13,0,IF('Equipes et choix des points'!$I$2=1,IF('Matchs et classements'!E13&gt;'Matchs et classements'!D13,3),IF('Equipes et choix des points'!$I$2=2,IF('Matchs et classements'!E13&gt;'Matchs et classements'!D13,4))))))</f>
        <v>0</v>
      </c>
      <c r="CR13" s="8">
        <f>IF(D13="",0,IF(D13&gt;E13,0,IF(D13&lt;E13,0,IF('Equipes et choix des points'!$I$2=1,IF('Matchs et classements'!D13='Matchs et classements'!E13,1),IF('Equipes et choix des points'!$I$2=2,IF('Matchs et classements'!D13='Matchs et classements'!E13,2))))))</f>
        <v>0</v>
      </c>
      <c r="CS13" s="8">
        <f>IF(E13="",0,IF(E13&gt;D13,0,IF(E13&lt;D13,0,IF('Equipes et choix des points'!$I$2=1,IF('Matchs et classements'!E13='Matchs et classements'!D13,1),IF('Equipes et choix des points'!$I$2=2,IF('Matchs et classements'!E13='Matchs et classements'!D13,2))))))</f>
        <v>0</v>
      </c>
      <c r="CT13" s="8">
        <f>IF(D13="",0,IF(D13&gt;E13,0,IF(D13=E13,0,IF('Equipes et choix des points'!$I$2=1,IF('Matchs et classements'!D13&lt;'Matchs et classements'!E13,0),IF('Equipes et choix des points'!$I$2=2,IF('Matchs et classements'!D13&lt;'Matchs et classements'!E13,1))))))</f>
        <v>0</v>
      </c>
      <c r="CU13" s="8">
        <f>IF(E13="",0,IF(E13&gt;D13,0,IF(E13=D13,0,IF('Equipes et choix des points'!$I$2=1,IF('Matchs et classements'!E13&lt;'Matchs et classements'!D13,0),IF('Equipes et choix des points'!$I$2=2,IF('Matchs et classements'!E13&lt;'Matchs et classements'!D13,1))))))</f>
        <v>0</v>
      </c>
      <c r="CV13" s="8">
        <f t="shared" si="37"/>
        <v>0</v>
      </c>
      <c r="CW13" s="8">
        <f t="shared" si="38"/>
        <v>0</v>
      </c>
      <c r="CX13" s="8">
        <f t="shared" si="39"/>
        <v>0</v>
      </c>
      <c r="CY13" s="8">
        <f t="shared" si="40"/>
        <v>0</v>
      </c>
      <c r="CZ13" s="8" t="b">
        <f t="shared" si="2"/>
        <v>0</v>
      </c>
      <c r="DA13" s="8" t="b">
        <f t="shared" si="3"/>
        <v>0</v>
      </c>
      <c r="DB13" s="8" t="b">
        <f t="shared" si="4"/>
        <v>0</v>
      </c>
      <c r="DC13" s="8" t="b">
        <f t="shared" si="5"/>
        <v>0</v>
      </c>
      <c r="DD13" s="8" t="b">
        <f t="shared" si="6"/>
        <v>0</v>
      </c>
      <c r="DE13" s="8" t="b">
        <f t="shared" si="7"/>
        <v>0</v>
      </c>
      <c r="DF13" s="8">
        <f t="shared" si="8"/>
        <v>0</v>
      </c>
      <c r="DG13" s="8">
        <f t="shared" si="9"/>
        <v>0</v>
      </c>
      <c r="DH13" s="8">
        <f t="shared" si="10"/>
        <v>0</v>
      </c>
      <c r="DI13" s="8">
        <f t="shared" si="11"/>
        <v>0</v>
      </c>
      <c r="DJ13" s="9" t="str">
        <f t="shared" si="41"/>
        <v/>
      </c>
      <c r="DK13" s="11" t="str">
        <f>IFERROR(VLOOKUP(DJ13,AW$5:CD32,34,0),"")</f>
        <v/>
      </c>
      <c r="DL13" s="8" t="str">
        <f>IF(DJ13="","",RANK(DK13,DK5:DK24))</f>
        <v/>
      </c>
      <c r="DM13" s="9" t="str">
        <f t="shared" si="42"/>
        <v/>
      </c>
      <c r="DN13" s="9" t="str">
        <f t="shared" si="43"/>
        <v/>
      </c>
      <c r="DO13" s="11" t="str">
        <f t="shared" si="87"/>
        <v/>
      </c>
      <c r="DP13" s="8" t="str">
        <f>IF(DN13="","",RANK(DO13,DO5:DO24))</f>
        <v/>
      </c>
      <c r="DQ13" s="9" t="str">
        <f t="shared" si="44"/>
        <v/>
      </c>
      <c r="DR13" s="9" t="str">
        <f t="shared" si="45"/>
        <v/>
      </c>
      <c r="DS13" s="11" t="str">
        <f t="shared" si="88"/>
        <v/>
      </c>
      <c r="DT13" s="8" t="str">
        <f>IF(DR13="","",RANK(DS13,DS5:DS24))</f>
        <v/>
      </c>
      <c r="DU13" s="9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</row>
    <row r="14" spans="1:161" x14ac:dyDescent="0.25">
      <c r="A14" s="20"/>
      <c r="B14" s="70"/>
      <c r="C14" s="21"/>
      <c r="D14" s="22"/>
      <c r="E14" s="23"/>
      <c r="F14" s="24"/>
      <c r="G14" s="73"/>
      <c r="H14" s="25"/>
      <c r="I14" s="26"/>
      <c r="J14" s="27"/>
      <c r="K14" s="103">
        <v>2</v>
      </c>
      <c r="L14" s="44"/>
      <c r="M14" s="13" t="str">
        <f t="shared" si="46"/>
        <v/>
      </c>
      <c r="N14" s="14" t="str">
        <f t="shared" si="47"/>
        <v/>
      </c>
      <c r="O14" s="15" t="str">
        <f>IF('Equipes et choix des points'!A11="","",VLOOKUP('Matchs et classements'!AQ14,'Matchs et classements'!$AR$5:$AW$24,6,0))</f>
        <v/>
      </c>
      <c r="P14" s="16" t="str">
        <f t="shared" si="48"/>
        <v/>
      </c>
      <c r="Q14" s="16" t="str">
        <f t="shared" si="49"/>
        <v/>
      </c>
      <c r="R14" s="16" t="str">
        <f t="shared" si="50"/>
        <v/>
      </c>
      <c r="S14" s="16" t="str">
        <f t="shared" si="51"/>
        <v/>
      </c>
      <c r="T14" s="16" t="str">
        <f t="shared" si="52"/>
        <v/>
      </c>
      <c r="U14" s="16" t="str">
        <f t="shared" si="53"/>
        <v/>
      </c>
      <c r="V14" s="16" t="str">
        <f t="shared" si="54"/>
        <v/>
      </c>
      <c r="W14" s="13" t="str">
        <f t="shared" si="55"/>
        <v/>
      </c>
      <c r="X14" s="14" t="str">
        <f t="shared" si="56"/>
        <v/>
      </c>
      <c r="Y14" s="15" t="str">
        <f>IF('Equipes et choix des points'!A11="","",VLOOKUP('Matchs et classements'!AS14,'Matchs et classements'!$AT$5:$BH$24,15,0))</f>
        <v/>
      </c>
      <c r="Z14" s="17" t="str">
        <f t="shared" si="57"/>
        <v/>
      </c>
      <c r="AA14" s="17" t="str">
        <f t="shared" si="58"/>
        <v/>
      </c>
      <c r="AB14" s="17" t="str">
        <f t="shared" si="59"/>
        <v/>
      </c>
      <c r="AC14" s="17" t="str">
        <f t="shared" si="60"/>
        <v/>
      </c>
      <c r="AD14" s="17" t="str">
        <f t="shared" si="61"/>
        <v/>
      </c>
      <c r="AE14" s="17" t="str">
        <f t="shared" si="62"/>
        <v/>
      </c>
      <c r="AF14" s="17" t="str">
        <f t="shared" si="63"/>
        <v/>
      </c>
      <c r="AG14" s="13" t="str">
        <f t="shared" si="64"/>
        <v/>
      </c>
      <c r="AH14" s="14" t="str">
        <f t="shared" si="65"/>
        <v/>
      </c>
      <c r="AI14" s="15" t="str">
        <f>IF('Equipes et choix des points'!A11="","",VLOOKUP('Matchs et classements'!AU14,'Matchs et classements'!$AV$5:$BS$24,24,0))</f>
        <v/>
      </c>
      <c r="AJ14" s="17" t="str">
        <f t="shared" si="66"/>
        <v/>
      </c>
      <c r="AK14" s="17" t="str">
        <f t="shared" si="67"/>
        <v/>
      </c>
      <c r="AL14" s="17" t="str">
        <f t="shared" si="68"/>
        <v/>
      </c>
      <c r="AM14" s="17" t="str">
        <f t="shared" si="69"/>
        <v/>
      </c>
      <c r="AN14" s="17" t="str">
        <f t="shared" si="70"/>
        <v/>
      </c>
      <c r="AO14" s="17" t="str">
        <f t="shared" si="71"/>
        <v/>
      </c>
      <c r="AP14" s="17" t="str">
        <f t="shared" si="72"/>
        <v/>
      </c>
      <c r="AQ14" s="10">
        <v>10</v>
      </c>
      <c r="AR14" s="8" t="str">
        <f t="shared" si="73"/>
        <v/>
      </c>
      <c r="AS14" s="8">
        <v>10</v>
      </c>
      <c r="AT14" s="8" t="str">
        <f t="shared" si="74"/>
        <v/>
      </c>
      <c r="AU14" s="8">
        <v>10</v>
      </c>
      <c r="AV14" s="8" t="str">
        <f t="shared" si="75"/>
        <v/>
      </c>
      <c r="AW14" s="9" t="str">
        <f>IF('Equipes et choix des points'!$A$11&lt;&gt;"",'Equipes et choix des points'!$A$11,"")</f>
        <v/>
      </c>
      <c r="AX14" s="8" t="str">
        <f>IF('Equipes et choix des points'!A11="","",RANK(CD14,$CD$5:$CD$24))</f>
        <v/>
      </c>
      <c r="AY14" s="8" t="str">
        <f t="shared" si="76"/>
        <v/>
      </c>
      <c r="AZ14" s="8" t="str">
        <f t="shared" si="12"/>
        <v/>
      </c>
      <c r="BA14" s="8" t="str">
        <f t="shared" si="13"/>
        <v/>
      </c>
      <c r="BB14" s="8" t="str">
        <f t="shared" si="14"/>
        <v/>
      </c>
      <c r="BC14" s="8" t="str">
        <f t="shared" si="15"/>
        <v/>
      </c>
      <c r="BD14" s="8" t="str">
        <f t="shared" si="16"/>
        <v/>
      </c>
      <c r="BE14" s="8" t="str">
        <f t="shared" si="17"/>
        <v/>
      </c>
      <c r="BF14" s="8" t="str">
        <f t="shared" si="18"/>
        <v/>
      </c>
      <c r="BG14" s="8" t="str">
        <f t="shared" si="77"/>
        <v/>
      </c>
      <c r="BH14" s="9" t="str">
        <f>IF('Equipes et choix des points'!$A$11&lt;&gt;"",'Equipes et choix des points'!$A$11,"")</f>
        <v/>
      </c>
      <c r="BI14" s="8" t="str">
        <f t="shared" si="78"/>
        <v/>
      </c>
      <c r="BJ14" s="8" t="str">
        <f t="shared" si="79"/>
        <v/>
      </c>
      <c r="BK14" s="8" t="str">
        <f t="shared" si="19"/>
        <v/>
      </c>
      <c r="BL14" s="8" t="str">
        <f t="shared" si="20"/>
        <v/>
      </c>
      <c r="BM14" s="8" t="str">
        <f t="shared" si="21"/>
        <v/>
      </c>
      <c r="BN14" s="8" t="str">
        <f t="shared" si="22"/>
        <v/>
      </c>
      <c r="BO14" s="8" t="str">
        <f t="shared" si="23"/>
        <v/>
      </c>
      <c r="BP14" s="8" t="str">
        <f t="shared" si="24"/>
        <v/>
      </c>
      <c r="BQ14" s="8" t="str">
        <f t="shared" si="25"/>
        <v/>
      </c>
      <c r="BR14" s="8" t="str">
        <f t="shared" si="80"/>
        <v/>
      </c>
      <c r="BS14" s="9" t="str">
        <f>IF('Equipes et choix des points'!$A$11&lt;&gt;"",'Equipes et choix des points'!$A$11,"")</f>
        <v/>
      </c>
      <c r="BT14" s="8" t="str">
        <f t="shared" si="81"/>
        <v/>
      </c>
      <c r="BU14" s="8" t="str">
        <f t="shared" si="82"/>
        <v/>
      </c>
      <c r="BV14" s="8" t="str">
        <f t="shared" si="26"/>
        <v/>
      </c>
      <c r="BW14" s="8" t="str">
        <f t="shared" si="27"/>
        <v/>
      </c>
      <c r="BX14" s="8" t="str">
        <f t="shared" si="28"/>
        <v/>
      </c>
      <c r="BY14" s="8" t="str">
        <f t="shared" si="29"/>
        <v/>
      </c>
      <c r="BZ14" s="8" t="str">
        <f t="shared" si="30"/>
        <v/>
      </c>
      <c r="CA14" s="8" t="str">
        <f t="shared" si="31"/>
        <v/>
      </c>
      <c r="CB14" s="8" t="str">
        <f t="shared" si="32"/>
        <v/>
      </c>
      <c r="CC14" s="8" t="str">
        <f t="shared" si="83"/>
        <v/>
      </c>
      <c r="CD14" s="11" t="str">
        <f t="shared" si="84"/>
        <v/>
      </c>
      <c r="CE14" s="11" t="str">
        <f>IFERROR(SUM(CD14+0.0000011),"")</f>
        <v/>
      </c>
      <c r="CF14" s="11" t="str">
        <f t="shared" si="85"/>
        <v/>
      </c>
      <c r="CG14" s="11" t="str">
        <f>IFERROR(SUM(CF14+0.0000011),"")</f>
        <v/>
      </c>
      <c r="CH14" s="11" t="str">
        <f t="shared" si="86"/>
        <v/>
      </c>
      <c r="CI14" s="11" t="str">
        <f>IFERROR(SUM(CH14+0.0000011),"")</f>
        <v/>
      </c>
      <c r="CJ14" s="8">
        <f t="shared" si="0"/>
        <v>0</v>
      </c>
      <c r="CK14" s="8">
        <f t="shared" si="1"/>
        <v>0</v>
      </c>
      <c r="CL14" s="8" t="str">
        <f t="shared" si="33"/>
        <v/>
      </c>
      <c r="CM14" s="8" t="str">
        <f t="shared" si="34"/>
        <v/>
      </c>
      <c r="CN14" s="8" t="str">
        <f t="shared" si="35"/>
        <v/>
      </c>
      <c r="CO14" s="8" t="str">
        <f t="shared" si="36"/>
        <v/>
      </c>
      <c r="CP14" s="8">
        <f>IF(D14="",0,IF(D14=E14,0,IF(D14&lt;E14,0,IF('Equipes et choix des points'!$I$2=1,IF('Matchs et classements'!D14&gt;'Matchs et classements'!E14,3),IF('Equipes et choix des points'!$I$2=2,IF('Matchs et classements'!D14&gt;E14,4))))))</f>
        <v>0</v>
      </c>
      <c r="CQ14" s="8">
        <f>IF(E14="",0,IF(E14=D14,0,IF(E14&lt;D14,0,IF('Equipes et choix des points'!$I$2=1,IF('Matchs et classements'!E14&gt;'Matchs et classements'!D14,3),IF('Equipes et choix des points'!$I$2=2,IF('Matchs et classements'!E14&gt;'Matchs et classements'!D14,4))))))</f>
        <v>0</v>
      </c>
      <c r="CR14" s="8">
        <f>IF(D14="",0,IF(D14&gt;E14,0,IF(D14&lt;E14,0,IF('Equipes et choix des points'!$I$2=1,IF('Matchs et classements'!D14='Matchs et classements'!E14,1),IF('Equipes et choix des points'!$I$2=2,IF('Matchs et classements'!D14='Matchs et classements'!E14,2))))))</f>
        <v>0</v>
      </c>
      <c r="CS14" s="8">
        <f>IF(E14="",0,IF(E14&gt;D14,0,IF(E14&lt;D14,0,IF('Equipes et choix des points'!$I$2=1,IF('Matchs et classements'!E14='Matchs et classements'!D14,1),IF('Equipes et choix des points'!$I$2=2,IF('Matchs et classements'!E14='Matchs et classements'!D14,2))))))</f>
        <v>0</v>
      </c>
      <c r="CT14" s="8">
        <f>IF(D14="",0,IF(D14&gt;E14,0,IF(D14=E14,0,IF('Equipes et choix des points'!$I$2=1,IF('Matchs et classements'!D14&lt;'Matchs et classements'!E14,0),IF('Equipes et choix des points'!$I$2=2,IF('Matchs et classements'!D14&lt;'Matchs et classements'!E14,1))))))</f>
        <v>0</v>
      </c>
      <c r="CU14" s="8">
        <f>IF(E14="",0,IF(E14&gt;D14,0,IF(E14=D14,0,IF('Equipes et choix des points'!$I$2=1,IF('Matchs et classements'!E14&lt;'Matchs et classements'!D14,0),IF('Equipes et choix des points'!$I$2=2,IF('Matchs et classements'!E14&lt;'Matchs et classements'!D14,1))))))</f>
        <v>0</v>
      </c>
      <c r="CV14" s="8">
        <f t="shared" si="37"/>
        <v>0</v>
      </c>
      <c r="CW14" s="8">
        <f t="shared" si="38"/>
        <v>0</v>
      </c>
      <c r="CX14" s="8">
        <f t="shared" si="39"/>
        <v>0</v>
      </c>
      <c r="CY14" s="8">
        <f t="shared" si="40"/>
        <v>0</v>
      </c>
      <c r="CZ14" s="8" t="b">
        <f t="shared" si="2"/>
        <v>0</v>
      </c>
      <c r="DA14" s="8" t="b">
        <f t="shared" si="3"/>
        <v>0</v>
      </c>
      <c r="DB14" s="8" t="b">
        <f t="shared" si="4"/>
        <v>0</v>
      </c>
      <c r="DC14" s="8" t="b">
        <f t="shared" si="5"/>
        <v>0</v>
      </c>
      <c r="DD14" s="8" t="b">
        <f t="shared" si="6"/>
        <v>0</v>
      </c>
      <c r="DE14" s="8" t="b">
        <f t="shared" si="7"/>
        <v>0</v>
      </c>
      <c r="DF14" s="8">
        <f t="shared" si="8"/>
        <v>0</v>
      </c>
      <c r="DG14" s="8">
        <f t="shared" si="9"/>
        <v>0</v>
      </c>
      <c r="DH14" s="8">
        <f t="shared" si="10"/>
        <v>0</v>
      </c>
      <c r="DI14" s="8">
        <f t="shared" si="11"/>
        <v>0</v>
      </c>
      <c r="DJ14" s="9" t="str">
        <f t="shared" si="41"/>
        <v/>
      </c>
      <c r="DK14" s="11" t="str">
        <f>IFERROR(VLOOKUP(DJ14,AW$5:CD33,34,0),"")</f>
        <v/>
      </c>
      <c r="DL14" s="8" t="str">
        <f>IF(DJ14="","",RANK(DK14,DK5:DK24))</f>
        <v/>
      </c>
      <c r="DM14" s="9" t="str">
        <f t="shared" si="42"/>
        <v/>
      </c>
      <c r="DN14" s="9" t="str">
        <f t="shared" si="43"/>
        <v/>
      </c>
      <c r="DO14" s="11" t="str">
        <f t="shared" si="87"/>
        <v/>
      </c>
      <c r="DP14" s="8" t="str">
        <f>IF(DN14="","",RANK(DO14,DO5:DO24))</f>
        <v/>
      </c>
      <c r="DQ14" s="9" t="str">
        <f t="shared" si="44"/>
        <v/>
      </c>
      <c r="DR14" s="9" t="str">
        <f t="shared" si="45"/>
        <v/>
      </c>
      <c r="DS14" s="11" t="str">
        <f t="shared" si="88"/>
        <v/>
      </c>
      <c r="DT14" s="8" t="str">
        <f>IF(DR14="","",RANK(DS14,DS5:DS24))</f>
        <v/>
      </c>
      <c r="DU14" s="9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</row>
    <row r="15" spans="1:161" x14ac:dyDescent="0.25">
      <c r="A15" s="28"/>
      <c r="B15" s="71"/>
      <c r="C15" s="29"/>
      <c r="D15" s="30"/>
      <c r="E15" s="31"/>
      <c r="F15" s="32"/>
      <c r="G15" s="74"/>
      <c r="H15" s="33"/>
      <c r="I15" s="34"/>
      <c r="J15" s="35"/>
      <c r="K15" s="104"/>
      <c r="L15" s="44"/>
      <c r="M15" s="13" t="str">
        <f t="shared" si="46"/>
        <v/>
      </c>
      <c r="N15" s="14" t="str">
        <f t="shared" si="47"/>
        <v/>
      </c>
      <c r="O15" s="15" t="str">
        <f>IF('Equipes et choix des points'!A12="","",VLOOKUP('Matchs et classements'!AQ15,'Matchs et classements'!$AR$5:$AW$24,6,0))</f>
        <v/>
      </c>
      <c r="P15" s="16" t="str">
        <f t="shared" si="48"/>
        <v/>
      </c>
      <c r="Q15" s="16" t="str">
        <f t="shared" si="49"/>
        <v/>
      </c>
      <c r="R15" s="16" t="str">
        <f t="shared" si="50"/>
        <v/>
      </c>
      <c r="S15" s="16" t="str">
        <f t="shared" si="51"/>
        <v/>
      </c>
      <c r="T15" s="16" t="str">
        <f t="shared" si="52"/>
        <v/>
      </c>
      <c r="U15" s="16" t="str">
        <f t="shared" si="53"/>
        <v/>
      </c>
      <c r="V15" s="16" t="str">
        <f t="shared" si="54"/>
        <v/>
      </c>
      <c r="W15" s="13" t="str">
        <f t="shared" si="55"/>
        <v/>
      </c>
      <c r="X15" s="14" t="str">
        <f t="shared" si="56"/>
        <v/>
      </c>
      <c r="Y15" s="15" t="str">
        <f>IF('Equipes et choix des points'!A12="","",VLOOKUP('Matchs et classements'!AS15,'Matchs et classements'!$AT$5:$BH$24,15,0))</f>
        <v/>
      </c>
      <c r="Z15" s="17" t="str">
        <f t="shared" si="57"/>
        <v/>
      </c>
      <c r="AA15" s="17" t="str">
        <f t="shared" si="58"/>
        <v/>
      </c>
      <c r="AB15" s="17" t="str">
        <f t="shared" si="59"/>
        <v/>
      </c>
      <c r="AC15" s="17" t="str">
        <f t="shared" si="60"/>
        <v/>
      </c>
      <c r="AD15" s="17" t="str">
        <f t="shared" si="61"/>
        <v/>
      </c>
      <c r="AE15" s="17" t="str">
        <f t="shared" si="62"/>
        <v/>
      </c>
      <c r="AF15" s="17" t="str">
        <f t="shared" si="63"/>
        <v/>
      </c>
      <c r="AG15" s="13" t="str">
        <f t="shared" si="64"/>
        <v/>
      </c>
      <c r="AH15" s="14" t="str">
        <f t="shared" si="65"/>
        <v/>
      </c>
      <c r="AI15" s="15" t="str">
        <f>IF('Equipes et choix des points'!A12="","",VLOOKUP('Matchs et classements'!AU15,'Matchs et classements'!$AV$5:$BS$24,24,0))</f>
        <v/>
      </c>
      <c r="AJ15" s="17" t="str">
        <f t="shared" si="66"/>
        <v/>
      </c>
      <c r="AK15" s="17" t="str">
        <f t="shared" si="67"/>
        <v/>
      </c>
      <c r="AL15" s="17" t="str">
        <f t="shared" si="68"/>
        <v/>
      </c>
      <c r="AM15" s="17" t="str">
        <f t="shared" si="69"/>
        <v/>
      </c>
      <c r="AN15" s="17" t="str">
        <f t="shared" si="70"/>
        <v/>
      </c>
      <c r="AO15" s="17" t="str">
        <f t="shared" si="71"/>
        <v/>
      </c>
      <c r="AP15" s="17" t="str">
        <f t="shared" si="72"/>
        <v/>
      </c>
      <c r="AQ15" s="10">
        <v>11</v>
      </c>
      <c r="AR15" s="8" t="str">
        <f t="shared" si="73"/>
        <v/>
      </c>
      <c r="AS15" s="8">
        <v>11</v>
      </c>
      <c r="AT15" s="8" t="str">
        <f t="shared" si="74"/>
        <v/>
      </c>
      <c r="AU15" s="8">
        <v>11</v>
      </c>
      <c r="AV15" s="8" t="str">
        <f t="shared" si="75"/>
        <v/>
      </c>
      <c r="AW15" s="9" t="str">
        <f>IF('Equipes et choix des points'!$A$12&lt;&gt;"",'Equipes et choix des points'!$A$12,"")</f>
        <v/>
      </c>
      <c r="AX15" s="8" t="str">
        <f>IF('Equipes et choix des points'!A12="","",RANK(CD15,$CD$5:$CD$24))</f>
        <v/>
      </c>
      <c r="AY15" s="8" t="str">
        <f t="shared" si="76"/>
        <v/>
      </c>
      <c r="AZ15" s="8" t="str">
        <f t="shared" si="12"/>
        <v/>
      </c>
      <c r="BA15" s="8" t="str">
        <f t="shared" si="13"/>
        <v/>
      </c>
      <c r="BB15" s="8" t="str">
        <f t="shared" si="14"/>
        <v/>
      </c>
      <c r="BC15" s="8" t="str">
        <f t="shared" si="15"/>
        <v/>
      </c>
      <c r="BD15" s="8" t="str">
        <f t="shared" si="16"/>
        <v/>
      </c>
      <c r="BE15" s="8" t="str">
        <f t="shared" si="17"/>
        <v/>
      </c>
      <c r="BF15" s="8" t="str">
        <f t="shared" si="18"/>
        <v/>
      </c>
      <c r="BG15" s="8" t="str">
        <f t="shared" si="77"/>
        <v/>
      </c>
      <c r="BH15" s="9" t="str">
        <f>IF('Equipes et choix des points'!$A$12&lt;&gt;"",'Equipes et choix des points'!$A$12,"")</f>
        <v/>
      </c>
      <c r="BI15" s="8" t="str">
        <f t="shared" si="78"/>
        <v/>
      </c>
      <c r="BJ15" s="8" t="str">
        <f t="shared" si="79"/>
        <v/>
      </c>
      <c r="BK15" s="8" t="str">
        <f t="shared" si="19"/>
        <v/>
      </c>
      <c r="BL15" s="8" t="str">
        <f t="shared" si="20"/>
        <v/>
      </c>
      <c r="BM15" s="8" t="str">
        <f t="shared" si="21"/>
        <v/>
      </c>
      <c r="BN15" s="8" t="str">
        <f t="shared" si="22"/>
        <v/>
      </c>
      <c r="BO15" s="8" t="str">
        <f t="shared" si="23"/>
        <v/>
      </c>
      <c r="BP15" s="8" t="str">
        <f t="shared" si="24"/>
        <v/>
      </c>
      <c r="BQ15" s="8" t="str">
        <f t="shared" si="25"/>
        <v/>
      </c>
      <c r="BR15" s="8" t="str">
        <f t="shared" si="80"/>
        <v/>
      </c>
      <c r="BS15" s="9" t="str">
        <f>IF('Equipes et choix des points'!$A$12&lt;&gt;"",'Equipes et choix des points'!$A$12,"")</f>
        <v/>
      </c>
      <c r="BT15" s="8" t="str">
        <f t="shared" si="81"/>
        <v/>
      </c>
      <c r="BU15" s="8" t="str">
        <f t="shared" si="82"/>
        <v/>
      </c>
      <c r="BV15" s="8" t="str">
        <f t="shared" si="26"/>
        <v/>
      </c>
      <c r="BW15" s="8" t="str">
        <f t="shared" si="27"/>
        <v/>
      </c>
      <c r="BX15" s="8" t="str">
        <f t="shared" si="28"/>
        <v/>
      </c>
      <c r="BY15" s="8" t="str">
        <f t="shared" si="29"/>
        <v/>
      </c>
      <c r="BZ15" s="8" t="str">
        <f t="shared" si="30"/>
        <v/>
      </c>
      <c r="CA15" s="8" t="str">
        <f t="shared" si="31"/>
        <v/>
      </c>
      <c r="CB15" s="8" t="str">
        <f t="shared" si="32"/>
        <v/>
      </c>
      <c r="CC15" s="8" t="str">
        <f t="shared" si="83"/>
        <v/>
      </c>
      <c r="CD15" s="11" t="str">
        <f t="shared" si="84"/>
        <v/>
      </c>
      <c r="CE15" s="11" t="str">
        <f>IFERROR(SUM(CD15+0.000001),"")</f>
        <v/>
      </c>
      <c r="CF15" s="11" t="str">
        <f t="shared" si="85"/>
        <v/>
      </c>
      <c r="CG15" s="11" t="str">
        <f>IFERROR(SUM(CF15+0.000001),"")</f>
        <v/>
      </c>
      <c r="CH15" s="11" t="str">
        <f t="shared" si="86"/>
        <v/>
      </c>
      <c r="CI15" s="11" t="str">
        <f>IFERROR(SUM(CH15+0.000001),"")</f>
        <v/>
      </c>
      <c r="CJ15" s="8">
        <f t="shared" si="0"/>
        <v>0</v>
      </c>
      <c r="CK15" s="8">
        <f t="shared" si="1"/>
        <v>0</v>
      </c>
      <c r="CL15" s="8" t="str">
        <f t="shared" si="33"/>
        <v/>
      </c>
      <c r="CM15" s="8" t="str">
        <f t="shared" si="34"/>
        <v/>
      </c>
      <c r="CN15" s="8" t="str">
        <f t="shared" si="35"/>
        <v/>
      </c>
      <c r="CO15" s="8" t="str">
        <f t="shared" si="36"/>
        <v/>
      </c>
      <c r="CP15" s="8">
        <f>IF(D15="",0,IF(D15=E15,0,IF(D15&lt;E15,0,IF('Equipes et choix des points'!$I$2=1,IF('Matchs et classements'!D15&gt;'Matchs et classements'!E15,3),IF('Equipes et choix des points'!$I$2=2,IF('Matchs et classements'!D15&gt;E15,4))))))</f>
        <v>0</v>
      </c>
      <c r="CQ15" s="8">
        <f>IF(E15="",0,IF(E15=D15,0,IF(E15&lt;D15,0,IF('Equipes et choix des points'!$I$2=1,IF('Matchs et classements'!E15&gt;'Matchs et classements'!D15,3),IF('Equipes et choix des points'!$I$2=2,IF('Matchs et classements'!E15&gt;'Matchs et classements'!D15,4))))))</f>
        <v>0</v>
      </c>
      <c r="CR15" s="8">
        <f>IF(D15="",0,IF(D15&gt;E15,0,IF(D15&lt;E15,0,IF('Equipes et choix des points'!$I$2=1,IF('Matchs et classements'!D15='Matchs et classements'!E15,1),IF('Equipes et choix des points'!$I$2=2,IF('Matchs et classements'!D15='Matchs et classements'!E15,2))))))</f>
        <v>0</v>
      </c>
      <c r="CS15" s="8">
        <f>IF(E15="",0,IF(E15&gt;D15,0,IF(E15&lt;D15,0,IF('Equipes et choix des points'!$I$2=1,IF('Matchs et classements'!E15='Matchs et classements'!D15,1),IF('Equipes et choix des points'!$I$2=2,IF('Matchs et classements'!E15='Matchs et classements'!D15,2))))))</f>
        <v>0</v>
      </c>
      <c r="CT15" s="8">
        <f>IF(D15="",0,IF(D15&gt;E15,0,IF(D15=E15,0,IF('Equipes et choix des points'!$I$2=1,IF('Matchs et classements'!D15&lt;'Matchs et classements'!E15,0),IF('Equipes et choix des points'!$I$2=2,IF('Matchs et classements'!D15&lt;'Matchs et classements'!E15,1))))))</f>
        <v>0</v>
      </c>
      <c r="CU15" s="8">
        <f>IF(E15="",0,IF(E15&gt;D15,0,IF(E15=D15,0,IF('Equipes et choix des points'!$I$2=1,IF('Matchs et classements'!E15&lt;'Matchs et classements'!D15,0),IF('Equipes et choix des points'!$I$2=2,IF('Matchs et classements'!E15&lt;'Matchs et classements'!D15,1))))))</f>
        <v>0</v>
      </c>
      <c r="CV15" s="8">
        <f t="shared" si="37"/>
        <v>0</v>
      </c>
      <c r="CW15" s="8">
        <f t="shared" si="38"/>
        <v>0</v>
      </c>
      <c r="CX15" s="8">
        <f t="shared" si="39"/>
        <v>0</v>
      </c>
      <c r="CY15" s="8">
        <f t="shared" si="40"/>
        <v>0</v>
      </c>
      <c r="CZ15" s="8" t="b">
        <f t="shared" si="2"/>
        <v>0</v>
      </c>
      <c r="DA15" s="8" t="b">
        <f t="shared" si="3"/>
        <v>0</v>
      </c>
      <c r="DB15" s="8" t="b">
        <f t="shared" si="4"/>
        <v>0</v>
      </c>
      <c r="DC15" s="8" t="b">
        <f t="shared" si="5"/>
        <v>0</v>
      </c>
      <c r="DD15" s="8" t="b">
        <f t="shared" si="6"/>
        <v>0</v>
      </c>
      <c r="DE15" s="8" t="b">
        <f t="shared" si="7"/>
        <v>0</v>
      </c>
      <c r="DF15" s="8">
        <f t="shared" si="8"/>
        <v>0</v>
      </c>
      <c r="DG15" s="8">
        <f t="shared" si="9"/>
        <v>0</v>
      </c>
      <c r="DH15" s="8">
        <f t="shared" si="10"/>
        <v>0</v>
      </c>
      <c r="DI15" s="8">
        <f t="shared" si="11"/>
        <v>0</v>
      </c>
      <c r="DJ15" s="9" t="str">
        <f t="shared" si="41"/>
        <v/>
      </c>
      <c r="DK15" s="11" t="str">
        <f>IFERROR(VLOOKUP(DJ15,AW$5:CD34,34,0),"")</f>
        <v/>
      </c>
      <c r="DL15" s="8" t="str">
        <f>IF(DJ15="","",RANK(DK15,DK5:DK24))</f>
        <v/>
      </c>
      <c r="DM15" s="9" t="str">
        <f t="shared" si="42"/>
        <v/>
      </c>
      <c r="DN15" s="9" t="str">
        <f t="shared" si="43"/>
        <v/>
      </c>
      <c r="DO15" s="11" t="str">
        <f t="shared" si="87"/>
        <v/>
      </c>
      <c r="DP15" s="8" t="str">
        <f>IF(DN15="","",RANK(DO15,DO5:DO24))</f>
        <v/>
      </c>
      <c r="DQ15" s="9" t="str">
        <f t="shared" si="44"/>
        <v/>
      </c>
      <c r="DR15" s="9" t="str">
        <f t="shared" si="45"/>
        <v/>
      </c>
      <c r="DS15" s="11" t="str">
        <f t="shared" si="88"/>
        <v/>
      </c>
      <c r="DT15" s="8" t="str">
        <f>IF(DR15="","",RANK(DS15,DS5:DS24))</f>
        <v/>
      </c>
      <c r="DU15" s="9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</row>
    <row r="16" spans="1:161" x14ac:dyDescent="0.25">
      <c r="A16" s="28"/>
      <c r="B16" s="71"/>
      <c r="C16" s="29"/>
      <c r="D16" s="30"/>
      <c r="E16" s="31"/>
      <c r="F16" s="32"/>
      <c r="G16" s="74"/>
      <c r="H16" s="33"/>
      <c r="I16" s="34"/>
      <c r="J16" s="35"/>
      <c r="K16" s="104"/>
      <c r="L16" s="44"/>
      <c r="M16" s="13" t="str">
        <f t="shared" si="46"/>
        <v/>
      </c>
      <c r="N16" s="14" t="str">
        <f t="shared" si="47"/>
        <v/>
      </c>
      <c r="O16" s="15" t="str">
        <f>IF('Equipes et choix des points'!A13="","",VLOOKUP('Matchs et classements'!AQ16,'Matchs et classements'!$AR$5:$AW$24,6,0))</f>
        <v/>
      </c>
      <c r="P16" s="16" t="str">
        <f t="shared" si="48"/>
        <v/>
      </c>
      <c r="Q16" s="16" t="str">
        <f t="shared" si="49"/>
        <v/>
      </c>
      <c r="R16" s="16" t="str">
        <f t="shared" si="50"/>
        <v/>
      </c>
      <c r="S16" s="16" t="str">
        <f t="shared" si="51"/>
        <v/>
      </c>
      <c r="T16" s="16" t="str">
        <f t="shared" si="52"/>
        <v/>
      </c>
      <c r="U16" s="16" t="str">
        <f t="shared" si="53"/>
        <v/>
      </c>
      <c r="V16" s="16" t="str">
        <f t="shared" si="54"/>
        <v/>
      </c>
      <c r="W16" s="13" t="str">
        <f t="shared" si="55"/>
        <v/>
      </c>
      <c r="X16" s="14" t="str">
        <f t="shared" si="56"/>
        <v/>
      </c>
      <c r="Y16" s="15" t="str">
        <f>IF('Equipes et choix des points'!A13="","",VLOOKUP('Matchs et classements'!AS16,'Matchs et classements'!$AT$5:$BH$24,15,0))</f>
        <v/>
      </c>
      <c r="Z16" s="17" t="str">
        <f t="shared" si="57"/>
        <v/>
      </c>
      <c r="AA16" s="17" t="str">
        <f t="shared" si="58"/>
        <v/>
      </c>
      <c r="AB16" s="17" t="str">
        <f t="shared" si="59"/>
        <v/>
      </c>
      <c r="AC16" s="17" t="str">
        <f t="shared" si="60"/>
        <v/>
      </c>
      <c r="AD16" s="17" t="str">
        <f t="shared" si="61"/>
        <v/>
      </c>
      <c r="AE16" s="17" t="str">
        <f t="shared" si="62"/>
        <v/>
      </c>
      <c r="AF16" s="17" t="str">
        <f t="shared" si="63"/>
        <v/>
      </c>
      <c r="AG16" s="13" t="str">
        <f t="shared" si="64"/>
        <v/>
      </c>
      <c r="AH16" s="14" t="str">
        <f t="shared" si="65"/>
        <v/>
      </c>
      <c r="AI16" s="15" t="str">
        <f>IF('Equipes et choix des points'!A13="","",VLOOKUP('Matchs et classements'!AU16,'Matchs et classements'!$AV$5:$BS$24,24,0))</f>
        <v/>
      </c>
      <c r="AJ16" s="17" t="str">
        <f t="shared" si="66"/>
        <v/>
      </c>
      <c r="AK16" s="17" t="str">
        <f t="shared" si="67"/>
        <v/>
      </c>
      <c r="AL16" s="17" t="str">
        <f t="shared" si="68"/>
        <v/>
      </c>
      <c r="AM16" s="17" t="str">
        <f t="shared" si="69"/>
        <v/>
      </c>
      <c r="AN16" s="17" t="str">
        <f t="shared" si="70"/>
        <v/>
      </c>
      <c r="AO16" s="17" t="str">
        <f t="shared" si="71"/>
        <v/>
      </c>
      <c r="AP16" s="17" t="str">
        <f t="shared" si="72"/>
        <v/>
      </c>
      <c r="AQ16" s="10">
        <v>12</v>
      </c>
      <c r="AR16" s="8" t="str">
        <f t="shared" si="73"/>
        <v/>
      </c>
      <c r="AS16" s="8">
        <v>12</v>
      </c>
      <c r="AT16" s="8" t="str">
        <f t="shared" si="74"/>
        <v/>
      </c>
      <c r="AU16" s="8">
        <v>12</v>
      </c>
      <c r="AV16" s="8" t="str">
        <f t="shared" si="75"/>
        <v/>
      </c>
      <c r="AW16" s="9" t="str">
        <f>IF('Equipes et choix des points'!$A$13&lt;&gt;"",'Equipes et choix des points'!$A$13,"")</f>
        <v/>
      </c>
      <c r="AX16" s="8" t="str">
        <f>IF('Equipes et choix des points'!A13="","",RANK(CD16,$CD$5:$CD$24))</f>
        <v/>
      </c>
      <c r="AY16" s="8" t="str">
        <f t="shared" si="76"/>
        <v/>
      </c>
      <c r="AZ16" s="8" t="str">
        <f t="shared" si="12"/>
        <v/>
      </c>
      <c r="BA16" s="8" t="str">
        <f t="shared" si="13"/>
        <v/>
      </c>
      <c r="BB16" s="8" t="str">
        <f t="shared" si="14"/>
        <v/>
      </c>
      <c r="BC16" s="8" t="str">
        <f t="shared" si="15"/>
        <v/>
      </c>
      <c r="BD16" s="8" t="str">
        <f t="shared" si="16"/>
        <v/>
      </c>
      <c r="BE16" s="8" t="str">
        <f t="shared" si="17"/>
        <v/>
      </c>
      <c r="BF16" s="8" t="str">
        <f t="shared" si="18"/>
        <v/>
      </c>
      <c r="BG16" s="8" t="str">
        <f t="shared" si="77"/>
        <v/>
      </c>
      <c r="BH16" s="9" t="str">
        <f>IF('Equipes et choix des points'!$A$13&lt;&gt;"",'Equipes et choix des points'!$A$13,"")</f>
        <v/>
      </c>
      <c r="BI16" s="8" t="str">
        <f t="shared" si="78"/>
        <v/>
      </c>
      <c r="BJ16" s="8" t="str">
        <f t="shared" si="79"/>
        <v/>
      </c>
      <c r="BK16" s="8" t="str">
        <f t="shared" si="19"/>
        <v/>
      </c>
      <c r="BL16" s="8" t="str">
        <f t="shared" si="20"/>
        <v/>
      </c>
      <c r="BM16" s="8" t="str">
        <f t="shared" si="21"/>
        <v/>
      </c>
      <c r="BN16" s="8" t="str">
        <f t="shared" si="22"/>
        <v/>
      </c>
      <c r="BO16" s="8" t="str">
        <f t="shared" si="23"/>
        <v/>
      </c>
      <c r="BP16" s="8" t="str">
        <f t="shared" si="24"/>
        <v/>
      </c>
      <c r="BQ16" s="8" t="str">
        <f t="shared" si="25"/>
        <v/>
      </c>
      <c r="BR16" s="8" t="str">
        <f t="shared" si="80"/>
        <v/>
      </c>
      <c r="BS16" s="9" t="str">
        <f>IF('Equipes et choix des points'!$A$13&lt;&gt;"",'Equipes et choix des points'!$A$13,"")</f>
        <v/>
      </c>
      <c r="BT16" s="8" t="str">
        <f t="shared" si="81"/>
        <v/>
      </c>
      <c r="BU16" s="8" t="str">
        <f t="shared" si="82"/>
        <v/>
      </c>
      <c r="BV16" s="8" t="str">
        <f t="shared" si="26"/>
        <v/>
      </c>
      <c r="BW16" s="8" t="str">
        <f t="shared" si="27"/>
        <v/>
      </c>
      <c r="BX16" s="8" t="str">
        <f t="shared" si="28"/>
        <v/>
      </c>
      <c r="BY16" s="8" t="str">
        <f t="shared" si="29"/>
        <v/>
      </c>
      <c r="BZ16" s="8" t="str">
        <f t="shared" si="30"/>
        <v/>
      </c>
      <c r="CA16" s="8" t="str">
        <f t="shared" si="31"/>
        <v/>
      </c>
      <c r="CB16" s="8" t="str">
        <f t="shared" si="32"/>
        <v/>
      </c>
      <c r="CC16" s="8" t="str">
        <f t="shared" si="83"/>
        <v/>
      </c>
      <c r="CD16" s="11" t="str">
        <f t="shared" si="84"/>
        <v/>
      </c>
      <c r="CE16" s="11" t="str">
        <f>IFERROR(SUM(CD16+0.0000009),"")</f>
        <v/>
      </c>
      <c r="CF16" s="11" t="str">
        <f t="shared" si="85"/>
        <v/>
      </c>
      <c r="CG16" s="11" t="str">
        <f>IFERROR(SUM(CF16+0.0000009),"")</f>
        <v/>
      </c>
      <c r="CH16" s="11" t="str">
        <f t="shared" si="86"/>
        <v/>
      </c>
      <c r="CI16" s="11" t="str">
        <f>IFERROR(SUM(CH16+0.0000009),"")</f>
        <v/>
      </c>
      <c r="CJ16" s="8">
        <f t="shared" si="0"/>
        <v>0</v>
      </c>
      <c r="CK16" s="8">
        <f t="shared" si="1"/>
        <v>0</v>
      </c>
      <c r="CL16" s="8" t="str">
        <f t="shared" si="33"/>
        <v/>
      </c>
      <c r="CM16" s="8" t="str">
        <f t="shared" si="34"/>
        <v/>
      </c>
      <c r="CN16" s="8" t="str">
        <f t="shared" si="35"/>
        <v/>
      </c>
      <c r="CO16" s="8" t="str">
        <f t="shared" si="36"/>
        <v/>
      </c>
      <c r="CP16" s="8">
        <f>IF(D16="",0,IF(D16=E16,0,IF(D16&lt;E16,0,IF('Equipes et choix des points'!$I$2=1,IF('Matchs et classements'!D16&gt;'Matchs et classements'!E16,3),IF('Equipes et choix des points'!$I$2=2,IF('Matchs et classements'!D16&gt;E16,4))))))</f>
        <v>0</v>
      </c>
      <c r="CQ16" s="8">
        <f>IF(E16="",0,IF(E16=D16,0,IF(E16&lt;D16,0,IF('Equipes et choix des points'!$I$2=1,IF('Matchs et classements'!E16&gt;'Matchs et classements'!D16,3),IF('Equipes et choix des points'!$I$2=2,IF('Matchs et classements'!E16&gt;'Matchs et classements'!D16,4))))))</f>
        <v>0</v>
      </c>
      <c r="CR16" s="8">
        <f>IF(D16="",0,IF(D16&gt;E16,0,IF(D16&lt;E16,0,IF('Equipes et choix des points'!$I$2=1,IF('Matchs et classements'!D16='Matchs et classements'!E16,1),IF('Equipes et choix des points'!$I$2=2,IF('Matchs et classements'!D16='Matchs et classements'!E16,2))))))</f>
        <v>0</v>
      </c>
      <c r="CS16" s="8">
        <f>IF(E16="",0,IF(E16&gt;D16,0,IF(E16&lt;D16,0,IF('Equipes et choix des points'!$I$2=1,IF('Matchs et classements'!E16='Matchs et classements'!D16,1),IF('Equipes et choix des points'!$I$2=2,IF('Matchs et classements'!E16='Matchs et classements'!D16,2))))))</f>
        <v>0</v>
      </c>
      <c r="CT16" s="8">
        <f>IF(D16="",0,IF(D16&gt;E16,0,IF(D16=E16,0,IF('Equipes et choix des points'!$I$2=1,IF('Matchs et classements'!D16&lt;'Matchs et classements'!E16,0),IF('Equipes et choix des points'!$I$2=2,IF('Matchs et classements'!D16&lt;'Matchs et classements'!E16,1))))))</f>
        <v>0</v>
      </c>
      <c r="CU16" s="8">
        <f>IF(E16="",0,IF(E16&gt;D16,0,IF(E16=D16,0,IF('Equipes et choix des points'!$I$2=1,IF('Matchs et classements'!E16&lt;'Matchs et classements'!D16,0),IF('Equipes et choix des points'!$I$2=2,IF('Matchs et classements'!E16&lt;'Matchs et classements'!D16,1))))))</f>
        <v>0</v>
      </c>
      <c r="CV16" s="8">
        <f t="shared" si="37"/>
        <v>0</v>
      </c>
      <c r="CW16" s="8">
        <f t="shared" si="38"/>
        <v>0</v>
      </c>
      <c r="CX16" s="8">
        <f t="shared" si="39"/>
        <v>0</v>
      </c>
      <c r="CY16" s="8">
        <f t="shared" si="40"/>
        <v>0</v>
      </c>
      <c r="CZ16" s="8" t="b">
        <f t="shared" si="2"/>
        <v>0</v>
      </c>
      <c r="DA16" s="8" t="b">
        <f t="shared" si="3"/>
        <v>0</v>
      </c>
      <c r="DB16" s="8" t="b">
        <f t="shared" si="4"/>
        <v>0</v>
      </c>
      <c r="DC16" s="8" t="b">
        <f t="shared" si="5"/>
        <v>0</v>
      </c>
      <c r="DD16" s="8" t="b">
        <f t="shared" si="6"/>
        <v>0</v>
      </c>
      <c r="DE16" s="8" t="b">
        <f t="shared" si="7"/>
        <v>0</v>
      </c>
      <c r="DF16" s="8">
        <f t="shared" si="8"/>
        <v>0</v>
      </c>
      <c r="DG16" s="8">
        <f t="shared" si="9"/>
        <v>0</v>
      </c>
      <c r="DH16" s="8">
        <f t="shared" si="10"/>
        <v>0</v>
      </c>
      <c r="DI16" s="8">
        <f t="shared" si="11"/>
        <v>0</v>
      </c>
      <c r="DJ16" s="9" t="str">
        <f t="shared" si="41"/>
        <v/>
      </c>
      <c r="DK16" s="11" t="str">
        <f>IFERROR(VLOOKUP(DJ16,AW$5:CD35,34,0),"")</f>
        <v/>
      </c>
      <c r="DL16" s="8" t="str">
        <f>IF(DJ16="","",RANK(DK16,DK5:DK24))</f>
        <v/>
      </c>
      <c r="DM16" s="9" t="str">
        <f t="shared" si="42"/>
        <v/>
      </c>
      <c r="DN16" s="9" t="str">
        <f t="shared" si="43"/>
        <v/>
      </c>
      <c r="DO16" s="11" t="str">
        <f t="shared" si="87"/>
        <v/>
      </c>
      <c r="DP16" s="8" t="str">
        <f>IF(DN16="","",RANK(DO16,DO5:DO24))</f>
        <v/>
      </c>
      <c r="DQ16" s="9" t="str">
        <f t="shared" si="44"/>
        <v/>
      </c>
      <c r="DR16" s="9" t="str">
        <f t="shared" si="45"/>
        <v/>
      </c>
      <c r="DS16" s="11" t="str">
        <f t="shared" si="88"/>
        <v/>
      </c>
      <c r="DT16" s="8" t="str">
        <f>IF(DR16="","",RANK(DS16,DS5:DS24))</f>
        <v/>
      </c>
      <c r="DU16" s="9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</row>
    <row r="17" spans="1:161" x14ac:dyDescent="0.25">
      <c r="A17" s="28"/>
      <c r="B17" s="71"/>
      <c r="C17" s="29"/>
      <c r="D17" s="30"/>
      <c r="E17" s="31"/>
      <c r="F17" s="32"/>
      <c r="G17" s="74"/>
      <c r="H17" s="33"/>
      <c r="I17" s="34"/>
      <c r="J17" s="35"/>
      <c r="K17" s="104"/>
      <c r="L17" s="44"/>
      <c r="M17" s="13" t="str">
        <f t="shared" si="46"/>
        <v/>
      </c>
      <c r="N17" s="14" t="str">
        <f t="shared" si="47"/>
        <v/>
      </c>
      <c r="O17" s="15" t="str">
        <f>IF('Equipes et choix des points'!A14="","",VLOOKUP('Matchs et classements'!AQ17,'Matchs et classements'!$AR$5:$AW$24,6,0))</f>
        <v/>
      </c>
      <c r="P17" s="16" t="str">
        <f t="shared" si="48"/>
        <v/>
      </c>
      <c r="Q17" s="16" t="str">
        <f t="shared" si="49"/>
        <v/>
      </c>
      <c r="R17" s="16" t="str">
        <f t="shared" si="50"/>
        <v/>
      </c>
      <c r="S17" s="16" t="str">
        <f t="shared" si="51"/>
        <v/>
      </c>
      <c r="T17" s="16" t="str">
        <f t="shared" si="52"/>
        <v/>
      </c>
      <c r="U17" s="16" t="str">
        <f t="shared" si="53"/>
        <v/>
      </c>
      <c r="V17" s="16" t="str">
        <f t="shared" si="54"/>
        <v/>
      </c>
      <c r="W17" s="13" t="str">
        <f t="shared" si="55"/>
        <v/>
      </c>
      <c r="X17" s="14" t="str">
        <f t="shared" si="56"/>
        <v/>
      </c>
      <c r="Y17" s="15" t="str">
        <f>IF('Equipes et choix des points'!A14="","",VLOOKUP('Matchs et classements'!AS17,'Matchs et classements'!$AT$5:$BH$24,15,0))</f>
        <v/>
      </c>
      <c r="Z17" s="17" t="str">
        <f t="shared" si="57"/>
        <v/>
      </c>
      <c r="AA17" s="17" t="str">
        <f t="shared" si="58"/>
        <v/>
      </c>
      <c r="AB17" s="17" t="str">
        <f t="shared" si="59"/>
        <v/>
      </c>
      <c r="AC17" s="17" t="str">
        <f t="shared" si="60"/>
        <v/>
      </c>
      <c r="AD17" s="17" t="str">
        <f t="shared" si="61"/>
        <v/>
      </c>
      <c r="AE17" s="17" t="str">
        <f t="shared" si="62"/>
        <v/>
      </c>
      <c r="AF17" s="17" t="str">
        <f t="shared" si="63"/>
        <v/>
      </c>
      <c r="AG17" s="13" t="str">
        <f t="shared" si="64"/>
        <v/>
      </c>
      <c r="AH17" s="14" t="str">
        <f t="shared" si="65"/>
        <v/>
      </c>
      <c r="AI17" s="15" t="str">
        <f>IF('Equipes et choix des points'!A14="","",VLOOKUP('Matchs et classements'!AU17,'Matchs et classements'!$AV$5:$BS$24,24,0))</f>
        <v/>
      </c>
      <c r="AJ17" s="17" t="str">
        <f t="shared" si="66"/>
        <v/>
      </c>
      <c r="AK17" s="17" t="str">
        <f t="shared" si="67"/>
        <v/>
      </c>
      <c r="AL17" s="17" t="str">
        <f t="shared" si="68"/>
        <v/>
      </c>
      <c r="AM17" s="17" t="str">
        <f t="shared" si="69"/>
        <v/>
      </c>
      <c r="AN17" s="17" t="str">
        <f t="shared" si="70"/>
        <v/>
      </c>
      <c r="AO17" s="17" t="str">
        <f t="shared" si="71"/>
        <v/>
      </c>
      <c r="AP17" s="17" t="str">
        <f t="shared" si="72"/>
        <v/>
      </c>
      <c r="AQ17" s="10">
        <v>13</v>
      </c>
      <c r="AR17" s="8" t="str">
        <f t="shared" si="73"/>
        <v/>
      </c>
      <c r="AS17" s="8">
        <v>13</v>
      </c>
      <c r="AT17" s="8" t="str">
        <f t="shared" si="74"/>
        <v/>
      </c>
      <c r="AU17" s="8">
        <v>13</v>
      </c>
      <c r="AV17" s="8" t="str">
        <f t="shared" si="75"/>
        <v/>
      </c>
      <c r="AW17" s="9" t="str">
        <f>IF('Equipes et choix des points'!$A$14&lt;&gt;"",'Equipes et choix des points'!$A$14,"")</f>
        <v/>
      </c>
      <c r="AX17" s="8" t="str">
        <f>IF('Equipes et choix des points'!A14="","",RANK(CD17,$CD$5:$CD$24))</f>
        <v/>
      </c>
      <c r="AY17" s="8" t="str">
        <f t="shared" si="76"/>
        <v/>
      </c>
      <c r="AZ17" s="8" t="str">
        <f t="shared" si="12"/>
        <v/>
      </c>
      <c r="BA17" s="8" t="str">
        <f t="shared" si="13"/>
        <v/>
      </c>
      <c r="BB17" s="8" t="str">
        <f t="shared" si="14"/>
        <v/>
      </c>
      <c r="BC17" s="8" t="str">
        <f t="shared" si="15"/>
        <v/>
      </c>
      <c r="BD17" s="8" t="str">
        <f t="shared" si="16"/>
        <v/>
      </c>
      <c r="BE17" s="8" t="str">
        <f t="shared" si="17"/>
        <v/>
      </c>
      <c r="BF17" s="8" t="str">
        <f t="shared" si="18"/>
        <v/>
      </c>
      <c r="BG17" s="8" t="str">
        <f t="shared" si="77"/>
        <v/>
      </c>
      <c r="BH17" s="9" t="str">
        <f>IF('Equipes et choix des points'!$A$14&lt;&gt;"",'Equipes et choix des points'!$A$14,"")</f>
        <v/>
      </c>
      <c r="BI17" s="8" t="str">
        <f t="shared" si="78"/>
        <v/>
      </c>
      <c r="BJ17" s="8" t="str">
        <f t="shared" si="79"/>
        <v/>
      </c>
      <c r="BK17" s="8" t="str">
        <f t="shared" si="19"/>
        <v/>
      </c>
      <c r="BL17" s="8" t="str">
        <f t="shared" si="20"/>
        <v/>
      </c>
      <c r="BM17" s="8" t="str">
        <f t="shared" si="21"/>
        <v/>
      </c>
      <c r="BN17" s="8" t="str">
        <f t="shared" si="22"/>
        <v/>
      </c>
      <c r="BO17" s="8" t="str">
        <f t="shared" si="23"/>
        <v/>
      </c>
      <c r="BP17" s="8" t="str">
        <f t="shared" si="24"/>
        <v/>
      </c>
      <c r="BQ17" s="8" t="str">
        <f t="shared" si="25"/>
        <v/>
      </c>
      <c r="BR17" s="8" t="str">
        <f t="shared" si="80"/>
        <v/>
      </c>
      <c r="BS17" s="9" t="str">
        <f>IF('Equipes et choix des points'!$A$14&lt;&gt;"",'Equipes et choix des points'!$A$14,"")</f>
        <v/>
      </c>
      <c r="BT17" s="8" t="str">
        <f t="shared" si="81"/>
        <v/>
      </c>
      <c r="BU17" s="8" t="str">
        <f t="shared" si="82"/>
        <v/>
      </c>
      <c r="BV17" s="8" t="str">
        <f t="shared" si="26"/>
        <v/>
      </c>
      <c r="BW17" s="8" t="str">
        <f t="shared" si="27"/>
        <v/>
      </c>
      <c r="BX17" s="8" t="str">
        <f t="shared" si="28"/>
        <v/>
      </c>
      <c r="BY17" s="8" t="str">
        <f t="shared" si="29"/>
        <v/>
      </c>
      <c r="BZ17" s="8" t="str">
        <f t="shared" si="30"/>
        <v/>
      </c>
      <c r="CA17" s="8" t="str">
        <f t="shared" si="31"/>
        <v/>
      </c>
      <c r="CB17" s="8" t="str">
        <f t="shared" si="32"/>
        <v/>
      </c>
      <c r="CC17" s="8" t="str">
        <f t="shared" si="83"/>
        <v/>
      </c>
      <c r="CD17" s="11" t="str">
        <f t="shared" si="84"/>
        <v/>
      </c>
      <c r="CE17" s="11" t="str">
        <f>IFERROR(SUM(CD17+0.0000008),"")</f>
        <v/>
      </c>
      <c r="CF17" s="11" t="str">
        <f t="shared" si="85"/>
        <v/>
      </c>
      <c r="CG17" s="11" t="str">
        <f>IFERROR(SUM(CF17+0.0000008),"")</f>
        <v/>
      </c>
      <c r="CH17" s="11" t="str">
        <f t="shared" si="86"/>
        <v/>
      </c>
      <c r="CI17" s="11" t="str">
        <f>IFERROR(SUM(CH17+0.0000008),"")</f>
        <v/>
      </c>
      <c r="CJ17" s="8">
        <f t="shared" si="0"/>
        <v>0</v>
      </c>
      <c r="CK17" s="8">
        <f t="shared" si="1"/>
        <v>0</v>
      </c>
      <c r="CL17" s="8" t="str">
        <f t="shared" si="33"/>
        <v/>
      </c>
      <c r="CM17" s="8" t="str">
        <f t="shared" si="34"/>
        <v/>
      </c>
      <c r="CN17" s="8" t="str">
        <f t="shared" si="35"/>
        <v/>
      </c>
      <c r="CO17" s="8" t="str">
        <f t="shared" si="36"/>
        <v/>
      </c>
      <c r="CP17" s="8">
        <f>IF(D17="",0,IF(D17=E17,0,IF(D17&lt;E17,0,IF('Equipes et choix des points'!$I$2=1,IF('Matchs et classements'!D17&gt;'Matchs et classements'!E17,3),IF('Equipes et choix des points'!$I$2=2,IF('Matchs et classements'!D17&gt;E17,4))))))</f>
        <v>0</v>
      </c>
      <c r="CQ17" s="8">
        <f>IF(E17="",0,IF(E17=D17,0,IF(E17&lt;D17,0,IF('Equipes et choix des points'!$I$2=1,IF('Matchs et classements'!E17&gt;'Matchs et classements'!D17,3),IF('Equipes et choix des points'!$I$2=2,IF('Matchs et classements'!E17&gt;'Matchs et classements'!D17,4))))))</f>
        <v>0</v>
      </c>
      <c r="CR17" s="8">
        <f>IF(D17="",0,IF(D17&gt;E17,0,IF(D17&lt;E17,0,IF('Equipes et choix des points'!$I$2=1,IF('Matchs et classements'!D17='Matchs et classements'!E17,1),IF('Equipes et choix des points'!$I$2=2,IF('Matchs et classements'!D17='Matchs et classements'!E17,2))))))</f>
        <v>0</v>
      </c>
      <c r="CS17" s="8">
        <f>IF(E17="",0,IF(E17&gt;D17,0,IF(E17&lt;D17,0,IF('Equipes et choix des points'!$I$2=1,IF('Matchs et classements'!E17='Matchs et classements'!D17,1),IF('Equipes et choix des points'!$I$2=2,IF('Matchs et classements'!E17='Matchs et classements'!D17,2))))))</f>
        <v>0</v>
      </c>
      <c r="CT17" s="8">
        <f>IF(D17="",0,IF(D17&gt;E17,0,IF(D17=E17,0,IF('Equipes et choix des points'!$I$2=1,IF('Matchs et classements'!D17&lt;'Matchs et classements'!E17,0),IF('Equipes et choix des points'!$I$2=2,IF('Matchs et classements'!D17&lt;'Matchs et classements'!E17,1))))))</f>
        <v>0</v>
      </c>
      <c r="CU17" s="8">
        <f>IF(E17="",0,IF(E17&gt;D17,0,IF(E17=D17,0,IF('Equipes et choix des points'!$I$2=1,IF('Matchs et classements'!E17&lt;'Matchs et classements'!D17,0),IF('Equipes et choix des points'!$I$2=2,IF('Matchs et classements'!E17&lt;'Matchs et classements'!D17,1))))))</f>
        <v>0</v>
      </c>
      <c r="CV17" s="8">
        <f t="shared" si="37"/>
        <v>0</v>
      </c>
      <c r="CW17" s="8">
        <f t="shared" si="38"/>
        <v>0</v>
      </c>
      <c r="CX17" s="8">
        <f t="shared" si="39"/>
        <v>0</v>
      </c>
      <c r="CY17" s="8">
        <f t="shared" si="40"/>
        <v>0</v>
      </c>
      <c r="CZ17" s="8" t="b">
        <f t="shared" si="2"/>
        <v>0</v>
      </c>
      <c r="DA17" s="8" t="b">
        <f t="shared" si="3"/>
        <v>0</v>
      </c>
      <c r="DB17" s="8" t="b">
        <f t="shared" si="4"/>
        <v>0</v>
      </c>
      <c r="DC17" s="8" t="b">
        <f t="shared" si="5"/>
        <v>0</v>
      </c>
      <c r="DD17" s="8" t="b">
        <f t="shared" si="6"/>
        <v>0</v>
      </c>
      <c r="DE17" s="8" t="b">
        <f t="shared" si="7"/>
        <v>0</v>
      </c>
      <c r="DF17" s="8">
        <f t="shared" si="8"/>
        <v>0</v>
      </c>
      <c r="DG17" s="8">
        <f t="shared" si="9"/>
        <v>0</v>
      </c>
      <c r="DH17" s="8">
        <f t="shared" si="10"/>
        <v>0</v>
      </c>
      <c r="DI17" s="8">
        <f t="shared" si="11"/>
        <v>0</v>
      </c>
      <c r="DJ17" s="9" t="str">
        <f t="shared" si="41"/>
        <v/>
      </c>
      <c r="DK17" s="11" t="str">
        <f>IFERROR(VLOOKUP(DJ17,AW$5:CD36,34,0),"")</f>
        <v/>
      </c>
      <c r="DL17" s="8" t="str">
        <f>IF(DJ17="","",RANK(DK17,DK5:DK24))</f>
        <v/>
      </c>
      <c r="DM17" s="9" t="str">
        <f t="shared" si="42"/>
        <v/>
      </c>
      <c r="DN17" s="9" t="str">
        <f t="shared" si="43"/>
        <v/>
      </c>
      <c r="DO17" s="11" t="str">
        <f t="shared" si="87"/>
        <v/>
      </c>
      <c r="DP17" s="8" t="str">
        <f>IF(DN17="","",RANK(DO17,DO5:DO24))</f>
        <v/>
      </c>
      <c r="DQ17" s="9" t="str">
        <f t="shared" si="44"/>
        <v/>
      </c>
      <c r="DR17" s="9" t="str">
        <f t="shared" si="45"/>
        <v/>
      </c>
      <c r="DS17" s="11" t="str">
        <f t="shared" si="88"/>
        <v/>
      </c>
      <c r="DT17" s="8" t="str">
        <f>IF(DR17="","",RANK(DS17,DS5:DS24))</f>
        <v/>
      </c>
      <c r="DU17" s="9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</row>
    <row r="18" spans="1:161" x14ac:dyDescent="0.25">
      <c r="A18" s="28"/>
      <c r="B18" s="71"/>
      <c r="C18" s="29"/>
      <c r="D18" s="30"/>
      <c r="E18" s="31"/>
      <c r="F18" s="32"/>
      <c r="G18" s="74"/>
      <c r="H18" s="33"/>
      <c r="I18" s="34"/>
      <c r="J18" s="35"/>
      <c r="K18" s="104"/>
      <c r="L18" s="44"/>
      <c r="M18" s="13" t="str">
        <f t="shared" si="46"/>
        <v/>
      </c>
      <c r="N18" s="14" t="str">
        <f t="shared" si="47"/>
        <v/>
      </c>
      <c r="O18" s="15" t="str">
        <f>IF('Equipes et choix des points'!A15="","",VLOOKUP('Matchs et classements'!AQ18,'Matchs et classements'!$AR$5:$AW$24,6,0))</f>
        <v/>
      </c>
      <c r="P18" s="16" t="str">
        <f t="shared" si="48"/>
        <v/>
      </c>
      <c r="Q18" s="16" t="str">
        <f t="shared" si="49"/>
        <v/>
      </c>
      <c r="R18" s="16" t="str">
        <f t="shared" si="50"/>
        <v/>
      </c>
      <c r="S18" s="16" t="str">
        <f t="shared" si="51"/>
        <v/>
      </c>
      <c r="T18" s="16" t="str">
        <f t="shared" si="52"/>
        <v/>
      </c>
      <c r="U18" s="16" t="str">
        <f t="shared" si="53"/>
        <v/>
      </c>
      <c r="V18" s="16" t="str">
        <f t="shared" si="54"/>
        <v/>
      </c>
      <c r="W18" s="13" t="str">
        <f t="shared" si="55"/>
        <v/>
      </c>
      <c r="X18" s="14" t="str">
        <f t="shared" si="56"/>
        <v/>
      </c>
      <c r="Y18" s="15" t="str">
        <f>IF('Equipes et choix des points'!A15="","",VLOOKUP('Matchs et classements'!AS18,'Matchs et classements'!$AT$5:$BH$24,15,0))</f>
        <v/>
      </c>
      <c r="Z18" s="17" t="str">
        <f t="shared" si="57"/>
        <v/>
      </c>
      <c r="AA18" s="17" t="str">
        <f t="shared" si="58"/>
        <v/>
      </c>
      <c r="AB18" s="17" t="str">
        <f t="shared" si="59"/>
        <v/>
      </c>
      <c r="AC18" s="17" t="str">
        <f t="shared" si="60"/>
        <v/>
      </c>
      <c r="AD18" s="17" t="str">
        <f t="shared" si="61"/>
        <v/>
      </c>
      <c r="AE18" s="17" t="str">
        <f t="shared" si="62"/>
        <v/>
      </c>
      <c r="AF18" s="17" t="str">
        <f t="shared" si="63"/>
        <v/>
      </c>
      <c r="AG18" s="13" t="str">
        <f t="shared" si="64"/>
        <v/>
      </c>
      <c r="AH18" s="14" t="str">
        <f t="shared" si="65"/>
        <v/>
      </c>
      <c r="AI18" s="15" t="str">
        <f>IF('Equipes et choix des points'!A15="","",VLOOKUP('Matchs et classements'!AU18,'Matchs et classements'!$AV$5:$BS$24,24,0))</f>
        <v/>
      </c>
      <c r="AJ18" s="17" t="str">
        <f t="shared" si="66"/>
        <v/>
      </c>
      <c r="AK18" s="17" t="str">
        <f t="shared" si="67"/>
        <v/>
      </c>
      <c r="AL18" s="17" t="str">
        <f t="shared" si="68"/>
        <v/>
      </c>
      <c r="AM18" s="17" t="str">
        <f t="shared" si="69"/>
        <v/>
      </c>
      <c r="AN18" s="17" t="str">
        <f t="shared" si="70"/>
        <v/>
      </c>
      <c r="AO18" s="17" t="str">
        <f t="shared" si="71"/>
        <v/>
      </c>
      <c r="AP18" s="17" t="str">
        <f t="shared" si="72"/>
        <v/>
      </c>
      <c r="AQ18" s="10">
        <v>14</v>
      </c>
      <c r="AR18" s="8" t="str">
        <f t="shared" si="73"/>
        <v/>
      </c>
      <c r="AS18" s="8">
        <v>14</v>
      </c>
      <c r="AT18" s="8" t="str">
        <f t="shared" si="74"/>
        <v/>
      </c>
      <c r="AU18" s="8">
        <v>14</v>
      </c>
      <c r="AV18" s="8" t="str">
        <f t="shared" si="75"/>
        <v/>
      </c>
      <c r="AW18" s="9" t="str">
        <f>IF('Equipes et choix des points'!$A$15&lt;&gt;"",'Equipes et choix des points'!$A$15,"")</f>
        <v/>
      </c>
      <c r="AX18" s="8" t="str">
        <f>IF('Equipes et choix des points'!A15="","",RANK(CD18,$CD$5:$CD$24))</f>
        <v/>
      </c>
      <c r="AY18" s="8" t="str">
        <f t="shared" si="76"/>
        <v/>
      </c>
      <c r="AZ18" s="8" t="str">
        <f t="shared" si="12"/>
        <v/>
      </c>
      <c r="BA18" s="8" t="str">
        <f t="shared" si="13"/>
        <v/>
      </c>
      <c r="BB18" s="8" t="str">
        <f t="shared" si="14"/>
        <v/>
      </c>
      <c r="BC18" s="8" t="str">
        <f t="shared" si="15"/>
        <v/>
      </c>
      <c r="BD18" s="8" t="str">
        <f t="shared" si="16"/>
        <v/>
      </c>
      <c r="BE18" s="8" t="str">
        <f t="shared" si="17"/>
        <v/>
      </c>
      <c r="BF18" s="8" t="str">
        <f t="shared" si="18"/>
        <v/>
      </c>
      <c r="BG18" s="8" t="str">
        <f t="shared" si="77"/>
        <v/>
      </c>
      <c r="BH18" s="9" t="str">
        <f>IF('Equipes et choix des points'!$A$15&lt;&gt;"",'Equipes et choix des points'!$A$15,"")</f>
        <v/>
      </c>
      <c r="BI18" s="8" t="str">
        <f t="shared" si="78"/>
        <v/>
      </c>
      <c r="BJ18" s="8" t="str">
        <f t="shared" si="79"/>
        <v/>
      </c>
      <c r="BK18" s="8" t="str">
        <f t="shared" si="19"/>
        <v/>
      </c>
      <c r="BL18" s="8" t="str">
        <f t="shared" si="20"/>
        <v/>
      </c>
      <c r="BM18" s="8" t="str">
        <f t="shared" si="21"/>
        <v/>
      </c>
      <c r="BN18" s="8" t="str">
        <f t="shared" si="22"/>
        <v/>
      </c>
      <c r="BO18" s="8" t="str">
        <f t="shared" si="23"/>
        <v/>
      </c>
      <c r="BP18" s="8" t="str">
        <f t="shared" si="24"/>
        <v/>
      </c>
      <c r="BQ18" s="8" t="str">
        <f t="shared" si="25"/>
        <v/>
      </c>
      <c r="BR18" s="8" t="str">
        <f t="shared" si="80"/>
        <v/>
      </c>
      <c r="BS18" s="9" t="str">
        <f>IF('Equipes et choix des points'!$A$15&lt;&gt;"",'Equipes et choix des points'!$A$15,"")</f>
        <v/>
      </c>
      <c r="BT18" s="8" t="str">
        <f t="shared" si="81"/>
        <v/>
      </c>
      <c r="BU18" s="8" t="str">
        <f t="shared" si="82"/>
        <v/>
      </c>
      <c r="BV18" s="8" t="str">
        <f t="shared" si="26"/>
        <v/>
      </c>
      <c r="BW18" s="8" t="str">
        <f t="shared" si="27"/>
        <v/>
      </c>
      <c r="BX18" s="8" t="str">
        <f t="shared" si="28"/>
        <v/>
      </c>
      <c r="BY18" s="8" t="str">
        <f t="shared" si="29"/>
        <v/>
      </c>
      <c r="BZ18" s="8" t="str">
        <f t="shared" si="30"/>
        <v/>
      </c>
      <c r="CA18" s="8" t="str">
        <f t="shared" si="31"/>
        <v/>
      </c>
      <c r="CB18" s="8" t="str">
        <f t="shared" si="32"/>
        <v/>
      </c>
      <c r="CC18" s="8" t="str">
        <f t="shared" si="83"/>
        <v/>
      </c>
      <c r="CD18" s="11" t="str">
        <f t="shared" si="84"/>
        <v/>
      </c>
      <c r="CE18" s="11" t="str">
        <f>IFERROR(SUM(CD18+0.0000007),"")</f>
        <v/>
      </c>
      <c r="CF18" s="11" t="str">
        <f t="shared" si="85"/>
        <v/>
      </c>
      <c r="CG18" s="11" t="str">
        <f>IFERROR(SUM(CF18+0.0000007),"")</f>
        <v/>
      </c>
      <c r="CH18" s="11" t="str">
        <f t="shared" si="86"/>
        <v/>
      </c>
      <c r="CI18" s="11" t="str">
        <f>IFERROR(SUM(CH18+0.0000007),"")</f>
        <v/>
      </c>
      <c r="CJ18" s="8">
        <f t="shared" si="0"/>
        <v>0</v>
      </c>
      <c r="CK18" s="8">
        <f t="shared" si="1"/>
        <v>0</v>
      </c>
      <c r="CL18" s="8" t="str">
        <f t="shared" si="33"/>
        <v/>
      </c>
      <c r="CM18" s="8" t="str">
        <f t="shared" si="34"/>
        <v/>
      </c>
      <c r="CN18" s="8" t="str">
        <f t="shared" si="35"/>
        <v/>
      </c>
      <c r="CO18" s="8" t="str">
        <f t="shared" si="36"/>
        <v/>
      </c>
      <c r="CP18" s="8">
        <f>IF(D18="",0,IF(D18=E18,0,IF(D18&lt;E18,0,IF('Equipes et choix des points'!$I$2=1,IF('Matchs et classements'!D18&gt;'Matchs et classements'!E18,3),IF('Equipes et choix des points'!$I$2=2,IF('Matchs et classements'!D18&gt;E18,4))))))</f>
        <v>0</v>
      </c>
      <c r="CQ18" s="8">
        <f>IF(E18="",0,IF(E18=D18,0,IF(E18&lt;D18,0,IF('Equipes et choix des points'!$I$2=1,IF('Matchs et classements'!E18&gt;'Matchs et classements'!D18,3),IF('Equipes et choix des points'!$I$2=2,IF('Matchs et classements'!E18&gt;'Matchs et classements'!D18,4))))))</f>
        <v>0</v>
      </c>
      <c r="CR18" s="8">
        <f>IF(D18="",0,IF(D18&gt;E18,0,IF(D18&lt;E18,0,IF('Equipes et choix des points'!$I$2=1,IF('Matchs et classements'!D18='Matchs et classements'!E18,1),IF('Equipes et choix des points'!$I$2=2,IF('Matchs et classements'!D18='Matchs et classements'!E18,2))))))</f>
        <v>0</v>
      </c>
      <c r="CS18" s="8">
        <f>IF(E18="",0,IF(E18&gt;D18,0,IF(E18&lt;D18,0,IF('Equipes et choix des points'!$I$2=1,IF('Matchs et classements'!E18='Matchs et classements'!D18,1),IF('Equipes et choix des points'!$I$2=2,IF('Matchs et classements'!E18='Matchs et classements'!D18,2))))))</f>
        <v>0</v>
      </c>
      <c r="CT18" s="8">
        <f>IF(D18="",0,IF(D18&gt;E18,0,IF(D18=E18,0,IF('Equipes et choix des points'!$I$2=1,IF('Matchs et classements'!D18&lt;'Matchs et classements'!E18,0),IF('Equipes et choix des points'!$I$2=2,IF('Matchs et classements'!D18&lt;'Matchs et classements'!E18,1))))))</f>
        <v>0</v>
      </c>
      <c r="CU18" s="8">
        <f>IF(E18="",0,IF(E18&gt;D18,0,IF(E18=D18,0,IF('Equipes et choix des points'!$I$2=1,IF('Matchs et classements'!E18&lt;'Matchs et classements'!D18,0),IF('Equipes et choix des points'!$I$2=2,IF('Matchs et classements'!E18&lt;'Matchs et classements'!D18,1))))))</f>
        <v>0</v>
      </c>
      <c r="CV18" s="8">
        <f t="shared" si="37"/>
        <v>0</v>
      </c>
      <c r="CW18" s="8">
        <f t="shared" si="38"/>
        <v>0</v>
      </c>
      <c r="CX18" s="8">
        <f t="shared" si="39"/>
        <v>0</v>
      </c>
      <c r="CY18" s="8">
        <f t="shared" si="40"/>
        <v>0</v>
      </c>
      <c r="CZ18" s="8" t="b">
        <f t="shared" si="2"/>
        <v>0</v>
      </c>
      <c r="DA18" s="8" t="b">
        <f t="shared" si="3"/>
        <v>0</v>
      </c>
      <c r="DB18" s="8" t="b">
        <f t="shared" si="4"/>
        <v>0</v>
      </c>
      <c r="DC18" s="8" t="b">
        <f t="shared" si="5"/>
        <v>0</v>
      </c>
      <c r="DD18" s="8" t="b">
        <f t="shared" si="6"/>
        <v>0</v>
      </c>
      <c r="DE18" s="8" t="b">
        <f t="shared" si="7"/>
        <v>0</v>
      </c>
      <c r="DF18" s="8">
        <f t="shared" si="8"/>
        <v>0</v>
      </c>
      <c r="DG18" s="8">
        <f t="shared" si="9"/>
        <v>0</v>
      </c>
      <c r="DH18" s="8">
        <f t="shared" si="10"/>
        <v>0</v>
      </c>
      <c r="DI18" s="8">
        <f t="shared" si="11"/>
        <v>0</v>
      </c>
      <c r="DJ18" s="9" t="str">
        <f t="shared" si="41"/>
        <v/>
      </c>
      <c r="DK18" s="11" t="str">
        <f>IFERROR(VLOOKUP(DJ18,AW$5:CD37,34,0),"")</f>
        <v/>
      </c>
      <c r="DL18" s="8" t="str">
        <f>IF(DJ18="","",RANK(DK18,DK5:DK24))</f>
        <v/>
      </c>
      <c r="DM18" s="9" t="str">
        <f t="shared" si="42"/>
        <v/>
      </c>
      <c r="DN18" s="9" t="str">
        <f t="shared" si="43"/>
        <v/>
      </c>
      <c r="DO18" s="11" t="str">
        <f t="shared" si="87"/>
        <v/>
      </c>
      <c r="DP18" s="8" t="str">
        <f>IF(DN18="","",RANK(DO18,DO5:DO24))</f>
        <v/>
      </c>
      <c r="DQ18" s="9" t="str">
        <f t="shared" si="44"/>
        <v/>
      </c>
      <c r="DR18" s="9" t="str">
        <f t="shared" si="45"/>
        <v/>
      </c>
      <c r="DS18" s="11" t="str">
        <f t="shared" si="88"/>
        <v/>
      </c>
      <c r="DT18" s="8" t="str">
        <f>IF(DR18="","",RANK(DS18,DS5:DS24))</f>
        <v/>
      </c>
      <c r="DU18" s="9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  <c r="EZ18" s="18"/>
      <c r="FA18" s="18"/>
      <c r="FB18" s="18"/>
      <c r="FC18" s="18"/>
      <c r="FD18" s="18"/>
      <c r="FE18" s="18"/>
    </row>
    <row r="19" spans="1:161" x14ac:dyDescent="0.25">
      <c r="A19" s="28"/>
      <c r="B19" s="71"/>
      <c r="C19" s="29"/>
      <c r="D19" s="30"/>
      <c r="E19" s="31"/>
      <c r="F19" s="32"/>
      <c r="G19" s="74"/>
      <c r="H19" s="33"/>
      <c r="I19" s="34"/>
      <c r="J19" s="35"/>
      <c r="K19" s="104"/>
      <c r="L19" s="44"/>
      <c r="M19" s="13" t="str">
        <f t="shared" si="46"/>
        <v/>
      </c>
      <c r="N19" s="14" t="str">
        <f t="shared" si="47"/>
        <v/>
      </c>
      <c r="O19" s="15" t="str">
        <f>IF('Equipes et choix des points'!A16="","",VLOOKUP('Matchs et classements'!AQ19,'Matchs et classements'!$AR$5:$AW$24,6,0))</f>
        <v/>
      </c>
      <c r="P19" s="16" t="str">
        <f t="shared" si="48"/>
        <v/>
      </c>
      <c r="Q19" s="16" t="str">
        <f t="shared" si="49"/>
        <v/>
      </c>
      <c r="R19" s="16" t="str">
        <f t="shared" si="50"/>
        <v/>
      </c>
      <c r="S19" s="16" t="str">
        <f t="shared" si="51"/>
        <v/>
      </c>
      <c r="T19" s="16" t="str">
        <f t="shared" si="52"/>
        <v/>
      </c>
      <c r="U19" s="16" t="str">
        <f t="shared" si="53"/>
        <v/>
      </c>
      <c r="V19" s="16" t="str">
        <f t="shared" si="54"/>
        <v/>
      </c>
      <c r="W19" s="13" t="str">
        <f t="shared" si="55"/>
        <v/>
      </c>
      <c r="X19" s="14" t="str">
        <f t="shared" si="56"/>
        <v/>
      </c>
      <c r="Y19" s="15" t="str">
        <f>IF('Equipes et choix des points'!A16="","",VLOOKUP('Matchs et classements'!AS19,'Matchs et classements'!$AT$5:$BH$24,15,0))</f>
        <v/>
      </c>
      <c r="Z19" s="17" t="str">
        <f t="shared" si="57"/>
        <v/>
      </c>
      <c r="AA19" s="17" t="str">
        <f t="shared" si="58"/>
        <v/>
      </c>
      <c r="AB19" s="17" t="str">
        <f t="shared" si="59"/>
        <v/>
      </c>
      <c r="AC19" s="17" t="str">
        <f t="shared" si="60"/>
        <v/>
      </c>
      <c r="AD19" s="17" t="str">
        <f t="shared" si="61"/>
        <v/>
      </c>
      <c r="AE19" s="17" t="str">
        <f t="shared" si="62"/>
        <v/>
      </c>
      <c r="AF19" s="17" t="str">
        <f t="shared" si="63"/>
        <v/>
      </c>
      <c r="AG19" s="13" t="str">
        <f t="shared" si="64"/>
        <v/>
      </c>
      <c r="AH19" s="14" t="str">
        <f t="shared" si="65"/>
        <v/>
      </c>
      <c r="AI19" s="15" t="str">
        <f>IF('Equipes et choix des points'!A16="","",VLOOKUP('Matchs et classements'!AU19,'Matchs et classements'!$AV$5:$BS$24,24,0))</f>
        <v/>
      </c>
      <c r="AJ19" s="17" t="str">
        <f t="shared" si="66"/>
        <v/>
      </c>
      <c r="AK19" s="17" t="str">
        <f t="shared" si="67"/>
        <v/>
      </c>
      <c r="AL19" s="17" t="str">
        <f t="shared" si="68"/>
        <v/>
      </c>
      <c r="AM19" s="17" t="str">
        <f t="shared" si="69"/>
        <v/>
      </c>
      <c r="AN19" s="17" t="str">
        <f t="shared" si="70"/>
        <v/>
      </c>
      <c r="AO19" s="17" t="str">
        <f t="shared" si="71"/>
        <v/>
      </c>
      <c r="AP19" s="17" t="str">
        <f t="shared" si="72"/>
        <v/>
      </c>
      <c r="AQ19" s="10">
        <v>15</v>
      </c>
      <c r="AR19" s="8" t="str">
        <f t="shared" si="73"/>
        <v/>
      </c>
      <c r="AS19" s="8">
        <v>15</v>
      </c>
      <c r="AT19" s="8" t="str">
        <f t="shared" si="74"/>
        <v/>
      </c>
      <c r="AU19" s="8">
        <v>15</v>
      </c>
      <c r="AV19" s="8" t="str">
        <f t="shared" si="75"/>
        <v/>
      </c>
      <c r="AW19" s="9" t="str">
        <f>IF('Equipes et choix des points'!$A$16&lt;&gt;"",'Equipes et choix des points'!$A$16,"")</f>
        <v/>
      </c>
      <c r="AX19" s="8" t="str">
        <f>IF('Equipes et choix des points'!A16="","",RANK(CD19,$CD$5:$CD$24))</f>
        <v/>
      </c>
      <c r="AY19" s="8" t="str">
        <f t="shared" si="76"/>
        <v/>
      </c>
      <c r="AZ19" s="8" t="str">
        <f t="shared" si="12"/>
        <v/>
      </c>
      <c r="BA19" s="8" t="str">
        <f t="shared" si="13"/>
        <v/>
      </c>
      <c r="BB19" s="8" t="str">
        <f t="shared" si="14"/>
        <v/>
      </c>
      <c r="BC19" s="8" t="str">
        <f t="shared" si="15"/>
        <v/>
      </c>
      <c r="BD19" s="8" t="str">
        <f t="shared" si="16"/>
        <v/>
      </c>
      <c r="BE19" s="8" t="str">
        <f t="shared" si="17"/>
        <v/>
      </c>
      <c r="BF19" s="8" t="str">
        <f t="shared" si="18"/>
        <v/>
      </c>
      <c r="BG19" s="8" t="str">
        <f t="shared" si="77"/>
        <v/>
      </c>
      <c r="BH19" s="9" t="str">
        <f>IF('Equipes et choix des points'!$A$16&lt;&gt;"",'Equipes et choix des points'!$A$16,"")</f>
        <v/>
      </c>
      <c r="BI19" s="8" t="str">
        <f t="shared" si="78"/>
        <v/>
      </c>
      <c r="BJ19" s="8" t="str">
        <f t="shared" si="79"/>
        <v/>
      </c>
      <c r="BK19" s="8" t="str">
        <f t="shared" si="19"/>
        <v/>
      </c>
      <c r="BL19" s="8" t="str">
        <f t="shared" si="20"/>
        <v/>
      </c>
      <c r="BM19" s="8" t="str">
        <f t="shared" si="21"/>
        <v/>
      </c>
      <c r="BN19" s="8" t="str">
        <f t="shared" si="22"/>
        <v/>
      </c>
      <c r="BO19" s="8" t="str">
        <f t="shared" si="23"/>
        <v/>
      </c>
      <c r="BP19" s="8" t="str">
        <f t="shared" si="24"/>
        <v/>
      </c>
      <c r="BQ19" s="8" t="str">
        <f t="shared" si="25"/>
        <v/>
      </c>
      <c r="BR19" s="8" t="str">
        <f t="shared" si="80"/>
        <v/>
      </c>
      <c r="BS19" s="9" t="str">
        <f>IF('Equipes et choix des points'!$A$16&lt;&gt;"",'Equipes et choix des points'!$A$16,"")</f>
        <v/>
      </c>
      <c r="BT19" s="8" t="str">
        <f t="shared" si="81"/>
        <v/>
      </c>
      <c r="BU19" s="8" t="str">
        <f t="shared" si="82"/>
        <v/>
      </c>
      <c r="BV19" s="8" t="str">
        <f t="shared" si="26"/>
        <v/>
      </c>
      <c r="BW19" s="8" t="str">
        <f t="shared" si="27"/>
        <v/>
      </c>
      <c r="BX19" s="8" t="str">
        <f t="shared" si="28"/>
        <v/>
      </c>
      <c r="BY19" s="8" t="str">
        <f t="shared" si="29"/>
        <v/>
      </c>
      <c r="BZ19" s="8" t="str">
        <f t="shared" si="30"/>
        <v/>
      </c>
      <c r="CA19" s="8" t="str">
        <f t="shared" si="31"/>
        <v/>
      </c>
      <c r="CB19" s="8" t="str">
        <f t="shared" si="32"/>
        <v/>
      </c>
      <c r="CC19" s="8" t="str">
        <f t="shared" si="83"/>
        <v/>
      </c>
      <c r="CD19" s="11" t="str">
        <f t="shared" si="84"/>
        <v/>
      </c>
      <c r="CE19" s="11" t="str">
        <f>IFERROR(SUM(CD19+0.0000006),"")</f>
        <v/>
      </c>
      <c r="CF19" s="11" t="str">
        <f t="shared" si="85"/>
        <v/>
      </c>
      <c r="CG19" s="11" t="str">
        <f>IFERROR(SUM(CF19+0.0000006),"")</f>
        <v/>
      </c>
      <c r="CH19" s="11" t="str">
        <f t="shared" si="86"/>
        <v/>
      </c>
      <c r="CI19" s="11" t="str">
        <f>IFERROR(SUM(CH19+0.0000006),"")</f>
        <v/>
      </c>
      <c r="CJ19" s="8">
        <f t="shared" si="0"/>
        <v>0</v>
      </c>
      <c r="CK19" s="8">
        <f t="shared" si="1"/>
        <v>0</v>
      </c>
      <c r="CL19" s="8" t="str">
        <f t="shared" si="33"/>
        <v/>
      </c>
      <c r="CM19" s="8" t="str">
        <f t="shared" si="34"/>
        <v/>
      </c>
      <c r="CN19" s="8" t="str">
        <f t="shared" si="35"/>
        <v/>
      </c>
      <c r="CO19" s="8" t="str">
        <f t="shared" si="36"/>
        <v/>
      </c>
      <c r="CP19" s="8">
        <f>IF(D19="",0,IF(D19=E19,0,IF(D19&lt;E19,0,IF('Equipes et choix des points'!$I$2=1,IF('Matchs et classements'!D19&gt;'Matchs et classements'!E19,3),IF('Equipes et choix des points'!$I$2=2,IF('Matchs et classements'!D19&gt;E19,4))))))</f>
        <v>0</v>
      </c>
      <c r="CQ19" s="8">
        <f>IF(E19="",0,IF(E19=D19,0,IF(E19&lt;D19,0,IF('Equipes et choix des points'!$I$2=1,IF('Matchs et classements'!E19&gt;'Matchs et classements'!D19,3),IF('Equipes et choix des points'!$I$2=2,IF('Matchs et classements'!E19&gt;'Matchs et classements'!D19,4))))))</f>
        <v>0</v>
      </c>
      <c r="CR19" s="8">
        <f>IF(D19="",0,IF(D19&gt;E19,0,IF(D19&lt;E19,0,IF('Equipes et choix des points'!$I$2=1,IF('Matchs et classements'!D19='Matchs et classements'!E19,1),IF('Equipes et choix des points'!$I$2=2,IF('Matchs et classements'!D19='Matchs et classements'!E19,2))))))</f>
        <v>0</v>
      </c>
      <c r="CS19" s="8">
        <f>IF(E19="",0,IF(E19&gt;D19,0,IF(E19&lt;D19,0,IF('Equipes et choix des points'!$I$2=1,IF('Matchs et classements'!E19='Matchs et classements'!D19,1),IF('Equipes et choix des points'!$I$2=2,IF('Matchs et classements'!E19='Matchs et classements'!D19,2))))))</f>
        <v>0</v>
      </c>
      <c r="CT19" s="8">
        <f>IF(D19="",0,IF(D19&gt;E19,0,IF(D19=E19,0,IF('Equipes et choix des points'!$I$2=1,IF('Matchs et classements'!D19&lt;'Matchs et classements'!E19,0),IF('Equipes et choix des points'!$I$2=2,IF('Matchs et classements'!D19&lt;'Matchs et classements'!E19,1))))))</f>
        <v>0</v>
      </c>
      <c r="CU19" s="8">
        <f>IF(E19="",0,IF(E19&gt;D19,0,IF(E19=D19,0,IF('Equipes et choix des points'!$I$2=1,IF('Matchs et classements'!E19&lt;'Matchs et classements'!D19,0),IF('Equipes et choix des points'!$I$2=2,IF('Matchs et classements'!E19&lt;'Matchs et classements'!D19,1))))))</f>
        <v>0</v>
      </c>
      <c r="CV19" s="8">
        <f t="shared" si="37"/>
        <v>0</v>
      </c>
      <c r="CW19" s="8">
        <f t="shared" si="38"/>
        <v>0</v>
      </c>
      <c r="CX19" s="8">
        <f t="shared" si="39"/>
        <v>0</v>
      </c>
      <c r="CY19" s="8">
        <f t="shared" si="40"/>
        <v>0</v>
      </c>
      <c r="CZ19" s="8" t="b">
        <f t="shared" si="2"/>
        <v>0</v>
      </c>
      <c r="DA19" s="8" t="b">
        <f t="shared" si="3"/>
        <v>0</v>
      </c>
      <c r="DB19" s="8" t="b">
        <f t="shared" si="4"/>
        <v>0</v>
      </c>
      <c r="DC19" s="8" t="b">
        <f t="shared" si="5"/>
        <v>0</v>
      </c>
      <c r="DD19" s="8" t="b">
        <f t="shared" si="6"/>
        <v>0</v>
      </c>
      <c r="DE19" s="8" t="b">
        <f t="shared" si="7"/>
        <v>0</v>
      </c>
      <c r="DF19" s="8">
        <f t="shared" si="8"/>
        <v>0</v>
      </c>
      <c r="DG19" s="8">
        <f t="shared" si="9"/>
        <v>0</v>
      </c>
      <c r="DH19" s="8">
        <f t="shared" si="10"/>
        <v>0</v>
      </c>
      <c r="DI19" s="8">
        <f t="shared" si="11"/>
        <v>0</v>
      </c>
      <c r="DJ19" s="9" t="str">
        <f t="shared" si="41"/>
        <v/>
      </c>
      <c r="DK19" s="11" t="str">
        <f>IFERROR(VLOOKUP(DJ19,AW$5:CD38,34,0),"")</f>
        <v/>
      </c>
      <c r="DL19" s="8" t="str">
        <f>IF(DJ19="","",RANK(DK19,DK5:DK24))</f>
        <v/>
      </c>
      <c r="DM19" s="9" t="str">
        <f t="shared" si="42"/>
        <v/>
      </c>
      <c r="DN19" s="9" t="str">
        <f t="shared" si="43"/>
        <v/>
      </c>
      <c r="DO19" s="11" t="str">
        <f t="shared" si="87"/>
        <v/>
      </c>
      <c r="DP19" s="8" t="str">
        <f>IF(DN19="","",RANK(DO19,DO5:DO24))</f>
        <v/>
      </c>
      <c r="DQ19" s="9" t="str">
        <f t="shared" si="44"/>
        <v/>
      </c>
      <c r="DR19" s="9" t="str">
        <f t="shared" si="45"/>
        <v/>
      </c>
      <c r="DS19" s="11" t="str">
        <f t="shared" si="88"/>
        <v/>
      </c>
      <c r="DT19" s="8" t="str">
        <f>IF(DR19="","",RANK(DS19,DS5:DS24))</f>
        <v/>
      </c>
      <c r="DU19" s="9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</row>
    <row r="20" spans="1:161" x14ac:dyDescent="0.25">
      <c r="A20" s="28"/>
      <c r="B20" s="71"/>
      <c r="C20" s="29"/>
      <c r="D20" s="30"/>
      <c r="E20" s="31"/>
      <c r="F20" s="32"/>
      <c r="G20" s="74"/>
      <c r="H20" s="33"/>
      <c r="I20" s="34"/>
      <c r="J20" s="35"/>
      <c r="K20" s="104"/>
      <c r="L20" s="44"/>
      <c r="M20" s="13" t="str">
        <f t="shared" si="46"/>
        <v/>
      </c>
      <c r="N20" s="14" t="str">
        <f t="shared" si="47"/>
        <v/>
      </c>
      <c r="O20" s="15" t="str">
        <f>IF('Equipes et choix des points'!A17="","",VLOOKUP('Matchs et classements'!AQ20,'Matchs et classements'!$AR$5:$AW$24,6,0))</f>
        <v/>
      </c>
      <c r="P20" s="16" t="str">
        <f t="shared" si="48"/>
        <v/>
      </c>
      <c r="Q20" s="16" t="str">
        <f t="shared" si="49"/>
        <v/>
      </c>
      <c r="R20" s="16" t="str">
        <f t="shared" si="50"/>
        <v/>
      </c>
      <c r="S20" s="16" t="str">
        <f t="shared" si="51"/>
        <v/>
      </c>
      <c r="T20" s="16" t="str">
        <f t="shared" si="52"/>
        <v/>
      </c>
      <c r="U20" s="16" t="str">
        <f t="shared" si="53"/>
        <v/>
      </c>
      <c r="V20" s="16" t="str">
        <f t="shared" si="54"/>
        <v/>
      </c>
      <c r="W20" s="13" t="str">
        <f t="shared" si="55"/>
        <v/>
      </c>
      <c r="X20" s="14" t="str">
        <f t="shared" si="56"/>
        <v/>
      </c>
      <c r="Y20" s="15" t="str">
        <f>IF('Equipes et choix des points'!A17="","",VLOOKUP('Matchs et classements'!AS20,'Matchs et classements'!$AT$5:$BH$24,15,0))</f>
        <v/>
      </c>
      <c r="Z20" s="17" t="str">
        <f t="shared" si="57"/>
        <v/>
      </c>
      <c r="AA20" s="17" t="str">
        <f t="shared" si="58"/>
        <v/>
      </c>
      <c r="AB20" s="17" t="str">
        <f t="shared" si="59"/>
        <v/>
      </c>
      <c r="AC20" s="17" t="str">
        <f t="shared" si="60"/>
        <v/>
      </c>
      <c r="AD20" s="17" t="str">
        <f t="shared" si="61"/>
        <v/>
      </c>
      <c r="AE20" s="17" t="str">
        <f t="shared" si="62"/>
        <v/>
      </c>
      <c r="AF20" s="17" t="str">
        <f t="shared" si="63"/>
        <v/>
      </c>
      <c r="AG20" s="13" t="str">
        <f t="shared" si="64"/>
        <v/>
      </c>
      <c r="AH20" s="14" t="str">
        <f t="shared" si="65"/>
        <v/>
      </c>
      <c r="AI20" s="15" t="str">
        <f>IF('Equipes et choix des points'!A17="","",VLOOKUP('Matchs et classements'!AU20,'Matchs et classements'!$AV$5:$BS$24,24,0))</f>
        <v/>
      </c>
      <c r="AJ20" s="17" t="str">
        <f t="shared" si="66"/>
        <v/>
      </c>
      <c r="AK20" s="17" t="str">
        <f t="shared" si="67"/>
        <v/>
      </c>
      <c r="AL20" s="17" t="str">
        <f t="shared" si="68"/>
        <v/>
      </c>
      <c r="AM20" s="17" t="str">
        <f t="shared" si="69"/>
        <v/>
      </c>
      <c r="AN20" s="17" t="str">
        <f t="shared" si="70"/>
        <v/>
      </c>
      <c r="AO20" s="17" t="str">
        <f t="shared" si="71"/>
        <v/>
      </c>
      <c r="AP20" s="17" t="str">
        <f t="shared" si="72"/>
        <v/>
      </c>
      <c r="AQ20" s="10">
        <v>16</v>
      </c>
      <c r="AR20" s="8" t="str">
        <f t="shared" si="73"/>
        <v/>
      </c>
      <c r="AS20" s="8">
        <v>16</v>
      </c>
      <c r="AT20" s="8" t="str">
        <f t="shared" si="74"/>
        <v/>
      </c>
      <c r="AU20" s="8">
        <v>16</v>
      </c>
      <c r="AV20" s="8" t="str">
        <f t="shared" si="75"/>
        <v/>
      </c>
      <c r="AW20" s="9" t="str">
        <f>IF('Equipes et choix des points'!$A$17&lt;&gt;"",'Equipes et choix des points'!$A$17,"")</f>
        <v/>
      </c>
      <c r="AX20" s="8" t="str">
        <f>IF('Equipes et choix des points'!A17="","",RANK(CD20,$CD$5:$CD$24))</f>
        <v/>
      </c>
      <c r="AY20" s="8" t="str">
        <f t="shared" si="76"/>
        <v/>
      </c>
      <c r="AZ20" s="8" t="str">
        <f t="shared" si="12"/>
        <v/>
      </c>
      <c r="BA20" s="8" t="str">
        <f t="shared" si="13"/>
        <v/>
      </c>
      <c r="BB20" s="8" t="str">
        <f t="shared" si="14"/>
        <v/>
      </c>
      <c r="BC20" s="8" t="str">
        <f t="shared" si="15"/>
        <v/>
      </c>
      <c r="BD20" s="8" t="str">
        <f t="shared" si="16"/>
        <v/>
      </c>
      <c r="BE20" s="8" t="str">
        <f t="shared" si="17"/>
        <v/>
      </c>
      <c r="BF20" s="8" t="str">
        <f t="shared" si="18"/>
        <v/>
      </c>
      <c r="BG20" s="8" t="str">
        <f t="shared" si="77"/>
        <v/>
      </c>
      <c r="BH20" s="9" t="str">
        <f>IF('Equipes et choix des points'!$A$17&lt;&gt;"",'Equipes et choix des points'!$A$17,"")</f>
        <v/>
      </c>
      <c r="BI20" s="8" t="str">
        <f t="shared" si="78"/>
        <v/>
      </c>
      <c r="BJ20" s="8" t="str">
        <f t="shared" si="79"/>
        <v/>
      </c>
      <c r="BK20" s="8" t="str">
        <f t="shared" si="19"/>
        <v/>
      </c>
      <c r="BL20" s="8" t="str">
        <f t="shared" si="20"/>
        <v/>
      </c>
      <c r="BM20" s="8" t="str">
        <f t="shared" si="21"/>
        <v/>
      </c>
      <c r="BN20" s="8" t="str">
        <f t="shared" si="22"/>
        <v/>
      </c>
      <c r="BO20" s="8" t="str">
        <f t="shared" si="23"/>
        <v/>
      </c>
      <c r="BP20" s="8" t="str">
        <f t="shared" si="24"/>
        <v/>
      </c>
      <c r="BQ20" s="8" t="str">
        <f t="shared" si="25"/>
        <v/>
      </c>
      <c r="BR20" s="8" t="str">
        <f t="shared" si="80"/>
        <v/>
      </c>
      <c r="BS20" s="9" t="str">
        <f>IF('Equipes et choix des points'!$A$17&lt;&gt;"",'Equipes et choix des points'!$A$17,"")</f>
        <v/>
      </c>
      <c r="BT20" s="8" t="str">
        <f t="shared" si="81"/>
        <v/>
      </c>
      <c r="BU20" s="8" t="str">
        <f t="shared" si="82"/>
        <v/>
      </c>
      <c r="BV20" s="8" t="str">
        <f t="shared" si="26"/>
        <v/>
      </c>
      <c r="BW20" s="8" t="str">
        <f t="shared" si="27"/>
        <v/>
      </c>
      <c r="BX20" s="8" t="str">
        <f t="shared" si="28"/>
        <v/>
      </c>
      <c r="BY20" s="8" t="str">
        <f t="shared" si="29"/>
        <v/>
      </c>
      <c r="BZ20" s="8" t="str">
        <f t="shared" si="30"/>
        <v/>
      </c>
      <c r="CA20" s="8" t="str">
        <f t="shared" si="31"/>
        <v/>
      </c>
      <c r="CB20" s="8" t="str">
        <f t="shared" si="32"/>
        <v/>
      </c>
      <c r="CC20" s="8" t="str">
        <f t="shared" si="83"/>
        <v/>
      </c>
      <c r="CD20" s="11" t="str">
        <f t="shared" si="84"/>
        <v/>
      </c>
      <c r="CE20" s="11" t="str">
        <f>IFERROR(SUM(CD20+0.0000005),"")</f>
        <v/>
      </c>
      <c r="CF20" s="11" t="str">
        <f t="shared" si="85"/>
        <v/>
      </c>
      <c r="CG20" s="11" t="str">
        <f>IFERROR(SUM(CF20+0.0000005),"")</f>
        <v/>
      </c>
      <c r="CH20" s="11" t="str">
        <f t="shared" si="86"/>
        <v/>
      </c>
      <c r="CI20" s="11" t="str">
        <f>IFERROR(SUM(CH20+0.0000005),"")</f>
        <v/>
      </c>
      <c r="CJ20" s="8">
        <f t="shared" si="0"/>
        <v>0</v>
      </c>
      <c r="CK20" s="8">
        <f t="shared" si="1"/>
        <v>0</v>
      </c>
      <c r="CL20" s="8" t="str">
        <f t="shared" si="33"/>
        <v/>
      </c>
      <c r="CM20" s="8" t="str">
        <f t="shared" si="34"/>
        <v/>
      </c>
      <c r="CN20" s="8" t="str">
        <f t="shared" si="35"/>
        <v/>
      </c>
      <c r="CO20" s="8" t="str">
        <f t="shared" si="36"/>
        <v/>
      </c>
      <c r="CP20" s="8">
        <f>IF(D20="",0,IF(D20=E20,0,IF(D20&lt;E20,0,IF('Equipes et choix des points'!$I$2=1,IF('Matchs et classements'!D20&gt;'Matchs et classements'!E20,3),IF('Equipes et choix des points'!$I$2=2,IF('Matchs et classements'!D20&gt;E20,4))))))</f>
        <v>0</v>
      </c>
      <c r="CQ20" s="8">
        <f>IF(E20="",0,IF(E20=D20,0,IF(E20&lt;D20,0,IF('Equipes et choix des points'!$I$2=1,IF('Matchs et classements'!E20&gt;'Matchs et classements'!D20,3),IF('Equipes et choix des points'!$I$2=2,IF('Matchs et classements'!E20&gt;'Matchs et classements'!D20,4))))))</f>
        <v>0</v>
      </c>
      <c r="CR20" s="8">
        <f>IF(D20="",0,IF(D20&gt;E20,0,IF(D20&lt;E20,0,IF('Equipes et choix des points'!$I$2=1,IF('Matchs et classements'!D20='Matchs et classements'!E20,1),IF('Equipes et choix des points'!$I$2=2,IF('Matchs et classements'!D20='Matchs et classements'!E20,2))))))</f>
        <v>0</v>
      </c>
      <c r="CS20" s="8">
        <f>IF(E20="",0,IF(E20&gt;D20,0,IF(E20&lt;D20,0,IF('Equipes et choix des points'!$I$2=1,IF('Matchs et classements'!E20='Matchs et classements'!D20,1),IF('Equipes et choix des points'!$I$2=2,IF('Matchs et classements'!E20='Matchs et classements'!D20,2))))))</f>
        <v>0</v>
      </c>
      <c r="CT20" s="8">
        <f>IF(D20="",0,IF(D20&gt;E20,0,IF(D20=E20,0,IF('Equipes et choix des points'!$I$2=1,IF('Matchs et classements'!D20&lt;'Matchs et classements'!E20,0),IF('Equipes et choix des points'!$I$2=2,IF('Matchs et classements'!D20&lt;'Matchs et classements'!E20,1))))))</f>
        <v>0</v>
      </c>
      <c r="CU20" s="8">
        <f>IF(E20="",0,IF(E20&gt;D20,0,IF(E20=D20,0,IF('Equipes et choix des points'!$I$2=1,IF('Matchs et classements'!E20&lt;'Matchs et classements'!D20,0),IF('Equipes et choix des points'!$I$2=2,IF('Matchs et classements'!E20&lt;'Matchs et classements'!D20,1))))))</f>
        <v>0</v>
      </c>
      <c r="CV20" s="8">
        <f t="shared" si="37"/>
        <v>0</v>
      </c>
      <c r="CW20" s="8">
        <f t="shared" si="38"/>
        <v>0</v>
      </c>
      <c r="CX20" s="8">
        <f t="shared" si="39"/>
        <v>0</v>
      </c>
      <c r="CY20" s="8">
        <f t="shared" si="40"/>
        <v>0</v>
      </c>
      <c r="CZ20" s="8" t="b">
        <f t="shared" si="2"/>
        <v>0</v>
      </c>
      <c r="DA20" s="8" t="b">
        <f t="shared" si="3"/>
        <v>0</v>
      </c>
      <c r="DB20" s="8" t="b">
        <f t="shared" si="4"/>
        <v>0</v>
      </c>
      <c r="DC20" s="8" t="b">
        <f t="shared" si="5"/>
        <v>0</v>
      </c>
      <c r="DD20" s="8" t="b">
        <f t="shared" si="6"/>
        <v>0</v>
      </c>
      <c r="DE20" s="8" t="b">
        <f t="shared" si="7"/>
        <v>0</v>
      </c>
      <c r="DF20" s="8">
        <f t="shared" si="8"/>
        <v>0</v>
      </c>
      <c r="DG20" s="8">
        <f t="shared" si="9"/>
        <v>0</v>
      </c>
      <c r="DH20" s="8">
        <f t="shared" si="10"/>
        <v>0</v>
      </c>
      <c r="DI20" s="8">
        <f t="shared" si="11"/>
        <v>0</v>
      </c>
      <c r="DJ20" s="9" t="str">
        <f t="shared" si="41"/>
        <v/>
      </c>
      <c r="DK20" s="11" t="str">
        <f>IFERROR(VLOOKUP(DJ20,AW$5:CD39,34,0),"")</f>
        <v/>
      </c>
      <c r="DL20" s="8" t="str">
        <f>IF(DJ20="","",RANK(DK20,DK5:DK24))</f>
        <v/>
      </c>
      <c r="DM20" s="9" t="str">
        <f t="shared" si="42"/>
        <v/>
      </c>
      <c r="DN20" s="9" t="str">
        <f t="shared" si="43"/>
        <v/>
      </c>
      <c r="DO20" s="11" t="str">
        <f t="shared" si="87"/>
        <v/>
      </c>
      <c r="DP20" s="8" t="str">
        <f>IF(DN20="","",RANK(DO20,DO5:DO24))</f>
        <v/>
      </c>
      <c r="DQ20" s="9" t="str">
        <f t="shared" si="44"/>
        <v/>
      </c>
      <c r="DR20" s="9" t="str">
        <f t="shared" si="45"/>
        <v/>
      </c>
      <c r="DS20" s="11" t="str">
        <f t="shared" si="88"/>
        <v/>
      </c>
      <c r="DT20" s="8" t="str">
        <f>IF(DR20="","",RANK(DS20,DS5:DS24))</f>
        <v/>
      </c>
      <c r="DU20" s="9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</row>
    <row r="21" spans="1:161" x14ac:dyDescent="0.25">
      <c r="A21" s="28"/>
      <c r="B21" s="71"/>
      <c r="C21" s="29"/>
      <c r="D21" s="30"/>
      <c r="E21" s="31"/>
      <c r="F21" s="32"/>
      <c r="G21" s="74"/>
      <c r="H21" s="33"/>
      <c r="I21" s="34"/>
      <c r="J21" s="35"/>
      <c r="K21" s="104"/>
      <c r="L21" s="44"/>
      <c r="M21" s="13" t="str">
        <f t="shared" si="46"/>
        <v/>
      </c>
      <c r="N21" s="14" t="str">
        <f t="shared" si="47"/>
        <v/>
      </c>
      <c r="O21" s="15" t="str">
        <f>IF('Equipes et choix des points'!A18="","",VLOOKUP('Matchs et classements'!AQ21,'Matchs et classements'!$AR$5:$AW$24,6,0))</f>
        <v/>
      </c>
      <c r="P21" s="16" t="str">
        <f t="shared" si="48"/>
        <v/>
      </c>
      <c r="Q21" s="16" t="str">
        <f t="shared" si="49"/>
        <v/>
      </c>
      <c r="R21" s="16" t="str">
        <f t="shared" si="50"/>
        <v/>
      </c>
      <c r="S21" s="16" t="str">
        <f t="shared" si="51"/>
        <v/>
      </c>
      <c r="T21" s="16" t="str">
        <f t="shared" si="52"/>
        <v/>
      </c>
      <c r="U21" s="16" t="str">
        <f t="shared" si="53"/>
        <v/>
      </c>
      <c r="V21" s="16" t="str">
        <f t="shared" si="54"/>
        <v/>
      </c>
      <c r="W21" s="13" t="str">
        <f t="shared" si="55"/>
        <v/>
      </c>
      <c r="X21" s="14" t="str">
        <f t="shared" si="56"/>
        <v/>
      </c>
      <c r="Y21" s="15" t="str">
        <f>IF('Equipes et choix des points'!A18="","",VLOOKUP('Matchs et classements'!AS21,'Matchs et classements'!$AT$5:$BH$24,15,0))</f>
        <v/>
      </c>
      <c r="Z21" s="17" t="str">
        <f t="shared" si="57"/>
        <v/>
      </c>
      <c r="AA21" s="17" t="str">
        <f t="shared" si="58"/>
        <v/>
      </c>
      <c r="AB21" s="17" t="str">
        <f t="shared" si="59"/>
        <v/>
      </c>
      <c r="AC21" s="17" t="str">
        <f t="shared" si="60"/>
        <v/>
      </c>
      <c r="AD21" s="17" t="str">
        <f t="shared" si="61"/>
        <v/>
      </c>
      <c r="AE21" s="17" t="str">
        <f t="shared" si="62"/>
        <v/>
      </c>
      <c r="AF21" s="17" t="str">
        <f t="shared" si="63"/>
        <v/>
      </c>
      <c r="AG21" s="13" t="str">
        <f t="shared" si="64"/>
        <v/>
      </c>
      <c r="AH21" s="14" t="str">
        <f t="shared" si="65"/>
        <v/>
      </c>
      <c r="AI21" s="15" t="str">
        <f>IF('Equipes et choix des points'!A18="","",VLOOKUP('Matchs et classements'!AU21,'Matchs et classements'!$AV$5:$BS$24,24,0))</f>
        <v/>
      </c>
      <c r="AJ21" s="17" t="str">
        <f t="shared" si="66"/>
        <v/>
      </c>
      <c r="AK21" s="17" t="str">
        <f t="shared" si="67"/>
        <v/>
      </c>
      <c r="AL21" s="17" t="str">
        <f t="shared" si="68"/>
        <v/>
      </c>
      <c r="AM21" s="17" t="str">
        <f t="shared" si="69"/>
        <v/>
      </c>
      <c r="AN21" s="17" t="str">
        <f t="shared" si="70"/>
        <v/>
      </c>
      <c r="AO21" s="17" t="str">
        <f t="shared" si="71"/>
        <v/>
      </c>
      <c r="AP21" s="17" t="str">
        <f t="shared" si="72"/>
        <v/>
      </c>
      <c r="AQ21" s="10">
        <v>17</v>
      </c>
      <c r="AR21" s="8" t="str">
        <f t="shared" si="73"/>
        <v/>
      </c>
      <c r="AS21" s="8">
        <v>17</v>
      </c>
      <c r="AT21" s="8" t="str">
        <f t="shared" si="74"/>
        <v/>
      </c>
      <c r="AU21" s="8">
        <v>17</v>
      </c>
      <c r="AV21" s="8" t="str">
        <f t="shared" si="75"/>
        <v/>
      </c>
      <c r="AW21" s="9" t="str">
        <f>IF('Equipes et choix des points'!$A$18&lt;&gt;"",'Equipes et choix des points'!$A$18,"")</f>
        <v/>
      </c>
      <c r="AX21" s="8" t="str">
        <f>IF('Equipes et choix des points'!A18="","",RANK(CD21,$CD$5:$CD$24))</f>
        <v/>
      </c>
      <c r="AY21" s="8" t="str">
        <f t="shared" si="76"/>
        <v/>
      </c>
      <c r="AZ21" s="8" t="str">
        <f t="shared" si="12"/>
        <v/>
      </c>
      <c r="BA21" s="8" t="str">
        <f t="shared" si="13"/>
        <v/>
      </c>
      <c r="BB21" s="8" t="str">
        <f t="shared" si="14"/>
        <v/>
      </c>
      <c r="BC21" s="8" t="str">
        <f t="shared" si="15"/>
        <v/>
      </c>
      <c r="BD21" s="8" t="str">
        <f t="shared" si="16"/>
        <v/>
      </c>
      <c r="BE21" s="8" t="str">
        <f t="shared" si="17"/>
        <v/>
      </c>
      <c r="BF21" s="8" t="str">
        <f t="shared" si="18"/>
        <v/>
      </c>
      <c r="BG21" s="8" t="str">
        <f t="shared" si="77"/>
        <v/>
      </c>
      <c r="BH21" s="9" t="str">
        <f>IF('Equipes et choix des points'!$A$18&lt;&gt;"",'Equipes et choix des points'!$A$18,"")</f>
        <v/>
      </c>
      <c r="BI21" s="8" t="str">
        <f t="shared" si="78"/>
        <v/>
      </c>
      <c r="BJ21" s="8" t="str">
        <f t="shared" si="79"/>
        <v/>
      </c>
      <c r="BK21" s="8" t="str">
        <f t="shared" si="19"/>
        <v/>
      </c>
      <c r="BL21" s="8" t="str">
        <f t="shared" si="20"/>
        <v/>
      </c>
      <c r="BM21" s="8" t="str">
        <f t="shared" si="21"/>
        <v/>
      </c>
      <c r="BN21" s="8" t="str">
        <f t="shared" si="22"/>
        <v/>
      </c>
      <c r="BO21" s="8" t="str">
        <f t="shared" si="23"/>
        <v/>
      </c>
      <c r="BP21" s="8" t="str">
        <f t="shared" si="24"/>
        <v/>
      </c>
      <c r="BQ21" s="8" t="str">
        <f t="shared" si="25"/>
        <v/>
      </c>
      <c r="BR21" s="8" t="str">
        <f t="shared" si="80"/>
        <v/>
      </c>
      <c r="BS21" s="9" t="str">
        <f>IF('Equipes et choix des points'!$A$18&lt;&gt;"",'Equipes et choix des points'!$A$18,"")</f>
        <v/>
      </c>
      <c r="BT21" s="8" t="str">
        <f t="shared" si="81"/>
        <v/>
      </c>
      <c r="BU21" s="8" t="str">
        <f t="shared" si="82"/>
        <v/>
      </c>
      <c r="BV21" s="8" t="str">
        <f t="shared" si="26"/>
        <v/>
      </c>
      <c r="BW21" s="8" t="str">
        <f t="shared" si="27"/>
        <v/>
      </c>
      <c r="BX21" s="8" t="str">
        <f t="shared" si="28"/>
        <v/>
      </c>
      <c r="BY21" s="8" t="str">
        <f t="shared" si="29"/>
        <v/>
      </c>
      <c r="BZ21" s="8" t="str">
        <f t="shared" si="30"/>
        <v/>
      </c>
      <c r="CA21" s="8" t="str">
        <f t="shared" si="31"/>
        <v/>
      </c>
      <c r="CB21" s="8" t="str">
        <f t="shared" si="32"/>
        <v/>
      </c>
      <c r="CC21" s="8" t="str">
        <f t="shared" si="83"/>
        <v/>
      </c>
      <c r="CD21" s="11" t="str">
        <f t="shared" si="84"/>
        <v/>
      </c>
      <c r="CE21" s="11" t="str">
        <f>IFERROR(SUM(CD21+0.0000004),"")</f>
        <v/>
      </c>
      <c r="CF21" s="11" t="str">
        <f t="shared" si="85"/>
        <v/>
      </c>
      <c r="CG21" s="11" t="str">
        <f>IFERROR(SUM(CF21+0.0000004),"")</f>
        <v/>
      </c>
      <c r="CH21" s="11" t="str">
        <f t="shared" si="86"/>
        <v/>
      </c>
      <c r="CI21" s="11" t="str">
        <f>IFERROR(SUM(CH21+0.0000004),"")</f>
        <v/>
      </c>
      <c r="CJ21" s="8">
        <f t="shared" si="0"/>
        <v>0</v>
      </c>
      <c r="CK21" s="8">
        <f t="shared" si="1"/>
        <v>0</v>
      </c>
      <c r="CL21" s="8" t="str">
        <f t="shared" si="33"/>
        <v/>
      </c>
      <c r="CM21" s="8" t="str">
        <f t="shared" si="34"/>
        <v/>
      </c>
      <c r="CN21" s="8" t="str">
        <f t="shared" si="35"/>
        <v/>
      </c>
      <c r="CO21" s="8" t="str">
        <f t="shared" si="36"/>
        <v/>
      </c>
      <c r="CP21" s="8">
        <f>IF(D21="",0,IF(D21=E21,0,IF(D21&lt;E21,0,IF('Equipes et choix des points'!$I$2=1,IF('Matchs et classements'!D21&gt;'Matchs et classements'!E21,3),IF('Equipes et choix des points'!$I$2=2,IF('Matchs et classements'!D21&gt;E21,4))))))</f>
        <v>0</v>
      </c>
      <c r="CQ21" s="8">
        <f>IF(E21="",0,IF(E21=D21,0,IF(E21&lt;D21,0,IF('Equipes et choix des points'!$I$2=1,IF('Matchs et classements'!E21&gt;'Matchs et classements'!D21,3),IF('Equipes et choix des points'!$I$2=2,IF('Matchs et classements'!E21&gt;'Matchs et classements'!D21,4))))))</f>
        <v>0</v>
      </c>
      <c r="CR21" s="8">
        <f>IF(D21="",0,IF(D21&gt;E21,0,IF(D21&lt;E21,0,IF('Equipes et choix des points'!$I$2=1,IF('Matchs et classements'!D21='Matchs et classements'!E21,1),IF('Equipes et choix des points'!$I$2=2,IF('Matchs et classements'!D21='Matchs et classements'!E21,2))))))</f>
        <v>0</v>
      </c>
      <c r="CS21" s="8">
        <f>IF(E21="",0,IF(E21&gt;D21,0,IF(E21&lt;D21,0,IF('Equipes et choix des points'!$I$2=1,IF('Matchs et classements'!E21='Matchs et classements'!D21,1),IF('Equipes et choix des points'!$I$2=2,IF('Matchs et classements'!E21='Matchs et classements'!D21,2))))))</f>
        <v>0</v>
      </c>
      <c r="CT21" s="8">
        <f>IF(D21="",0,IF(D21&gt;E21,0,IF(D21=E21,0,IF('Equipes et choix des points'!$I$2=1,IF('Matchs et classements'!D21&lt;'Matchs et classements'!E21,0),IF('Equipes et choix des points'!$I$2=2,IF('Matchs et classements'!D21&lt;'Matchs et classements'!E21,1))))))</f>
        <v>0</v>
      </c>
      <c r="CU21" s="8">
        <f>IF(E21="",0,IF(E21&gt;D21,0,IF(E21=D21,0,IF('Equipes et choix des points'!$I$2=1,IF('Matchs et classements'!E21&lt;'Matchs et classements'!D21,0),IF('Equipes et choix des points'!$I$2=2,IF('Matchs et classements'!E21&lt;'Matchs et classements'!D21,1))))))</f>
        <v>0</v>
      </c>
      <c r="CV21" s="8">
        <f t="shared" si="37"/>
        <v>0</v>
      </c>
      <c r="CW21" s="8">
        <f t="shared" si="38"/>
        <v>0</v>
      </c>
      <c r="CX21" s="8">
        <f t="shared" si="39"/>
        <v>0</v>
      </c>
      <c r="CY21" s="8">
        <f t="shared" si="40"/>
        <v>0</v>
      </c>
      <c r="CZ21" s="8" t="b">
        <f t="shared" si="2"/>
        <v>0</v>
      </c>
      <c r="DA21" s="8" t="b">
        <f t="shared" si="3"/>
        <v>0</v>
      </c>
      <c r="DB21" s="8" t="b">
        <f t="shared" si="4"/>
        <v>0</v>
      </c>
      <c r="DC21" s="8" t="b">
        <f t="shared" si="5"/>
        <v>0</v>
      </c>
      <c r="DD21" s="8" t="b">
        <f t="shared" si="6"/>
        <v>0</v>
      </c>
      <c r="DE21" s="8" t="b">
        <f t="shared" si="7"/>
        <v>0</v>
      </c>
      <c r="DF21" s="8">
        <f t="shared" si="8"/>
        <v>0</v>
      </c>
      <c r="DG21" s="8">
        <f t="shared" si="9"/>
        <v>0</v>
      </c>
      <c r="DH21" s="8">
        <f t="shared" si="10"/>
        <v>0</v>
      </c>
      <c r="DI21" s="8">
        <f t="shared" si="11"/>
        <v>0</v>
      </c>
      <c r="DJ21" s="9" t="str">
        <f t="shared" si="41"/>
        <v/>
      </c>
      <c r="DK21" s="11" t="str">
        <f>IFERROR(VLOOKUP(DJ21,AW$5:CD40,34,0),"")</f>
        <v/>
      </c>
      <c r="DL21" s="8" t="str">
        <f>IF(DJ21="","",RANK(DK21,DK5:DK24))</f>
        <v/>
      </c>
      <c r="DM21" s="9" t="str">
        <f t="shared" si="42"/>
        <v/>
      </c>
      <c r="DN21" s="9" t="str">
        <f t="shared" si="43"/>
        <v/>
      </c>
      <c r="DO21" s="11" t="str">
        <f t="shared" si="87"/>
        <v/>
      </c>
      <c r="DP21" s="8" t="str">
        <f>IF(DN21="","",RANK(DO21,DO5:DO24))</f>
        <v/>
      </c>
      <c r="DQ21" s="9" t="str">
        <f t="shared" si="44"/>
        <v/>
      </c>
      <c r="DR21" s="9" t="str">
        <f t="shared" si="45"/>
        <v/>
      </c>
      <c r="DS21" s="11" t="str">
        <f t="shared" si="88"/>
        <v/>
      </c>
      <c r="DT21" s="8" t="str">
        <f>IF(DR21="","",RANK(DS21,DS5:DS24))</f>
        <v/>
      </c>
      <c r="DU21" s="9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</row>
    <row r="22" spans="1:161" x14ac:dyDescent="0.25">
      <c r="A22" s="28"/>
      <c r="B22" s="71"/>
      <c r="C22" s="29"/>
      <c r="D22" s="30"/>
      <c r="E22" s="31"/>
      <c r="F22" s="32"/>
      <c r="G22" s="74"/>
      <c r="H22" s="33"/>
      <c r="I22" s="34"/>
      <c r="J22" s="35"/>
      <c r="K22" s="104"/>
      <c r="L22" s="44"/>
      <c r="M22" s="13" t="str">
        <f t="shared" si="46"/>
        <v/>
      </c>
      <c r="N22" s="14" t="str">
        <f t="shared" si="47"/>
        <v/>
      </c>
      <c r="O22" s="15" t="str">
        <f>IF('Equipes et choix des points'!A19="","",VLOOKUP('Matchs et classements'!AQ22,'Matchs et classements'!$AR$5:$AW$24,6,0))</f>
        <v/>
      </c>
      <c r="P22" s="16" t="str">
        <f t="shared" si="48"/>
        <v/>
      </c>
      <c r="Q22" s="16" t="str">
        <f t="shared" si="49"/>
        <v/>
      </c>
      <c r="R22" s="16" t="str">
        <f t="shared" si="50"/>
        <v/>
      </c>
      <c r="S22" s="16" t="str">
        <f t="shared" si="51"/>
        <v/>
      </c>
      <c r="T22" s="16" t="str">
        <f t="shared" si="52"/>
        <v/>
      </c>
      <c r="U22" s="16" t="str">
        <f t="shared" si="53"/>
        <v/>
      </c>
      <c r="V22" s="16" t="str">
        <f t="shared" si="54"/>
        <v/>
      </c>
      <c r="W22" s="13" t="str">
        <f t="shared" si="55"/>
        <v/>
      </c>
      <c r="X22" s="14" t="str">
        <f t="shared" si="56"/>
        <v/>
      </c>
      <c r="Y22" s="15" t="str">
        <f>IF('Equipes et choix des points'!A19="","",VLOOKUP('Matchs et classements'!AS22,'Matchs et classements'!$AT$5:$BH$24,15,0))</f>
        <v/>
      </c>
      <c r="Z22" s="17" t="str">
        <f t="shared" si="57"/>
        <v/>
      </c>
      <c r="AA22" s="17" t="str">
        <f t="shared" si="58"/>
        <v/>
      </c>
      <c r="AB22" s="17" t="str">
        <f t="shared" si="59"/>
        <v/>
      </c>
      <c r="AC22" s="17" t="str">
        <f t="shared" si="60"/>
        <v/>
      </c>
      <c r="AD22" s="17" t="str">
        <f t="shared" si="61"/>
        <v/>
      </c>
      <c r="AE22" s="17" t="str">
        <f t="shared" si="62"/>
        <v/>
      </c>
      <c r="AF22" s="17" t="str">
        <f t="shared" si="63"/>
        <v/>
      </c>
      <c r="AG22" s="13" t="str">
        <f t="shared" si="64"/>
        <v/>
      </c>
      <c r="AH22" s="14" t="str">
        <f t="shared" si="65"/>
        <v/>
      </c>
      <c r="AI22" s="15" t="str">
        <f>IF('Equipes et choix des points'!A19="","",VLOOKUP('Matchs et classements'!AU22,'Matchs et classements'!$AV$5:$BS$24,24,0))</f>
        <v/>
      </c>
      <c r="AJ22" s="17" t="str">
        <f t="shared" si="66"/>
        <v/>
      </c>
      <c r="AK22" s="17" t="str">
        <f t="shared" si="67"/>
        <v/>
      </c>
      <c r="AL22" s="17" t="str">
        <f t="shared" si="68"/>
        <v/>
      </c>
      <c r="AM22" s="17" t="str">
        <f t="shared" si="69"/>
        <v/>
      </c>
      <c r="AN22" s="17" t="str">
        <f t="shared" si="70"/>
        <v/>
      </c>
      <c r="AO22" s="17" t="str">
        <f t="shared" si="71"/>
        <v/>
      </c>
      <c r="AP22" s="17" t="str">
        <f t="shared" si="72"/>
        <v/>
      </c>
      <c r="AQ22" s="10">
        <v>18</v>
      </c>
      <c r="AR22" s="8" t="str">
        <f t="shared" si="73"/>
        <v/>
      </c>
      <c r="AS22" s="8">
        <v>18</v>
      </c>
      <c r="AT22" s="8" t="str">
        <f t="shared" si="74"/>
        <v/>
      </c>
      <c r="AU22" s="8">
        <v>18</v>
      </c>
      <c r="AV22" s="8" t="str">
        <f t="shared" si="75"/>
        <v/>
      </c>
      <c r="AW22" s="9" t="str">
        <f>IF('Equipes et choix des points'!$A$19&lt;&gt;"",'Equipes et choix des points'!$A$19,"")</f>
        <v/>
      </c>
      <c r="AX22" s="8" t="str">
        <f>IF('Equipes et choix des points'!A19="","",RANK(CD22,$CD$5:$CD$24))</f>
        <v/>
      </c>
      <c r="AY22" s="8" t="str">
        <f t="shared" si="76"/>
        <v/>
      </c>
      <c r="AZ22" s="8" t="str">
        <f t="shared" si="12"/>
        <v/>
      </c>
      <c r="BA22" s="8" t="str">
        <f t="shared" si="13"/>
        <v/>
      </c>
      <c r="BB22" s="8" t="str">
        <f t="shared" si="14"/>
        <v/>
      </c>
      <c r="BC22" s="8" t="str">
        <f t="shared" si="15"/>
        <v/>
      </c>
      <c r="BD22" s="8" t="str">
        <f t="shared" si="16"/>
        <v/>
      </c>
      <c r="BE22" s="8" t="str">
        <f t="shared" si="17"/>
        <v/>
      </c>
      <c r="BF22" s="8" t="str">
        <f t="shared" si="18"/>
        <v/>
      </c>
      <c r="BG22" s="8" t="str">
        <f t="shared" si="77"/>
        <v/>
      </c>
      <c r="BH22" s="9" t="str">
        <f>IF('Equipes et choix des points'!$A$19&lt;&gt;"",'Equipes et choix des points'!$A$19,"")</f>
        <v/>
      </c>
      <c r="BI22" s="8" t="str">
        <f t="shared" si="78"/>
        <v/>
      </c>
      <c r="BJ22" s="8" t="str">
        <f t="shared" si="79"/>
        <v/>
      </c>
      <c r="BK22" s="8" t="str">
        <f t="shared" si="19"/>
        <v/>
      </c>
      <c r="BL22" s="8" t="str">
        <f t="shared" si="20"/>
        <v/>
      </c>
      <c r="BM22" s="8" t="str">
        <f t="shared" si="21"/>
        <v/>
      </c>
      <c r="BN22" s="8" t="str">
        <f t="shared" si="22"/>
        <v/>
      </c>
      <c r="BO22" s="8" t="str">
        <f t="shared" si="23"/>
        <v/>
      </c>
      <c r="BP22" s="8" t="str">
        <f t="shared" si="24"/>
        <v/>
      </c>
      <c r="BQ22" s="8" t="str">
        <f t="shared" si="25"/>
        <v/>
      </c>
      <c r="BR22" s="8" t="str">
        <f t="shared" si="80"/>
        <v/>
      </c>
      <c r="BS22" s="9" t="str">
        <f>IF('Equipes et choix des points'!$A$19&lt;&gt;"",'Equipes et choix des points'!$A$19,"")</f>
        <v/>
      </c>
      <c r="BT22" s="8" t="str">
        <f t="shared" si="81"/>
        <v/>
      </c>
      <c r="BU22" s="8" t="str">
        <f t="shared" si="82"/>
        <v/>
      </c>
      <c r="BV22" s="8" t="str">
        <f t="shared" si="26"/>
        <v/>
      </c>
      <c r="BW22" s="8" t="str">
        <f t="shared" si="27"/>
        <v/>
      </c>
      <c r="BX22" s="8" t="str">
        <f t="shared" si="28"/>
        <v/>
      </c>
      <c r="BY22" s="8" t="str">
        <f t="shared" si="29"/>
        <v/>
      </c>
      <c r="BZ22" s="8" t="str">
        <f t="shared" si="30"/>
        <v/>
      </c>
      <c r="CA22" s="8" t="str">
        <f t="shared" si="31"/>
        <v/>
      </c>
      <c r="CB22" s="8" t="str">
        <f t="shared" si="32"/>
        <v/>
      </c>
      <c r="CC22" s="8" t="str">
        <f t="shared" si="83"/>
        <v/>
      </c>
      <c r="CD22" s="11" t="str">
        <f t="shared" si="84"/>
        <v/>
      </c>
      <c r="CE22" s="11" t="str">
        <f>IFERROR(SUM(CD22+0.0000003),"")</f>
        <v/>
      </c>
      <c r="CF22" s="11" t="str">
        <f t="shared" si="85"/>
        <v/>
      </c>
      <c r="CG22" s="11" t="str">
        <f>IFERROR(SUM(CF22+0.0000003),"")</f>
        <v/>
      </c>
      <c r="CH22" s="11" t="str">
        <f t="shared" si="86"/>
        <v/>
      </c>
      <c r="CI22" s="11" t="str">
        <f>IFERROR(SUM(CH22+0.0000003),"")</f>
        <v/>
      </c>
      <c r="CJ22" s="8">
        <f t="shared" si="0"/>
        <v>0</v>
      </c>
      <c r="CK22" s="8">
        <f t="shared" si="1"/>
        <v>0</v>
      </c>
      <c r="CL22" s="8" t="str">
        <f t="shared" si="33"/>
        <v/>
      </c>
      <c r="CM22" s="8" t="str">
        <f t="shared" si="34"/>
        <v/>
      </c>
      <c r="CN22" s="8" t="str">
        <f t="shared" si="35"/>
        <v/>
      </c>
      <c r="CO22" s="8" t="str">
        <f t="shared" si="36"/>
        <v/>
      </c>
      <c r="CP22" s="8">
        <f>IF(D22="",0,IF(D22=E22,0,IF(D22&lt;E22,0,IF('Equipes et choix des points'!$I$2=1,IF('Matchs et classements'!D22&gt;'Matchs et classements'!E22,3),IF('Equipes et choix des points'!$I$2=2,IF('Matchs et classements'!D22&gt;E22,4))))))</f>
        <v>0</v>
      </c>
      <c r="CQ22" s="8">
        <f>IF(E22="",0,IF(E22=D22,0,IF(E22&lt;D22,0,IF('Equipes et choix des points'!$I$2=1,IF('Matchs et classements'!E22&gt;'Matchs et classements'!D22,3),IF('Equipes et choix des points'!$I$2=2,IF('Matchs et classements'!E22&gt;'Matchs et classements'!D22,4))))))</f>
        <v>0</v>
      </c>
      <c r="CR22" s="8">
        <f>IF(D22="",0,IF(D22&gt;E22,0,IF(D22&lt;E22,0,IF('Equipes et choix des points'!$I$2=1,IF('Matchs et classements'!D22='Matchs et classements'!E22,1),IF('Equipes et choix des points'!$I$2=2,IF('Matchs et classements'!D22='Matchs et classements'!E22,2))))))</f>
        <v>0</v>
      </c>
      <c r="CS22" s="8">
        <f>IF(E22="",0,IF(E22&gt;D22,0,IF(E22&lt;D22,0,IF('Equipes et choix des points'!$I$2=1,IF('Matchs et classements'!E22='Matchs et classements'!D22,1),IF('Equipes et choix des points'!$I$2=2,IF('Matchs et classements'!E22='Matchs et classements'!D22,2))))))</f>
        <v>0</v>
      </c>
      <c r="CT22" s="8">
        <f>IF(D22="",0,IF(D22&gt;E22,0,IF(D22=E22,0,IF('Equipes et choix des points'!$I$2=1,IF('Matchs et classements'!D22&lt;'Matchs et classements'!E22,0),IF('Equipes et choix des points'!$I$2=2,IF('Matchs et classements'!D22&lt;'Matchs et classements'!E22,1))))))</f>
        <v>0</v>
      </c>
      <c r="CU22" s="8">
        <f>IF(E22="",0,IF(E22&gt;D22,0,IF(E22=D22,0,IF('Equipes et choix des points'!$I$2=1,IF('Matchs et classements'!E22&lt;'Matchs et classements'!D22,0),IF('Equipes et choix des points'!$I$2=2,IF('Matchs et classements'!E22&lt;'Matchs et classements'!D22,1))))))</f>
        <v>0</v>
      </c>
      <c r="CV22" s="8">
        <f t="shared" si="37"/>
        <v>0</v>
      </c>
      <c r="CW22" s="8">
        <f t="shared" si="38"/>
        <v>0</v>
      </c>
      <c r="CX22" s="8">
        <f t="shared" si="39"/>
        <v>0</v>
      </c>
      <c r="CY22" s="8">
        <f t="shared" si="40"/>
        <v>0</v>
      </c>
      <c r="CZ22" s="8" t="b">
        <f t="shared" si="2"/>
        <v>0</v>
      </c>
      <c r="DA22" s="8" t="b">
        <f t="shared" si="3"/>
        <v>0</v>
      </c>
      <c r="DB22" s="8" t="b">
        <f t="shared" si="4"/>
        <v>0</v>
      </c>
      <c r="DC22" s="8" t="b">
        <f t="shared" si="5"/>
        <v>0</v>
      </c>
      <c r="DD22" s="8" t="b">
        <f t="shared" si="6"/>
        <v>0</v>
      </c>
      <c r="DE22" s="8" t="b">
        <f t="shared" si="7"/>
        <v>0</v>
      </c>
      <c r="DF22" s="8">
        <f t="shared" si="8"/>
        <v>0</v>
      </c>
      <c r="DG22" s="8">
        <f t="shared" si="9"/>
        <v>0</v>
      </c>
      <c r="DH22" s="8">
        <f t="shared" si="10"/>
        <v>0</v>
      </c>
      <c r="DI22" s="8">
        <f t="shared" si="11"/>
        <v>0</v>
      </c>
      <c r="DJ22" s="9" t="str">
        <f t="shared" si="41"/>
        <v/>
      </c>
      <c r="DK22" s="11" t="str">
        <f>IFERROR(VLOOKUP(DJ22,AW$5:CD41,34,0),"")</f>
        <v/>
      </c>
      <c r="DL22" s="8" t="str">
        <f>IF(DJ22="","",RANK(DK22,DK5:DK24))</f>
        <v/>
      </c>
      <c r="DM22" s="9" t="str">
        <f t="shared" si="42"/>
        <v/>
      </c>
      <c r="DN22" s="9" t="str">
        <f t="shared" si="43"/>
        <v/>
      </c>
      <c r="DO22" s="11" t="str">
        <f t="shared" si="87"/>
        <v/>
      </c>
      <c r="DP22" s="8" t="str">
        <f>IF(DN22="","",RANK(DO22,DO5:DO24))</f>
        <v/>
      </c>
      <c r="DQ22" s="9" t="str">
        <f t="shared" si="44"/>
        <v/>
      </c>
      <c r="DR22" s="9" t="str">
        <f t="shared" si="45"/>
        <v/>
      </c>
      <c r="DS22" s="11" t="str">
        <f t="shared" si="88"/>
        <v/>
      </c>
      <c r="DT22" s="8" t="str">
        <f>IF(DR22="","",RANK(DS22,DS5:DS24))</f>
        <v/>
      </c>
      <c r="DU22" s="9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  <c r="FB22" s="18"/>
      <c r="FC22" s="18"/>
      <c r="FD22" s="18"/>
      <c r="FE22" s="18"/>
    </row>
    <row r="23" spans="1:161" ht="15.75" thickBot="1" x14ac:dyDescent="0.3">
      <c r="A23" s="36"/>
      <c r="B23" s="72"/>
      <c r="C23" s="37"/>
      <c r="D23" s="38"/>
      <c r="E23" s="39"/>
      <c r="F23" s="40"/>
      <c r="G23" s="75"/>
      <c r="H23" s="41"/>
      <c r="I23" s="42"/>
      <c r="J23" s="43"/>
      <c r="K23" s="105"/>
      <c r="L23" s="44"/>
      <c r="M23" s="13" t="str">
        <f t="shared" si="46"/>
        <v/>
      </c>
      <c r="N23" s="14" t="str">
        <f t="shared" si="47"/>
        <v/>
      </c>
      <c r="O23" s="15" t="str">
        <f>IF('Equipes et choix des points'!A20="","",VLOOKUP('Matchs et classements'!AQ23,'Matchs et classements'!$AR$5:$AW$24,6,0))</f>
        <v/>
      </c>
      <c r="P23" s="16" t="str">
        <f t="shared" si="48"/>
        <v/>
      </c>
      <c r="Q23" s="16" t="str">
        <f t="shared" si="49"/>
        <v/>
      </c>
      <c r="R23" s="16" t="str">
        <f t="shared" si="50"/>
        <v/>
      </c>
      <c r="S23" s="16" t="str">
        <f t="shared" si="51"/>
        <v/>
      </c>
      <c r="T23" s="16" t="str">
        <f t="shared" si="52"/>
        <v/>
      </c>
      <c r="U23" s="16" t="str">
        <f t="shared" si="53"/>
        <v/>
      </c>
      <c r="V23" s="16" t="str">
        <f t="shared" si="54"/>
        <v/>
      </c>
      <c r="W23" s="13" t="str">
        <f t="shared" si="55"/>
        <v/>
      </c>
      <c r="X23" s="14" t="str">
        <f t="shared" si="56"/>
        <v/>
      </c>
      <c r="Y23" s="15" t="str">
        <f>IF('Equipes et choix des points'!A20="","",VLOOKUP('Matchs et classements'!AS23,'Matchs et classements'!$AT$5:$BH$24,15,0))</f>
        <v/>
      </c>
      <c r="Z23" s="17" t="str">
        <f t="shared" si="57"/>
        <v/>
      </c>
      <c r="AA23" s="17" t="str">
        <f t="shared" si="58"/>
        <v/>
      </c>
      <c r="AB23" s="17" t="str">
        <f t="shared" si="59"/>
        <v/>
      </c>
      <c r="AC23" s="17" t="str">
        <f t="shared" si="60"/>
        <v/>
      </c>
      <c r="AD23" s="17" t="str">
        <f t="shared" si="61"/>
        <v/>
      </c>
      <c r="AE23" s="17" t="str">
        <f t="shared" si="62"/>
        <v/>
      </c>
      <c r="AF23" s="17" t="str">
        <f t="shared" si="63"/>
        <v/>
      </c>
      <c r="AG23" s="13" t="str">
        <f t="shared" si="64"/>
        <v/>
      </c>
      <c r="AH23" s="14" t="str">
        <f t="shared" si="65"/>
        <v/>
      </c>
      <c r="AI23" s="15" t="str">
        <f>IF('Equipes et choix des points'!A20="","",VLOOKUP('Matchs et classements'!AU23,'Matchs et classements'!$AV$5:$BS$24,24,0))</f>
        <v/>
      </c>
      <c r="AJ23" s="17" t="str">
        <f t="shared" si="66"/>
        <v/>
      </c>
      <c r="AK23" s="17" t="str">
        <f t="shared" si="67"/>
        <v/>
      </c>
      <c r="AL23" s="17" t="str">
        <f t="shared" si="68"/>
        <v/>
      </c>
      <c r="AM23" s="17" t="str">
        <f t="shared" si="69"/>
        <v/>
      </c>
      <c r="AN23" s="17" t="str">
        <f t="shared" si="70"/>
        <v/>
      </c>
      <c r="AO23" s="17" t="str">
        <f t="shared" si="71"/>
        <v/>
      </c>
      <c r="AP23" s="17" t="str">
        <f t="shared" si="72"/>
        <v/>
      </c>
      <c r="AQ23" s="10">
        <v>19</v>
      </c>
      <c r="AR23" s="8" t="str">
        <f t="shared" si="73"/>
        <v/>
      </c>
      <c r="AS23" s="8">
        <v>19</v>
      </c>
      <c r="AT23" s="8" t="str">
        <f t="shared" si="74"/>
        <v/>
      </c>
      <c r="AU23" s="8">
        <v>19</v>
      </c>
      <c r="AV23" s="8" t="str">
        <f t="shared" si="75"/>
        <v/>
      </c>
      <c r="AW23" s="9" t="str">
        <f>IF('Equipes et choix des points'!$A$20&lt;&gt;"",'Equipes et choix des points'!$A$20,"")</f>
        <v/>
      </c>
      <c r="AX23" s="8" t="str">
        <f>IF('Equipes et choix des points'!A20="","",RANK(CD23,$CD$5:$CD$24))</f>
        <v/>
      </c>
      <c r="AY23" s="8" t="str">
        <f t="shared" si="76"/>
        <v/>
      </c>
      <c r="AZ23" s="8" t="str">
        <f t="shared" si="12"/>
        <v/>
      </c>
      <c r="BA23" s="8" t="str">
        <f t="shared" si="13"/>
        <v/>
      </c>
      <c r="BB23" s="8" t="str">
        <f t="shared" si="14"/>
        <v/>
      </c>
      <c r="BC23" s="8" t="str">
        <f t="shared" si="15"/>
        <v/>
      </c>
      <c r="BD23" s="8" t="str">
        <f t="shared" si="16"/>
        <v/>
      </c>
      <c r="BE23" s="8" t="str">
        <f t="shared" si="17"/>
        <v/>
      </c>
      <c r="BF23" s="8" t="str">
        <f t="shared" si="18"/>
        <v/>
      </c>
      <c r="BG23" s="8" t="str">
        <f t="shared" si="77"/>
        <v/>
      </c>
      <c r="BH23" s="9" t="str">
        <f>IF('Equipes et choix des points'!$A$20&lt;&gt;"",'Equipes et choix des points'!$A$20,"")</f>
        <v/>
      </c>
      <c r="BI23" s="8" t="str">
        <f t="shared" si="78"/>
        <v/>
      </c>
      <c r="BJ23" s="8" t="str">
        <f t="shared" si="79"/>
        <v/>
      </c>
      <c r="BK23" s="8" t="str">
        <f t="shared" si="19"/>
        <v/>
      </c>
      <c r="BL23" s="8" t="str">
        <f t="shared" si="20"/>
        <v/>
      </c>
      <c r="BM23" s="8" t="str">
        <f t="shared" si="21"/>
        <v/>
      </c>
      <c r="BN23" s="8" t="str">
        <f t="shared" si="22"/>
        <v/>
      </c>
      <c r="BO23" s="8" t="str">
        <f t="shared" si="23"/>
        <v/>
      </c>
      <c r="BP23" s="8" t="str">
        <f t="shared" si="24"/>
        <v/>
      </c>
      <c r="BQ23" s="8" t="str">
        <f t="shared" si="25"/>
        <v/>
      </c>
      <c r="BR23" s="8" t="str">
        <f t="shared" si="80"/>
        <v/>
      </c>
      <c r="BS23" s="9" t="str">
        <f>IF('Equipes et choix des points'!$A$20&lt;&gt;"",'Equipes et choix des points'!$A$20,"")</f>
        <v/>
      </c>
      <c r="BT23" s="8" t="str">
        <f t="shared" si="81"/>
        <v/>
      </c>
      <c r="BU23" s="8" t="str">
        <f t="shared" si="82"/>
        <v/>
      </c>
      <c r="BV23" s="8" t="str">
        <f t="shared" si="26"/>
        <v/>
      </c>
      <c r="BW23" s="8" t="str">
        <f t="shared" si="27"/>
        <v/>
      </c>
      <c r="BX23" s="8" t="str">
        <f t="shared" si="28"/>
        <v/>
      </c>
      <c r="BY23" s="8" t="str">
        <f t="shared" si="29"/>
        <v/>
      </c>
      <c r="BZ23" s="8" t="str">
        <f t="shared" si="30"/>
        <v/>
      </c>
      <c r="CA23" s="8" t="str">
        <f t="shared" si="31"/>
        <v/>
      </c>
      <c r="CB23" s="8" t="str">
        <f t="shared" si="32"/>
        <v/>
      </c>
      <c r="CC23" s="8" t="str">
        <f t="shared" si="83"/>
        <v/>
      </c>
      <c r="CD23" s="11" t="str">
        <f t="shared" si="84"/>
        <v/>
      </c>
      <c r="CE23" s="11" t="str">
        <f>IFERROR(SUM(CD23+0.0000002),"")</f>
        <v/>
      </c>
      <c r="CF23" s="11" t="str">
        <f t="shared" si="85"/>
        <v/>
      </c>
      <c r="CG23" s="11" t="str">
        <f>IFERROR(SUM(CF23+0.0000002),"")</f>
        <v/>
      </c>
      <c r="CH23" s="11" t="str">
        <f t="shared" si="86"/>
        <v/>
      </c>
      <c r="CI23" s="11" t="str">
        <f>IFERROR(SUM(CH23+0.0000002),"")</f>
        <v/>
      </c>
      <c r="CJ23" s="8">
        <f t="shared" si="0"/>
        <v>0</v>
      </c>
      <c r="CK23" s="8">
        <f t="shared" si="1"/>
        <v>0</v>
      </c>
      <c r="CL23" s="8" t="str">
        <f t="shared" si="33"/>
        <v/>
      </c>
      <c r="CM23" s="8" t="str">
        <f t="shared" si="34"/>
        <v/>
      </c>
      <c r="CN23" s="8" t="str">
        <f t="shared" si="35"/>
        <v/>
      </c>
      <c r="CO23" s="8" t="str">
        <f t="shared" si="36"/>
        <v/>
      </c>
      <c r="CP23" s="8">
        <f>IF(D23="",0,IF(D23=E23,0,IF(D23&lt;E23,0,IF('Equipes et choix des points'!$I$2=1,IF('Matchs et classements'!D23&gt;'Matchs et classements'!E23,3),IF('Equipes et choix des points'!$I$2=2,IF('Matchs et classements'!D23&gt;E23,4))))))</f>
        <v>0</v>
      </c>
      <c r="CQ23" s="8">
        <f>IF(E23="",0,IF(E23=D23,0,IF(E23&lt;D23,0,IF('Equipes et choix des points'!$I$2=1,IF('Matchs et classements'!E23&gt;'Matchs et classements'!D23,3),IF('Equipes et choix des points'!$I$2=2,IF('Matchs et classements'!E23&gt;'Matchs et classements'!D23,4))))))</f>
        <v>0</v>
      </c>
      <c r="CR23" s="8">
        <f>IF(D23="",0,IF(D23&gt;E23,0,IF(D23&lt;E23,0,IF('Equipes et choix des points'!$I$2=1,IF('Matchs et classements'!D23='Matchs et classements'!E23,1),IF('Equipes et choix des points'!$I$2=2,IF('Matchs et classements'!D23='Matchs et classements'!E23,2))))))</f>
        <v>0</v>
      </c>
      <c r="CS23" s="8">
        <f>IF(E23="",0,IF(E23&gt;D23,0,IF(E23&lt;D23,0,IF('Equipes et choix des points'!$I$2=1,IF('Matchs et classements'!E23='Matchs et classements'!D23,1),IF('Equipes et choix des points'!$I$2=2,IF('Matchs et classements'!E23='Matchs et classements'!D23,2))))))</f>
        <v>0</v>
      </c>
      <c r="CT23" s="8">
        <f>IF(D23="",0,IF(D23&gt;E23,0,IF(D23=E23,0,IF('Equipes et choix des points'!$I$2=1,IF('Matchs et classements'!D23&lt;'Matchs et classements'!E23,0),IF('Equipes et choix des points'!$I$2=2,IF('Matchs et classements'!D23&lt;'Matchs et classements'!E23,1))))))</f>
        <v>0</v>
      </c>
      <c r="CU23" s="8">
        <f>IF(E23="",0,IF(E23&gt;D23,0,IF(E23=D23,0,IF('Equipes et choix des points'!$I$2=1,IF('Matchs et classements'!E23&lt;'Matchs et classements'!D23,0),IF('Equipes et choix des points'!$I$2=2,IF('Matchs et classements'!E23&lt;'Matchs et classements'!D23,1))))))</f>
        <v>0</v>
      </c>
      <c r="CV23" s="8">
        <f t="shared" si="37"/>
        <v>0</v>
      </c>
      <c r="CW23" s="8">
        <f t="shared" si="38"/>
        <v>0</v>
      </c>
      <c r="CX23" s="8">
        <f t="shared" si="39"/>
        <v>0</v>
      </c>
      <c r="CY23" s="8">
        <f t="shared" si="40"/>
        <v>0</v>
      </c>
      <c r="CZ23" s="8" t="b">
        <f t="shared" si="2"/>
        <v>0</v>
      </c>
      <c r="DA23" s="8" t="b">
        <f t="shared" si="3"/>
        <v>0</v>
      </c>
      <c r="DB23" s="8" t="b">
        <f t="shared" si="4"/>
        <v>0</v>
      </c>
      <c r="DC23" s="8" t="b">
        <f t="shared" si="5"/>
        <v>0</v>
      </c>
      <c r="DD23" s="8" t="b">
        <f t="shared" si="6"/>
        <v>0</v>
      </c>
      <c r="DE23" s="8" t="b">
        <f t="shared" si="7"/>
        <v>0</v>
      </c>
      <c r="DF23" s="8">
        <f t="shared" si="8"/>
        <v>0</v>
      </c>
      <c r="DG23" s="8">
        <f t="shared" si="9"/>
        <v>0</v>
      </c>
      <c r="DH23" s="8">
        <f t="shared" si="10"/>
        <v>0</v>
      </c>
      <c r="DI23" s="8">
        <f t="shared" si="11"/>
        <v>0</v>
      </c>
      <c r="DJ23" s="9" t="str">
        <f t="shared" si="41"/>
        <v/>
      </c>
      <c r="DK23" s="11" t="str">
        <f>IFERROR(VLOOKUP(DJ23,AW$5:CD42,34,0),"")</f>
        <v/>
      </c>
      <c r="DL23" s="8" t="str">
        <f>IF(DJ23="","",RANK(DK23,DK5:DK24))</f>
        <v/>
      </c>
      <c r="DM23" s="9" t="str">
        <f t="shared" si="42"/>
        <v/>
      </c>
      <c r="DN23" s="9" t="str">
        <f t="shared" si="43"/>
        <v/>
      </c>
      <c r="DO23" s="11" t="str">
        <f t="shared" si="87"/>
        <v/>
      </c>
      <c r="DP23" s="8" t="str">
        <f>IF(DN23="","",RANK(DO23,DO5:DO24))</f>
        <v/>
      </c>
      <c r="DQ23" s="9" t="str">
        <f t="shared" si="44"/>
        <v/>
      </c>
      <c r="DR23" s="9" t="str">
        <f t="shared" si="45"/>
        <v/>
      </c>
      <c r="DS23" s="11" t="str">
        <f t="shared" si="88"/>
        <v/>
      </c>
      <c r="DT23" s="8" t="str">
        <f>IF(DR23="","",RANK(DS23,DS5:DS24))</f>
        <v/>
      </c>
      <c r="DU23" s="9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  <c r="EZ23" s="18"/>
      <c r="FA23" s="18"/>
      <c r="FB23" s="18"/>
      <c r="FC23" s="18"/>
      <c r="FD23" s="18"/>
      <c r="FE23" s="18"/>
    </row>
    <row r="24" spans="1:161" x14ac:dyDescent="0.25">
      <c r="A24" s="20"/>
      <c r="B24" s="70"/>
      <c r="C24" s="21"/>
      <c r="D24" s="22"/>
      <c r="E24" s="23"/>
      <c r="F24" s="24"/>
      <c r="G24" s="73"/>
      <c r="H24" s="25"/>
      <c r="I24" s="26"/>
      <c r="J24" s="27"/>
      <c r="K24" s="103">
        <v>3</v>
      </c>
      <c r="L24" s="44"/>
      <c r="M24" s="13" t="str">
        <f t="shared" si="46"/>
        <v/>
      </c>
      <c r="N24" s="14" t="str">
        <f t="shared" si="47"/>
        <v/>
      </c>
      <c r="O24" s="15" t="str">
        <f>IF('Equipes et choix des points'!A21="","",VLOOKUP('Matchs et classements'!AQ24,'Matchs et classements'!$AR$5:$AW$24,6,0))</f>
        <v/>
      </c>
      <c r="P24" s="16" t="str">
        <f t="shared" si="48"/>
        <v/>
      </c>
      <c r="Q24" s="16" t="str">
        <f t="shared" si="49"/>
        <v/>
      </c>
      <c r="R24" s="16" t="str">
        <f t="shared" si="50"/>
        <v/>
      </c>
      <c r="S24" s="16" t="str">
        <f t="shared" si="51"/>
        <v/>
      </c>
      <c r="T24" s="16" t="str">
        <f t="shared" si="52"/>
        <v/>
      </c>
      <c r="U24" s="16" t="str">
        <f t="shared" si="53"/>
        <v/>
      </c>
      <c r="V24" s="16" t="str">
        <f t="shared" si="54"/>
        <v/>
      </c>
      <c r="W24" s="13" t="str">
        <f t="shared" si="55"/>
        <v/>
      </c>
      <c r="X24" s="14" t="str">
        <f t="shared" si="56"/>
        <v/>
      </c>
      <c r="Y24" s="15" t="str">
        <f>IF('Equipes et choix des points'!A21="","",VLOOKUP('Matchs et classements'!AS24,'Matchs et classements'!$AT$5:$BH$24,15,0))</f>
        <v/>
      </c>
      <c r="Z24" s="17" t="str">
        <f t="shared" si="57"/>
        <v/>
      </c>
      <c r="AA24" s="17" t="str">
        <f t="shared" si="58"/>
        <v/>
      </c>
      <c r="AB24" s="17" t="str">
        <f t="shared" si="59"/>
        <v/>
      </c>
      <c r="AC24" s="17" t="str">
        <f t="shared" si="60"/>
        <v/>
      </c>
      <c r="AD24" s="17" t="str">
        <f t="shared" si="61"/>
        <v/>
      </c>
      <c r="AE24" s="17" t="str">
        <f t="shared" si="62"/>
        <v/>
      </c>
      <c r="AF24" s="17" t="str">
        <f t="shared" si="63"/>
        <v/>
      </c>
      <c r="AG24" s="13" t="str">
        <f t="shared" si="64"/>
        <v/>
      </c>
      <c r="AH24" s="14" t="str">
        <f t="shared" si="65"/>
        <v/>
      </c>
      <c r="AI24" s="15" t="str">
        <f>IF('Equipes et choix des points'!A21="","",VLOOKUP('Matchs et classements'!AU24,'Matchs et classements'!$AV$5:$BS$24,24,0))</f>
        <v/>
      </c>
      <c r="AJ24" s="17" t="str">
        <f t="shared" si="66"/>
        <v/>
      </c>
      <c r="AK24" s="17" t="str">
        <f t="shared" si="67"/>
        <v/>
      </c>
      <c r="AL24" s="17" t="str">
        <f t="shared" si="68"/>
        <v/>
      </c>
      <c r="AM24" s="17" t="str">
        <f t="shared" si="69"/>
        <v/>
      </c>
      <c r="AN24" s="17" t="str">
        <f t="shared" si="70"/>
        <v/>
      </c>
      <c r="AO24" s="17" t="str">
        <f t="shared" si="71"/>
        <v/>
      </c>
      <c r="AP24" s="17" t="str">
        <f t="shared" si="72"/>
        <v/>
      </c>
      <c r="AQ24" s="10">
        <v>20</v>
      </c>
      <c r="AR24" s="8" t="str">
        <f t="shared" si="73"/>
        <v/>
      </c>
      <c r="AS24" s="8">
        <v>20</v>
      </c>
      <c r="AT24" s="8" t="str">
        <f t="shared" si="74"/>
        <v/>
      </c>
      <c r="AU24" s="8">
        <v>20</v>
      </c>
      <c r="AV24" s="8" t="str">
        <f t="shared" si="75"/>
        <v/>
      </c>
      <c r="AW24" s="9" t="str">
        <f>IF('Equipes et choix des points'!$A$21&lt;&gt;"",'Equipes et choix des points'!$A$21,"")</f>
        <v/>
      </c>
      <c r="AX24" s="8" t="str">
        <f>IF('Equipes et choix des points'!A21="","",RANK(CD24,$CD$5:$CD$24))</f>
        <v/>
      </c>
      <c r="AY24" s="8" t="str">
        <f t="shared" si="76"/>
        <v/>
      </c>
      <c r="AZ24" s="8" t="str">
        <f t="shared" si="12"/>
        <v/>
      </c>
      <c r="BA24" s="8" t="str">
        <f t="shared" si="13"/>
        <v/>
      </c>
      <c r="BB24" s="8" t="str">
        <f t="shared" si="14"/>
        <v/>
      </c>
      <c r="BC24" s="8" t="str">
        <f t="shared" si="15"/>
        <v/>
      </c>
      <c r="BD24" s="8" t="str">
        <f t="shared" si="16"/>
        <v/>
      </c>
      <c r="BE24" s="8" t="str">
        <f t="shared" si="17"/>
        <v/>
      </c>
      <c r="BF24" s="8" t="str">
        <f t="shared" si="18"/>
        <v/>
      </c>
      <c r="BG24" s="8" t="str">
        <f t="shared" si="77"/>
        <v/>
      </c>
      <c r="BH24" s="9" t="str">
        <f>IF('Equipes et choix des points'!$A$21&lt;&gt;"",'Equipes et choix des points'!$A$21,"")</f>
        <v/>
      </c>
      <c r="BI24" s="8" t="str">
        <f t="shared" si="78"/>
        <v/>
      </c>
      <c r="BJ24" s="8" t="str">
        <f t="shared" si="79"/>
        <v/>
      </c>
      <c r="BK24" s="8" t="str">
        <f t="shared" si="19"/>
        <v/>
      </c>
      <c r="BL24" s="8" t="str">
        <f t="shared" si="20"/>
        <v/>
      </c>
      <c r="BM24" s="8" t="str">
        <f t="shared" si="21"/>
        <v/>
      </c>
      <c r="BN24" s="8" t="str">
        <f t="shared" si="22"/>
        <v/>
      </c>
      <c r="BO24" s="8" t="str">
        <f t="shared" si="23"/>
        <v/>
      </c>
      <c r="BP24" s="8" t="str">
        <f t="shared" si="24"/>
        <v/>
      </c>
      <c r="BQ24" s="8" t="str">
        <f t="shared" si="25"/>
        <v/>
      </c>
      <c r="BR24" s="8" t="str">
        <f t="shared" si="80"/>
        <v/>
      </c>
      <c r="BS24" s="9" t="str">
        <f>IF('Equipes et choix des points'!$A$21&lt;&gt;"",'Equipes et choix des points'!$A$21,"")</f>
        <v/>
      </c>
      <c r="BT24" s="8" t="str">
        <f t="shared" si="81"/>
        <v/>
      </c>
      <c r="BU24" s="8" t="str">
        <f t="shared" si="82"/>
        <v/>
      </c>
      <c r="BV24" s="8" t="str">
        <f t="shared" si="26"/>
        <v/>
      </c>
      <c r="BW24" s="8" t="str">
        <f t="shared" si="27"/>
        <v/>
      </c>
      <c r="BX24" s="8" t="str">
        <f t="shared" si="28"/>
        <v/>
      </c>
      <c r="BY24" s="8" t="str">
        <f t="shared" si="29"/>
        <v/>
      </c>
      <c r="BZ24" s="8" t="str">
        <f t="shared" si="30"/>
        <v/>
      </c>
      <c r="CA24" s="8" t="str">
        <f t="shared" si="31"/>
        <v/>
      </c>
      <c r="CB24" s="8" t="str">
        <f t="shared" si="32"/>
        <v/>
      </c>
      <c r="CC24" s="8" t="str">
        <f t="shared" si="83"/>
        <v/>
      </c>
      <c r="CD24" s="11" t="str">
        <f t="shared" si="84"/>
        <v/>
      </c>
      <c r="CE24" s="11" t="str">
        <f>IFERROR(SUM(CD24+0.0000001),"")</f>
        <v/>
      </c>
      <c r="CF24" s="11" t="str">
        <f t="shared" si="85"/>
        <v/>
      </c>
      <c r="CG24" s="11" t="str">
        <f>IFERROR(SUM(CF24+0.0000001),"")</f>
        <v/>
      </c>
      <c r="CH24" s="11" t="str">
        <f t="shared" si="86"/>
        <v/>
      </c>
      <c r="CI24" s="11" t="str">
        <f>IFERROR(SUM(CH24+0.0000001),"")</f>
        <v/>
      </c>
      <c r="CJ24" s="8">
        <f t="shared" si="0"/>
        <v>0</v>
      </c>
      <c r="CK24" s="8">
        <f t="shared" si="1"/>
        <v>0</v>
      </c>
      <c r="CL24" s="8" t="str">
        <f t="shared" si="33"/>
        <v/>
      </c>
      <c r="CM24" s="8" t="str">
        <f t="shared" si="34"/>
        <v/>
      </c>
      <c r="CN24" s="8" t="str">
        <f t="shared" si="35"/>
        <v/>
      </c>
      <c r="CO24" s="8" t="str">
        <f t="shared" si="36"/>
        <v/>
      </c>
      <c r="CP24" s="8">
        <f>IF(D24="",0,IF(D24=E24,0,IF(D24&lt;E24,0,IF('Equipes et choix des points'!$I$2=1,IF('Matchs et classements'!D24&gt;'Matchs et classements'!E24,3),IF('Equipes et choix des points'!$I$2=2,IF('Matchs et classements'!D24&gt;E24,4))))))</f>
        <v>0</v>
      </c>
      <c r="CQ24" s="8">
        <f>IF(E24="",0,IF(E24=D24,0,IF(E24&lt;D24,0,IF('Equipes et choix des points'!$I$2=1,IF('Matchs et classements'!E24&gt;'Matchs et classements'!D24,3),IF('Equipes et choix des points'!$I$2=2,IF('Matchs et classements'!E24&gt;'Matchs et classements'!D24,4))))))</f>
        <v>0</v>
      </c>
      <c r="CR24" s="8">
        <f>IF(D24="",0,IF(D24&gt;E24,0,IF(D24&lt;E24,0,IF('Equipes et choix des points'!$I$2=1,IF('Matchs et classements'!D24='Matchs et classements'!E24,1),IF('Equipes et choix des points'!$I$2=2,IF('Matchs et classements'!D24='Matchs et classements'!E24,2))))))</f>
        <v>0</v>
      </c>
      <c r="CS24" s="8">
        <f>IF(E24="",0,IF(E24&gt;D24,0,IF(E24&lt;D24,0,IF('Equipes et choix des points'!$I$2=1,IF('Matchs et classements'!E24='Matchs et classements'!D24,1),IF('Equipes et choix des points'!$I$2=2,IF('Matchs et classements'!E24='Matchs et classements'!D24,2))))))</f>
        <v>0</v>
      </c>
      <c r="CT24" s="8">
        <f>IF(D24="",0,IF(D24&gt;E24,0,IF(D24=E24,0,IF('Equipes et choix des points'!$I$2=1,IF('Matchs et classements'!D24&lt;'Matchs et classements'!E24,0),IF('Equipes et choix des points'!$I$2=2,IF('Matchs et classements'!D24&lt;'Matchs et classements'!E24,1))))))</f>
        <v>0</v>
      </c>
      <c r="CU24" s="8">
        <f>IF(E24="",0,IF(E24&gt;D24,0,IF(E24=D24,0,IF('Equipes et choix des points'!$I$2=1,IF('Matchs et classements'!E24&lt;'Matchs et classements'!D24,0),IF('Equipes et choix des points'!$I$2=2,IF('Matchs et classements'!E24&lt;'Matchs et classements'!D24,1))))))</f>
        <v>0</v>
      </c>
      <c r="CV24" s="8">
        <f t="shared" si="37"/>
        <v>0</v>
      </c>
      <c r="CW24" s="8">
        <f t="shared" si="38"/>
        <v>0</v>
      </c>
      <c r="CX24" s="8">
        <f t="shared" si="39"/>
        <v>0</v>
      </c>
      <c r="CY24" s="8">
        <f t="shared" si="40"/>
        <v>0</v>
      </c>
      <c r="CZ24" s="8" t="b">
        <f t="shared" si="2"/>
        <v>0</v>
      </c>
      <c r="DA24" s="8" t="b">
        <f t="shared" si="3"/>
        <v>0</v>
      </c>
      <c r="DB24" s="8" t="b">
        <f t="shared" si="4"/>
        <v>0</v>
      </c>
      <c r="DC24" s="8" t="b">
        <f t="shared" si="5"/>
        <v>0</v>
      </c>
      <c r="DD24" s="8" t="b">
        <f t="shared" si="6"/>
        <v>0</v>
      </c>
      <c r="DE24" s="8" t="b">
        <f t="shared" si="7"/>
        <v>0</v>
      </c>
      <c r="DF24" s="8">
        <f t="shared" si="8"/>
        <v>0</v>
      </c>
      <c r="DG24" s="8">
        <f t="shared" si="9"/>
        <v>0</v>
      </c>
      <c r="DH24" s="8">
        <f t="shared" si="10"/>
        <v>0</v>
      </c>
      <c r="DI24" s="8">
        <f t="shared" si="11"/>
        <v>0</v>
      </c>
      <c r="DJ24" s="9" t="str">
        <f t="shared" si="41"/>
        <v/>
      </c>
      <c r="DK24" s="11" t="str">
        <f>IFERROR(VLOOKUP(DJ24,AW$5:CD43,34,0),"")</f>
        <v/>
      </c>
      <c r="DL24" s="8" t="str">
        <f>IF(DJ24="","",RANK(DK24,DK5:DK24))</f>
        <v/>
      </c>
      <c r="DM24" s="9" t="str">
        <f t="shared" si="42"/>
        <v/>
      </c>
      <c r="DN24" s="9" t="str">
        <f t="shared" si="43"/>
        <v/>
      </c>
      <c r="DO24" s="11" t="str">
        <f t="shared" si="87"/>
        <v/>
      </c>
      <c r="DP24" s="8" t="str">
        <f>IF(DN24="","",RANK(DO24,DO5:DO24))</f>
        <v/>
      </c>
      <c r="DQ24" s="9" t="str">
        <f t="shared" si="44"/>
        <v/>
      </c>
      <c r="DR24" s="9" t="str">
        <f t="shared" si="45"/>
        <v/>
      </c>
      <c r="DS24" s="11" t="str">
        <f t="shared" si="88"/>
        <v/>
      </c>
      <c r="DT24" s="8" t="str">
        <f>IF(DR24="","",RANK(DS24,DS5:DS24))</f>
        <v/>
      </c>
      <c r="DU24" s="9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  <c r="FB24" s="18"/>
      <c r="FC24" s="18"/>
      <c r="FD24" s="18"/>
      <c r="FE24" s="18"/>
    </row>
    <row r="25" spans="1:161" x14ac:dyDescent="0.25">
      <c r="A25" s="28"/>
      <c r="B25" s="71"/>
      <c r="C25" s="29"/>
      <c r="D25" s="30"/>
      <c r="E25" s="31"/>
      <c r="F25" s="32"/>
      <c r="G25" s="74"/>
      <c r="H25" s="33"/>
      <c r="I25" s="34"/>
      <c r="J25" s="35"/>
      <c r="K25" s="104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9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9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9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8">
        <f t="shared" si="0"/>
        <v>0</v>
      </c>
      <c r="CK25" s="8">
        <f t="shared" si="1"/>
        <v>0</v>
      </c>
      <c r="CL25" s="8" t="str">
        <f t="shared" si="33"/>
        <v/>
      </c>
      <c r="CM25" s="8" t="str">
        <f t="shared" si="34"/>
        <v/>
      </c>
      <c r="CN25" s="8" t="str">
        <f t="shared" si="35"/>
        <v/>
      </c>
      <c r="CO25" s="8" t="str">
        <f t="shared" si="36"/>
        <v/>
      </c>
      <c r="CP25" s="8">
        <f>IF(D25="",0,IF(D25=E25,0,IF(D25&lt;E25,0,IF('Equipes et choix des points'!$I$2=1,IF('Matchs et classements'!D25&gt;'Matchs et classements'!E25,3),IF('Equipes et choix des points'!$I$2=2,IF('Matchs et classements'!D25&gt;E25,4))))))</f>
        <v>0</v>
      </c>
      <c r="CQ25" s="8">
        <f>IF(E25="",0,IF(E25=D25,0,IF(E25&lt;D25,0,IF('Equipes et choix des points'!$I$2=1,IF('Matchs et classements'!E25&gt;'Matchs et classements'!D25,3),IF('Equipes et choix des points'!$I$2=2,IF('Matchs et classements'!E25&gt;'Matchs et classements'!D25,4))))))</f>
        <v>0</v>
      </c>
      <c r="CR25" s="8">
        <f>IF(D25="",0,IF(D25&gt;E25,0,IF(D25&lt;E25,0,IF('Equipes et choix des points'!$I$2=1,IF('Matchs et classements'!D25='Matchs et classements'!E25,1),IF('Equipes et choix des points'!$I$2=2,IF('Matchs et classements'!D25='Matchs et classements'!E25,2))))))</f>
        <v>0</v>
      </c>
      <c r="CS25" s="8">
        <f>IF(E25="",0,IF(E25&gt;D25,0,IF(E25&lt;D25,0,IF('Equipes et choix des points'!$I$2=1,IF('Matchs et classements'!E25='Matchs et classements'!D25,1),IF('Equipes et choix des points'!$I$2=2,IF('Matchs et classements'!E25='Matchs et classements'!D25,2))))))</f>
        <v>0</v>
      </c>
      <c r="CT25" s="8">
        <f>IF(D25="",0,IF(D25&gt;E25,0,IF(D25=E25,0,IF('Equipes et choix des points'!$I$2=1,IF('Matchs et classements'!D25&lt;'Matchs et classements'!E25,0),IF('Equipes et choix des points'!$I$2=2,IF('Matchs et classements'!D25&lt;'Matchs et classements'!E25,1))))))</f>
        <v>0</v>
      </c>
      <c r="CU25" s="8">
        <f>IF(E25="",0,IF(E25&gt;D25,0,IF(E25=D25,0,IF('Equipes et choix des points'!$I$2=1,IF('Matchs et classements'!E25&lt;'Matchs et classements'!D25,0),IF('Equipes et choix des points'!$I$2=2,IF('Matchs et classements'!E25&lt;'Matchs et classements'!D25,1))))))</f>
        <v>0</v>
      </c>
      <c r="CV25" s="8">
        <f t="shared" si="37"/>
        <v>0</v>
      </c>
      <c r="CW25" s="8">
        <f t="shared" si="38"/>
        <v>0</v>
      </c>
      <c r="CX25" s="8">
        <f t="shared" si="39"/>
        <v>0</v>
      </c>
      <c r="CY25" s="8">
        <f t="shared" si="40"/>
        <v>0</v>
      </c>
      <c r="CZ25" s="8" t="b">
        <f t="shared" si="2"/>
        <v>0</v>
      </c>
      <c r="DA25" s="8" t="b">
        <f t="shared" si="3"/>
        <v>0</v>
      </c>
      <c r="DB25" s="8" t="b">
        <f t="shared" si="4"/>
        <v>0</v>
      </c>
      <c r="DC25" s="8" t="b">
        <f t="shared" si="5"/>
        <v>0</v>
      </c>
      <c r="DD25" s="8" t="b">
        <f t="shared" si="6"/>
        <v>0</v>
      </c>
      <c r="DE25" s="8" t="b">
        <f t="shared" si="7"/>
        <v>0</v>
      </c>
      <c r="DF25" s="8">
        <f t="shared" si="8"/>
        <v>0</v>
      </c>
      <c r="DG25" s="8">
        <f t="shared" si="9"/>
        <v>0</v>
      </c>
      <c r="DH25" s="8">
        <f t="shared" si="10"/>
        <v>0</v>
      </c>
      <c r="DI25" s="8">
        <f t="shared" si="11"/>
        <v>0</v>
      </c>
      <c r="DJ25" s="19"/>
      <c r="DK25" s="18"/>
      <c r="DL25" s="18"/>
      <c r="DM25" s="19"/>
      <c r="DN25" s="19"/>
      <c r="DO25" s="18"/>
      <c r="DP25" s="18"/>
      <c r="DQ25" s="19"/>
      <c r="DR25" s="19"/>
      <c r="DS25" s="18"/>
      <c r="DT25" s="18"/>
      <c r="DU25" s="19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</row>
    <row r="26" spans="1:161" x14ac:dyDescent="0.25">
      <c r="A26" s="28"/>
      <c r="B26" s="71"/>
      <c r="C26" s="29"/>
      <c r="D26" s="30"/>
      <c r="E26" s="31"/>
      <c r="F26" s="32"/>
      <c r="G26" s="74"/>
      <c r="H26" s="33"/>
      <c r="I26" s="34"/>
      <c r="J26" s="35"/>
      <c r="K26" s="104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9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9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9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8">
        <f t="shared" si="0"/>
        <v>0</v>
      </c>
      <c r="CK26" s="8">
        <f t="shared" si="1"/>
        <v>0</v>
      </c>
      <c r="CL26" s="8" t="str">
        <f t="shared" si="33"/>
        <v/>
      </c>
      <c r="CM26" s="8" t="str">
        <f t="shared" si="34"/>
        <v/>
      </c>
      <c r="CN26" s="8" t="str">
        <f t="shared" si="35"/>
        <v/>
      </c>
      <c r="CO26" s="8" t="str">
        <f t="shared" si="36"/>
        <v/>
      </c>
      <c r="CP26" s="8">
        <f>IF(D26="",0,IF(D26=E26,0,IF(D26&lt;E26,0,IF('Equipes et choix des points'!$I$2=1,IF('Matchs et classements'!D26&gt;'Matchs et classements'!E26,3),IF('Equipes et choix des points'!$I$2=2,IF('Matchs et classements'!D26&gt;E26,4))))))</f>
        <v>0</v>
      </c>
      <c r="CQ26" s="8">
        <f>IF(E26="",0,IF(E26=D26,0,IF(E26&lt;D26,0,IF('Equipes et choix des points'!$I$2=1,IF('Matchs et classements'!E26&gt;'Matchs et classements'!D26,3),IF('Equipes et choix des points'!$I$2=2,IF('Matchs et classements'!E26&gt;'Matchs et classements'!D26,4))))))</f>
        <v>0</v>
      </c>
      <c r="CR26" s="8">
        <f>IF(D26="",0,IF(D26&gt;E26,0,IF(D26&lt;E26,0,IF('Equipes et choix des points'!$I$2=1,IF('Matchs et classements'!D26='Matchs et classements'!E26,1),IF('Equipes et choix des points'!$I$2=2,IF('Matchs et classements'!D26='Matchs et classements'!E26,2))))))</f>
        <v>0</v>
      </c>
      <c r="CS26" s="8">
        <f>IF(E26="",0,IF(E26&gt;D26,0,IF(E26&lt;D26,0,IF('Equipes et choix des points'!$I$2=1,IF('Matchs et classements'!E26='Matchs et classements'!D26,1),IF('Equipes et choix des points'!$I$2=2,IF('Matchs et classements'!E26='Matchs et classements'!D26,2))))))</f>
        <v>0</v>
      </c>
      <c r="CT26" s="8">
        <f>IF(D26="",0,IF(D26&gt;E26,0,IF(D26=E26,0,IF('Equipes et choix des points'!$I$2=1,IF('Matchs et classements'!D26&lt;'Matchs et classements'!E26,0),IF('Equipes et choix des points'!$I$2=2,IF('Matchs et classements'!D26&lt;'Matchs et classements'!E26,1))))))</f>
        <v>0</v>
      </c>
      <c r="CU26" s="8">
        <f>IF(E26="",0,IF(E26&gt;D26,0,IF(E26=D26,0,IF('Equipes et choix des points'!$I$2=1,IF('Matchs et classements'!E26&lt;'Matchs et classements'!D26,0),IF('Equipes et choix des points'!$I$2=2,IF('Matchs et classements'!E26&lt;'Matchs et classements'!D26,1))))))</f>
        <v>0</v>
      </c>
      <c r="CV26" s="8">
        <f t="shared" si="37"/>
        <v>0</v>
      </c>
      <c r="CW26" s="8">
        <f t="shared" si="38"/>
        <v>0</v>
      </c>
      <c r="CX26" s="8">
        <f t="shared" si="39"/>
        <v>0</v>
      </c>
      <c r="CY26" s="8">
        <f t="shared" si="40"/>
        <v>0</v>
      </c>
      <c r="CZ26" s="8" t="b">
        <f t="shared" si="2"/>
        <v>0</v>
      </c>
      <c r="DA26" s="8" t="b">
        <f t="shared" si="3"/>
        <v>0</v>
      </c>
      <c r="DB26" s="8" t="b">
        <f t="shared" si="4"/>
        <v>0</v>
      </c>
      <c r="DC26" s="8" t="b">
        <f t="shared" si="5"/>
        <v>0</v>
      </c>
      <c r="DD26" s="8" t="b">
        <f t="shared" si="6"/>
        <v>0</v>
      </c>
      <c r="DE26" s="8" t="b">
        <f t="shared" si="7"/>
        <v>0</v>
      </c>
      <c r="DF26" s="8">
        <f t="shared" si="8"/>
        <v>0</v>
      </c>
      <c r="DG26" s="8">
        <f t="shared" si="9"/>
        <v>0</v>
      </c>
      <c r="DH26" s="8">
        <f t="shared" si="10"/>
        <v>0</v>
      </c>
      <c r="DI26" s="8">
        <f t="shared" si="11"/>
        <v>0</v>
      </c>
      <c r="DJ26" s="19"/>
      <c r="DK26" s="18"/>
      <c r="DL26" s="18"/>
      <c r="DM26" s="19"/>
      <c r="DN26" s="19"/>
      <c r="DO26" s="18"/>
      <c r="DP26" s="18"/>
      <c r="DQ26" s="19"/>
      <c r="DR26" s="19"/>
      <c r="DS26" s="18"/>
      <c r="DT26" s="18"/>
      <c r="DU26" s="19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</row>
    <row r="27" spans="1:161" x14ac:dyDescent="0.25">
      <c r="A27" s="28"/>
      <c r="B27" s="71"/>
      <c r="C27" s="29"/>
      <c r="D27" s="30"/>
      <c r="E27" s="31"/>
      <c r="F27" s="32"/>
      <c r="G27" s="74"/>
      <c r="H27" s="33"/>
      <c r="I27" s="34"/>
      <c r="J27" s="35"/>
      <c r="K27" s="104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9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9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9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8">
        <f t="shared" si="0"/>
        <v>0</v>
      </c>
      <c r="CK27" s="8">
        <f t="shared" si="1"/>
        <v>0</v>
      </c>
      <c r="CL27" s="8" t="str">
        <f t="shared" si="33"/>
        <v/>
      </c>
      <c r="CM27" s="8" t="str">
        <f t="shared" si="34"/>
        <v/>
      </c>
      <c r="CN27" s="8" t="str">
        <f t="shared" si="35"/>
        <v/>
      </c>
      <c r="CO27" s="8" t="str">
        <f t="shared" si="36"/>
        <v/>
      </c>
      <c r="CP27" s="8">
        <f>IF(D27="",0,IF(D27=E27,0,IF(D27&lt;E27,0,IF('Equipes et choix des points'!$I$2=1,IF('Matchs et classements'!D27&gt;'Matchs et classements'!E27,3),IF('Equipes et choix des points'!$I$2=2,IF('Matchs et classements'!D27&gt;E27,4))))))</f>
        <v>0</v>
      </c>
      <c r="CQ27" s="8">
        <f>IF(E27="",0,IF(E27=D27,0,IF(E27&lt;D27,0,IF('Equipes et choix des points'!$I$2=1,IF('Matchs et classements'!E27&gt;'Matchs et classements'!D27,3),IF('Equipes et choix des points'!$I$2=2,IF('Matchs et classements'!E27&gt;'Matchs et classements'!D27,4))))))</f>
        <v>0</v>
      </c>
      <c r="CR27" s="8">
        <f>IF(D27="",0,IF(D27&gt;E27,0,IF(D27&lt;E27,0,IF('Equipes et choix des points'!$I$2=1,IF('Matchs et classements'!D27='Matchs et classements'!E27,1),IF('Equipes et choix des points'!$I$2=2,IF('Matchs et classements'!D27='Matchs et classements'!E27,2))))))</f>
        <v>0</v>
      </c>
      <c r="CS27" s="8">
        <f>IF(E27="",0,IF(E27&gt;D27,0,IF(E27&lt;D27,0,IF('Equipes et choix des points'!$I$2=1,IF('Matchs et classements'!E27='Matchs et classements'!D27,1),IF('Equipes et choix des points'!$I$2=2,IF('Matchs et classements'!E27='Matchs et classements'!D27,2))))))</f>
        <v>0</v>
      </c>
      <c r="CT27" s="8">
        <f>IF(D27="",0,IF(D27&gt;E27,0,IF(D27=E27,0,IF('Equipes et choix des points'!$I$2=1,IF('Matchs et classements'!D27&lt;'Matchs et classements'!E27,0),IF('Equipes et choix des points'!$I$2=2,IF('Matchs et classements'!D27&lt;'Matchs et classements'!E27,1))))))</f>
        <v>0</v>
      </c>
      <c r="CU27" s="8">
        <f>IF(E27="",0,IF(E27&gt;D27,0,IF(E27=D27,0,IF('Equipes et choix des points'!$I$2=1,IF('Matchs et classements'!E27&lt;'Matchs et classements'!D27,0),IF('Equipes et choix des points'!$I$2=2,IF('Matchs et classements'!E27&lt;'Matchs et classements'!D27,1))))))</f>
        <v>0</v>
      </c>
      <c r="CV27" s="8">
        <f t="shared" si="37"/>
        <v>0</v>
      </c>
      <c r="CW27" s="8">
        <f t="shared" si="38"/>
        <v>0</v>
      </c>
      <c r="CX27" s="8">
        <f t="shared" si="39"/>
        <v>0</v>
      </c>
      <c r="CY27" s="8">
        <f t="shared" si="40"/>
        <v>0</v>
      </c>
      <c r="CZ27" s="8" t="b">
        <f t="shared" si="2"/>
        <v>0</v>
      </c>
      <c r="DA27" s="8" t="b">
        <f t="shared" si="3"/>
        <v>0</v>
      </c>
      <c r="DB27" s="8" t="b">
        <f t="shared" si="4"/>
        <v>0</v>
      </c>
      <c r="DC27" s="8" t="b">
        <f t="shared" si="5"/>
        <v>0</v>
      </c>
      <c r="DD27" s="8" t="b">
        <f t="shared" si="6"/>
        <v>0</v>
      </c>
      <c r="DE27" s="8" t="b">
        <f t="shared" si="7"/>
        <v>0</v>
      </c>
      <c r="DF27" s="8">
        <f t="shared" si="8"/>
        <v>0</v>
      </c>
      <c r="DG27" s="8">
        <f t="shared" si="9"/>
        <v>0</v>
      </c>
      <c r="DH27" s="8">
        <f t="shared" si="10"/>
        <v>0</v>
      </c>
      <c r="DI27" s="8">
        <f t="shared" si="11"/>
        <v>0</v>
      </c>
      <c r="DJ27" s="19"/>
      <c r="DK27" s="18"/>
      <c r="DL27" s="18"/>
      <c r="DM27" s="19"/>
      <c r="DN27" s="19"/>
      <c r="DO27" s="18"/>
      <c r="DP27" s="18"/>
      <c r="DQ27" s="19"/>
      <c r="DR27" s="19"/>
      <c r="DS27" s="18"/>
      <c r="DT27" s="18"/>
      <c r="DU27" s="19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</row>
    <row r="28" spans="1:161" x14ac:dyDescent="0.25">
      <c r="A28" s="28"/>
      <c r="B28" s="71"/>
      <c r="C28" s="29"/>
      <c r="D28" s="30"/>
      <c r="E28" s="31"/>
      <c r="F28" s="32"/>
      <c r="G28" s="74"/>
      <c r="H28" s="33"/>
      <c r="I28" s="34"/>
      <c r="J28" s="35"/>
      <c r="K28" s="104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9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9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9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8">
        <f t="shared" si="0"/>
        <v>0</v>
      </c>
      <c r="CK28" s="8">
        <f t="shared" si="1"/>
        <v>0</v>
      </c>
      <c r="CL28" s="8" t="str">
        <f t="shared" si="33"/>
        <v/>
      </c>
      <c r="CM28" s="8" t="str">
        <f t="shared" si="34"/>
        <v/>
      </c>
      <c r="CN28" s="8" t="str">
        <f t="shared" si="35"/>
        <v/>
      </c>
      <c r="CO28" s="8" t="str">
        <f t="shared" si="36"/>
        <v/>
      </c>
      <c r="CP28" s="8">
        <f>IF(D28="",0,IF(D28=E28,0,IF(D28&lt;E28,0,IF('Equipes et choix des points'!$I$2=1,IF('Matchs et classements'!D28&gt;'Matchs et classements'!E28,3),IF('Equipes et choix des points'!$I$2=2,IF('Matchs et classements'!D28&gt;E28,4))))))</f>
        <v>0</v>
      </c>
      <c r="CQ28" s="8">
        <f>IF(E28="",0,IF(E28=D28,0,IF(E28&lt;D28,0,IF('Equipes et choix des points'!$I$2=1,IF('Matchs et classements'!E28&gt;'Matchs et classements'!D28,3),IF('Equipes et choix des points'!$I$2=2,IF('Matchs et classements'!E28&gt;'Matchs et classements'!D28,4))))))</f>
        <v>0</v>
      </c>
      <c r="CR28" s="8">
        <f>IF(D28="",0,IF(D28&gt;E28,0,IF(D28&lt;E28,0,IF('Equipes et choix des points'!$I$2=1,IF('Matchs et classements'!D28='Matchs et classements'!E28,1),IF('Equipes et choix des points'!$I$2=2,IF('Matchs et classements'!D28='Matchs et classements'!E28,2))))))</f>
        <v>0</v>
      </c>
      <c r="CS28" s="8">
        <f>IF(E28="",0,IF(E28&gt;D28,0,IF(E28&lt;D28,0,IF('Equipes et choix des points'!$I$2=1,IF('Matchs et classements'!E28='Matchs et classements'!D28,1),IF('Equipes et choix des points'!$I$2=2,IF('Matchs et classements'!E28='Matchs et classements'!D28,2))))))</f>
        <v>0</v>
      </c>
      <c r="CT28" s="8">
        <f>IF(D28="",0,IF(D28&gt;E28,0,IF(D28=E28,0,IF('Equipes et choix des points'!$I$2=1,IF('Matchs et classements'!D28&lt;'Matchs et classements'!E28,0),IF('Equipes et choix des points'!$I$2=2,IF('Matchs et classements'!D28&lt;'Matchs et classements'!E28,1))))))</f>
        <v>0</v>
      </c>
      <c r="CU28" s="8">
        <f>IF(E28="",0,IF(E28&gt;D28,0,IF(E28=D28,0,IF('Equipes et choix des points'!$I$2=1,IF('Matchs et classements'!E28&lt;'Matchs et classements'!D28,0),IF('Equipes et choix des points'!$I$2=2,IF('Matchs et classements'!E28&lt;'Matchs et classements'!D28,1))))))</f>
        <v>0</v>
      </c>
      <c r="CV28" s="8">
        <f t="shared" si="37"/>
        <v>0</v>
      </c>
      <c r="CW28" s="8">
        <f t="shared" si="38"/>
        <v>0</v>
      </c>
      <c r="CX28" s="8">
        <f t="shared" si="39"/>
        <v>0</v>
      </c>
      <c r="CY28" s="8">
        <f t="shared" si="40"/>
        <v>0</v>
      </c>
      <c r="CZ28" s="8" t="b">
        <f t="shared" si="2"/>
        <v>0</v>
      </c>
      <c r="DA28" s="8" t="b">
        <f t="shared" si="3"/>
        <v>0</v>
      </c>
      <c r="DB28" s="8" t="b">
        <f t="shared" si="4"/>
        <v>0</v>
      </c>
      <c r="DC28" s="8" t="b">
        <f t="shared" si="5"/>
        <v>0</v>
      </c>
      <c r="DD28" s="8" t="b">
        <f t="shared" si="6"/>
        <v>0</v>
      </c>
      <c r="DE28" s="8" t="b">
        <f t="shared" si="7"/>
        <v>0</v>
      </c>
      <c r="DF28" s="8">
        <f t="shared" si="8"/>
        <v>0</v>
      </c>
      <c r="DG28" s="8">
        <f t="shared" si="9"/>
        <v>0</v>
      </c>
      <c r="DH28" s="8">
        <f t="shared" si="10"/>
        <v>0</v>
      </c>
      <c r="DI28" s="8">
        <f t="shared" si="11"/>
        <v>0</v>
      </c>
      <c r="DJ28" s="19"/>
      <c r="DK28" s="18"/>
      <c r="DL28" s="18"/>
      <c r="DM28" s="19"/>
      <c r="DN28" s="19"/>
      <c r="DO28" s="18"/>
      <c r="DP28" s="18"/>
      <c r="DQ28" s="19"/>
      <c r="DR28" s="19"/>
      <c r="DS28" s="18"/>
      <c r="DT28" s="18"/>
      <c r="DU28" s="19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  <c r="FB28" s="18"/>
      <c r="FC28" s="18"/>
      <c r="FD28" s="18"/>
      <c r="FE28" s="18"/>
    </row>
    <row r="29" spans="1:161" x14ac:dyDescent="0.25">
      <c r="A29" s="28"/>
      <c r="B29" s="71"/>
      <c r="C29" s="29"/>
      <c r="D29" s="30"/>
      <c r="E29" s="31"/>
      <c r="F29" s="32"/>
      <c r="G29" s="74"/>
      <c r="H29" s="33"/>
      <c r="I29" s="34"/>
      <c r="J29" s="35"/>
      <c r="K29" s="104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9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9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9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8">
        <f t="shared" si="0"/>
        <v>0</v>
      </c>
      <c r="CK29" s="8">
        <f t="shared" si="1"/>
        <v>0</v>
      </c>
      <c r="CL29" s="8" t="str">
        <f t="shared" si="33"/>
        <v/>
      </c>
      <c r="CM29" s="8" t="str">
        <f t="shared" si="34"/>
        <v/>
      </c>
      <c r="CN29" s="8" t="str">
        <f t="shared" si="35"/>
        <v/>
      </c>
      <c r="CO29" s="8" t="str">
        <f t="shared" si="36"/>
        <v/>
      </c>
      <c r="CP29" s="8">
        <f>IF(D29="",0,IF(D29=E29,0,IF(D29&lt;E29,0,IF('Equipes et choix des points'!$I$2=1,IF('Matchs et classements'!D29&gt;'Matchs et classements'!E29,3),IF('Equipes et choix des points'!$I$2=2,IF('Matchs et classements'!D29&gt;E29,4))))))</f>
        <v>0</v>
      </c>
      <c r="CQ29" s="8">
        <f>IF(E29="",0,IF(E29=D29,0,IF(E29&lt;D29,0,IF('Equipes et choix des points'!$I$2=1,IF('Matchs et classements'!E29&gt;'Matchs et classements'!D29,3),IF('Equipes et choix des points'!$I$2=2,IF('Matchs et classements'!E29&gt;'Matchs et classements'!D29,4))))))</f>
        <v>0</v>
      </c>
      <c r="CR29" s="8">
        <f>IF(D29="",0,IF(D29&gt;E29,0,IF(D29&lt;E29,0,IF('Equipes et choix des points'!$I$2=1,IF('Matchs et classements'!D29='Matchs et classements'!E29,1),IF('Equipes et choix des points'!$I$2=2,IF('Matchs et classements'!D29='Matchs et classements'!E29,2))))))</f>
        <v>0</v>
      </c>
      <c r="CS29" s="8">
        <f>IF(E29="",0,IF(E29&gt;D29,0,IF(E29&lt;D29,0,IF('Equipes et choix des points'!$I$2=1,IF('Matchs et classements'!E29='Matchs et classements'!D29,1),IF('Equipes et choix des points'!$I$2=2,IF('Matchs et classements'!E29='Matchs et classements'!D29,2))))))</f>
        <v>0</v>
      </c>
      <c r="CT29" s="8">
        <f>IF(D29="",0,IF(D29&gt;E29,0,IF(D29=E29,0,IF('Equipes et choix des points'!$I$2=1,IF('Matchs et classements'!D29&lt;'Matchs et classements'!E29,0),IF('Equipes et choix des points'!$I$2=2,IF('Matchs et classements'!D29&lt;'Matchs et classements'!E29,1))))))</f>
        <v>0</v>
      </c>
      <c r="CU29" s="8">
        <f>IF(E29="",0,IF(E29&gt;D29,0,IF(E29=D29,0,IF('Equipes et choix des points'!$I$2=1,IF('Matchs et classements'!E29&lt;'Matchs et classements'!D29,0),IF('Equipes et choix des points'!$I$2=2,IF('Matchs et classements'!E29&lt;'Matchs et classements'!D29,1))))))</f>
        <v>0</v>
      </c>
      <c r="CV29" s="8">
        <f t="shared" si="37"/>
        <v>0</v>
      </c>
      <c r="CW29" s="8">
        <f t="shared" si="38"/>
        <v>0</v>
      </c>
      <c r="CX29" s="8">
        <f t="shared" si="39"/>
        <v>0</v>
      </c>
      <c r="CY29" s="8">
        <f t="shared" si="40"/>
        <v>0</v>
      </c>
      <c r="CZ29" s="8" t="b">
        <f t="shared" si="2"/>
        <v>0</v>
      </c>
      <c r="DA29" s="8" t="b">
        <f t="shared" si="3"/>
        <v>0</v>
      </c>
      <c r="DB29" s="8" t="b">
        <f t="shared" si="4"/>
        <v>0</v>
      </c>
      <c r="DC29" s="8" t="b">
        <f t="shared" si="5"/>
        <v>0</v>
      </c>
      <c r="DD29" s="8" t="b">
        <f t="shared" si="6"/>
        <v>0</v>
      </c>
      <c r="DE29" s="8" t="b">
        <f t="shared" si="7"/>
        <v>0</v>
      </c>
      <c r="DF29" s="8">
        <f t="shared" si="8"/>
        <v>0</v>
      </c>
      <c r="DG29" s="8">
        <f t="shared" si="9"/>
        <v>0</v>
      </c>
      <c r="DH29" s="8">
        <f t="shared" si="10"/>
        <v>0</v>
      </c>
      <c r="DI29" s="8">
        <f t="shared" si="11"/>
        <v>0</v>
      </c>
      <c r="DJ29" s="19"/>
      <c r="DK29" s="18"/>
      <c r="DL29" s="18"/>
      <c r="DM29" s="19"/>
      <c r="DN29" s="19"/>
      <c r="DO29" s="18"/>
      <c r="DP29" s="18"/>
      <c r="DQ29" s="19"/>
      <c r="DR29" s="19"/>
      <c r="DS29" s="18"/>
      <c r="DT29" s="18"/>
      <c r="DU29" s="19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18"/>
      <c r="EY29" s="18"/>
      <c r="EZ29" s="18"/>
      <c r="FA29" s="18"/>
      <c r="FB29" s="18"/>
      <c r="FC29" s="18"/>
      <c r="FD29" s="18"/>
      <c r="FE29" s="18"/>
    </row>
    <row r="30" spans="1:161" x14ac:dyDescent="0.25">
      <c r="A30" s="28"/>
      <c r="B30" s="71"/>
      <c r="C30" s="29"/>
      <c r="D30" s="30"/>
      <c r="E30" s="31"/>
      <c r="F30" s="32"/>
      <c r="G30" s="74"/>
      <c r="H30" s="33"/>
      <c r="I30" s="34"/>
      <c r="J30" s="35"/>
      <c r="K30" s="104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9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9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9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8">
        <f t="shared" si="0"/>
        <v>0</v>
      </c>
      <c r="CK30" s="8">
        <f t="shared" si="1"/>
        <v>0</v>
      </c>
      <c r="CL30" s="8" t="str">
        <f t="shared" si="33"/>
        <v/>
      </c>
      <c r="CM30" s="8" t="str">
        <f t="shared" si="34"/>
        <v/>
      </c>
      <c r="CN30" s="8" t="str">
        <f t="shared" si="35"/>
        <v/>
      </c>
      <c r="CO30" s="8" t="str">
        <f t="shared" si="36"/>
        <v/>
      </c>
      <c r="CP30" s="8">
        <f>IF(D30="",0,IF(D30=E30,0,IF(D30&lt;E30,0,IF('Equipes et choix des points'!$I$2=1,IF('Matchs et classements'!D30&gt;'Matchs et classements'!E30,3),IF('Equipes et choix des points'!$I$2=2,IF('Matchs et classements'!D30&gt;E30,4))))))</f>
        <v>0</v>
      </c>
      <c r="CQ30" s="8">
        <f>IF(E30="",0,IF(E30=D30,0,IF(E30&lt;D30,0,IF('Equipes et choix des points'!$I$2=1,IF('Matchs et classements'!E30&gt;'Matchs et classements'!D30,3),IF('Equipes et choix des points'!$I$2=2,IF('Matchs et classements'!E30&gt;'Matchs et classements'!D30,4))))))</f>
        <v>0</v>
      </c>
      <c r="CR30" s="8">
        <f>IF(D30="",0,IF(D30&gt;E30,0,IF(D30&lt;E30,0,IF('Equipes et choix des points'!$I$2=1,IF('Matchs et classements'!D30='Matchs et classements'!E30,1),IF('Equipes et choix des points'!$I$2=2,IF('Matchs et classements'!D30='Matchs et classements'!E30,2))))))</f>
        <v>0</v>
      </c>
      <c r="CS30" s="8">
        <f>IF(E30="",0,IF(E30&gt;D30,0,IF(E30&lt;D30,0,IF('Equipes et choix des points'!$I$2=1,IF('Matchs et classements'!E30='Matchs et classements'!D30,1),IF('Equipes et choix des points'!$I$2=2,IF('Matchs et classements'!E30='Matchs et classements'!D30,2))))))</f>
        <v>0</v>
      </c>
      <c r="CT30" s="8">
        <f>IF(D30="",0,IF(D30&gt;E30,0,IF(D30=E30,0,IF('Equipes et choix des points'!$I$2=1,IF('Matchs et classements'!D30&lt;'Matchs et classements'!E30,0),IF('Equipes et choix des points'!$I$2=2,IF('Matchs et classements'!D30&lt;'Matchs et classements'!E30,1))))))</f>
        <v>0</v>
      </c>
      <c r="CU30" s="8">
        <f>IF(E30="",0,IF(E30&gt;D30,0,IF(E30=D30,0,IF('Equipes et choix des points'!$I$2=1,IF('Matchs et classements'!E30&lt;'Matchs et classements'!D30,0),IF('Equipes et choix des points'!$I$2=2,IF('Matchs et classements'!E30&lt;'Matchs et classements'!D30,1))))))</f>
        <v>0</v>
      </c>
      <c r="CV30" s="8">
        <f t="shared" si="37"/>
        <v>0</v>
      </c>
      <c r="CW30" s="8">
        <f t="shared" si="38"/>
        <v>0</v>
      </c>
      <c r="CX30" s="8">
        <f t="shared" si="39"/>
        <v>0</v>
      </c>
      <c r="CY30" s="8">
        <f t="shared" si="40"/>
        <v>0</v>
      </c>
      <c r="CZ30" s="8" t="b">
        <f t="shared" si="2"/>
        <v>0</v>
      </c>
      <c r="DA30" s="8" t="b">
        <f t="shared" si="3"/>
        <v>0</v>
      </c>
      <c r="DB30" s="8" t="b">
        <f t="shared" si="4"/>
        <v>0</v>
      </c>
      <c r="DC30" s="8" t="b">
        <f t="shared" si="5"/>
        <v>0</v>
      </c>
      <c r="DD30" s="8" t="b">
        <f t="shared" si="6"/>
        <v>0</v>
      </c>
      <c r="DE30" s="8" t="b">
        <f t="shared" si="7"/>
        <v>0</v>
      </c>
      <c r="DF30" s="8">
        <f t="shared" si="8"/>
        <v>0</v>
      </c>
      <c r="DG30" s="8">
        <f t="shared" si="9"/>
        <v>0</v>
      </c>
      <c r="DH30" s="8">
        <f t="shared" si="10"/>
        <v>0</v>
      </c>
      <c r="DI30" s="8">
        <f t="shared" si="11"/>
        <v>0</v>
      </c>
      <c r="DJ30" s="19"/>
      <c r="DK30" s="18"/>
      <c r="DL30" s="18"/>
      <c r="DM30" s="19"/>
      <c r="DN30" s="19"/>
      <c r="DO30" s="18"/>
      <c r="DP30" s="18"/>
      <c r="DQ30" s="19"/>
      <c r="DR30" s="19"/>
      <c r="DS30" s="18"/>
      <c r="DT30" s="18"/>
      <c r="DU30" s="19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  <c r="EX30" s="18"/>
      <c r="EY30" s="18"/>
      <c r="EZ30" s="18"/>
      <c r="FA30" s="18"/>
      <c r="FB30" s="18"/>
      <c r="FC30" s="18"/>
      <c r="FD30" s="18"/>
      <c r="FE30" s="18"/>
    </row>
    <row r="31" spans="1:161" x14ac:dyDescent="0.25">
      <c r="A31" s="28"/>
      <c r="B31" s="71"/>
      <c r="C31" s="29"/>
      <c r="D31" s="30"/>
      <c r="E31" s="31"/>
      <c r="F31" s="32"/>
      <c r="G31" s="74"/>
      <c r="H31" s="33"/>
      <c r="I31" s="34"/>
      <c r="J31" s="35"/>
      <c r="K31" s="104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9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9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9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8">
        <f t="shared" si="0"/>
        <v>0</v>
      </c>
      <c r="CK31" s="8">
        <f t="shared" si="1"/>
        <v>0</v>
      </c>
      <c r="CL31" s="8" t="str">
        <f t="shared" si="33"/>
        <v/>
      </c>
      <c r="CM31" s="8" t="str">
        <f t="shared" si="34"/>
        <v/>
      </c>
      <c r="CN31" s="8" t="str">
        <f t="shared" si="35"/>
        <v/>
      </c>
      <c r="CO31" s="8" t="str">
        <f t="shared" si="36"/>
        <v/>
      </c>
      <c r="CP31" s="8">
        <f>IF(D31="",0,IF(D31=E31,0,IF(D31&lt;E31,0,IF('Equipes et choix des points'!$I$2=1,IF('Matchs et classements'!D31&gt;'Matchs et classements'!E31,3),IF('Equipes et choix des points'!$I$2=2,IF('Matchs et classements'!D31&gt;E31,4))))))</f>
        <v>0</v>
      </c>
      <c r="CQ31" s="8">
        <f>IF(E31="",0,IF(E31=D31,0,IF(E31&lt;D31,0,IF('Equipes et choix des points'!$I$2=1,IF('Matchs et classements'!E31&gt;'Matchs et classements'!D31,3),IF('Equipes et choix des points'!$I$2=2,IF('Matchs et classements'!E31&gt;'Matchs et classements'!D31,4))))))</f>
        <v>0</v>
      </c>
      <c r="CR31" s="8">
        <f>IF(D31="",0,IF(D31&gt;E31,0,IF(D31&lt;E31,0,IF('Equipes et choix des points'!$I$2=1,IF('Matchs et classements'!D31='Matchs et classements'!E31,1),IF('Equipes et choix des points'!$I$2=2,IF('Matchs et classements'!D31='Matchs et classements'!E31,2))))))</f>
        <v>0</v>
      </c>
      <c r="CS31" s="8">
        <f>IF(E31="",0,IF(E31&gt;D31,0,IF(E31&lt;D31,0,IF('Equipes et choix des points'!$I$2=1,IF('Matchs et classements'!E31='Matchs et classements'!D31,1),IF('Equipes et choix des points'!$I$2=2,IF('Matchs et classements'!E31='Matchs et classements'!D31,2))))))</f>
        <v>0</v>
      </c>
      <c r="CT31" s="8">
        <f>IF(D31="",0,IF(D31&gt;E31,0,IF(D31=E31,0,IF('Equipes et choix des points'!$I$2=1,IF('Matchs et classements'!D31&lt;'Matchs et classements'!E31,0),IF('Equipes et choix des points'!$I$2=2,IF('Matchs et classements'!D31&lt;'Matchs et classements'!E31,1))))))</f>
        <v>0</v>
      </c>
      <c r="CU31" s="8">
        <f>IF(E31="",0,IF(E31&gt;D31,0,IF(E31=D31,0,IF('Equipes et choix des points'!$I$2=1,IF('Matchs et classements'!E31&lt;'Matchs et classements'!D31,0),IF('Equipes et choix des points'!$I$2=2,IF('Matchs et classements'!E31&lt;'Matchs et classements'!D31,1))))))</f>
        <v>0</v>
      </c>
      <c r="CV31" s="8">
        <f t="shared" si="37"/>
        <v>0</v>
      </c>
      <c r="CW31" s="8">
        <f t="shared" si="38"/>
        <v>0</v>
      </c>
      <c r="CX31" s="8">
        <f t="shared" si="39"/>
        <v>0</v>
      </c>
      <c r="CY31" s="8">
        <f t="shared" si="40"/>
        <v>0</v>
      </c>
      <c r="CZ31" s="8" t="b">
        <f t="shared" si="2"/>
        <v>0</v>
      </c>
      <c r="DA31" s="8" t="b">
        <f t="shared" si="3"/>
        <v>0</v>
      </c>
      <c r="DB31" s="8" t="b">
        <f t="shared" si="4"/>
        <v>0</v>
      </c>
      <c r="DC31" s="8" t="b">
        <f t="shared" si="5"/>
        <v>0</v>
      </c>
      <c r="DD31" s="8" t="b">
        <f t="shared" si="6"/>
        <v>0</v>
      </c>
      <c r="DE31" s="8" t="b">
        <f t="shared" si="7"/>
        <v>0</v>
      </c>
      <c r="DF31" s="8">
        <f t="shared" si="8"/>
        <v>0</v>
      </c>
      <c r="DG31" s="8">
        <f t="shared" si="9"/>
        <v>0</v>
      </c>
      <c r="DH31" s="8">
        <f t="shared" si="10"/>
        <v>0</v>
      </c>
      <c r="DI31" s="8">
        <f t="shared" si="11"/>
        <v>0</v>
      </c>
      <c r="DJ31" s="19"/>
      <c r="DK31" s="18"/>
      <c r="DL31" s="18"/>
      <c r="DM31" s="19"/>
      <c r="DN31" s="19"/>
      <c r="DO31" s="18"/>
      <c r="DP31" s="18"/>
      <c r="DQ31" s="19"/>
      <c r="DR31" s="19"/>
      <c r="DS31" s="18"/>
      <c r="DT31" s="18"/>
      <c r="DU31" s="19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  <c r="EV31" s="18"/>
      <c r="EW31" s="18"/>
      <c r="EX31" s="18"/>
      <c r="EY31" s="18"/>
      <c r="EZ31" s="18"/>
      <c r="FA31" s="18"/>
      <c r="FB31" s="18"/>
      <c r="FC31" s="18"/>
      <c r="FD31" s="18"/>
      <c r="FE31" s="18"/>
    </row>
    <row r="32" spans="1:161" x14ac:dyDescent="0.25">
      <c r="A32" s="28"/>
      <c r="B32" s="71"/>
      <c r="C32" s="29"/>
      <c r="D32" s="30"/>
      <c r="E32" s="31"/>
      <c r="F32" s="32"/>
      <c r="G32" s="74"/>
      <c r="H32" s="33"/>
      <c r="I32" s="34"/>
      <c r="J32" s="35"/>
      <c r="K32" s="104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9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9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9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8">
        <f t="shared" si="0"/>
        <v>0</v>
      </c>
      <c r="CK32" s="8">
        <f t="shared" si="1"/>
        <v>0</v>
      </c>
      <c r="CL32" s="8" t="str">
        <f t="shared" si="33"/>
        <v/>
      </c>
      <c r="CM32" s="8" t="str">
        <f t="shared" si="34"/>
        <v/>
      </c>
      <c r="CN32" s="8" t="str">
        <f t="shared" si="35"/>
        <v/>
      </c>
      <c r="CO32" s="8" t="str">
        <f t="shared" si="36"/>
        <v/>
      </c>
      <c r="CP32" s="8">
        <f>IF(D32="",0,IF(D32=E32,0,IF(D32&lt;E32,0,IF('Equipes et choix des points'!$I$2=1,IF('Matchs et classements'!D32&gt;'Matchs et classements'!E32,3),IF('Equipes et choix des points'!$I$2=2,IF('Matchs et classements'!D32&gt;E32,4))))))</f>
        <v>0</v>
      </c>
      <c r="CQ32" s="8">
        <f>IF(E32="",0,IF(E32=D32,0,IF(E32&lt;D32,0,IF('Equipes et choix des points'!$I$2=1,IF('Matchs et classements'!E32&gt;'Matchs et classements'!D32,3),IF('Equipes et choix des points'!$I$2=2,IF('Matchs et classements'!E32&gt;'Matchs et classements'!D32,4))))))</f>
        <v>0</v>
      </c>
      <c r="CR32" s="8">
        <f>IF(D32="",0,IF(D32&gt;E32,0,IF(D32&lt;E32,0,IF('Equipes et choix des points'!$I$2=1,IF('Matchs et classements'!D32='Matchs et classements'!E32,1),IF('Equipes et choix des points'!$I$2=2,IF('Matchs et classements'!D32='Matchs et classements'!E32,2))))))</f>
        <v>0</v>
      </c>
      <c r="CS32" s="8">
        <f>IF(E32="",0,IF(E32&gt;D32,0,IF(E32&lt;D32,0,IF('Equipes et choix des points'!$I$2=1,IF('Matchs et classements'!E32='Matchs et classements'!D32,1),IF('Equipes et choix des points'!$I$2=2,IF('Matchs et classements'!E32='Matchs et classements'!D32,2))))))</f>
        <v>0</v>
      </c>
      <c r="CT32" s="8">
        <f>IF(D32="",0,IF(D32&gt;E32,0,IF(D32=E32,0,IF('Equipes et choix des points'!$I$2=1,IF('Matchs et classements'!D32&lt;'Matchs et classements'!E32,0),IF('Equipes et choix des points'!$I$2=2,IF('Matchs et classements'!D32&lt;'Matchs et classements'!E32,1))))))</f>
        <v>0</v>
      </c>
      <c r="CU32" s="8">
        <f>IF(E32="",0,IF(E32&gt;D32,0,IF(E32=D32,0,IF('Equipes et choix des points'!$I$2=1,IF('Matchs et classements'!E32&lt;'Matchs et classements'!D32,0),IF('Equipes et choix des points'!$I$2=2,IF('Matchs et classements'!E32&lt;'Matchs et classements'!D32,1))))))</f>
        <v>0</v>
      </c>
      <c r="CV32" s="8">
        <f t="shared" si="37"/>
        <v>0</v>
      </c>
      <c r="CW32" s="8">
        <f t="shared" si="38"/>
        <v>0</v>
      </c>
      <c r="CX32" s="8">
        <f t="shared" si="39"/>
        <v>0</v>
      </c>
      <c r="CY32" s="8">
        <f t="shared" si="40"/>
        <v>0</v>
      </c>
      <c r="CZ32" s="8" t="b">
        <f t="shared" si="2"/>
        <v>0</v>
      </c>
      <c r="DA32" s="8" t="b">
        <f t="shared" si="3"/>
        <v>0</v>
      </c>
      <c r="DB32" s="8" t="b">
        <f t="shared" si="4"/>
        <v>0</v>
      </c>
      <c r="DC32" s="8" t="b">
        <f t="shared" si="5"/>
        <v>0</v>
      </c>
      <c r="DD32" s="8" t="b">
        <f t="shared" si="6"/>
        <v>0</v>
      </c>
      <c r="DE32" s="8" t="b">
        <f t="shared" si="7"/>
        <v>0</v>
      </c>
      <c r="DF32" s="8">
        <f t="shared" si="8"/>
        <v>0</v>
      </c>
      <c r="DG32" s="8">
        <f t="shared" si="9"/>
        <v>0</v>
      </c>
      <c r="DH32" s="8">
        <f t="shared" si="10"/>
        <v>0</v>
      </c>
      <c r="DI32" s="8">
        <f t="shared" si="11"/>
        <v>0</v>
      </c>
      <c r="DJ32" s="19"/>
      <c r="DK32" s="18"/>
      <c r="DL32" s="18"/>
      <c r="DM32" s="19"/>
      <c r="DN32" s="19"/>
      <c r="DO32" s="18"/>
      <c r="DP32" s="18"/>
      <c r="DQ32" s="19"/>
      <c r="DR32" s="19"/>
      <c r="DS32" s="18"/>
      <c r="DT32" s="18"/>
      <c r="DU32" s="19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</row>
    <row r="33" spans="1:161" ht="15.75" thickBot="1" x14ac:dyDescent="0.3">
      <c r="A33" s="36"/>
      <c r="B33" s="72"/>
      <c r="C33" s="37"/>
      <c r="D33" s="38"/>
      <c r="E33" s="39"/>
      <c r="F33" s="40"/>
      <c r="G33" s="75"/>
      <c r="H33" s="41"/>
      <c r="I33" s="42"/>
      <c r="J33" s="43"/>
      <c r="K33" s="105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9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9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9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8">
        <f t="shared" si="0"/>
        <v>0</v>
      </c>
      <c r="CK33" s="8">
        <f t="shared" si="1"/>
        <v>0</v>
      </c>
      <c r="CL33" s="8" t="str">
        <f t="shared" si="33"/>
        <v/>
      </c>
      <c r="CM33" s="8" t="str">
        <f t="shared" si="34"/>
        <v/>
      </c>
      <c r="CN33" s="8" t="str">
        <f t="shared" si="35"/>
        <v/>
      </c>
      <c r="CO33" s="8" t="str">
        <f t="shared" si="36"/>
        <v/>
      </c>
      <c r="CP33" s="8">
        <f>IF(D33="",0,IF(D33=E33,0,IF(D33&lt;E33,0,IF('Equipes et choix des points'!$I$2=1,IF('Matchs et classements'!D33&gt;'Matchs et classements'!E33,3),IF('Equipes et choix des points'!$I$2=2,IF('Matchs et classements'!D33&gt;E33,4))))))</f>
        <v>0</v>
      </c>
      <c r="CQ33" s="8">
        <f>IF(E33="",0,IF(E33=D33,0,IF(E33&lt;D33,0,IF('Equipes et choix des points'!$I$2=1,IF('Matchs et classements'!E33&gt;'Matchs et classements'!D33,3),IF('Equipes et choix des points'!$I$2=2,IF('Matchs et classements'!E33&gt;'Matchs et classements'!D33,4))))))</f>
        <v>0</v>
      </c>
      <c r="CR33" s="8">
        <f>IF(D33="",0,IF(D33&gt;E33,0,IF(D33&lt;E33,0,IF('Equipes et choix des points'!$I$2=1,IF('Matchs et classements'!D33='Matchs et classements'!E33,1),IF('Equipes et choix des points'!$I$2=2,IF('Matchs et classements'!D33='Matchs et classements'!E33,2))))))</f>
        <v>0</v>
      </c>
      <c r="CS33" s="8">
        <f>IF(E33="",0,IF(E33&gt;D33,0,IF(E33&lt;D33,0,IF('Equipes et choix des points'!$I$2=1,IF('Matchs et classements'!E33='Matchs et classements'!D33,1),IF('Equipes et choix des points'!$I$2=2,IF('Matchs et classements'!E33='Matchs et classements'!D33,2))))))</f>
        <v>0</v>
      </c>
      <c r="CT33" s="8">
        <f>IF(D33="",0,IF(D33&gt;E33,0,IF(D33=E33,0,IF('Equipes et choix des points'!$I$2=1,IF('Matchs et classements'!D33&lt;'Matchs et classements'!E33,0),IF('Equipes et choix des points'!$I$2=2,IF('Matchs et classements'!D33&lt;'Matchs et classements'!E33,1))))))</f>
        <v>0</v>
      </c>
      <c r="CU33" s="8">
        <f>IF(E33="",0,IF(E33&gt;D33,0,IF(E33=D33,0,IF('Equipes et choix des points'!$I$2=1,IF('Matchs et classements'!E33&lt;'Matchs et classements'!D33,0),IF('Equipes et choix des points'!$I$2=2,IF('Matchs et classements'!E33&lt;'Matchs et classements'!D33,1))))))</f>
        <v>0</v>
      </c>
      <c r="CV33" s="8">
        <f t="shared" si="37"/>
        <v>0</v>
      </c>
      <c r="CW33" s="8">
        <f t="shared" si="38"/>
        <v>0</v>
      </c>
      <c r="CX33" s="8">
        <f t="shared" si="39"/>
        <v>0</v>
      </c>
      <c r="CY33" s="8">
        <f t="shared" si="40"/>
        <v>0</v>
      </c>
      <c r="CZ33" s="8" t="b">
        <f t="shared" si="2"/>
        <v>0</v>
      </c>
      <c r="DA33" s="8" t="b">
        <f t="shared" si="3"/>
        <v>0</v>
      </c>
      <c r="DB33" s="8" t="b">
        <f t="shared" si="4"/>
        <v>0</v>
      </c>
      <c r="DC33" s="8" t="b">
        <f t="shared" si="5"/>
        <v>0</v>
      </c>
      <c r="DD33" s="8" t="b">
        <f t="shared" si="6"/>
        <v>0</v>
      </c>
      <c r="DE33" s="8" t="b">
        <f t="shared" si="7"/>
        <v>0</v>
      </c>
      <c r="DF33" s="8">
        <f t="shared" si="8"/>
        <v>0</v>
      </c>
      <c r="DG33" s="8">
        <f t="shared" si="9"/>
        <v>0</v>
      </c>
      <c r="DH33" s="8">
        <f t="shared" si="10"/>
        <v>0</v>
      </c>
      <c r="DI33" s="8">
        <f t="shared" si="11"/>
        <v>0</v>
      </c>
      <c r="DJ33" s="19"/>
      <c r="DK33" s="18"/>
      <c r="DL33" s="18"/>
      <c r="DM33" s="19"/>
      <c r="DN33" s="19"/>
      <c r="DO33" s="18"/>
      <c r="DP33" s="18"/>
      <c r="DQ33" s="19"/>
      <c r="DR33" s="19"/>
      <c r="DS33" s="18"/>
      <c r="DT33" s="18"/>
      <c r="DU33" s="19"/>
      <c r="DV33" s="18"/>
      <c r="DW33" s="18"/>
      <c r="DX33" s="18"/>
      <c r="DY33" s="18"/>
      <c r="DZ33" s="18"/>
      <c r="EA33" s="18"/>
      <c r="EB33" s="18"/>
      <c r="EC33" s="18"/>
      <c r="ED33" s="18"/>
      <c r="EE33" s="18"/>
      <c r="EF33" s="18"/>
      <c r="EG33" s="18"/>
      <c r="EH33" s="18"/>
      <c r="EI33" s="18"/>
      <c r="EJ33" s="18"/>
      <c r="EK33" s="18"/>
      <c r="EL33" s="18"/>
      <c r="EM33" s="18"/>
      <c r="EN33" s="18"/>
      <c r="EO33" s="18"/>
      <c r="EP33" s="18"/>
      <c r="EQ33" s="18"/>
      <c r="ER33" s="18"/>
      <c r="ES33" s="18"/>
      <c r="ET33" s="18"/>
      <c r="EU33" s="18"/>
      <c r="EV33" s="18"/>
      <c r="EW33" s="18"/>
      <c r="EX33" s="18"/>
      <c r="EY33" s="18"/>
      <c r="EZ33" s="18"/>
      <c r="FA33" s="18"/>
      <c r="FB33" s="18"/>
      <c r="FC33" s="18"/>
      <c r="FD33" s="18"/>
      <c r="FE33" s="18"/>
    </row>
    <row r="34" spans="1:161" x14ac:dyDescent="0.25">
      <c r="A34" s="20"/>
      <c r="B34" s="70"/>
      <c r="C34" s="21"/>
      <c r="D34" s="22"/>
      <c r="E34" s="23"/>
      <c r="F34" s="24"/>
      <c r="G34" s="73"/>
      <c r="H34" s="25"/>
      <c r="I34" s="26"/>
      <c r="J34" s="27"/>
      <c r="K34" s="103">
        <v>4</v>
      </c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9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9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9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8">
        <f t="shared" si="0"/>
        <v>0</v>
      </c>
      <c r="CK34" s="8">
        <f t="shared" si="1"/>
        <v>0</v>
      </c>
      <c r="CL34" s="8" t="str">
        <f t="shared" si="33"/>
        <v/>
      </c>
      <c r="CM34" s="8" t="str">
        <f t="shared" si="34"/>
        <v/>
      </c>
      <c r="CN34" s="8" t="str">
        <f t="shared" si="35"/>
        <v/>
      </c>
      <c r="CO34" s="8" t="str">
        <f t="shared" si="36"/>
        <v/>
      </c>
      <c r="CP34" s="8">
        <f>IF(D34="",0,IF(D34=E34,0,IF(D34&lt;E34,0,IF('Equipes et choix des points'!$I$2=1,IF('Matchs et classements'!D34&gt;'Matchs et classements'!E34,3),IF('Equipes et choix des points'!$I$2=2,IF('Matchs et classements'!D34&gt;E34,4))))))</f>
        <v>0</v>
      </c>
      <c r="CQ34" s="8">
        <f>IF(E34="",0,IF(E34=D34,0,IF(E34&lt;D34,0,IF('Equipes et choix des points'!$I$2=1,IF('Matchs et classements'!E34&gt;'Matchs et classements'!D34,3),IF('Equipes et choix des points'!$I$2=2,IF('Matchs et classements'!E34&gt;'Matchs et classements'!D34,4))))))</f>
        <v>0</v>
      </c>
      <c r="CR34" s="8">
        <f>IF(D34="",0,IF(D34&gt;E34,0,IF(D34&lt;E34,0,IF('Equipes et choix des points'!$I$2=1,IF('Matchs et classements'!D34='Matchs et classements'!E34,1),IF('Equipes et choix des points'!$I$2=2,IF('Matchs et classements'!D34='Matchs et classements'!E34,2))))))</f>
        <v>0</v>
      </c>
      <c r="CS34" s="8">
        <f>IF(E34="",0,IF(E34&gt;D34,0,IF(E34&lt;D34,0,IF('Equipes et choix des points'!$I$2=1,IF('Matchs et classements'!E34='Matchs et classements'!D34,1),IF('Equipes et choix des points'!$I$2=2,IF('Matchs et classements'!E34='Matchs et classements'!D34,2))))))</f>
        <v>0</v>
      </c>
      <c r="CT34" s="8">
        <f>IF(D34="",0,IF(D34&gt;E34,0,IF(D34=E34,0,IF('Equipes et choix des points'!$I$2=1,IF('Matchs et classements'!D34&lt;'Matchs et classements'!E34,0),IF('Equipes et choix des points'!$I$2=2,IF('Matchs et classements'!D34&lt;'Matchs et classements'!E34,1))))))</f>
        <v>0</v>
      </c>
      <c r="CU34" s="8">
        <f>IF(E34="",0,IF(E34&gt;D34,0,IF(E34=D34,0,IF('Equipes et choix des points'!$I$2=1,IF('Matchs et classements'!E34&lt;'Matchs et classements'!D34,0),IF('Equipes et choix des points'!$I$2=2,IF('Matchs et classements'!E34&lt;'Matchs et classements'!D34,1))))))</f>
        <v>0</v>
      </c>
      <c r="CV34" s="8">
        <f t="shared" si="37"/>
        <v>0</v>
      </c>
      <c r="CW34" s="8">
        <f t="shared" si="38"/>
        <v>0</v>
      </c>
      <c r="CX34" s="8">
        <f t="shared" si="39"/>
        <v>0</v>
      </c>
      <c r="CY34" s="8">
        <f t="shared" si="40"/>
        <v>0</v>
      </c>
      <c r="CZ34" s="8" t="b">
        <f t="shared" si="2"/>
        <v>0</v>
      </c>
      <c r="DA34" s="8" t="b">
        <f t="shared" si="3"/>
        <v>0</v>
      </c>
      <c r="DB34" s="8" t="b">
        <f t="shared" si="4"/>
        <v>0</v>
      </c>
      <c r="DC34" s="8" t="b">
        <f t="shared" si="5"/>
        <v>0</v>
      </c>
      <c r="DD34" s="8" t="b">
        <f t="shared" si="6"/>
        <v>0</v>
      </c>
      <c r="DE34" s="8" t="b">
        <f t="shared" si="7"/>
        <v>0</v>
      </c>
      <c r="DF34" s="8">
        <f t="shared" si="8"/>
        <v>0</v>
      </c>
      <c r="DG34" s="8">
        <f t="shared" si="9"/>
        <v>0</v>
      </c>
      <c r="DH34" s="8">
        <f t="shared" si="10"/>
        <v>0</v>
      </c>
      <c r="DI34" s="8">
        <f t="shared" si="11"/>
        <v>0</v>
      </c>
      <c r="DJ34" s="19"/>
      <c r="DK34" s="18"/>
      <c r="DL34" s="18"/>
      <c r="DM34" s="19"/>
      <c r="DN34" s="19"/>
      <c r="DO34" s="18"/>
      <c r="DP34" s="18"/>
      <c r="DQ34" s="19"/>
      <c r="DR34" s="19"/>
      <c r="DS34" s="18"/>
      <c r="DT34" s="18"/>
      <c r="DU34" s="19"/>
      <c r="DV34" s="18"/>
      <c r="DW34" s="18"/>
      <c r="DX34" s="18"/>
      <c r="DY34" s="18"/>
      <c r="DZ34" s="18"/>
      <c r="EA34" s="18"/>
      <c r="EB34" s="18"/>
      <c r="EC34" s="18"/>
      <c r="ED34" s="18"/>
      <c r="EE34" s="18"/>
      <c r="EF34" s="18"/>
      <c r="EG34" s="18"/>
      <c r="EH34" s="18"/>
      <c r="EI34" s="18"/>
      <c r="EJ34" s="18"/>
      <c r="EK34" s="18"/>
      <c r="EL34" s="18"/>
      <c r="EM34" s="18"/>
      <c r="EN34" s="18"/>
      <c r="EO34" s="18"/>
      <c r="EP34" s="18"/>
      <c r="EQ34" s="18"/>
      <c r="ER34" s="18"/>
      <c r="ES34" s="18"/>
      <c r="ET34" s="18"/>
      <c r="EU34" s="18"/>
      <c r="EV34" s="18"/>
      <c r="EW34" s="18"/>
      <c r="EX34" s="18"/>
      <c r="EY34" s="18"/>
      <c r="EZ34" s="18"/>
      <c r="FA34" s="18"/>
      <c r="FB34" s="18"/>
      <c r="FC34" s="18"/>
      <c r="FD34" s="18"/>
      <c r="FE34" s="18"/>
    </row>
    <row r="35" spans="1:161" x14ac:dyDescent="0.25">
      <c r="A35" s="28"/>
      <c r="B35" s="71"/>
      <c r="C35" s="29"/>
      <c r="D35" s="30"/>
      <c r="E35" s="31"/>
      <c r="F35" s="32"/>
      <c r="G35" s="74"/>
      <c r="H35" s="33"/>
      <c r="I35" s="34"/>
      <c r="J35" s="35"/>
      <c r="K35" s="104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9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9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9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8">
        <f t="shared" si="0"/>
        <v>0</v>
      </c>
      <c r="CK35" s="8">
        <f t="shared" si="1"/>
        <v>0</v>
      </c>
      <c r="CL35" s="8" t="str">
        <f t="shared" si="33"/>
        <v/>
      </c>
      <c r="CM35" s="8" t="str">
        <f t="shared" si="34"/>
        <v/>
      </c>
      <c r="CN35" s="8" t="str">
        <f t="shared" si="35"/>
        <v/>
      </c>
      <c r="CO35" s="8" t="str">
        <f t="shared" si="36"/>
        <v/>
      </c>
      <c r="CP35" s="8">
        <f>IF(D35="",0,IF(D35=E35,0,IF(D35&lt;E35,0,IF('Equipes et choix des points'!$I$2=1,IF('Matchs et classements'!D35&gt;'Matchs et classements'!E35,3),IF('Equipes et choix des points'!$I$2=2,IF('Matchs et classements'!D35&gt;E35,4))))))</f>
        <v>0</v>
      </c>
      <c r="CQ35" s="8">
        <f>IF(E35="",0,IF(E35=D35,0,IF(E35&lt;D35,0,IF('Equipes et choix des points'!$I$2=1,IF('Matchs et classements'!E35&gt;'Matchs et classements'!D35,3),IF('Equipes et choix des points'!$I$2=2,IF('Matchs et classements'!E35&gt;'Matchs et classements'!D35,4))))))</f>
        <v>0</v>
      </c>
      <c r="CR35" s="8">
        <f>IF(D35="",0,IF(D35&gt;E35,0,IF(D35&lt;E35,0,IF('Equipes et choix des points'!$I$2=1,IF('Matchs et classements'!D35='Matchs et classements'!E35,1),IF('Equipes et choix des points'!$I$2=2,IF('Matchs et classements'!D35='Matchs et classements'!E35,2))))))</f>
        <v>0</v>
      </c>
      <c r="CS35" s="8">
        <f>IF(E35="",0,IF(E35&gt;D35,0,IF(E35&lt;D35,0,IF('Equipes et choix des points'!$I$2=1,IF('Matchs et classements'!E35='Matchs et classements'!D35,1),IF('Equipes et choix des points'!$I$2=2,IF('Matchs et classements'!E35='Matchs et classements'!D35,2))))))</f>
        <v>0</v>
      </c>
      <c r="CT35" s="8">
        <f>IF(D35="",0,IF(D35&gt;E35,0,IF(D35=E35,0,IF('Equipes et choix des points'!$I$2=1,IF('Matchs et classements'!D35&lt;'Matchs et classements'!E35,0),IF('Equipes et choix des points'!$I$2=2,IF('Matchs et classements'!D35&lt;'Matchs et classements'!E35,1))))))</f>
        <v>0</v>
      </c>
      <c r="CU35" s="8">
        <f>IF(E35="",0,IF(E35&gt;D35,0,IF(E35=D35,0,IF('Equipes et choix des points'!$I$2=1,IF('Matchs et classements'!E35&lt;'Matchs et classements'!D35,0),IF('Equipes et choix des points'!$I$2=2,IF('Matchs et classements'!E35&lt;'Matchs et classements'!D35,1))))))</f>
        <v>0</v>
      </c>
      <c r="CV35" s="8">
        <f t="shared" si="37"/>
        <v>0</v>
      </c>
      <c r="CW35" s="8">
        <f t="shared" si="38"/>
        <v>0</v>
      </c>
      <c r="CX35" s="8">
        <f t="shared" si="39"/>
        <v>0</v>
      </c>
      <c r="CY35" s="8">
        <f t="shared" si="40"/>
        <v>0</v>
      </c>
      <c r="CZ35" s="8" t="b">
        <f t="shared" si="2"/>
        <v>0</v>
      </c>
      <c r="DA35" s="8" t="b">
        <f t="shared" si="3"/>
        <v>0</v>
      </c>
      <c r="DB35" s="8" t="b">
        <f t="shared" si="4"/>
        <v>0</v>
      </c>
      <c r="DC35" s="8" t="b">
        <f t="shared" si="5"/>
        <v>0</v>
      </c>
      <c r="DD35" s="8" t="b">
        <f t="shared" si="6"/>
        <v>0</v>
      </c>
      <c r="DE35" s="8" t="b">
        <f t="shared" si="7"/>
        <v>0</v>
      </c>
      <c r="DF35" s="8">
        <f t="shared" si="8"/>
        <v>0</v>
      </c>
      <c r="DG35" s="8">
        <f t="shared" si="9"/>
        <v>0</v>
      </c>
      <c r="DH35" s="8">
        <f t="shared" si="10"/>
        <v>0</v>
      </c>
      <c r="DI35" s="8">
        <f t="shared" si="11"/>
        <v>0</v>
      </c>
      <c r="DJ35" s="19"/>
      <c r="DK35" s="18"/>
      <c r="DL35" s="18"/>
      <c r="DM35" s="19"/>
      <c r="DN35" s="19"/>
      <c r="DO35" s="18"/>
      <c r="DP35" s="18"/>
      <c r="DQ35" s="19"/>
      <c r="DR35" s="19"/>
      <c r="DS35" s="18"/>
      <c r="DT35" s="18"/>
      <c r="DU35" s="19"/>
      <c r="DV35" s="18"/>
      <c r="DW35" s="18"/>
      <c r="DX35" s="18"/>
      <c r="DY35" s="18"/>
      <c r="DZ35" s="18"/>
      <c r="EA35" s="18"/>
      <c r="EB35" s="18"/>
      <c r="EC35" s="18"/>
      <c r="ED35" s="18"/>
      <c r="EE35" s="18"/>
      <c r="EF35" s="18"/>
      <c r="EG35" s="18"/>
      <c r="EH35" s="18"/>
      <c r="EI35" s="18"/>
      <c r="EJ35" s="18"/>
      <c r="EK35" s="18"/>
      <c r="EL35" s="18"/>
      <c r="EM35" s="18"/>
      <c r="EN35" s="18"/>
      <c r="EO35" s="18"/>
      <c r="EP35" s="18"/>
      <c r="EQ35" s="18"/>
      <c r="ER35" s="18"/>
      <c r="ES35" s="18"/>
      <c r="ET35" s="18"/>
      <c r="EU35" s="18"/>
      <c r="EV35" s="18"/>
      <c r="EW35" s="18"/>
      <c r="EX35" s="18"/>
      <c r="EY35" s="18"/>
      <c r="EZ35" s="18"/>
      <c r="FA35" s="18"/>
      <c r="FB35" s="18"/>
      <c r="FC35" s="18"/>
      <c r="FD35" s="18"/>
      <c r="FE35" s="18"/>
    </row>
    <row r="36" spans="1:161" x14ac:dyDescent="0.25">
      <c r="A36" s="28"/>
      <c r="B36" s="71"/>
      <c r="C36" s="29"/>
      <c r="D36" s="30"/>
      <c r="E36" s="31"/>
      <c r="F36" s="32"/>
      <c r="G36" s="74"/>
      <c r="H36" s="33"/>
      <c r="I36" s="34"/>
      <c r="J36" s="35"/>
      <c r="K36" s="104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9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9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9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8">
        <f t="shared" si="0"/>
        <v>0</v>
      </c>
      <c r="CK36" s="8">
        <f t="shared" si="1"/>
        <v>0</v>
      </c>
      <c r="CL36" s="8" t="str">
        <f t="shared" si="33"/>
        <v/>
      </c>
      <c r="CM36" s="8" t="str">
        <f t="shared" si="34"/>
        <v/>
      </c>
      <c r="CN36" s="8" t="str">
        <f t="shared" si="35"/>
        <v/>
      </c>
      <c r="CO36" s="8" t="str">
        <f t="shared" si="36"/>
        <v/>
      </c>
      <c r="CP36" s="8">
        <f>IF(D36="",0,IF(D36=E36,0,IF(D36&lt;E36,0,IF('Equipes et choix des points'!$I$2=1,IF('Matchs et classements'!D36&gt;'Matchs et classements'!E36,3),IF('Equipes et choix des points'!$I$2=2,IF('Matchs et classements'!D36&gt;E36,4))))))</f>
        <v>0</v>
      </c>
      <c r="CQ36" s="8">
        <f>IF(E36="",0,IF(E36=D36,0,IF(E36&lt;D36,0,IF('Equipes et choix des points'!$I$2=1,IF('Matchs et classements'!E36&gt;'Matchs et classements'!D36,3),IF('Equipes et choix des points'!$I$2=2,IF('Matchs et classements'!E36&gt;'Matchs et classements'!D36,4))))))</f>
        <v>0</v>
      </c>
      <c r="CR36" s="8">
        <f>IF(D36="",0,IF(D36&gt;E36,0,IF(D36&lt;E36,0,IF('Equipes et choix des points'!$I$2=1,IF('Matchs et classements'!D36='Matchs et classements'!E36,1),IF('Equipes et choix des points'!$I$2=2,IF('Matchs et classements'!D36='Matchs et classements'!E36,2))))))</f>
        <v>0</v>
      </c>
      <c r="CS36" s="8">
        <f>IF(E36="",0,IF(E36&gt;D36,0,IF(E36&lt;D36,0,IF('Equipes et choix des points'!$I$2=1,IF('Matchs et classements'!E36='Matchs et classements'!D36,1),IF('Equipes et choix des points'!$I$2=2,IF('Matchs et classements'!E36='Matchs et classements'!D36,2))))))</f>
        <v>0</v>
      </c>
      <c r="CT36" s="8">
        <f>IF(D36="",0,IF(D36&gt;E36,0,IF(D36=E36,0,IF('Equipes et choix des points'!$I$2=1,IF('Matchs et classements'!D36&lt;'Matchs et classements'!E36,0),IF('Equipes et choix des points'!$I$2=2,IF('Matchs et classements'!D36&lt;'Matchs et classements'!E36,1))))))</f>
        <v>0</v>
      </c>
      <c r="CU36" s="8">
        <f>IF(E36="",0,IF(E36&gt;D36,0,IF(E36=D36,0,IF('Equipes et choix des points'!$I$2=1,IF('Matchs et classements'!E36&lt;'Matchs et classements'!D36,0),IF('Equipes et choix des points'!$I$2=2,IF('Matchs et classements'!E36&lt;'Matchs et classements'!D36,1))))))</f>
        <v>0</v>
      </c>
      <c r="CV36" s="8">
        <f t="shared" si="37"/>
        <v>0</v>
      </c>
      <c r="CW36" s="8">
        <f t="shared" si="38"/>
        <v>0</v>
      </c>
      <c r="CX36" s="8">
        <f t="shared" si="39"/>
        <v>0</v>
      </c>
      <c r="CY36" s="8">
        <f t="shared" si="40"/>
        <v>0</v>
      </c>
      <c r="CZ36" s="8" t="b">
        <f t="shared" si="2"/>
        <v>0</v>
      </c>
      <c r="DA36" s="8" t="b">
        <f t="shared" si="3"/>
        <v>0</v>
      </c>
      <c r="DB36" s="8" t="b">
        <f t="shared" si="4"/>
        <v>0</v>
      </c>
      <c r="DC36" s="8" t="b">
        <f t="shared" si="5"/>
        <v>0</v>
      </c>
      <c r="DD36" s="8" t="b">
        <f t="shared" si="6"/>
        <v>0</v>
      </c>
      <c r="DE36" s="8" t="b">
        <f t="shared" si="7"/>
        <v>0</v>
      </c>
      <c r="DF36" s="8">
        <f t="shared" si="8"/>
        <v>0</v>
      </c>
      <c r="DG36" s="8">
        <f t="shared" si="9"/>
        <v>0</v>
      </c>
      <c r="DH36" s="8">
        <f t="shared" si="10"/>
        <v>0</v>
      </c>
      <c r="DI36" s="8">
        <f t="shared" si="11"/>
        <v>0</v>
      </c>
      <c r="DJ36" s="19"/>
      <c r="DK36" s="18"/>
      <c r="DL36" s="18"/>
      <c r="DM36" s="19"/>
      <c r="DN36" s="19"/>
      <c r="DO36" s="18"/>
      <c r="DP36" s="18"/>
      <c r="DQ36" s="19"/>
      <c r="DR36" s="19"/>
      <c r="DS36" s="18"/>
      <c r="DT36" s="18"/>
      <c r="DU36" s="19"/>
      <c r="DV36" s="18"/>
      <c r="DW36" s="18"/>
      <c r="DX36" s="18"/>
      <c r="DY36" s="18"/>
      <c r="DZ36" s="18"/>
      <c r="EA36" s="18"/>
      <c r="EB36" s="18"/>
      <c r="EC36" s="18"/>
      <c r="ED36" s="18"/>
      <c r="EE36" s="18"/>
      <c r="EF36" s="18"/>
      <c r="EG36" s="18"/>
      <c r="EH36" s="18"/>
      <c r="EI36" s="18"/>
      <c r="EJ36" s="18"/>
      <c r="EK36" s="18"/>
      <c r="EL36" s="18"/>
      <c r="EM36" s="18"/>
      <c r="EN36" s="18"/>
      <c r="EO36" s="18"/>
      <c r="EP36" s="18"/>
      <c r="EQ36" s="18"/>
      <c r="ER36" s="18"/>
      <c r="ES36" s="18"/>
      <c r="ET36" s="18"/>
      <c r="EU36" s="18"/>
      <c r="EV36" s="18"/>
      <c r="EW36" s="18"/>
      <c r="EX36" s="18"/>
      <c r="EY36" s="18"/>
      <c r="EZ36" s="18"/>
      <c r="FA36" s="18"/>
      <c r="FB36" s="18"/>
      <c r="FC36" s="18"/>
      <c r="FD36" s="18"/>
      <c r="FE36" s="18"/>
    </row>
    <row r="37" spans="1:161" x14ac:dyDescent="0.25">
      <c r="A37" s="28"/>
      <c r="B37" s="71"/>
      <c r="C37" s="29"/>
      <c r="D37" s="30"/>
      <c r="E37" s="31"/>
      <c r="F37" s="32"/>
      <c r="G37" s="74"/>
      <c r="H37" s="33"/>
      <c r="I37" s="34"/>
      <c r="J37" s="35"/>
      <c r="K37" s="104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9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9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9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8">
        <f t="shared" si="0"/>
        <v>0</v>
      </c>
      <c r="CK37" s="8">
        <f t="shared" si="1"/>
        <v>0</v>
      </c>
      <c r="CL37" s="8" t="str">
        <f t="shared" si="33"/>
        <v/>
      </c>
      <c r="CM37" s="8" t="str">
        <f t="shared" si="34"/>
        <v/>
      </c>
      <c r="CN37" s="8" t="str">
        <f t="shared" si="35"/>
        <v/>
      </c>
      <c r="CO37" s="8" t="str">
        <f t="shared" si="36"/>
        <v/>
      </c>
      <c r="CP37" s="8">
        <f>IF(D37="",0,IF(D37=E37,0,IF(D37&lt;E37,0,IF('Equipes et choix des points'!$I$2=1,IF('Matchs et classements'!D37&gt;'Matchs et classements'!E37,3),IF('Equipes et choix des points'!$I$2=2,IF('Matchs et classements'!D37&gt;E37,4))))))</f>
        <v>0</v>
      </c>
      <c r="CQ37" s="8">
        <f>IF(E37="",0,IF(E37=D37,0,IF(E37&lt;D37,0,IF('Equipes et choix des points'!$I$2=1,IF('Matchs et classements'!E37&gt;'Matchs et classements'!D37,3),IF('Equipes et choix des points'!$I$2=2,IF('Matchs et classements'!E37&gt;'Matchs et classements'!D37,4))))))</f>
        <v>0</v>
      </c>
      <c r="CR37" s="8">
        <f>IF(D37="",0,IF(D37&gt;E37,0,IF(D37&lt;E37,0,IF('Equipes et choix des points'!$I$2=1,IF('Matchs et classements'!D37='Matchs et classements'!E37,1),IF('Equipes et choix des points'!$I$2=2,IF('Matchs et classements'!D37='Matchs et classements'!E37,2))))))</f>
        <v>0</v>
      </c>
      <c r="CS37" s="8">
        <f>IF(E37="",0,IF(E37&gt;D37,0,IF(E37&lt;D37,0,IF('Equipes et choix des points'!$I$2=1,IF('Matchs et classements'!E37='Matchs et classements'!D37,1),IF('Equipes et choix des points'!$I$2=2,IF('Matchs et classements'!E37='Matchs et classements'!D37,2))))))</f>
        <v>0</v>
      </c>
      <c r="CT37" s="8">
        <f>IF(D37="",0,IF(D37&gt;E37,0,IF(D37=E37,0,IF('Equipes et choix des points'!$I$2=1,IF('Matchs et classements'!D37&lt;'Matchs et classements'!E37,0),IF('Equipes et choix des points'!$I$2=2,IF('Matchs et classements'!D37&lt;'Matchs et classements'!E37,1))))))</f>
        <v>0</v>
      </c>
      <c r="CU37" s="8">
        <f>IF(E37="",0,IF(E37&gt;D37,0,IF(E37=D37,0,IF('Equipes et choix des points'!$I$2=1,IF('Matchs et classements'!E37&lt;'Matchs et classements'!D37,0),IF('Equipes et choix des points'!$I$2=2,IF('Matchs et classements'!E37&lt;'Matchs et classements'!D37,1))))))</f>
        <v>0</v>
      </c>
      <c r="CV37" s="8">
        <f t="shared" si="37"/>
        <v>0</v>
      </c>
      <c r="CW37" s="8">
        <f t="shared" si="38"/>
        <v>0</v>
      </c>
      <c r="CX37" s="8">
        <f t="shared" si="39"/>
        <v>0</v>
      </c>
      <c r="CY37" s="8">
        <f t="shared" si="40"/>
        <v>0</v>
      </c>
      <c r="CZ37" s="8" t="b">
        <f t="shared" si="2"/>
        <v>0</v>
      </c>
      <c r="DA37" s="8" t="b">
        <f t="shared" si="3"/>
        <v>0</v>
      </c>
      <c r="DB37" s="8" t="b">
        <f t="shared" si="4"/>
        <v>0</v>
      </c>
      <c r="DC37" s="8" t="b">
        <f t="shared" si="5"/>
        <v>0</v>
      </c>
      <c r="DD37" s="8" t="b">
        <f t="shared" si="6"/>
        <v>0</v>
      </c>
      <c r="DE37" s="8" t="b">
        <f t="shared" si="7"/>
        <v>0</v>
      </c>
      <c r="DF37" s="8">
        <f t="shared" si="8"/>
        <v>0</v>
      </c>
      <c r="DG37" s="8">
        <f t="shared" si="9"/>
        <v>0</v>
      </c>
      <c r="DH37" s="8">
        <f t="shared" si="10"/>
        <v>0</v>
      </c>
      <c r="DI37" s="8">
        <f t="shared" si="11"/>
        <v>0</v>
      </c>
      <c r="DJ37" s="19"/>
      <c r="DK37" s="18"/>
      <c r="DL37" s="18"/>
      <c r="DM37" s="19"/>
      <c r="DN37" s="19"/>
      <c r="DO37" s="18"/>
      <c r="DP37" s="18"/>
      <c r="DQ37" s="19"/>
      <c r="DR37" s="19"/>
      <c r="DS37" s="18"/>
      <c r="DT37" s="18"/>
      <c r="DU37" s="19"/>
      <c r="DV37" s="18"/>
      <c r="DW37" s="18"/>
      <c r="DX37" s="18"/>
      <c r="DY37" s="18"/>
      <c r="DZ37" s="18"/>
      <c r="EA37" s="18"/>
      <c r="EB37" s="18"/>
      <c r="EC37" s="18"/>
      <c r="ED37" s="18"/>
      <c r="EE37" s="18"/>
      <c r="EF37" s="18"/>
      <c r="EG37" s="18"/>
      <c r="EH37" s="18"/>
      <c r="EI37" s="18"/>
      <c r="EJ37" s="18"/>
      <c r="EK37" s="18"/>
      <c r="EL37" s="18"/>
      <c r="EM37" s="18"/>
      <c r="EN37" s="18"/>
      <c r="EO37" s="18"/>
      <c r="EP37" s="18"/>
      <c r="EQ37" s="18"/>
      <c r="ER37" s="18"/>
      <c r="ES37" s="18"/>
      <c r="ET37" s="18"/>
      <c r="EU37" s="18"/>
      <c r="EV37" s="18"/>
      <c r="EW37" s="18"/>
      <c r="EX37" s="18"/>
      <c r="EY37" s="18"/>
      <c r="EZ37" s="18"/>
      <c r="FA37" s="18"/>
      <c r="FB37" s="18"/>
      <c r="FC37" s="18"/>
      <c r="FD37" s="18"/>
      <c r="FE37" s="18"/>
    </row>
    <row r="38" spans="1:161" x14ac:dyDescent="0.25">
      <c r="A38" s="28"/>
      <c r="B38" s="71"/>
      <c r="C38" s="29"/>
      <c r="D38" s="30"/>
      <c r="E38" s="31"/>
      <c r="F38" s="32"/>
      <c r="G38" s="74"/>
      <c r="H38" s="33"/>
      <c r="I38" s="34"/>
      <c r="J38" s="35"/>
      <c r="K38" s="104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9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9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9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8">
        <f t="shared" si="0"/>
        <v>0</v>
      </c>
      <c r="CK38" s="8">
        <f t="shared" si="1"/>
        <v>0</v>
      </c>
      <c r="CL38" s="8" t="str">
        <f t="shared" si="33"/>
        <v/>
      </c>
      <c r="CM38" s="8" t="str">
        <f t="shared" si="34"/>
        <v/>
      </c>
      <c r="CN38" s="8" t="str">
        <f t="shared" si="35"/>
        <v/>
      </c>
      <c r="CO38" s="8" t="str">
        <f t="shared" si="36"/>
        <v/>
      </c>
      <c r="CP38" s="8">
        <f>IF(D38="",0,IF(D38=E38,0,IF(D38&lt;E38,0,IF('Equipes et choix des points'!$I$2=1,IF('Matchs et classements'!D38&gt;'Matchs et classements'!E38,3),IF('Equipes et choix des points'!$I$2=2,IF('Matchs et classements'!D38&gt;E38,4))))))</f>
        <v>0</v>
      </c>
      <c r="CQ38" s="8">
        <f>IF(E38="",0,IF(E38=D38,0,IF(E38&lt;D38,0,IF('Equipes et choix des points'!$I$2=1,IF('Matchs et classements'!E38&gt;'Matchs et classements'!D38,3),IF('Equipes et choix des points'!$I$2=2,IF('Matchs et classements'!E38&gt;'Matchs et classements'!D38,4))))))</f>
        <v>0</v>
      </c>
      <c r="CR38" s="8">
        <f>IF(D38="",0,IF(D38&gt;E38,0,IF(D38&lt;E38,0,IF('Equipes et choix des points'!$I$2=1,IF('Matchs et classements'!D38='Matchs et classements'!E38,1),IF('Equipes et choix des points'!$I$2=2,IF('Matchs et classements'!D38='Matchs et classements'!E38,2))))))</f>
        <v>0</v>
      </c>
      <c r="CS38" s="8">
        <f>IF(E38="",0,IF(E38&gt;D38,0,IF(E38&lt;D38,0,IF('Equipes et choix des points'!$I$2=1,IF('Matchs et classements'!E38='Matchs et classements'!D38,1),IF('Equipes et choix des points'!$I$2=2,IF('Matchs et classements'!E38='Matchs et classements'!D38,2))))))</f>
        <v>0</v>
      </c>
      <c r="CT38" s="8">
        <f>IF(D38="",0,IF(D38&gt;E38,0,IF(D38=E38,0,IF('Equipes et choix des points'!$I$2=1,IF('Matchs et classements'!D38&lt;'Matchs et classements'!E38,0),IF('Equipes et choix des points'!$I$2=2,IF('Matchs et classements'!D38&lt;'Matchs et classements'!E38,1))))))</f>
        <v>0</v>
      </c>
      <c r="CU38" s="8">
        <f>IF(E38="",0,IF(E38&gt;D38,0,IF(E38=D38,0,IF('Equipes et choix des points'!$I$2=1,IF('Matchs et classements'!E38&lt;'Matchs et classements'!D38,0),IF('Equipes et choix des points'!$I$2=2,IF('Matchs et classements'!E38&lt;'Matchs et classements'!D38,1))))))</f>
        <v>0</v>
      </c>
      <c r="CV38" s="8">
        <f t="shared" si="37"/>
        <v>0</v>
      </c>
      <c r="CW38" s="8">
        <f t="shared" si="38"/>
        <v>0</v>
      </c>
      <c r="CX38" s="8">
        <f t="shared" si="39"/>
        <v>0</v>
      </c>
      <c r="CY38" s="8">
        <f t="shared" si="40"/>
        <v>0</v>
      </c>
      <c r="CZ38" s="8" t="b">
        <f t="shared" si="2"/>
        <v>0</v>
      </c>
      <c r="DA38" s="8" t="b">
        <f t="shared" si="3"/>
        <v>0</v>
      </c>
      <c r="DB38" s="8" t="b">
        <f t="shared" si="4"/>
        <v>0</v>
      </c>
      <c r="DC38" s="8" t="b">
        <f t="shared" si="5"/>
        <v>0</v>
      </c>
      <c r="DD38" s="8" t="b">
        <f t="shared" si="6"/>
        <v>0</v>
      </c>
      <c r="DE38" s="8" t="b">
        <f t="shared" si="7"/>
        <v>0</v>
      </c>
      <c r="DF38" s="8">
        <f t="shared" si="8"/>
        <v>0</v>
      </c>
      <c r="DG38" s="8">
        <f t="shared" si="9"/>
        <v>0</v>
      </c>
      <c r="DH38" s="8">
        <f t="shared" si="10"/>
        <v>0</v>
      </c>
      <c r="DI38" s="8">
        <f t="shared" si="11"/>
        <v>0</v>
      </c>
      <c r="DJ38" s="19"/>
      <c r="DK38" s="18"/>
      <c r="DL38" s="18"/>
      <c r="DM38" s="19"/>
      <c r="DN38" s="19"/>
      <c r="DO38" s="18"/>
      <c r="DP38" s="18"/>
      <c r="DQ38" s="19"/>
      <c r="DR38" s="19"/>
      <c r="DS38" s="18"/>
      <c r="DT38" s="18"/>
      <c r="DU38" s="19"/>
      <c r="DV38" s="18"/>
      <c r="DW38" s="18"/>
      <c r="DX38" s="18"/>
      <c r="DY38" s="18"/>
      <c r="DZ38" s="18"/>
      <c r="EA38" s="18"/>
      <c r="EB38" s="18"/>
      <c r="EC38" s="18"/>
      <c r="ED38" s="18"/>
      <c r="EE38" s="18"/>
      <c r="EF38" s="18"/>
      <c r="EG38" s="18"/>
      <c r="EH38" s="18"/>
      <c r="EI38" s="18"/>
      <c r="EJ38" s="18"/>
      <c r="EK38" s="18"/>
      <c r="EL38" s="18"/>
      <c r="EM38" s="18"/>
      <c r="EN38" s="18"/>
      <c r="EO38" s="18"/>
      <c r="EP38" s="18"/>
      <c r="EQ38" s="18"/>
      <c r="ER38" s="18"/>
      <c r="ES38" s="18"/>
      <c r="ET38" s="18"/>
      <c r="EU38" s="18"/>
      <c r="EV38" s="18"/>
      <c r="EW38" s="18"/>
      <c r="EX38" s="18"/>
      <c r="EY38" s="18"/>
      <c r="EZ38" s="18"/>
      <c r="FA38" s="18"/>
      <c r="FB38" s="18"/>
      <c r="FC38" s="18"/>
      <c r="FD38" s="18"/>
      <c r="FE38" s="18"/>
    </row>
    <row r="39" spans="1:161" x14ac:dyDescent="0.25">
      <c r="A39" s="28"/>
      <c r="B39" s="71"/>
      <c r="C39" s="29"/>
      <c r="D39" s="30"/>
      <c r="E39" s="31"/>
      <c r="F39" s="32"/>
      <c r="G39" s="74"/>
      <c r="H39" s="33"/>
      <c r="I39" s="34"/>
      <c r="J39" s="35"/>
      <c r="K39" s="104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9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9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9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8">
        <f t="shared" si="0"/>
        <v>0</v>
      </c>
      <c r="CK39" s="8">
        <f t="shared" si="1"/>
        <v>0</v>
      </c>
      <c r="CL39" s="8" t="str">
        <f t="shared" si="33"/>
        <v/>
      </c>
      <c r="CM39" s="8" t="str">
        <f t="shared" si="34"/>
        <v/>
      </c>
      <c r="CN39" s="8" t="str">
        <f t="shared" si="35"/>
        <v/>
      </c>
      <c r="CO39" s="8" t="str">
        <f t="shared" si="36"/>
        <v/>
      </c>
      <c r="CP39" s="8">
        <f>IF(D39="",0,IF(D39=E39,0,IF(D39&lt;E39,0,IF('Equipes et choix des points'!$I$2=1,IF('Matchs et classements'!D39&gt;'Matchs et classements'!E39,3),IF('Equipes et choix des points'!$I$2=2,IF('Matchs et classements'!D39&gt;E39,4))))))</f>
        <v>0</v>
      </c>
      <c r="CQ39" s="8">
        <f>IF(E39="",0,IF(E39=D39,0,IF(E39&lt;D39,0,IF('Equipes et choix des points'!$I$2=1,IF('Matchs et classements'!E39&gt;'Matchs et classements'!D39,3),IF('Equipes et choix des points'!$I$2=2,IF('Matchs et classements'!E39&gt;'Matchs et classements'!D39,4))))))</f>
        <v>0</v>
      </c>
      <c r="CR39" s="8">
        <f>IF(D39="",0,IF(D39&gt;E39,0,IF(D39&lt;E39,0,IF('Equipes et choix des points'!$I$2=1,IF('Matchs et classements'!D39='Matchs et classements'!E39,1),IF('Equipes et choix des points'!$I$2=2,IF('Matchs et classements'!D39='Matchs et classements'!E39,2))))))</f>
        <v>0</v>
      </c>
      <c r="CS39" s="8">
        <f>IF(E39="",0,IF(E39&gt;D39,0,IF(E39&lt;D39,0,IF('Equipes et choix des points'!$I$2=1,IF('Matchs et classements'!E39='Matchs et classements'!D39,1),IF('Equipes et choix des points'!$I$2=2,IF('Matchs et classements'!E39='Matchs et classements'!D39,2))))))</f>
        <v>0</v>
      </c>
      <c r="CT39" s="8">
        <f>IF(D39="",0,IF(D39&gt;E39,0,IF(D39=E39,0,IF('Equipes et choix des points'!$I$2=1,IF('Matchs et classements'!D39&lt;'Matchs et classements'!E39,0),IF('Equipes et choix des points'!$I$2=2,IF('Matchs et classements'!D39&lt;'Matchs et classements'!E39,1))))))</f>
        <v>0</v>
      </c>
      <c r="CU39" s="8">
        <f>IF(E39="",0,IF(E39&gt;D39,0,IF(E39=D39,0,IF('Equipes et choix des points'!$I$2=1,IF('Matchs et classements'!E39&lt;'Matchs et classements'!D39,0),IF('Equipes et choix des points'!$I$2=2,IF('Matchs et classements'!E39&lt;'Matchs et classements'!D39,1))))))</f>
        <v>0</v>
      </c>
      <c r="CV39" s="8">
        <f t="shared" si="37"/>
        <v>0</v>
      </c>
      <c r="CW39" s="8">
        <f t="shared" si="38"/>
        <v>0</v>
      </c>
      <c r="CX39" s="8">
        <f t="shared" si="39"/>
        <v>0</v>
      </c>
      <c r="CY39" s="8">
        <f t="shared" si="40"/>
        <v>0</v>
      </c>
      <c r="CZ39" s="8" t="b">
        <f t="shared" si="2"/>
        <v>0</v>
      </c>
      <c r="DA39" s="8" t="b">
        <f t="shared" si="3"/>
        <v>0</v>
      </c>
      <c r="DB39" s="8" t="b">
        <f t="shared" si="4"/>
        <v>0</v>
      </c>
      <c r="DC39" s="8" t="b">
        <f t="shared" si="5"/>
        <v>0</v>
      </c>
      <c r="DD39" s="8" t="b">
        <f t="shared" si="6"/>
        <v>0</v>
      </c>
      <c r="DE39" s="8" t="b">
        <f t="shared" si="7"/>
        <v>0</v>
      </c>
      <c r="DF39" s="8">
        <f t="shared" si="8"/>
        <v>0</v>
      </c>
      <c r="DG39" s="8">
        <f t="shared" si="9"/>
        <v>0</v>
      </c>
      <c r="DH39" s="8">
        <f t="shared" si="10"/>
        <v>0</v>
      </c>
      <c r="DI39" s="8">
        <f t="shared" si="11"/>
        <v>0</v>
      </c>
      <c r="DJ39" s="19"/>
      <c r="DK39" s="18"/>
      <c r="DL39" s="18"/>
      <c r="DM39" s="19"/>
      <c r="DN39" s="19"/>
      <c r="DO39" s="18"/>
      <c r="DP39" s="18"/>
      <c r="DQ39" s="19"/>
      <c r="DR39" s="19"/>
      <c r="DS39" s="18"/>
      <c r="DT39" s="18"/>
      <c r="DU39" s="19"/>
      <c r="DV39" s="18"/>
      <c r="DW39" s="18"/>
      <c r="DX39" s="18"/>
      <c r="DY39" s="18"/>
      <c r="DZ39" s="18"/>
      <c r="EA39" s="18"/>
      <c r="EB39" s="18"/>
      <c r="EC39" s="18"/>
      <c r="ED39" s="18"/>
      <c r="EE39" s="18"/>
      <c r="EF39" s="18"/>
      <c r="EG39" s="18"/>
      <c r="EH39" s="18"/>
      <c r="EI39" s="18"/>
      <c r="EJ39" s="18"/>
      <c r="EK39" s="18"/>
      <c r="EL39" s="18"/>
      <c r="EM39" s="18"/>
      <c r="EN39" s="18"/>
      <c r="EO39" s="18"/>
      <c r="EP39" s="18"/>
      <c r="EQ39" s="18"/>
      <c r="ER39" s="18"/>
      <c r="ES39" s="18"/>
      <c r="ET39" s="18"/>
      <c r="EU39" s="18"/>
      <c r="EV39" s="18"/>
      <c r="EW39" s="18"/>
      <c r="EX39" s="18"/>
      <c r="EY39" s="18"/>
      <c r="EZ39" s="18"/>
      <c r="FA39" s="18"/>
      <c r="FB39" s="18"/>
      <c r="FC39" s="18"/>
      <c r="FD39" s="18"/>
      <c r="FE39" s="18"/>
    </row>
    <row r="40" spans="1:161" x14ac:dyDescent="0.25">
      <c r="A40" s="28"/>
      <c r="B40" s="71"/>
      <c r="C40" s="29"/>
      <c r="D40" s="30"/>
      <c r="E40" s="31"/>
      <c r="F40" s="32"/>
      <c r="G40" s="74"/>
      <c r="H40" s="33"/>
      <c r="I40" s="34"/>
      <c r="J40" s="35"/>
      <c r="K40" s="104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9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9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9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8">
        <f t="shared" si="0"/>
        <v>0</v>
      </c>
      <c r="CK40" s="8">
        <f t="shared" si="1"/>
        <v>0</v>
      </c>
      <c r="CL40" s="8" t="str">
        <f t="shared" si="33"/>
        <v/>
      </c>
      <c r="CM40" s="8" t="str">
        <f t="shared" si="34"/>
        <v/>
      </c>
      <c r="CN40" s="8" t="str">
        <f t="shared" si="35"/>
        <v/>
      </c>
      <c r="CO40" s="8" t="str">
        <f t="shared" si="36"/>
        <v/>
      </c>
      <c r="CP40" s="8">
        <f>IF(D40="",0,IF(D40=E40,0,IF(D40&lt;E40,0,IF('Equipes et choix des points'!$I$2=1,IF('Matchs et classements'!D40&gt;'Matchs et classements'!E40,3),IF('Equipes et choix des points'!$I$2=2,IF('Matchs et classements'!D40&gt;E40,4))))))</f>
        <v>0</v>
      </c>
      <c r="CQ40" s="8">
        <f>IF(E40="",0,IF(E40=D40,0,IF(E40&lt;D40,0,IF('Equipes et choix des points'!$I$2=1,IF('Matchs et classements'!E40&gt;'Matchs et classements'!D40,3),IF('Equipes et choix des points'!$I$2=2,IF('Matchs et classements'!E40&gt;'Matchs et classements'!D40,4))))))</f>
        <v>0</v>
      </c>
      <c r="CR40" s="8">
        <f>IF(D40="",0,IF(D40&gt;E40,0,IF(D40&lt;E40,0,IF('Equipes et choix des points'!$I$2=1,IF('Matchs et classements'!D40='Matchs et classements'!E40,1),IF('Equipes et choix des points'!$I$2=2,IF('Matchs et classements'!D40='Matchs et classements'!E40,2))))))</f>
        <v>0</v>
      </c>
      <c r="CS40" s="8">
        <f>IF(E40="",0,IF(E40&gt;D40,0,IF(E40&lt;D40,0,IF('Equipes et choix des points'!$I$2=1,IF('Matchs et classements'!E40='Matchs et classements'!D40,1),IF('Equipes et choix des points'!$I$2=2,IF('Matchs et classements'!E40='Matchs et classements'!D40,2))))))</f>
        <v>0</v>
      </c>
      <c r="CT40" s="8">
        <f>IF(D40="",0,IF(D40&gt;E40,0,IF(D40=E40,0,IF('Equipes et choix des points'!$I$2=1,IF('Matchs et classements'!D40&lt;'Matchs et classements'!E40,0),IF('Equipes et choix des points'!$I$2=2,IF('Matchs et classements'!D40&lt;'Matchs et classements'!E40,1))))))</f>
        <v>0</v>
      </c>
      <c r="CU40" s="8">
        <f>IF(E40="",0,IF(E40&gt;D40,0,IF(E40=D40,0,IF('Equipes et choix des points'!$I$2=1,IF('Matchs et classements'!E40&lt;'Matchs et classements'!D40,0),IF('Equipes et choix des points'!$I$2=2,IF('Matchs et classements'!E40&lt;'Matchs et classements'!D40,1))))))</f>
        <v>0</v>
      </c>
      <c r="CV40" s="8">
        <f t="shared" si="37"/>
        <v>0</v>
      </c>
      <c r="CW40" s="8">
        <f t="shared" si="38"/>
        <v>0</v>
      </c>
      <c r="CX40" s="8">
        <f t="shared" si="39"/>
        <v>0</v>
      </c>
      <c r="CY40" s="8">
        <f t="shared" si="40"/>
        <v>0</v>
      </c>
      <c r="CZ40" s="8" t="b">
        <f t="shared" si="2"/>
        <v>0</v>
      </c>
      <c r="DA40" s="8" t="b">
        <f t="shared" si="3"/>
        <v>0</v>
      </c>
      <c r="DB40" s="8" t="b">
        <f t="shared" si="4"/>
        <v>0</v>
      </c>
      <c r="DC40" s="8" t="b">
        <f t="shared" si="5"/>
        <v>0</v>
      </c>
      <c r="DD40" s="8" t="b">
        <f t="shared" si="6"/>
        <v>0</v>
      </c>
      <c r="DE40" s="8" t="b">
        <f t="shared" si="7"/>
        <v>0</v>
      </c>
      <c r="DF40" s="8">
        <f t="shared" si="8"/>
        <v>0</v>
      </c>
      <c r="DG40" s="8">
        <f t="shared" si="9"/>
        <v>0</v>
      </c>
      <c r="DH40" s="8">
        <f t="shared" si="10"/>
        <v>0</v>
      </c>
      <c r="DI40" s="8">
        <f t="shared" si="11"/>
        <v>0</v>
      </c>
      <c r="DJ40" s="19"/>
      <c r="DK40" s="18"/>
      <c r="DL40" s="18"/>
      <c r="DM40" s="19"/>
      <c r="DN40" s="19"/>
      <c r="DO40" s="18"/>
      <c r="DP40" s="18"/>
      <c r="DQ40" s="19"/>
      <c r="DR40" s="19"/>
      <c r="DS40" s="18"/>
      <c r="DT40" s="18"/>
      <c r="DU40" s="19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  <c r="EG40" s="18"/>
      <c r="EH40" s="18"/>
      <c r="EI40" s="18"/>
      <c r="EJ40" s="18"/>
      <c r="EK40" s="18"/>
      <c r="EL40" s="18"/>
      <c r="EM40" s="18"/>
      <c r="EN40" s="18"/>
      <c r="EO40" s="18"/>
      <c r="EP40" s="18"/>
      <c r="EQ40" s="18"/>
      <c r="ER40" s="18"/>
      <c r="ES40" s="18"/>
      <c r="ET40" s="18"/>
      <c r="EU40" s="18"/>
      <c r="EV40" s="18"/>
      <c r="EW40" s="18"/>
      <c r="EX40" s="18"/>
      <c r="EY40" s="18"/>
      <c r="EZ40" s="18"/>
      <c r="FA40" s="18"/>
      <c r="FB40" s="18"/>
      <c r="FC40" s="18"/>
      <c r="FD40" s="18"/>
      <c r="FE40" s="18"/>
    </row>
    <row r="41" spans="1:161" x14ac:dyDescent="0.25">
      <c r="A41" s="28"/>
      <c r="B41" s="71"/>
      <c r="C41" s="29"/>
      <c r="D41" s="30"/>
      <c r="E41" s="31"/>
      <c r="F41" s="32"/>
      <c r="G41" s="74"/>
      <c r="H41" s="33"/>
      <c r="I41" s="34"/>
      <c r="J41" s="35"/>
      <c r="K41" s="104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9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9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9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8">
        <f t="shared" si="0"/>
        <v>0</v>
      </c>
      <c r="CK41" s="8">
        <f t="shared" si="1"/>
        <v>0</v>
      </c>
      <c r="CL41" s="8" t="str">
        <f t="shared" si="33"/>
        <v/>
      </c>
      <c r="CM41" s="8" t="str">
        <f t="shared" si="34"/>
        <v/>
      </c>
      <c r="CN41" s="8" t="str">
        <f t="shared" si="35"/>
        <v/>
      </c>
      <c r="CO41" s="8" t="str">
        <f t="shared" si="36"/>
        <v/>
      </c>
      <c r="CP41" s="8">
        <f>IF(D41="",0,IF(D41=E41,0,IF(D41&lt;E41,0,IF('Equipes et choix des points'!$I$2=1,IF('Matchs et classements'!D41&gt;'Matchs et classements'!E41,3),IF('Equipes et choix des points'!$I$2=2,IF('Matchs et classements'!D41&gt;E41,4))))))</f>
        <v>0</v>
      </c>
      <c r="CQ41" s="8">
        <f>IF(E41="",0,IF(E41=D41,0,IF(E41&lt;D41,0,IF('Equipes et choix des points'!$I$2=1,IF('Matchs et classements'!E41&gt;'Matchs et classements'!D41,3),IF('Equipes et choix des points'!$I$2=2,IF('Matchs et classements'!E41&gt;'Matchs et classements'!D41,4))))))</f>
        <v>0</v>
      </c>
      <c r="CR41" s="8">
        <f>IF(D41="",0,IF(D41&gt;E41,0,IF(D41&lt;E41,0,IF('Equipes et choix des points'!$I$2=1,IF('Matchs et classements'!D41='Matchs et classements'!E41,1),IF('Equipes et choix des points'!$I$2=2,IF('Matchs et classements'!D41='Matchs et classements'!E41,2))))))</f>
        <v>0</v>
      </c>
      <c r="CS41" s="8">
        <f>IF(E41="",0,IF(E41&gt;D41,0,IF(E41&lt;D41,0,IF('Equipes et choix des points'!$I$2=1,IF('Matchs et classements'!E41='Matchs et classements'!D41,1),IF('Equipes et choix des points'!$I$2=2,IF('Matchs et classements'!E41='Matchs et classements'!D41,2))))))</f>
        <v>0</v>
      </c>
      <c r="CT41" s="8">
        <f>IF(D41="",0,IF(D41&gt;E41,0,IF(D41=E41,0,IF('Equipes et choix des points'!$I$2=1,IF('Matchs et classements'!D41&lt;'Matchs et classements'!E41,0),IF('Equipes et choix des points'!$I$2=2,IF('Matchs et classements'!D41&lt;'Matchs et classements'!E41,1))))))</f>
        <v>0</v>
      </c>
      <c r="CU41" s="8">
        <f>IF(E41="",0,IF(E41&gt;D41,0,IF(E41=D41,0,IF('Equipes et choix des points'!$I$2=1,IF('Matchs et classements'!E41&lt;'Matchs et classements'!D41,0),IF('Equipes et choix des points'!$I$2=2,IF('Matchs et classements'!E41&lt;'Matchs et classements'!D41,1))))))</f>
        <v>0</v>
      </c>
      <c r="CV41" s="8">
        <f t="shared" si="37"/>
        <v>0</v>
      </c>
      <c r="CW41" s="8">
        <f t="shared" si="38"/>
        <v>0</v>
      </c>
      <c r="CX41" s="8">
        <f t="shared" si="39"/>
        <v>0</v>
      </c>
      <c r="CY41" s="8">
        <f t="shared" si="40"/>
        <v>0</v>
      </c>
      <c r="CZ41" s="8" t="b">
        <f t="shared" si="2"/>
        <v>0</v>
      </c>
      <c r="DA41" s="8" t="b">
        <f t="shared" si="3"/>
        <v>0</v>
      </c>
      <c r="DB41" s="8" t="b">
        <f t="shared" si="4"/>
        <v>0</v>
      </c>
      <c r="DC41" s="8" t="b">
        <f t="shared" si="5"/>
        <v>0</v>
      </c>
      <c r="DD41" s="8" t="b">
        <f t="shared" si="6"/>
        <v>0</v>
      </c>
      <c r="DE41" s="8" t="b">
        <f t="shared" si="7"/>
        <v>0</v>
      </c>
      <c r="DF41" s="8">
        <f t="shared" si="8"/>
        <v>0</v>
      </c>
      <c r="DG41" s="8">
        <f t="shared" si="9"/>
        <v>0</v>
      </c>
      <c r="DH41" s="8">
        <f t="shared" si="10"/>
        <v>0</v>
      </c>
      <c r="DI41" s="8">
        <f t="shared" si="11"/>
        <v>0</v>
      </c>
      <c r="DJ41" s="19"/>
      <c r="DK41" s="18"/>
      <c r="DL41" s="18"/>
      <c r="DM41" s="19"/>
      <c r="DN41" s="19"/>
      <c r="DO41" s="18"/>
      <c r="DP41" s="18"/>
      <c r="DQ41" s="19"/>
      <c r="DR41" s="19"/>
      <c r="DS41" s="18"/>
      <c r="DT41" s="18"/>
      <c r="DU41" s="19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  <c r="EV41" s="18"/>
      <c r="EW41" s="18"/>
      <c r="EX41" s="18"/>
      <c r="EY41" s="18"/>
      <c r="EZ41" s="18"/>
      <c r="FA41" s="18"/>
      <c r="FB41" s="18"/>
      <c r="FC41" s="18"/>
      <c r="FD41" s="18"/>
      <c r="FE41" s="18"/>
    </row>
    <row r="42" spans="1:161" x14ac:dyDescent="0.25">
      <c r="A42" s="28"/>
      <c r="B42" s="71"/>
      <c r="C42" s="29"/>
      <c r="D42" s="30"/>
      <c r="E42" s="31"/>
      <c r="F42" s="32"/>
      <c r="G42" s="74"/>
      <c r="H42" s="33"/>
      <c r="I42" s="34"/>
      <c r="J42" s="35"/>
      <c r="K42" s="104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9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9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9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8">
        <f t="shared" si="0"/>
        <v>0</v>
      </c>
      <c r="CK42" s="8">
        <f t="shared" si="1"/>
        <v>0</v>
      </c>
      <c r="CL42" s="8" t="str">
        <f t="shared" si="33"/>
        <v/>
      </c>
      <c r="CM42" s="8" t="str">
        <f t="shared" si="34"/>
        <v/>
      </c>
      <c r="CN42" s="8" t="str">
        <f t="shared" si="35"/>
        <v/>
      </c>
      <c r="CO42" s="8" t="str">
        <f t="shared" si="36"/>
        <v/>
      </c>
      <c r="CP42" s="8">
        <f>IF(D42="",0,IF(D42=E42,0,IF(D42&lt;E42,0,IF('Equipes et choix des points'!$I$2=1,IF('Matchs et classements'!D42&gt;'Matchs et classements'!E42,3),IF('Equipes et choix des points'!$I$2=2,IF('Matchs et classements'!D42&gt;E42,4))))))</f>
        <v>0</v>
      </c>
      <c r="CQ42" s="8">
        <f>IF(E42="",0,IF(E42=D42,0,IF(E42&lt;D42,0,IF('Equipes et choix des points'!$I$2=1,IF('Matchs et classements'!E42&gt;'Matchs et classements'!D42,3),IF('Equipes et choix des points'!$I$2=2,IF('Matchs et classements'!E42&gt;'Matchs et classements'!D42,4))))))</f>
        <v>0</v>
      </c>
      <c r="CR42" s="8">
        <f>IF(D42="",0,IF(D42&gt;E42,0,IF(D42&lt;E42,0,IF('Equipes et choix des points'!$I$2=1,IF('Matchs et classements'!D42='Matchs et classements'!E42,1),IF('Equipes et choix des points'!$I$2=2,IF('Matchs et classements'!D42='Matchs et classements'!E42,2))))))</f>
        <v>0</v>
      </c>
      <c r="CS42" s="8">
        <f>IF(E42="",0,IF(E42&gt;D42,0,IF(E42&lt;D42,0,IF('Equipes et choix des points'!$I$2=1,IF('Matchs et classements'!E42='Matchs et classements'!D42,1),IF('Equipes et choix des points'!$I$2=2,IF('Matchs et classements'!E42='Matchs et classements'!D42,2))))))</f>
        <v>0</v>
      </c>
      <c r="CT42" s="8">
        <f>IF(D42="",0,IF(D42&gt;E42,0,IF(D42=E42,0,IF('Equipes et choix des points'!$I$2=1,IF('Matchs et classements'!D42&lt;'Matchs et classements'!E42,0),IF('Equipes et choix des points'!$I$2=2,IF('Matchs et classements'!D42&lt;'Matchs et classements'!E42,1))))))</f>
        <v>0</v>
      </c>
      <c r="CU42" s="8">
        <f>IF(E42="",0,IF(E42&gt;D42,0,IF(E42=D42,0,IF('Equipes et choix des points'!$I$2=1,IF('Matchs et classements'!E42&lt;'Matchs et classements'!D42,0),IF('Equipes et choix des points'!$I$2=2,IF('Matchs et classements'!E42&lt;'Matchs et classements'!D42,1))))))</f>
        <v>0</v>
      </c>
      <c r="CV42" s="8">
        <f t="shared" si="37"/>
        <v>0</v>
      </c>
      <c r="CW42" s="8">
        <f t="shared" si="38"/>
        <v>0</v>
      </c>
      <c r="CX42" s="8">
        <f t="shared" si="39"/>
        <v>0</v>
      </c>
      <c r="CY42" s="8">
        <f t="shared" si="40"/>
        <v>0</v>
      </c>
      <c r="CZ42" s="8" t="b">
        <f t="shared" si="2"/>
        <v>0</v>
      </c>
      <c r="DA42" s="8" t="b">
        <f t="shared" si="3"/>
        <v>0</v>
      </c>
      <c r="DB42" s="8" t="b">
        <f t="shared" si="4"/>
        <v>0</v>
      </c>
      <c r="DC42" s="8" t="b">
        <f t="shared" si="5"/>
        <v>0</v>
      </c>
      <c r="DD42" s="8" t="b">
        <f t="shared" si="6"/>
        <v>0</v>
      </c>
      <c r="DE42" s="8" t="b">
        <f t="shared" si="7"/>
        <v>0</v>
      </c>
      <c r="DF42" s="8">
        <f t="shared" si="8"/>
        <v>0</v>
      </c>
      <c r="DG42" s="8">
        <f t="shared" si="9"/>
        <v>0</v>
      </c>
      <c r="DH42" s="8">
        <f t="shared" si="10"/>
        <v>0</v>
      </c>
      <c r="DI42" s="8">
        <f t="shared" si="11"/>
        <v>0</v>
      </c>
      <c r="DJ42" s="19"/>
      <c r="DK42" s="18"/>
      <c r="DL42" s="18"/>
      <c r="DM42" s="19"/>
      <c r="DN42" s="19"/>
      <c r="DO42" s="18"/>
      <c r="DP42" s="18"/>
      <c r="DQ42" s="19"/>
      <c r="DR42" s="19"/>
      <c r="DS42" s="18"/>
      <c r="DT42" s="18"/>
      <c r="DU42" s="19"/>
      <c r="DV42" s="18"/>
      <c r="DW42" s="18"/>
      <c r="DX42" s="18"/>
      <c r="DY42" s="18"/>
      <c r="DZ42" s="18"/>
      <c r="EA42" s="18"/>
      <c r="EB42" s="18"/>
      <c r="EC42" s="18"/>
      <c r="ED42" s="18"/>
      <c r="EE42" s="18"/>
      <c r="EF42" s="18"/>
      <c r="EG42" s="18"/>
      <c r="EH42" s="18"/>
      <c r="EI42" s="18"/>
      <c r="EJ42" s="18"/>
      <c r="EK42" s="18"/>
      <c r="EL42" s="18"/>
      <c r="EM42" s="18"/>
      <c r="EN42" s="18"/>
      <c r="EO42" s="18"/>
      <c r="EP42" s="18"/>
      <c r="EQ42" s="18"/>
      <c r="ER42" s="18"/>
      <c r="ES42" s="18"/>
      <c r="ET42" s="18"/>
      <c r="EU42" s="18"/>
      <c r="EV42" s="18"/>
      <c r="EW42" s="18"/>
      <c r="EX42" s="18"/>
      <c r="EY42" s="18"/>
      <c r="EZ42" s="18"/>
      <c r="FA42" s="18"/>
      <c r="FB42" s="18"/>
      <c r="FC42" s="18"/>
      <c r="FD42" s="18"/>
      <c r="FE42" s="18"/>
    </row>
    <row r="43" spans="1:161" ht="15.75" thickBot="1" x14ac:dyDescent="0.3">
      <c r="A43" s="36"/>
      <c r="B43" s="72"/>
      <c r="C43" s="37"/>
      <c r="D43" s="38"/>
      <c r="E43" s="39"/>
      <c r="F43" s="40"/>
      <c r="G43" s="75"/>
      <c r="H43" s="41"/>
      <c r="I43" s="42"/>
      <c r="J43" s="43"/>
      <c r="K43" s="105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9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9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9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8">
        <f t="shared" si="0"/>
        <v>0</v>
      </c>
      <c r="CK43" s="8">
        <f t="shared" si="1"/>
        <v>0</v>
      </c>
      <c r="CL43" s="8" t="str">
        <f t="shared" si="33"/>
        <v/>
      </c>
      <c r="CM43" s="8" t="str">
        <f t="shared" si="34"/>
        <v/>
      </c>
      <c r="CN43" s="8" t="str">
        <f t="shared" si="35"/>
        <v/>
      </c>
      <c r="CO43" s="8" t="str">
        <f t="shared" si="36"/>
        <v/>
      </c>
      <c r="CP43" s="8">
        <f>IF(D43="",0,IF(D43=E43,0,IF(D43&lt;E43,0,IF('Equipes et choix des points'!$I$2=1,IF('Matchs et classements'!D43&gt;'Matchs et classements'!E43,3),IF('Equipes et choix des points'!$I$2=2,IF('Matchs et classements'!D43&gt;E43,4))))))</f>
        <v>0</v>
      </c>
      <c r="CQ43" s="8">
        <f>IF(E43="",0,IF(E43=D43,0,IF(E43&lt;D43,0,IF('Equipes et choix des points'!$I$2=1,IF('Matchs et classements'!E43&gt;'Matchs et classements'!D43,3),IF('Equipes et choix des points'!$I$2=2,IF('Matchs et classements'!E43&gt;'Matchs et classements'!D43,4))))))</f>
        <v>0</v>
      </c>
      <c r="CR43" s="8">
        <f>IF(D43="",0,IF(D43&gt;E43,0,IF(D43&lt;E43,0,IF('Equipes et choix des points'!$I$2=1,IF('Matchs et classements'!D43='Matchs et classements'!E43,1),IF('Equipes et choix des points'!$I$2=2,IF('Matchs et classements'!D43='Matchs et classements'!E43,2))))))</f>
        <v>0</v>
      </c>
      <c r="CS43" s="8">
        <f>IF(E43="",0,IF(E43&gt;D43,0,IF(E43&lt;D43,0,IF('Equipes et choix des points'!$I$2=1,IF('Matchs et classements'!E43='Matchs et classements'!D43,1),IF('Equipes et choix des points'!$I$2=2,IF('Matchs et classements'!E43='Matchs et classements'!D43,2))))))</f>
        <v>0</v>
      </c>
      <c r="CT43" s="8">
        <f>IF(D43="",0,IF(D43&gt;E43,0,IF(D43=E43,0,IF('Equipes et choix des points'!$I$2=1,IF('Matchs et classements'!D43&lt;'Matchs et classements'!E43,0),IF('Equipes et choix des points'!$I$2=2,IF('Matchs et classements'!D43&lt;'Matchs et classements'!E43,1))))))</f>
        <v>0</v>
      </c>
      <c r="CU43" s="8">
        <f>IF(E43="",0,IF(E43&gt;D43,0,IF(E43=D43,0,IF('Equipes et choix des points'!$I$2=1,IF('Matchs et classements'!E43&lt;'Matchs et classements'!D43,0),IF('Equipes et choix des points'!$I$2=2,IF('Matchs et classements'!E43&lt;'Matchs et classements'!D43,1))))))</f>
        <v>0</v>
      </c>
      <c r="CV43" s="8">
        <f t="shared" si="37"/>
        <v>0</v>
      </c>
      <c r="CW43" s="8">
        <f t="shared" si="38"/>
        <v>0</v>
      </c>
      <c r="CX43" s="8">
        <f t="shared" si="39"/>
        <v>0</v>
      </c>
      <c r="CY43" s="8">
        <f t="shared" si="40"/>
        <v>0</v>
      </c>
      <c r="CZ43" s="8" t="b">
        <f t="shared" si="2"/>
        <v>0</v>
      </c>
      <c r="DA43" s="8" t="b">
        <f t="shared" si="3"/>
        <v>0</v>
      </c>
      <c r="DB43" s="8" t="b">
        <f t="shared" si="4"/>
        <v>0</v>
      </c>
      <c r="DC43" s="8" t="b">
        <f t="shared" si="5"/>
        <v>0</v>
      </c>
      <c r="DD43" s="8" t="b">
        <f t="shared" si="6"/>
        <v>0</v>
      </c>
      <c r="DE43" s="8" t="b">
        <f t="shared" si="7"/>
        <v>0</v>
      </c>
      <c r="DF43" s="8">
        <f t="shared" si="8"/>
        <v>0</v>
      </c>
      <c r="DG43" s="8">
        <f t="shared" si="9"/>
        <v>0</v>
      </c>
      <c r="DH43" s="8">
        <f t="shared" si="10"/>
        <v>0</v>
      </c>
      <c r="DI43" s="8">
        <f t="shared" si="11"/>
        <v>0</v>
      </c>
      <c r="DJ43" s="19"/>
      <c r="DK43" s="18"/>
      <c r="DL43" s="18"/>
      <c r="DM43" s="19"/>
      <c r="DN43" s="19"/>
      <c r="DO43" s="18"/>
      <c r="DP43" s="18"/>
      <c r="DQ43" s="19"/>
      <c r="DR43" s="19"/>
      <c r="DS43" s="18"/>
      <c r="DT43" s="18"/>
      <c r="DU43" s="19"/>
      <c r="DV43" s="18"/>
      <c r="DW43" s="18"/>
      <c r="DX43" s="18"/>
      <c r="DY43" s="18"/>
      <c r="DZ43" s="18"/>
      <c r="EA43" s="18"/>
      <c r="EB43" s="18"/>
      <c r="EC43" s="18"/>
      <c r="ED43" s="18"/>
      <c r="EE43" s="18"/>
      <c r="EF43" s="18"/>
      <c r="EG43" s="18"/>
      <c r="EH43" s="18"/>
      <c r="EI43" s="18"/>
      <c r="EJ43" s="18"/>
      <c r="EK43" s="18"/>
      <c r="EL43" s="18"/>
      <c r="EM43" s="18"/>
      <c r="EN43" s="18"/>
      <c r="EO43" s="18"/>
      <c r="EP43" s="18"/>
      <c r="EQ43" s="18"/>
      <c r="ER43" s="18"/>
      <c r="ES43" s="18"/>
      <c r="ET43" s="18"/>
      <c r="EU43" s="18"/>
      <c r="EV43" s="18"/>
      <c r="EW43" s="18"/>
      <c r="EX43" s="18"/>
      <c r="EY43" s="18"/>
      <c r="EZ43" s="18"/>
      <c r="FA43" s="18"/>
      <c r="FB43" s="18"/>
      <c r="FC43" s="18"/>
      <c r="FD43" s="18"/>
      <c r="FE43" s="18"/>
    </row>
    <row r="44" spans="1:161" x14ac:dyDescent="0.25">
      <c r="A44" s="20"/>
      <c r="B44" s="70"/>
      <c r="C44" s="21"/>
      <c r="D44" s="22"/>
      <c r="E44" s="23"/>
      <c r="F44" s="24"/>
      <c r="G44" s="73"/>
      <c r="H44" s="25"/>
      <c r="I44" s="26"/>
      <c r="J44" s="27"/>
      <c r="K44" s="103">
        <v>5</v>
      </c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9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9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9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8">
        <f t="shared" si="0"/>
        <v>0</v>
      </c>
      <c r="CK44" s="8">
        <f t="shared" si="1"/>
        <v>0</v>
      </c>
      <c r="CL44" s="8" t="str">
        <f t="shared" si="33"/>
        <v/>
      </c>
      <c r="CM44" s="8" t="str">
        <f t="shared" si="34"/>
        <v/>
      </c>
      <c r="CN44" s="8" t="str">
        <f t="shared" si="35"/>
        <v/>
      </c>
      <c r="CO44" s="8" t="str">
        <f t="shared" si="36"/>
        <v/>
      </c>
      <c r="CP44" s="8">
        <f>IF(D44="",0,IF(D44=E44,0,IF(D44&lt;E44,0,IF('Equipes et choix des points'!$I$2=1,IF('Matchs et classements'!D44&gt;'Matchs et classements'!E44,3),IF('Equipes et choix des points'!$I$2=2,IF('Matchs et classements'!D44&gt;E44,4))))))</f>
        <v>0</v>
      </c>
      <c r="CQ44" s="8">
        <f>IF(E44="",0,IF(E44=D44,0,IF(E44&lt;D44,0,IF('Equipes et choix des points'!$I$2=1,IF('Matchs et classements'!E44&gt;'Matchs et classements'!D44,3),IF('Equipes et choix des points'!$I$2=2,IF('Matchs et classements'!E44&gt;'Matchs et classements'!D44,4))))))</f>
        <v>0</v>
      </c>
      <c r="CR44" s="8">
        <f>IF(D44="",0,IF(D44&gt;E44,0,IF(D44&lt;E44,0,IF('Equipes et choix des points'!$I$2=1,IF('Matchs et classements'!D44='Matchs et classements'!E44,1),IF('Equipes et choix des points'!$I$2=2,IF('Matchs et classements'!D44='Matchs et classements'!E44,2))))))</f>
        <v>0</v>
      </c>
      <c r="CS44" s="8">
        <f>IF(E44="",0,IF(E44&gt;D44,0,IF(E44&lt;D44,0,IF('Equipes et choix des points'!$I$2=1,IF('Matchs et classements'!E44='Matchs et classements'!D44,1),IF('Equipes et choix des points'!$I$2=2,IF('Matchs et classements'!E44='Matchs et classements'!D44,2))))))</f>
        <v>0</v>
      </c>
      <c r="CT44" s="8">
        <f>IF(D44="",0,IF(D44&gt;E44,0,IF(D44=E44,0,IF('Equipes et choix des points'!$I$2=1,IF('Matchs et classements'!D44&lt;'Matchs et classements'!E44,0),IF('Equipes et choix des points'!$I$2=2,IF('Matchs et classements'!D44&lt;'Matchs et classements'!E44,1))))))</f>
        <v>0</v>
      </c>
      <c r="CU44" s="8">
        <f>IF(E44="",0,IF(E44&gt;D44,0,IF(E44=D44,0,IF('Equipes et choix des points'!$I$2=1,IF('Matchs et classements'!E44&lt;'Matchs et classements'!D44,0),IF('Equipes et choix des points'!$I$2=2,IF('Matchs et classements'!E44&lt;'Matchs et classements'!D44,1))))))</f>
        <v>0</v>
      </c>
      <c r="CV44" s="8">
        <f t="shared" si="37"/>
        <v>0</v>
      </c>
      <c r="CW44" s="8">
        <f t="shared" si="38"/>
        <v>0</v>
      </c>
      <c r="CX44" s="8">
        <f t="shared" si="39"/>
        <v>0</v>
      </c>
      <c r="CY44" s="8">
        <f t="shared" si="40"/>
        <v>0</v>
      </c>
      <c r="CZ44" s="8" t="b">
        <f t="shared" si="2"/>
        <v>0</v>
      </c>
      <c r="DA44" s="8" t="b">
        <f t="shared" si="3"/>
        <v>0</v>
      </c>
      <c r="DB44" s="8" t="b">
        <f t="shared" si="4"/>
        <v>0</v>
      </c>
      <c r="DC44" s="8" t="b">
        <f t="shared" si="5"/>
        <v>0</v>
      </c>
      <c r="DD44" s="8" t="b">
        <f t="shared" si="6"/>
        <v>0</v>
      </c>
      <c r="DE44" s="8" t="b">
        <f t="shared" si="7"/>
        <v>0</v>
      </c>
      <c r="DF44" s="8">
        <f t="shared" si="8"/>
        <v>0</v>
      </c>
      <c r="DG44" s="8">
        <f t="shared" si="9"/>
        <v>0</v>
      </c>
      <c r="DH44" s="8">
        <f t="shared" si="10"/>
        <v>0</v>
      </c>
      <c r="DI44" s="8">
        <f t="shared" si="11"/>
        <v>0</v>
      </c>
      <c r="DJ44" s="19"/>
      <c r="DK44" s="18"/>
      <c r="DL44" s="18"/>
      <c r="DM44" s="19"/>
      <c r="DN44" s="19"/>
      <c r="DO44" s="18"/>
      <c r="DP44" s="18"/>
      <c r="DQ44" s="19"/>
      <c r="DR44" s="19"/>
      <c r="DS44" s="18"/>
      <c r="DT44" s="18"/>
      <c r="DU44" s="19"/>
      <c r="DV44" s="18"/>
      <c r="DW44" s="18"/>
      <c r="DX44" s="18"/>
      <c r="DY44" s="18"/>
      <c r="DZ44" s="18"/>
      <c r="EA44" s="18"/>
      <c r="EB44" s="18"/>
      <c r="EC44" s="18"/>
      <c r="ED44" s="18"/>
      <c r="EE44" s="18"/>
      <c r="EF44" s="18"/>
      <c r="EG44" s="18"/>
      <c r="EH44" s="18"/>
      <c r="EI44" s="18"/>
      <c r="EJ44" s="18"/>
      <c r="EK44" s="18"/>
      <c r="EL44" s="18"/>
      <c r="EM44" s="18"/>
      <c r="EN44" s="18"/>
      <c r="EO44" s="18"/>
      <c r="EP44" s="18"/>
      <c r="EQ44" s="18"/>
      <c r="ER44" s="18"/>
      <c r="ES44" s="18"/>
      <c r="ET44" s="18"/>
      <c r="EU44" s="18"/>
      <c r="EV44" s="18"/>
      <c r="EW44" s="18"/>
      <c r="EX44" s="18"/>
      <c r="EY44" s="18"/>
      <c r="EZ44" s="18"/>
      <c r="FA44" s="18"/>
      <c r="FB44" s="18"/>
      <c r="FC44" s="18"/>
      <c r="FD44" s="18"/>
      <c r="FE44" s="18"/>
    </row>
    <row r="45" spans="1:161" x14ac:dyDescent="0.25">
      <c r="A45" s="28"/>
      <c r="B45" s="71"/>
      <c r="C45" s="29"/>
      <c r="D45" s="30"/>
      <c r="E45" s="31"/>
      <c r="F45" s="32"/>
      <c r="G45" s="74"/>
      <c r="H45" s="33"/>
      <c r="I45" s="34"/>
      <c r="J45" s="35"/>
      <c r="K45" s="104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9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9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9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8">
        <f t="shared" si="0"/>
        <v>0</v>
      </c>
      <c r="CK45" s="8">
        <f t="shared" si="1"/>
        <v>0</v>
      </c>
      <c r="CL45" s="8" t="str">
        <f t="shared" si="33"/>
        <v/>
      </c>
      <c r="CM45" s="8" t="str">
        <f t="shared" si="34"/>
        <v/>
      </c>
      <c r="CN45" s="8" t="str">
        <f t="shared" si="35"/>
        <v/>
      </c>
      <c r="CO45" s="8" t="str">
        <f t="shared" si="36"/>
        <v/>
      </c>
      <c r="CP45" s="8">
        <f>IF(D45="",0,IF(D45=E45,0,IF(D45&lt;E45,0,IF('Equipes et choix des points'!$I$2=1,IF('Matchs et classements'!D45&gt;'Matchs et classements'!E45,3),IF('Equipes et choix des points'!$I$2=2,IF('Matchs et classements'!D45&gt;E45,4))))))</f>
        <v>0</v>
      </c>
      <c r="CQ45" s="8">
        <f>IF(E45="",0,IF(E45=D45,0,IF(E45&lt;D45,0,IF('Equipes et choix des points'!$I$2=1,IF('Matchs et classements'!E45&gt;'Matchs et classements'!D45,3),IF('Equipes et choix des points'!$I$2=2,IF('Matchs et classements'!E45&gt;'Matchs et classements'!D45,4))))))</f>
        <v>0</v>
      </c>
      <c r="CR45" s="8">
        <f>IF(D45="",0,IF(D45&gt;E45,0,IF(D45&lt;E45,0,IF('Equipes et choix des points'!$I$2=1,IF('Matchs et classements'!D45='Matchs et classements'!E45,1),IF('Equipes et choix des points'!$I$2=2,IF('Matchs et classements'!D45='Matchs et classements'!E45,2))))))</f>
        <v>0</v>
      </c>
      <c r="CS45" s="8">
        <f>IF(E45="",0,IF(E45&gt;D45,0,IF(E45&lt;D45,0,IF('Equipes et choix des points'!$I$2=1,IF('Matchs et classements'!E45='Matchs et classements'!D45,1),IF('Equipes et choix des points'!$I$2=2,IF('Matchs et classements'!E45='Matchs et classements'!D45,2))))))</f>
        <v>0</v>
      </c>
      <c r="CT45" s="8">
        <f>IF(D45="",0,IF(D45&gt;E45,0,IF(D45=E45,0,IF('Equipes et choix des points'!$I$2=1,IF('Matchs et classements'!D45&lt;'Matchs et classements'!E45,0),IF('Equipes et choix des points'!$I$2=2,IF('Matchs et classements'!D45&lt;'Matchs et classements'!E45,1))))))</f>
        <v>0</v>
      </c>
      <c r="CU45" s="8">
        <f>IF(E45="",0,IF(E45&gt;D45,0,IF(E45=D45,0,IF('Equipes et choix des points'!$I$2=1,IF('Matchs et classements'!E45&lt;'Matchs et classements'!D45,0),IF('Equipes et choix des points'!$I$2=2,IF('Matchs et classements'!E45&lt;'Matchs et classements'!D45,1))))))</f>
        <v>0</v>
      </c>
      <c r="CV45" s="8">
        <f t="shared" si="37"/>
        <v>0</v>
      </c>
      <c r="CW45" s="8">
        <f t="shared" si="38"/>
        <v>0</v>
      </c>
      <c r="CX45" s="8">
        <f t="shared" si="39"/>
        <v>0</v>
      </c>
      <c r="CY45" s="8">
        <f t="shared" si="40"/>
        <v>0</v>
      </c>
      <c r="CZ45" s="8" t="b">
        <f t="shared" si="2"/>
        <v>0</v>
      </c>
      <c r="DA45" s="8" t="b">
        <f t="shared" si="3"/>
        <v>0</v>
      </c>
      <c r="DB45" s="8" t="b">
        <f t="shared" si="4"/>
        <v>0</v>
      </c>
      <c r="DC45" s="8" t="b">
        <f t="shared" si="5"/>
        <v>0</v>
      </c>
      <c r="DD45" s="8" t="b">
        <f t="shared" si="6"/>
        <v>0</v>
      </c>
      <c r="DE45" s="8" t="b">
        <f t="shared" si="7"/>
        <v>0</v>
      </c>
      <c r="DF45" s="8">
        <f t="shared" si="8"/>
        <v>0</v>
      </c>
      <c r="DG45" s="8">
        <f t="shared" si="9"/>
        <v>0</v>
      </c>
      <c r="DH45" s="8">
        <f t="shared" si="10"/>
        <v>0</v>
      </c>
      <c r="DI45" s="8">
        <f t="shared" si="11"/>
        <v>0</v>
      </c>
      <c r="DJ45" s="19"/>
      <c r="DK45" s="18"/>
      <c r="DL45" s="18"/>
      <c r="DM45" s="19"/>
      <c r="DN45" s="19"/>
      <c r="DO45" s="18"/>
      <c r="DP45" s="18"/>
      <c r="DQ45" s="19"/>
      <c r="DR45" s="19"/>
      <c r="DS45" s="18"/>
      <c r="DT45" s="18"/>
      <c r="DU45" s="19"/>
      <c r="DV45" s="18"/>
      <c r="DW45" s="18"/>
      <c r="DX45" s="18"/>
      <c r="DY45" s="18"/>
      <c r="DZ45" s="18"/>
      <c r="EA45" s="18"/>
      <c r="EB45" s="18"/>
      <c r="EC45" s="18"/>
      <c r="ED45" s="18"/>
      <c r="EE45" s="18"/>
      <c r="EF45" s="18"/>
      <c r="EG45" s="18"/>
      <c r="EH45" s="18"/>
      <c r="EI45" s="18"/>
      <c r="EJ45" s="18"/>
      <c r="EK45" s="18"/>
      <c r="EL45" s="18"/>
      <c r="EM45" s="18"/>
      <c r="EN45" s="18"/>
      <c r="EO45" s="18"/>
      <c r="EP45" s="18"/>
      <c r="EQ45" s="18"/>
      <c r="ER45" s="18"/>
      <c r="ES45" s="18"/>
      <c r="ET45" s="18"/>
      <c r="EU45" s="18"/>
      <c r="EV45" s="18"/>
      <c r="EW45" s="18"/>
      <c r="EX45" s="18"/>
      <c r="EY45" s="18"/>
      <c r="EZ45" s="18"/>
      <c r="FA45" s="18"/>
      <c r="FB45" s="18"/>
      <c r="FC45" s="18"/>
      <c r="FD45" s="18"/>
      <c r="FE45" s="18"/>
    </row>
    <row r="46" spans="1:161" x14ac:dyDescent="0.25">
      <c r="A46" s="28"/>
      <c r="B46" s="71"/>
      <c r="C46" s="29"/>
      <c r="D46" s="30"/>
      <c r="E46" s="31"/>
      <c r="F46" s="32"/>
      <c r="G46" s="74"/>
      <c r="H46" s="33"/>
      <c r="I46" s="34"/>
      <c r="J46" s="35"/>
      <c r="K46" s="104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9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9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9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8">
        <f t="shared" si="0"/>
        <v>0</v>
      </c>
      <c r="CK46" s="8">
        <f t="shared" si="1"/>
        <v>0</v>
      </c>
      <c r="CL46" s="8" t="str">
        <f t="shared" si="33"/>
        <v/>
      </c>
      <c r="CM46" s="8" t="str">
        <f t="shared" si="34"/>
        <v/>
      </c>
      <c r="CN46" s="8" t="str">
        <f t="shared" si="35"/>
        <v/>
      </c>
      <c r="CO46" s="8" t="str">
        <f t="shared" si="36"/>
        <v/>
      </c>
      <c r="CP46" s="8">
        <f>IF(D46="",0,IF(D46=E46,0,IF(D46&lt;E46,0,IF('Equipes et choix des points'!$I$2=1,IF('Matchs et classements'!D46&gt;'Matchs et classements'!E46,3),IF('Equipes et choix des points'!$I$2=2,IF('Matchs et classements'!D46&gt;E46,4))))))</f>
        <v>0</v>
      </c>
      <c r="CQ46" s="8">
        <f>IF(E46="",0,IF(E46=D46,0,IF(E46&lt;D46,0,IF('Equipes et choix des points'!$I$2=1,IF('Matchs et classements'!E46&gt;'Matchs et classements'!D46,3),IF('Equipes et choix des points'!$I$2=2,IF('Matchs et classements'!E46&gt;'Matchs et classements'!D46,4))))))</f>
        <v>0</v>
      </c>
      <c r="CR46" s="8">
        <f>IF(D46="",0,IF(D46&gt;E46,0,IF(D46&lt;E46,0,IF('Equipes et choix des points'!$I$2=1,IF('Matchs et classements'!D46='Matchs et classements'!E46,1),IF('Equipes et choix des points'!$I$2=2,IF('Matchs et classements'!D46='Matchs et classements'!E46,2))))))</f>
        <v>0</v>
      </c>
      <c r="CS46" s="8">
        <f>IF(E46="",0,IF(E46&gt;D46,0,IF(E46&lt;D46,0,IF('Equipes et choix des points'!$I$2=1,IF('Matchs et classements'!E46='Matchs et classements'!D46,1),IF('Equipes et choix des points'!$I$2=2,IF('Matchs et classements'!E46='Matchs et classements'!D46,2))))))</f>
        <v>0</v>
      </c>
      <c r="CT46" s="8">
        <f>IF(D46="",0,IF(D46&gt;E46,0,IF(D46=E46,0,IF('Equipes et choix des points'!$I$2=1,IF('Matchs et classements'!D46&lt;'Matchs et classements'!E46,0),IF('Equipes et choix des points'!$I$2=2,IF('Matchs et classements'!D46&lt;'Matchs et classements'!E46,1))))))</f>
        <v>0</v>
      </c>
      <c r="CU46" s="8">
        <f>IF(E46="",0,IF(E46&gt;D46,0,IF(E46=D46,0,IF('Equipes et choix des points'!$I$2=1,IF('Matchs et classements'!E46&lt;'Matchs et classements'!D46,0),IF('Equipes et choix des points'!$I$2=2,IF('Matchs et classements'!E46&lt;'Matchs et classements'!D46,1))))))</f>
        <v>0</v>
      </c>
      <c r="CV46" s="8">
        <f t="shared" si="37"/>
        <v>0</v>
      </c>
      <c r="CW46" s="8">
        <f t="shared" si="38"/>
        <v>0</v>
      </c>
      <c r="CX46" s="8">
        <f t="shared" si="39"/>
        <v>0</v>
      </c>
      <c r="CY46" s="8">
        <f t="shared" si="40"/>
        <v>0</v>
      </c>
      <c r="CZ46" s="8" t="b">
        <f t="shared" si="2"/>
        <v>0</v>
      </c>
      <c r="DA46" s="8" t="b">
        <f t="shared" si="3"/>
        <v>0</v>
      </c>
      <c r="DB46" s="8" t="b">
        <f t="shared" si="4"/>
        <v>0</v>
      </c>
      <c r="DC46" s="8" t="b">
        <f t="shared" si="5"/>
        <v>0</v>
      </c>
      <c r="DD46" s="8" t="b">
        <f t="shared" si="6"/>
        <v>0</v>
      </c>
      <c r="DE46" s="8" t="b">
        <f t="shared" si="7"/>
        <v>0</v>
      </c>
      <c r="DF46" s="8">
        <f t="shared" si="8"/>
        <v>0</v>
      </c>
      <c r="DG46" s="8">
        <f t="shared" si="9"/>
        <v>0</v>
      </c>
      <c r="DH46" s="8">
        <f t="shared" si="10"/>
        <v>0</v>
      </c>
      <c r="DI46" s="8">
        <f t="shared" si="11"/>
        <v>0</v>
      </c>
      <c r="DJ46" s="19"/>
      <c r="DK46" s="18"/>
      <c r="DL46" s="18"/>
      <c r="DM46" s="19"/>
      <c r="DN46" s="19"/>
      <c r="DO46" s="18"/>
      <c r="DP46" s="18"/>
      <c r="DQ46" s="19"/>
      <c r="DR46" s="19"/>
      <c r="DS46" s="18"/>
      <c r="DT46" s="18"/>
      <c r="DU46" s="19"/>
      <c r="DV46" s="18"/>
      <c r="DW46" s="18"/>
      <c r="DX46" s="18"/>
      <c r="DY46" s="18"/>
      <c r="DZ46" s="18"/>
      <c r="EA46" s="18"/>
      <c r="EB46" s="18"/>
      <c r="EC46" s="18"/>
      <c r="ED46" s="18"/>
      <c r="EE46" s="18"/>
      <c r="EF46" s="18"/>
      <c r="EG46" s="18"/>
      <c r="EH46" s="18"/>
      <c r="EI46" s="18"/>
      <c r="EJ46" s="18"/>
      <c r="EK46" s="18"/>
      <c r="EL46" s="18"/>
      <c r="EM46" s="18"/>
      <c r="EN46" s="18"/>
      <c r="EO46" s="18"/>
      <c r="EP46" s="18"/>
      <c r="EQ46" s="18"/>
      <c r="ER46" s="18"/>
      <c r="ES46" s="18"/>
      <c r="ET46" s="18"/>
      <c r="EU46" s="18"/>
      <c r="EV46" s="18"/>
      <c r="EW46" s="18"/>
      <c r="EX46" s="18"/>
      <c r="EY46" s="18"/>
      <c r="EZ46" s="18"/>
      <c r="FA46" s="18"/>
      <c r="FB46" s="18"/>
      <c r="FC46" s="18"/>
      <c r="FD46" s="18"/>
      <c r="FE46" s="18"/>
    </row>
    <row r="47" spans="1:161" x14ac:dyDescent="0.25">
      <c r="A47" s="28"/>
      <c r="B47" s="71"/>
      <c r="C47" s="29"/>
      <c r="D47" s="30"/>
      <c r="E47" s="31"/>
      <c r="F47" s="32"/>
      <c r="G47" s="74"/>
      <c r="H47" s="33"/>
      <c r="I47" s="34"/>
      <c r="J47" s="35"/>
      <c r="K47" s="104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9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9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9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8">
        <f t="shared" si="0"/>
        <v>0</v>
      </c>
      <c r="CK47" s="8">
        <f t="shared" si="1"/>
        <v>0</v>
      </c>
      <c r="CL47" s="8" t="str">
        <f t="shared" si="33"/>
        <v/>
      </c>
      <c r="CM47" s="8" t="str">
        <f t="shared" si="34"/>
        <v/>
      </c>
      <c r="CN47" s="8" t="str">
        <f t="shared" si="35"/>
        <v/>
      </c>
      <c r="CO47" s="8" t="str">
        <f t="shared" si="36"/>
        <v/>
      </c>
      <c r="CP47" s="8">
        <f>IF(D47="",0,IF(D47=E47,0,IF(D47&lt;E47,0,IF('Equipes et choix des points'!$I$2=1,IF('Matchs et classements'!D47&gt;'Matchs et classements'!E47,3),IF('Equipes et choix des points'!$I$2=2,IF('Matchs et classements'!D47&gt;E47,4))))))</f>
        <v>0</v>
      </c>
      <c r="CQ47" s="8">
        <f>IF(E47="",0,IF(E47=D47,0,IF(E47&lt;D47,0,IF('Equipes et choix des points'!$I$2=1,IF('Matchs et classements'!E47&gt;'Matchs et classements'!D47,3),IF('Equipes et choix des points'!$I$2=2,IF('Matchs et classements'!E47&gt;'Matchs et classements'!D47,4))))))</f>
        <v>0</v>
      </c>
      <c r="CR47" s="8">
        <f>IF(D47="",0,IF(D47&gt;E47,0,IF(D47&lt;E47,0,IF('Equipes et choix des points'!$I$2=1,IF('Matchs et classements'!D47='Matchs et classements'!E47,1),IF('Equipes et choix des points'!$I$2=2,IF('Matchs et classements'!D47='Matchs et classements'!E47,2))))))</f>
        <v>0</v>
      </c>
      <c r="CS47" s="8">
        <f>IF(E47="",0,IF(E47&gt;D47,0,IF(E47&lt;D47,0,IF('Equipes et choix des points'!$I$2=1,IF('Matchs et classements'!E47='Matchs et classements'!D47,1),IF('Equipes et choix des points'!$I$2=2,IF('Matchs et classements'!E47='Matchs et classements'!D47,2))))))</f>
        <v>0</v>
      </c>
      <c r="CT47" s="8">
        <f>IF(D47="",0,IF(D47&gt;E47,0,IF(D47=E47,0,IF('Equipes et choix des points'!$I$2=1,IF('Matchs et classements'!D47&lt;'Matchs et classements'!E47,0),IF('Equipes et choix des points'!$I$2=2,IF('Matchs et classements'!D47&lt;'Matchs et classements'!E47,1))))))</f>
        <v>0</v>
      </c>
      <c r="CU47" s="8">
        <f>IF(E47="",0,IF(E47&gt;D47,0,IF(E47=D47,0,IF('Equipes et choix des points'!$I$2=1,IF('Matchs et classements'!E47&lt;'Matchs et classements'!D47,0),IF('Equipes et choix des points'!$I$2=2,IF('Matchs et classements'!E47&lt;'Matchs et classements'!D47,1))))))</f>
        <v>0</v>
      </c>
      <c r="CV47" s="8">
        <f t="shared" si="37"/>
        <v>0</v>
      </c>
      <c r="CW47" s="8">
        <f t="shared" si="38"/>
        <v>0</v>
      </c>
      <c r="CX47" s="8">
        <f t="shared" si="39"/>
        <v>0</v>
      </c>
      <c r="CY47" s="8">
        <f t="shared" si="40"/>
        <v>0</v>
      </c>
      <c r="CZ47" s="8" t="b">
        <f t="shared" si="2"/>
        <v>0</v>
      </c>
      <c r="DA47" s="8" t="b">
        <f t="shared" si="3"/>
        <v>0</v>
      </c>
      <c r="DB47" s="8" t="b">
        <f t="shared" si="4"/>
        <v>0</v>
      </c>
      <c r="DC47" s="8" t="b">
        <f t="shared" si="5"/>
        <v>0</v>
      </c>
      <c r="DD47" s="8" t="b">
        <f t="shared" si="6"/>
        <v>0</v>
      </c>
      <c r="DE47" s="8" t="b">
        <f t="shared" si="7"/>
        <v>0</v>
      </c>
      <c r="DF47" s="8">
        <f t="shared" si="8"/>
        <v>0</v>
      </c>
      <c r="DG47" s="8">
        <f t="shared" si="9"/>
        <v>0</v>
      </c>
      <c r="DH47" s="8">
        <f t="shared" si="10"/>
        <v>0</v>
      </c>
      <c r="DI47" s="8">
        <f t="shared" si="11"/>
        <v>0</v>
      </c>
      <c r="DJ47" s="19"/>
      <c r="DK47" s="18"/>
      <c r="DL47" s="18"/>
      <c r="DM47" s="19"/>
      <c r="DN47" s="19"/>
      <c r="DO47" s="18"/>
      <c r="DP47" s="18"/>
      <c r="DQ47" s="19"/>
      <c r="DR47" s="19"/>
      <c r="DS47" s="18"/>
      <c r="DT47" s="18"/>
      <c r="DU47" s="19"/>
      <c r="DV47" s="18"/>
      <c r="DW47" s="18"/>
      <c r="DX47" s="18"/>
      <c r="DY47" s="18"/>
      <c r="DZ47" s="18"/>
      <c r="EA47" s="18"/>
      <c r="EB47" s="18"/>
      <c r="EC47" s="18"/>
      <c r="ED47" s="18"/>
      <c r="EE47" s="18"/>
      <c r="EF47" s="18"/>
      <c r="EG47" s="18"/>
      <c r="EH47" s="18"/>
      <c r="EI47" s="18"/>
      <c r="EJ47" s="18"/>
      <c r="EK47" s="18"/>
      <c r="EL47" s="18"/>
      <c r="EM47" s="18"/>
      <c r="EN47" s="18"/>
      <c r="EO47" s="18"/>
      <c r="EP47" s="18"/>
      <c r="EQ47" s="18"/>
      <c r="ER47" s="18"/>
      <c r="ES47" s="18"/>
      <c r="ET47" s="18"/>
      <c r="EU47" s="18"/>
      <c r="EV47" s="18"/>
      <c r="EW47" s="18"/>
      <c r="EX47" s="18"/>
      <c r="EY47" s="18"/>
      <c r="EZ47" s="18"/>
      <c r="FA47" s="18"/>
      <c r="FB47" s="18"/>
      <c r="FC47" s="18"/>
      <c r="FD47" s="18"/>
      <c r="FE47" s="18"/>
    </row>
    <row r="48" spans="1:161" x14ac:dyDescent="0.25">
      <c r="A48" s="28"/>
      <c r="B48" s="71"/>
      <c r="C48" s="29"/>
      <c r="D48" s="30"/>
      <c r="E48" s="31"/>
      <c r="F48" s="32"/>
      <c r="G48" s="74"/>
      <c r="H48" s="33"/>
      <c r="I48" s="34"/>
      <c r="J48" s="35"/>
      <c r="K48" s="104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9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9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9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8">
        <f t="shared" si="0"/>
        <v>0</v>
      </c>
      <c r="CK48" s="8">
        <f t="shared" si="1"/>
        <v>0</v>
      </c>
      <c r="CL48" s="8" t="str">
        <f t="shared" si="33"/>
        <v/>
      </c>
      <c r="CM48" s="8" t="str">
        <f t="shared" si="34"/>
        <v/>
      </c>
      <c r="CN48" s="8" t="str">
        <f t="shared" si="35"/>
        <v/>
      </c>
      <c r="CO48" s="8" t="str">
        <f t="shared" si="36"/>
        <v/>
      </c>
      <c r="CP48" s="8">
        <f>IF(D48="",0,IF(D48=E48,0,IF(D48&lt;E48,0,IF('Equipes et choix des points'!$I$2=1,IF('Matchs et classements'!D48&gt;'Matchs et classements'!E48,3),IF('Equipes et choix des points'!$I$2=2,IF('Matchs et classements'!D48&gt;E48,4))))))</f>
        <v>0</v>
      </c>
      <c r="CQ48" s="8">
        <f>IF(E48="",0,IF(E48=D48,0,IF(E48&lt;D48,0,IF('Equipes et choix des points'!$I$2=1,IF('Matchs et classements'!E48&gt;'Matchs et classements'!D48,3),IF('Equipes et choix des points'!$I$2=2,IF('Matchs et classements'!E48&gt;'Matchs et classements'!D48,4))))))</f>
        <v>0</v>
      </c>
      <c r="CR48" s="8">
        <f>IF(D48="",0,IF(D48&gt;E48,0,IF(D48&lt;E48,0,IF('Equipes et choix des points'!$I$2=1,IF('Matchs et classements'!D48='Matchs et classements'!E48,1),IF('Equipes et choix des points'!$I$2=2,IF('Matchs et classements'!D48='Matchs et classements'!E48,2))))))</f>
        <v>0</v>
      </c>
      <c r="CS48" s="8">
        <f>IF(E48="",0,IF(E48&gt;D48,0,IF(E48&lt;D48,0,IF('Equipes et choix des points'!$I$2=1,IF('Matchs et classements'!E48='Matchs et classements'!D48,1),IF('Equipes et choix des points'!$I$2=2,IF('Matchs et classements'!E48='Matchs et classements'!D48,2))))))</f>
        <v>0</v>
      </c>
      <c r="CT48" s="8">
        <f>IF(D48="",0,IF(D48&gt;E48,0,IF(D48=E48,0,IF('Equipes et choix des points'!$I$2=1,IF('Matchs et classements'!D48&lt;'Matchs et classements'!E48,0),IF('Equipes et choix des points'!$I$2=2,IF('Matchs et classements'!D48&lt;'Matchs et classements'!E48,1))))))</f>
        <v>0</v>
      </c>
      <c r="CU48" s="8">
        <f>IF(E48="",0,IF(E48&gt;D48,0,IF(E48=D48,0,IF('Equipes et choix des points'!$I$2=1,IF('Matchs et classements'!E48&lt;'Matchs et classements'!D48,0),IF('Equipes et choix des points'!$I$2=2,IF('Matchs et classements'!E48&lt;'Matchs et classements'!D48,1))))))</f>
        <v>0</v>
      </c>
      <c r="CV48" s="8">
        <f t="shared" si="37"/>
        <v>0</v>
      </c>
      <c r="CW48" s="8">
        <f t="shared" si="38"/>
        <v>0</v>
      </c>
      <c r="CX48" s="8">
        <f t="shared" si="39"/>
        <v>0</v>
      </c>
      <c r="CY48" s="8">
        <f t="shared" si="40"/>
        <v>0</v>
      </c>
      <c r="CZ48" s="8" t="b">
        <f t="shared" si="2"/>
        <v>0</v>
      </c>
      <c r="DA48" s="8" t="b">
        <f t="shared" si="3"/>
        <v>0</v>
      </c>
      <c r="DB48" s="8" t="b">
        <f t="shared" si="4"/>
        <v>0</v>
      </c>
      <c r="DC48" s="8" t="b">
        <f t="shared" si="5"/>
        <v>0</v>
      </c>
      <c r="DD48" s="8" t="b">
        <f t="shared" si="6"/>
        <v>0</v>
      </c>
      <c r="DE48" s="8" t="b">
        <f t="shared" si="7"/>
        <v>0</v>
      </c>
      <c r="DF48" s="8">
        <f t="shared" si="8"/>
        <v>0</v>
      </c>
      <c r="DG48" s="8">
        <f t="shared" si="9"/>
        <v>0</v>
      </c>
      <c r="DH48" s="8">
        <f t="shared" si="10"/>
        <v>0</v>
      </c>
      <c r="DI48" s="8">
        <f t="shared" si="11"/>
        <v>0</v>
      </c>
      <c r="DJ48" s="19"/>
      <c r="DK48" s="18"/>
      <c r="DL48" s="18"/>
      <c r="DM48" s="19"/>
      <c r="DN48" s="19"/>
      <c r="DO48" s="18"/>
      <c r="DP48" s="18"/>
      <c r="DQ48" s="19"/>
      <c r="DR48" s="19"/>
      <c r="DS48" s="18"/>
      <c r="DT48" s="18"/>
      <c r="DU48" s="19"/>
      <c r="DV48" s="18"/>
      <c r="DW48" s="18"/>
      <c r="DX48" s="18"/>
      <c r="DY48" s="18"/>
      <c r="DZ48" s="18"/>
      <c r="EA48" s="18"/>
      <c r="EB48" s="18"/>
      <c r="EC48" s="18"/>
      <c r="ED48" s="18"/>
      <c r="EE48" s="18"/>
      <c r="EF48" s="18"/>
      <c r="EG48" s="18"/>
      <c r="EH48" s="18"/>
      <c r="EI48" s="18"/>
      <c r="EJ48" s="18"/>
      <c r="EK48" s="18"/>
      <c r="EL48" s="18"/>
      <c r="EM48" s="18"/>
      <c r="EN48" s="18"/>
      <c r="EO48" s="18"/>
      <c r="EP48" s="18"/>
      <c r="EQ48" s="18"/>
      <c r="ER48" s="18"/>
      <c r="ES48" s="18"/>
      <c r="ET48" s="18"/>
      <c r="EU48" s="18"/>
      <c r="EV48" s="18"/>
      <c r="EW48" s="18"/>
      <c r="EX48" s="18"/>
      <c r="EY48" s="18"/>
      <c r="EZ48" s="18"/>
      <c r="FA48" s="18"/>
      <c r="FB48" s="18"/>
      <c r="FC48" s="18"/>
      <c r="FD48" s="18"/>
      <c r="FE48" s="18"/>
    </row>
    <row r="49" spans="1:161" x14ac:dyDescent="0.25">
      <c r="A49" s="28"/>
      <c r="B49" s="71"/>
      <c r="C49" s="29"/>
      <c r="D49" s="30"/>
      <c r="E49" s="31"/>
      <c r="F49" s="32"/>
      <c r="G49" s="74"/>
      <c r="H49" s="33"/>
      <c r="I49" s="34"/>
      <c r="J49" s="35"/>
      <c r="K49" s="104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9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9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9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8">
        <f t="shared" si="0"/>
        <v>0</v>
      </c>
      <c r="CK49" s="8">
        <f t="shared" si="1"/>
        <v>0</v>
      </c>
      <c r="CL49" s="8" t="str">
        <f t="shared" si="33"/>
        <v/>
      </c>
      <c r="CM49" s="8" t="str">
        <f t="shared" si="34"/>
        <v/>
      </c>
      <c r="CN49" s="8" t="str">
        <f t="shared" si="35"/>
        <v/>
      </c>
      <c r="CO49" s="8" t="str">
        <f t="shared" si="36"/>
        <v/>
      </c>
      <c r="CP49" s="8">
        <f>IF(D49="",0,IF(D49=E49,0,IF(D49&lt;E49,0,IF('Equipes et choix des points'!$I$2=1,IF('Matchs et classements'!D49&gt;'Matchs et classements'!E49,3),IF('Equipes et choix des points'!$I$2=2,IF('Matchs et classements'!D49&gt;E49,4))))))</f>
        <v>0</v>
      </c>
      <c r="CQ49" s="8">
        <f>IF(E49="",0,IF(E49=D49,0,IF(E49&lt;D49,0,IF('Equipes et choix des points'!$I$2=1,IF('Matchs et classements'!E49&gt;'Matchs et classements'!D49,3),IF('Equipes et choix des points'!$I$2=2,IF('Matchs et classements'!E49&gt;'Matchs et classements'!D49,4))))))</f>
        <v>0</v>
      </c>
      <c r="CR49" s="8">
        <f>IF(D49="",0,IF(D49&gt;E49,0,IF(D49&lt;E49,0,IF('Equipes et choix des points'!$I$2=1,IF('Matchs et classements'!D49='Matchs et classements'!E49,1),IF('Equipes et choix des points'!$I$2=2,IF('Matchs et classements'!D49='Matchs et classements'!E49,2))))))</f>
        <v>0</v>
      </c>
      <c r="CS49" s="8">
        <f>IF(E49="",0,IF(E49&gt;D49,0,IF(E49&lt;D49,0,IF('Equipes et choix des points'!$I$2=1,IF('Matchs et classements'!E49='Matchs et classements'!D49,1),IF('Equipes et choix des points'!$I$2=2,IF('Matchs et classements'!E49='Matchs et classements'!D49,2))))))</f>
        <v>0</v>
      </c>
      <c r="CT49" s="8">
        <f>IF(D49="",0,IF(D49&gt;E49,0,IF(D49=E49,0,IF('Equipes et choix des points'!$I$2=1,IF('Matchs et classements'!D49&lt;'Matchs et classements'!E49,0),IF('Equipes et choix des points'!$I$2=2,IF('Matchs et classements'!D49&lt;'Matchs et classements'!E49,1))))))</f>
        <v>0</v>
      </c>
      <c r="CU49" s="8">
        <f>IF(E49="",0,IF(E49&gt;D49,0,IF(E49=D49,0,IF('Equipes et choix des points'!$I$2=1,IF('Matchs et classements'!E49&lt;'Matchs et classements'!D49,0),IF('Equipes et choix des points'!$I$2=2,IF('Matchs et classements'!E49&lt;'Matchs et classements'!D49,1))))))</f>
        <v>0</v>
      </c>
      <c r="CV49" s="8">
        <f t="shared" si="37"/>
        <v>0</v>
      </c>
      <c r="CW49" s="8">
        <f t="shared" si="38"/>
        <v>0</v>
      </c>
      <c r="CX49" s="8">
        <f t="shared" si="39"/>
        <v>0</v>
      </c>
      <c r="CY49" s="8">
        <f t="shared" si="40"/>
        <v>0</v>
      </c>
      <c r="CZ49" s="8" t="b">
        <f t="shared" si="2"/>
        <v>0</v>
      </c>
      <c r="DA49" s="8" t="b">
        <f t="shared" si="3"/>
        <v>0</v>
      </c>
      <c r="DB49" s="8" t="b">
        <f t="shared" si="4"/>
        <v>0</v>
      </c>
      <c r="DC49" s="8" t="b">
        <f t="shared" si="5"/>
        <v>0</v>
      </c>
      <c r="DD49" s="8" t="b">
        <f t="shared" si="6"/>
        <v>0</v>
      </c>
      <c r="DE49" s="8" t="b">
        <f t="shared" si="7"/>
        <v>0</v>
      </c>
      <c r="DF49" s="8">
        <f t="shared" si="8"/>
        <v>0</v>
      </c>
      <c r="DG49" s="8">
        <f t="shared" si="9"/>
        <v>0</v>
      </c>
      <c r="DH49" s="8">
        <f t="shared" si="10"/>
        <v>0</v>
      </c>
      <c r="DI49" s="8">
        <f t="shared" si="11"/>
        <v>0</v>
      </c>
      <c r="DJ49" s="19"/>
      <c r="DK49" s="18"/>
      <c r="DL49" s="18"/>
      <c r="DM49" s="19"/>
      <c r="DN49" s="19"/>
      <c r="DO49" s="18"/>
      <c r="DP49" s="18"/>
      <c r="DQ49" s="19"/>
      <c r="DR49" s="19"/>
      <c r="DS49" s="18"/>
      <c r="DT49" s="18"/>
      <c r="DU49" s="19"/>
      <c r="DV49" s="18"/>
      <c r="DW49" s="18"/>
      <c r="DX49" s="18"/>
      <c r="DY49" s="18"/>
      <c r="DZ49" s="18"/>
      <c r="EA49" s="18"/>
      <c r="EB49" s="18"/>
      <c r="EC49" s="18"/>
      <c r="ED49" s="18"/>
      <c r="EE49" s="18"/>
      <c r="EF49" s="18"/>
      <c r="EG49" s="18"/>
      <c r="EH49" s="18"/>
      <c r="EI49" s="18"/>
      <c r="EJ49" s="18"/>
      <c r="EK49" s="18"/>
      <c r="EL49" s="18"/>
      <c r="EM49" s="18"/>
      <c r="EN49" s="18"/>
      <c r="EO49" s="18"/>
      <c r="EP49" s="18"/>
      <c r="EQ49" s="18"/>
      <c r="ER49" s="18"/>
      <c r="ES49" s="18"/>
      <c r="ET49" s="18"/>
      <c r="EU49" s="18"/>
      <c r="EV49" s="18"/>
      <c r="EW49" s="18"/>
      <c r="EX49" s="18"/>
      <c r="EY49" s="18"/>
      <c r="EZ49" s="18"/>
      <c r="FA49" s="18"/>
      <c r="FB49" s="18"/>
      <c r="FC49" s="18"/>
      <c r="FD49" s="18"/>
      <c r="FE49" s="18"/>
    </row>
    <row r="50" spans="1:161" x14ac:dyDescent="0.25">
      <c r="A50" s="28"/>
      <c r="B50" s="71"/>
      <c r="C50" s="29"/>
      <c r="D50" s="30"/>
      <c r="E50" s="31"/>
      <c r="F50" s="32"/>
      <c r="G50" s="74"/>
      <c r="H50" s="33"/>
      <c r="I50" s="34"/>
      <c r="J50" s="35"/>
      <c r="K50" s="104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9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9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9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8">
        <f t="shared" si="0"/>
        <v>0</v>
      </c>
      <c r="CK50" s="8">
        <f t="shared" si="1"/>
        <v>0</v>
      </c>
      <c r="CL50" s="8" t="str">
        <f t="shared" si="33"/>
        <v/>
      </c>
      <c r="CM50" s="8" t="str">
        <f t="shared" si="34"/>
        <v/>
      </c>
      <c r="CN50" s="8" t="str">
        <f t="shared" si="35"/>
        <v/>
      </c>
      <c r="CO50" s="8" t="str">
        <f t="shared" si="36"/>
        <v/>
      </c>
      <c r="CP50" s="8">
        <f>IF(D50="",0,IF(D50=E50,0,IF(D50&lt;E50,0,IF('Equipes et choix des points'!$I$2=1,IF('Matchs et classements'!D50&gt;'Matchs et classements'!E50,3),IF('Equipes et choix des points'!$I$2=2,IF('Matchs et classements'!D50&gt;E50,4))))))</f>
        <v>0</v>
      </c>
      <c r="CQ50" s="8">
        <f>IF(E50="",0,IF(E50=D50,0,IF(E50&lt;D50,0,IF('Equipes et choix des points'!$I$2=1,IF('Matchs et classements'!E50&gt;'Matchs et classements'!D50,3),IF('Equipes et choix des points'!$I$2=2,IF('Matchs et classements'!E50&gt;'Matchs et classements'!D50,4))))))</f>
        <v>0</v>
      </c>
      <c r="CR50" s="8">
        <f>IF(D50="",0,IF(D50&gt;E50,0,IF(D50&lt;E50,0,IF('Equipes et choix des points'!$I$2=1,IF('Matchs et classements'!D50='Matchs et classements'!E50,1),IF('Equipes et choix des points'!$I$2=2,IF('Matchs et classements'!D50='Matchs et classements'!E50,2))))))</f>
        <v>0</v>
      </c>
      <c r="CS50" s="8">
        <f>IF(E50="",0,IF(E50&gt;D50,0,IF(E50&lt;D50,0,IF('Equipes et choix des points'!$I$2=1,IF('Matchs et classements'!E50='Matchs et classements'!D50,1),IF('Equipes et choix des points'!$I$2=2,IF('Matchs et classements'!E50='Matchs et classements'!D50,2))))))</f>
        <v>0</v>
      </c>
      <c r="CT50" s="8">
        <f>IF(D50="",0,IF(D50&gt;E50,0,IF(D50=E50,0,IF('Equipes et choix des points'!$I$2=1,IF('Matchs et classements'!D50&lt;'Matchs et classements'!E50,0),IF('Equipes et choix des points'!$I$2=2,IF('Matchs et classements'!D50&lt;'Matchs et classements'!E50,1))))))</f>
        <v>0</v>
      </c>
      <c r="CU50" s="8">
        <f>IF(E50="",0,IF(E50&gt;D50,0,IF(E50=D50,0,IF('Equipes et choix des points'!$I$2=1,IF('Matchs et classements'!E50&lt;'Matchs et classements'!D50,0),IF('Equipes et choix des points'!$I$2=2,IF('Matchs et classements'!E50&lt;'Matchs et classements'!D50,1))))))</f>
        <v>0</v>
      </c>
      <c r="CV50" s="8">
        <f t="shared" si="37"/>
        <v>0</v>
      </c>
      <c r="CW50" s="8">
        <f t="shared" si="38"/>
        <v>0</v>
      </c>
      <c r="CX50" s="8">
        <f t="shared" si="39"/>
        <v>0</v>
      </c>
      <c r="CY50" s="8">
        <f t="shared" si="40"/>
        <v>0</v>
      </c>
      <c r="CZ50" s="8" t="b">
        <f t="shared" si="2"/>
        <v>0</v>
      </c>
      <c r="DA50" s="8" t="b">
        <f t="shared" si="3"/>
        <v>0</v>
      </c>
      <c r="DB50" s="8" t="b">
        <f t="shared" si="4"/>
        <v>0</v>
      </c>
      <c r="DC50" s="8" t="b">
        <f t="shared" si="5"/>
        <v>0</v>
      </c>
      <c r="DD50" s="8" t="b">
        <f t="shared" si="6"/>
        <v>0</v>
      </c>
      <c r="DE50" s="8" t="b">
        <f t="shared" si="7"/>
        <v>0</v>
      </c>
      <c r="DF50" s="8">
        <f t="shared" si="8"/>
        <v>0</v>
      </c>
      <c r="DG50" s="8">
        <f t="shared" si="9"/>
        <v>0</v>
      </c>
      <c r="DH50" s="8">
        <f t="shared" si="10"/>
        <v>0</v>
      </c>
      <c r="DI50" s="8">
        <f t="shared" si="11"/>
        <v>0</v>
      </c>
      <c r="DJ50" s="19"/>
      <c r="DK50" s="18"/>
      <c r="DL50" s="18"/>
      <c r="DM50" s="19"/>
      <c r="DN50" s="19"/>
      <c r="DO50" s="18"/>
      <c r="DP50" s="18"/>
      <c r="DQ50" s="19"/>
      <c r="DR50" s="19"/>
      <c r="DS50" s="18"/>
      <c r="DT50" s="18"/>
      <c r="DU50" s="19"/>
      <c r="DV50" s="18"/>
      <c r="DW50" s="18"/>
      <c r="DX50" s="18"/>
      <c r="DY50" s="18"/>
      <c r="DZ50" s="18"/>
      <c r="EA50" s="18"/>
      <c r="EB50" s="18"/>
      <c r="EC50" s="18"/>
      <c r="ED50" s="18"/>
      <c r="EE50" s="18"/>
      <c r="EF50" s="18"/>
      <c r="EG50" s="18"/>
      <c r="EH50" s="18"/>
      <c r="EI50" s="18"/>
      <c r="EJ50" s="18"/>
      <c r="EK50" s="18"/>
      <c r="EL50" s="18"/>
      <c r="EM50" s="18"/>
      <c r="EN50" s="18"/>
      <c r="EO50" s="18"/>
      <c r="EP50" s="18"/>
      <c r="EQ50" s="18"/>
      <c r="ER50" s="18"/>
      <c r="ES50" s="18"/>
      <c r="ET50" s="18"/>
      <c r="EU50" s="18"/>
      <c r="EV50" s="18"/>
      <c r="EW50" s="18"/>
      <c r="EX50" s="18"/>
      <c r="EY50" s="18"/>
      <c r="EZ50" s="18"/>
      <c r="FA50" s="18"/>
      <c r="FB50" s="18"/>
      <c r="FC50" s="18"/>
      <c r="FD50" s="18"/>
      <c r="FE50" s="18"/>
    </row>
    <row r="51" spans="1:161" x14ac:dyDescent="0.25">
      <c r="A51" s="28"/>
      <c r="B51" s="71"/>
      <c r="C51" s="29"/>
      <c r="D51" s="30"/>
      <c r="E51" s="31"/>
      <c r="F51" s="32"/>
      <c r="G51" s="74"/>
      <c r="H51" s="33"/>
      <c r="I51" s="34"/>
      <c r="J51" s="35"/>
      <c r="K51" s="104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9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9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9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8">
        <f t="shared" si="0"/>
        <v>0</v>
      </c>
      <c r="CK51" s="8">
        <f t="shared" si="1"/>
        <v>0</v>
      </c>
      <c r="CL51" s="8" t="str">
        <f t="shared" si="33"/>
        <v/>
      </c>
      <c r="CM51" s="8" t="str">
        <f t="shared" si="34"/>
        <v/>
      </c>
      <c r="CN51" s="8" t="str">
        <f t="shared" si="35"/>
        <v/>
      </c>
      <c r="CO51" s="8" t="str">
        <f t="shared" si="36"/>
        <v/>
      </c>
      <c r="CP51" s="8">
        <f>IF(D51="",0,IF(D51=E51,0,IF(D51&lt;E51,0,IF('Equipes et choix des points'!$I$2=1,IF('Matchs et classements'!D51&gt;'Matchs et classements'!E51,3),IF('Equipes et choix des points'!$I$2=2,IF('Matchs et classements'!D51&gt;E51,4))))))</f>
        <v>0</v>
      </c>
      <c r="CQ51" s="8">
        <f>IF(E51="",0,IF(E51=D51,0,IF(E51&lt;D51,0,IF('Equipes et choix des points'!$I$2=1,IF('Matchs et classements'!E51&gt;'Matchs et classements'!D51,3),IF('Equipes et choix des points'!$I$2=2,IF('Matchs et classements'!E51&gt;'Matchs et classements'!D51,4))))))</f>
        <v>0</v>
      </c>
      <c r="CR51" s="8">
        <f>IF(D51="",0,IF(D51&gt;E51,0,IF(D51&lt;E51,0,IF('Equipes et choix des points'!$I$2=1,IF('Matchs et classements'!D51='Matchs et classements'!E51,1),IF('Equipes et choix des points'!$I$2=2,IF('Matchs et classements'!D51='Matchs et classements'!E51,2))))))</f>
        <v>0</v>
      </c>
      <c r="CS51" s="8">
        <f>IF(E51="",0,IF(E51&gt;D51,0,IF(E51&lt;D51,0,IF('Equipes et choix des points'!$I$2=1,IF('Matchs et classements'!E51='Matchs et classements'!D51,1),IF('Equipes et choix des points'!$I$2=2,IF('Matchs et classements'!E51='Matchs et classements'!D51,2))))))</f>
        <v>0</v>
      </c>
      <c r="CT51" s="8">
        <f>IF(D51="",0,IF(D51&gt;E51,0,IF(D51=E51,0,IF('Equipes et choix des points'!$I$2=1,IF('Matchs et classements'!D51&lt;'Matchs et classements'!E51,0),IF('Equipes et choix des points'!$I$2=2,IF('Matchs et classements'!D51&lt;'Matchs et classements'!E51,1))))))</f>
        <v>0</v>
      </c>
      <c r="CU51" s="8">
        <f>IF(E51="",0,IF(E51&gt;D51,0,IF(E51=D51,0,IF('Equipes et choix des points'!$I$2=1,IF('Matchs et classements'!E51&lt;'Matchs et classements'!D51,0),IF('Equipes et choix des points'!$I$2=2,IF('Matchs et classements'!E51&lt;'Matchs et classements'!D51,1))))))</f>
        <v>0</v>
      </c>
      <c r="CV51" s="8">
        <f t="shared" si="37"/>
        <v>0</v>
      </c>
      <c r="CW51" s="8">
        <f t="shared" si="38"/>
        <v>0</v>
      </c>
      <c r="CX51" s="8">
        <f t="shared" si="39"/>
        <v>0</v>
      </c>
      <c r="CY51" s="8">
        <f t="shared" si="40"/>
        <v>0</v>
      </c>
      <c r="CZ51" s="8" t="b">
        <f t="shared" si="2"/>
        <v>0</v>
      </c>
      <c r="DA51" s="8" t="b">
        <f t="shared" si="3"/>
        <v>0</v>
      </c>
      <c r="DB51" s="8" t="b">
        <f t="shared" si="4"/>
        <v>0</v>
      </c>
      <c r="DC51" s="8" t="b">
        <f t="shared" si="5"/>
        <v>0</v>
      </c>
      <c r="DD51" s="8" t="b">
        <f t="shared" si="6"/>
        <v>0</v>
      </c>
      <c r="DE51" s="8" t="b">
        <f t="shared" si="7"/>
        <v>0</v>
      </c>
      <c r="DF51" s="8">
        <f t="shared" si="8"/>
        <v>0</v>
      </c>
      <c r="DG51" s="8">
        <f t="shared" si="9"/>
        <v>0</v>
      </c>
      <c r="DH51" s="8">
        <f t="shared" si="10"/>
        <v>0</v>
      </c>
      <c r="DI51" s="8">
        <f t="shared" si="11"/>
        <v>0</v>
      </c>
      <c r="DJ51" s="19"/>
      <c r="DK51" s="18"/>
      <c r="DL51" s="18"/>
      <c r="DM51" s="19"/>
      <c r="DN51" s="19"/>
      <c r="DO51" s="18"/>
      <c r="DP51" s="18"/>
      <c r="DQ51" s="19"/>
      <c r="DR51" s="19"/>
      <c r="DS51" s="18"/>
      <c r="DT51" s="18"/>
      <c r="DU51" s="19"/>
      <c r="DV51" s="18"/>
      <c r="DW51" s="18"/>
      <c r="DX51" s="18"/>
      <c r="DY51" s="18"/>
      <c r="DZ51" s="18"/>
      <c r="EA51" s="18"/>
      <c r="EB51" s="18"/>
      <c r="EC51" s="18"/>
      <c r="ED51" s="18"/>
      <c r="EE51" s="18"/>
      <c r="EF51" s="18"/>
      <c r="EG51" s="18"/>
      <c r="EH51" s="18"/>
      <c r="EI51" s="18"/>
      <c r="EJ51" s="18"/>
      <c r="EK51" s="18"/>
      <c r="EL51" s="18"/>
      <c r="EM51" s="18"/>
      <c r="EN51" s="18"/>
      <c r="EO51" s="18"/>
      <c r="EP51" s="18"/>
      <c r="EQ51" s="18"/>
      <c r="ER51" s="18"/>
      <c r="ES51" s="18"/>
      <c r="ET51" s="18"/>
      <c r="EU51" s="18"/>
      <c r="EV51" s="18"/>
      <c r="EW51" s="18"/>
      <c r="EX51" s="18"/>
      <c r="EY51" s="18"/>
      <c r="EZ51" s="18"/>
      <c r="FA51" s="18"/>
      <c r="FB51" s="18"/>
      <c r="FC51" s="18"/>
      <c r="FD51" s="18"/>
      <c r="FE51" s="18"/>
    </row>
    <row r="52" spans="1:161" x14ac:dyDescent="0.25">
      <c r="A52" s="28"/>
      <c r="B52" s="71"/>
      <c r="C52" s="29"/>
      <c r="D52" s="30"/>
      <c r="E52" s="31"/>
      <c r="F52" s="32"/>
      <c r="G52" s="74"/>
      <c r="H52" s="33"/>
      <c r="I52" s="34"/>
      <c r="J52" s="35"/>
      <c r="K52" s="104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9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9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9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8">
        <f t="shared" si="0"/>
        <v>0</v>
      </c>
      <c r="CK52" s="8">
        <f t="shared" si="1"/>
        <v>0</v>
      </c>
      <c r="CL52" s="8" t="str">
        <f t="shared" si="33"/>
        <v/>
      </c>
      <c r="CM52" s="8" t="str">
        <f t="shared" si="34"/>
        <v/>
      </c>
      <c r="CN52" s="8" t="str">
        <f t="shared" si="35"/>
        <v/>
      </c>
      <c r="CO52" s="8" t="str">
        <f t="shared" si="36"/>
        <v/>
      </c>
      <c r="CP52" s="8">
        <f>IF(D52="",0,IF(D52=E52,0,IF(D52&lt;E52,0,IF('Equipes et choix des points'!$I$2=1,IF('Matchs et classements'!D52&gt;'Matchs et classements'!E52,3),IF('Equipes et choix des points'!$I$2=2,IF('Matchs et classements'!D52&gt;E52,4))))))</f>
        <v>0</v>
      </c>
      <c r="CQ52" s="8">
        <f>IF(E52="",0,IF(E52=D52,0,IF(E52&lt;D52,0,IF('Equipes et choix des points'!$I$2=1,IF('Matchs et classements'!E52&gt;'Matchs et classements'!D52,3),IF('Equipes et choix des points'!$I$2=2,IF('Matchs et classements'!E52&gt;'Matchs et classements'!D52,4))))))</f>
        <v>0</v>
      </c>
      <c r="CR52" s="8">
        <f>IF(D52="",0,IF(D52&gt;E52,0,IF(D52&lt;E52,0,IF('Equipes et choix des points'!$I$2=1,IF('Matchs et classements'!D52='Matchs et classements'!E52,1),IF('Equipes et choix des points'!$I$2=2,IF('Matchs et classements'!D52='Matchs et classements'!E52,2))))))</f>
        <v>0</v>
      </c>
      <c r="CS52" s="8">
        <f>IF(E52="",0,IF(E52&gt;D52,0,IF(E52&lt;D52,0,IF('Equipes et choix des points'!$I$2=1,IF('Matchs et classements'!E52='Matchs et classements'!D52,1),IF('Equipes et choix des points'!$I$2=2,IF('Matchs et classements'!E52='Matchs et classements'!D52,2))))))</f>
        <v>0</v>
      </c>
      <c r="CT52" s="8">
        <f>IF(D52="",0,IF(D52&gt;E52,0,IF(D52=E52,0,IF('Equipes et choix des points'!$I$2=1,IF('Matchs et classements'!D52&lt;'Matchs et classements'!E52,0),IF('Equipes et choix des points'!$I$2=2,IF('Matchs et classements'!D52&lt;'Matchs et classements'!E52,1))))))</f>
        <v>0</v>
      </c>
      <c r="CU52" s="8">
        <f>IF(E52="",0,IF(E52&gt;D52,0,IF(E52=D52,0,IF('Equipes et choix des points'!$I$2=1,IF('Matchs et classements'!E52&lt;'Matchs et classements'!D52,0),IF('Equipes et choix des points'!$I$2=2,IF('Matchs et classements'!E52&lt;'Matchs et classements'!D52,1))))))</f>
        <v>0</v>
      </c>
      <c r="CV52" s="8">
        <f t="shared" si="37"/>
        <v>0</v>
      </c>
      <c r="CW52" s="8">
        <f t="shared" si="38"/>
        <v>0</v>
      </c>
      <c r="CX52" s="8">
        <f t="shared" si="39"/>
        <v>0</v>
      </c>
      <c r="CY52" s="8">
        <f t="shared" si="40"/>
        <v>0</v>
      </c>
      <c r="CZ52" s="8" t="b">
        <f t="shared" si="2"/>
        <v>0</v>
      </c>
      <c r="DA52" s="8" t="b">
        <f t="shared" si="3"/>
        <v>0</v>
      </c>
      <c r="DB52" s="8" t="b">
        <f t="shared" si="4"/>
        <v>0</v>
      </c>
      <c r="DC52" s="8" t="b">
        <f t="shared" si="5"/>
        <v>0</v>
      </c>
      <c r="DD52" s="8" t="b">
        <f t="shared" si="6"/>
        <v>0</v>
      </c>
      <c r="DE52" s="8" t="b">
        <f t="shared" si="7"/>
        <v>0</v>
      </c>
      <c r="DF52" s="8">
        <f t="shared" si="8"/>
        <v>0</v>
      </c>
      <c r="DG52" s="8">
        <f t="shared" si="9"/>
        <v>0</v>
      </c>
      <c r="DH52" s="8">
        <f t="shared" si="10"/>
        <v>0</v>
      </c>
      <c r="DI52" s="8">
        <f t="shared" si="11"/>
        <v>0</v>
      </c>
      <c r="DJ52" s="19"/>
      <c r="DK52" s="18"/>
      <c r="DL52" s="18"/>
      <c r="DM52" s="19"/>
      <c r="DN52" s="19"/>
      <c r="DO52" s="18"/>
      <c r="DP52" s="18"/>
      <c r="DQ52" s="19"/>
      <c r="DR52" s="19"/>
      <c r="DS52" s="18"/>
      <c r="DT52" s="18"/>
      <c r="DU52" s="19"/>
      <c r="DV52" s="18"/>
      <c r="DW52" s="18"/>
      <c r="DX52" s="18"/>
      <c r="DY52" s="18"/>
      <c r="DZ52" s="18"/>
      <c r="EA52" s="18"/>
      <c r="EB52" s="18"/>
      <c r="EC52" s="18"/>
      <c r="ED52" s="18"/>
      <c r="EE52" s="18"/>
      <c r="EF52" s="18"/>
      <c r="EG52" s="18"/>
      <c r="EH52" s="18"/>
      <c r="EI52" s="18"/>
      <c r="EJ52" s="18"/>
      <c r="EK52" s="18"/>
      <c r="EL52" s="18"/>
      <c r="EM52" s="18"/>
      <c r="EN52" s="18"/>
      <c r="EO52" s="18"/>
      <c r="EP52" s="18"/>
      <c r="EQ52" s="18"/>
      <c r="ER52" s="18"/>
      <c r="ES52" s="18"/>
      <c r="ET52" s="18"/>
      <c r="EU52" s="18"/>
      <c r="EV52" s="18"/>
      <c r="EW52" s="18"/>
      <c r="EX52" s="18"/>
      <c r="EY52" s="18"/>
      <c r="EZ52" s="18"/>
      <c r="FA52" s="18"/>
      <c r="FB52" s="18"/>
      <c r="FC52" s="18"/>
      <c r="FD52" s="18"/>
      <c r="FE52" s="18"/>
    </row>
    <row r="53" spans="1:161" ht="15.75" thickBot="1" x14ac:dyDescent="0.3">
      <c r="A53" s="36"/>
      <c r="B53" s="72"/>
      <c r="C53" s="37"/>
      <c r="D53" s="38"/>
      <c r="E53" s="39"/>
      <c r="F53" s="40"/>
      <c r="G53" s="75"/>
      <c r="H53" s="41"/>
      <c r="I53" s="42"/>
      <c r="J53" s="43"/>
      <c r="K53" s="105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9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9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9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8">
        <f t="shared" si="0"/>
        <v>0</v>
      </c>
      <c r="CK53" s="8">
        <f t="shared" si="1"/>
        <v>0</v>
      </c>
      <c r="CL53" s="8" t="str">
        <f t="shared" si="33"/>
        <v/>
      </c>
      <c r="CM53" s="8" t="str">
        <f t="shared" si="34"/>
        <v/>
      </c>
      <c r="CN53" s="8" t="str">
        <f t="shared" si="35"/>
        <v/>
      </c>
      <c r="CO53" s="8" t="str">
        <f t="shared" si="36"/>
        <v/>
      </c>
      <c r="CP53" s="8">
        <f>IF(D53="",0,IF(D53=E53,0,IF(D53&lt;E53,0,IF('Equipes et choix des points'!$I$2=1,IF('Matchs et classements'!D53&gt;'Matchs et classements'!E53,3),IF('Equipes et choix des points'!$I$2=2,IF('Matchs et classements'!D53&gt;E53,4))))))</f>
        <v>0</v>
      </c>
      <c r="CQ53" s="8">
        <f>IF(E53="",0,IF(E53=D53,0,IF(E53&lt;D53,0,IF('Equipes et choix des points'!$I$2=1,IF('Matchs et classements'!E53&gt;'Matchs et classements'!D53,3),IF('Equipes et choix des points'!$I$2=2,IF('Matchs et classements'!E53&gt;'Matchs et classements'!D53,4))))))</f>
        <v>0</v>
      </c>
      <c r="CR53" s="8">
        <f>IF(D53="",0,IF(D53&gt;E53,0,IF(D53&lt;E53,0,IF('Equipes et choix des points'!$I$2=1,IF('Matchs et classements'!D53='Matchs et classements'!E53,1),IF('Equipes et choix des points'!$I$2=2,IF('Matchs et classements'!D53='Matchs et classements'!E53,2))))))</f>
        <v>0</v>
      </c>
      <c r="CS53" s="8">
        <f>IF(E53="",0,IF(E53&gt;D53,0,IF(E53&lt;D53,0,IF('Equipes et choix des points'!$I$2=1,IF('Matchs et classements'!E53='Matchs et classements'!D53,1),IF('Equipes et choix des points'!$I$2=2,IF('Matchs et classements'!E53='Matchs et classements'!D53,2))))))</f>
        <v>0</v>
      </c>
      <c r="CT53" s="8">
        <f>IF(D53="",0,IF(D53&gt;E53,0,IF(D53=E53,0,IF('Equipes et choix des points'!$I$2=1,IF('Matchs et classements'!D53&lt;'Matchs et classements'!E53,0),IF('Equipes et choix des points'!$I$2=2,IF('Matchs et classements'!D53&lt;'Matchs et classements'!E53,1))))))</f>
        <v>0</v>
      </c>
      <c r="CU53" s="8">
        <f>IF(E53="",0,IF(E53&gt;D53,0,IF(E53=D53,0,IF('Equipes et choix des points'!$I$2=1,IF('Matchs et classements'!E53&lt;'Matchs et classements'!D53,0),IF('Equipes et choix des points'!$I$2=2,IF('Matchs et classements'!E53&lt;'Matchs et classements'!D53,1))))))</f>
        <v>0</v>
      </c>
      <c r="CV53" s="8">
        <f t="shared" si="37"/>
        <v>0</v>
      </c>
      <c r="CW53" s="8">
        <f t="shared" si="38"/>
        <v>0</v>
      </c>
      <c r="CX53" s="8">
        <f t="shared" si="39"/>
        <v>0</v>
      </c>
      <c r="CY53" s="8">
        <f t="shared" si="40"/>
        <v>0</v>
      </c>
      <c r="CZ53" s="8" t="b">
        <f t="shared" si="2"/>
        <v>0</v>
      </c>
      <c r="DA53" s="8" t="b">
        <f t="shared" si="3"/>
        <v>0</v>
      </c>
      <c r="DB53" s="8" t="b">
        <f t="shared" si="4"/>
        <v>0</v>
      </c>
      <c r="DC53" s="8" t="b">
        <f t="shared" si="5"/>
        <v>0</v>
      </c>
      <c r="DD53" s="8" t="b">
        <f t="shared" si="6"/>
        <v>0</v>
      </c>
      <c r="DE53" s="8" t="b">
        <f t="shared" si="7"/>
        <v>0</v>
      </c>
      <c r="DF53" s="8">
        <f t="shared" si="8"/>
        <v>0</v>
      </c>
      <c r="DG53" s="8">
        <f t="shared" si="9"/>
        <v>0</v>
      </c>
      <c r="DH53" s="8">
        <f t="shared" si="10"/>
        <v>0</v>
      </c>
      <c r="DI53" s="8">
        <f t="shared" si="11"/>
        <v>0</v>
      </c>
      <c r="DJ53" s="19"/>
      <c r="DK53" s="18"/>
      <c r="DL53" s="18"/>
      <c r="DM53" s="19"/>
      <c r="DN53" s="19"/>
      <c r="DO53" s="18"/>
      <c r="DP53" s="18"/>
      <c r="DQ53" s="19"/>
      <c r="DR53" s="19"/>
      <c r="DS53" s="18"/>
      <c r="DT53" s="18"/>
      <c r="DU53" s="19"/>
      <c r="DV53" s="18"/>
      <c r="DW53" s="18"/>
      <c r="DX53" s="18"/>
      <c r="DY53" s="18"/>
      <c r="DZ53" s="18"/>
      <c r="EA53" s="18"/>
      <c r="EB53" s="18"/>
      <c r="EC53" s="18"/>
      <c r="ED53" s="18"/>
      <c r="EE53" s="18"/>
      <c r="EF53" s="18"/>
      <c r="EG53" s="18"/>
      <c r="EH53" s="18"/>
      <c r="EI53" s="18"/>
      <c r="EJ53" s="18"/>
      <c r="EK53" s="18"/>
      <c r="EL53" s="18"/>
      <c r="EM53" s="18"/>
      <c r="EN53" s="18"/>
      <c r="EO53" s="18"/>
      <c r="EP53" s="18"/>
      <c r="EQ53" s="18"/>
      <c r="ER53" s="18"/>
      <c r="ES53" s="18"/>
      <c r="ET53" s="18"/>
      <c r="EU53" s="18"/>
      <c r="EV53" s="18"/>
      <c r="EW53" s="18"/>
      <c r="EX53" s="18"/>
      <c r="EY53" s="18"/>
      <c r="EZ53" s="18"/>
      <c r="FA53" s="18"/>
      <c r="FB53" s="18"/>
      <c r="FC53" s="18"/>
      <c r="FD53" s="18"/>
      <c r="FE53" s="18"/>
    </row>
    <row r="54" spans="1:161" x14ac:dyDescent="0.25">
      <c r="A54" s="20"/>
      <c r="B54" s="70"/>
      <c r="C54" s="21"/>
      <c r="D54" s="22"/>
      <c r="E54" s="23"/>
      <c r="F54" s="24"/>
      <c r="G54" s="73"/>
      <c r="H54" s="25"/>
      <c r="I54" s="26"/>
      <c r="J54" s="27"/>
      <c r="K54" s="103">
        <v>6</v>
      </c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9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9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9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8">
        <f t="shared" si="0"/>
        <v>0</v>
      </c>
      <c r="CK54" s="8">
        <f t="shared" si="1"/>
        <v>0</v>
      </c>
      <c r="CL54" s="8" t="str">
        <f t="shared" si="33"/>
        <v/>
      </c>
      <c r="CM54" s="8" t="str">
        <f t="shared" si="34"/>
        <v/>
      </c>
      <c r="CN54" s="8" t="str">
        <f t="shared" si="35"/>
        <v/>
      </c>
      <c r="CO54" s="8" t="str">
        <f t="shared" si="36"/>
        <v/>
      </c>
      <c r="CP54" s="8">
        <f>IF(D54="",0,IF(D54=E54,0,IF(D54&lt;E54,0,IF('Equipes et choix des points'!$I$2=1,IF('Matchs et classements'!D54&gt;'Matchs et classements'!E54,3),IF('Equipes et choix des points'!$I$2=2,IF('Matchs et classements'!D54&gt;E54,4))))))</f>
        <v>0</v>
      </c>
      <c r="CQ54" s="8">
        <f>IF(E54="",0,IF(E54=D54,0,IF(E54&lt;D54,0,IF('Equipes et choix des points'!$I$2=1,IF('Matchs et classements'!E54&gt;'Matchs et classements'!D54,3),IF('Equipes et choix des points'!$I$2=2,IF('Matchs et classements'!E54&gt;'Matchs et classements'!D54,4))))))</f>
        <v>0</v>
      </c>
      <c r="CR54" s="8">
        <f>IF(D54="",0,IF(D54&gt;E54,0,IF(D54&lt;E54,0,IF('Equipes et choix des points'!$I$2=1,IF('Matchs et classements'!D54='Matchs et classements'!E54,1),IF('Equipes et choix des points'!$I$2=2,IF('Matchs et classements'!D54='Matchs et classements'!E54,2))))))</f>
        <v>0</v>
      </c>
      <c r="CS54" s="8">
        <f>IF(E54="",0,IF(E54&gt;D54,0,IF(E54&lt;D54,0,IF('Equipes et choix des points'!$I$2=1,IF('Matchs et classements'!E54='Matchs et classements'!D54,1),IF('Equipes et choix des points'!$I$2=2,IF('Matchs et classements'!E54='Matchs et classements'!D54,2))))))</f>
        <v>0</v>
      </c>
      <c r="CT54" s="8">
        <f>IF(D54="",0,IF(D54&gt;E54,0,IF(D54=E54,0,IF('Equipes et choix des points'!$I$2=1,IF('Matchs et classements'!D54&lt;'Matchs et classements'!E54,0),IF('Equipes et choix des points'!$I$2=2,IF('Matchs et classements'!D54&lt;'Matchs et classements'!E54,1))))))</f>
        <v>0</v>
      </c>
      <c r="CU54" s="8">
        <f>IF(E54="",0,IF(E54&gt;D54,0,IF(E54=D54,0,IF('Equipes et choix des points'!$I$2=1,IF('Matchs et classements'!E54&lt;'Matchs et classements'!D54,0),IF('Equipes et choix des points'!$I$2=2,IF('Matchs et classements'!E54&lt;'Matchs et classements'!D54,1))))))</f>
        <v>0</v>
      </c>
      <c r="CV54" s="8">
        <f t="shared" si="37"/>
        <v>0</v>
      </c>
      <c r="CW54" s="8">
        <f t="shared" si="38"/>
        <v>0</v>
      </c>
      <c r="CX54" s="8">
        <f t="shared" si="39"/>
        <v>0</v>
      </c>
      <c r="CY54" s="8">
        <f t="shared" si="40"/>
        <v>0</v>
      </c>
      <c r="CZ54" s="8" t="b">
        <f t="shared" si="2"/>
        <v>0</v>
      </c>
      <c r="DA54" s="8" t="b">
        <f t="shared" si="3"/>
        <v>0</v>
      </c>
      <c r="DB54" s="8" t="b">
        <f t="shared" si="4"/>
        <v>0</v>
      </c>
      <c r="DC54" s="8" t="b">
        <f t="shared" si="5"/>
        <v>0</v>
      </c>
      <c r="DD54" s="8" t="b">
        <f t="shared" si="6"/>
        <v>0</v>
      </c>
      <c r="DE54" s="8" t="b">
        <f t="shared" si="7"/>
        <v>0</v>
      </c>
      <c r="DF54" s="8">
        <f t="shared" si="8"/>
        <v>0</v>
      </c>
      <c r="DG54" s="8">
        <f t="shared" si="9"/>
        <v>0</v>
      </c>
      <c r="DH54" s="8">
        <f t="shared" si="10"/>
        <v>0</v>
      </c>
      <c r="DI54" s="8">
        <f t="shared" si="11"/>
        <v>0</v>
      </c>
      <c r="DJ54" s="19"/>
      <c r="DK54" s="18"/>
      <c r="DL54" s="18"/>
      <c r="DM54" s="19"/>
      <c r="DN54" s="19"/>
      <c r="DO54" s="18"/>
      <c r="DP54" s="18"/>
      <c r="DQ54" s="19"/>
      <c r="DR54" s="19"/>
      <c r="DS54" s="18"/>
      <c r="DT54" s="18"/>
      <c r="DU54" s="19"/>
      <c r="DV54" s="18"/>
      <c r="DW54" s="18"/>
      <c r="DX54" s="18"/>
      <c r="DY54" s="18"/>
      <c r="DZ54" s="18"/>
      <c r="EA54" s="18"/>
      <c r="EB54" s="18"/>
      <c r="EC54" s="18"/>
      <c r="ED54" s="18"/>
      <c r="EE54" s="18"/>
      <c r="EF54" s="18"/>
      <c r="EG54" s="18"/>
      <c r="EH54" s="18"/>
      <c r="EI54" s="18"/>
      <c r="EJ54" s="18"/>
      <c r="EK54" s="18"/>
      <c r="EL54" s="18"/>
      <c r="EM54" s="18"/>
      <c r="EN54" s="18"/>
      <c r="EO54" s="18"/>
      <c r="EP54" s="18"/>
      <c r="EQ54" s="18"/>
      <c r="ER54" s="18"/>
      <c r="ES54" s="18"/>
      <c r="ET54" s="18"/>
      <c r="EU54" s="18"/>
      <c r="EV54" s="18"/>
      <c r="EW54" s="18"/>
      <c r="EX54" s="18"/>
      <c r="EY54" s="18"/>
      <c r="EZ54" s="18"/>
      <c r="FA54" s="18"/>
      <c r="FB54" s="18"/>
      <c r="FC54" s="18"/>
      <c r="FD54" s="18"/>
      <c r="FE54" s="18"/>
    </row>
    <row r="55" spans="1:161" x14ac:dyDescent="0.25">
      <c r="A55" s="28"/>
      <c r="B55" s="71"/>
      <c r="C55" s="29"/>
      <c r="D55" s="30"/>
      <c r="E55" s="31"/>
      <c r="F55" s="32"/>
      <c r="G55" s="74"/>
      <c r="H55" s="33"/>
      <c r="I55" s="34"/>
      <c r="J55" s="35"/>
      <c r="K55" s="104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9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9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9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8">
        <f t="shared" si="0"/>
        <v>0</v>
      </c>
      <c r="CK55" s="8">
        <f t="shared" si="1"/>
        <v>0</v>
      </c>
      <c r="CL55" s="8" t="str">
        <f t="shared" si="33"/>
        <v/>
      </c>
      <c r="CM55" s="8" t="str">
        <f t="shared" si="34"/>
        <v/>
      </c>
      <c r="CN55" s="8" t="str">
        <f t="shared" si="35"/>
        <v/>
      </c>
      <c r="CO55" s="8" t="str">
        <f t="shared" si="36"/>
        <v/>
      </c>
      <c r="CP55" s="8">
        <f>IF(D55="",0,IF(D55=E55,0,IF(D55&lt;E55,0,IF('Equipes et choix des points'!$I$2=1,IF('Matchs et classements'!D55&gt;'Matchs et classements'!E55,3),IF('Equipes et choix des points'!$I$2=2,IF('Matchs et classements'!D55&gt;E55,4))))))</f>
        <v>0</v>
      </c>
      <c r="CQ55" s="8">
        <f>IF(E55="",0,IF(E55=D55,0,IF(E55&lt;D55,0,IF('Equipes et choix des points'!$I$2=1,IF('Matchs et classements'!E55&gt;'Matchs et classements'!D55,3),IF('Equipes et choix des points'!$I$2=2,IF('Matchs et classements'!E55&gt;'Matchs et classements'!D55,4))))))</f>
        <v>0</v>
      </c>
      <c r="CR55" s="8">
        <f>IF(D55="",0,IF(D55&gt;E55,0,IF(D55&lt;E55,0,IF('Equipes et choix des points'!$I$2=1,IF('Matchs et classements'!D55='Matchs et classements'!E55,1),IF('Equipes et choix des points'!$I$2=2,IF('Matchs et classements'!D55='Matchs et classements'!E55,2))))))</f>
        <v>0</v>
      </c>
      <c r="CS55" s="8">
        <f>IF(E55="",0,IF(E55&gt;D55,0,IF(E55&lt;D55,0,IF('Equipes et choix des points'!$I$2=1,IF('Matchs et classements'!E55='Matchs et classements'!D55,1),IF('Equipes et choix des points'!$I$2=2,IF('Matchs et classements'!E55='Matchs et classements'!D55,2))))))</f>
        <v>0</v>
      </c>
      <c r="CT55" s="8">
        <f>IF(D55="",0,IF(D55&gt;E55,0,IF(D55=E55,0,IF('Equipes et choix des points'!$I$2=1,IF('Matchs et classements'!D55&lt;'Matchs et classements'!E55,0),IF('Equipes et choix des points'!$I$2=2,IF('Matchs et classements'!D55&lt;'Matchs et classements'!E55,1))))))</f>
        <v>0</v>
      </c>
      <c r="CU55" s="8">
        <f>IF(E55="",0,IF(E55&gt;D55,0,IF(E55=D55,0,IF('Equipes et choix des points'!$I$2=1,IF('Matchs et classements'!E55&lt;'Matchs et classements'!D55,0),IF('Equipes et choix des points'!$I$2=2,IF('Matchs et classements'!E55&lt;'Matchs et classements'!D55,1))))))</f>
        <v>0</v>
      </c>
      <c r="CV55" s="8">
        <f t="shared" si="37"/>
        <v>0</v>
      </c>
      <c r="CW55" s="8">
        <f t="shared" si="38"/>
        <v>0</v>
      </c>
      <c r="CX55" s="8">
        <f t="shared" si="39"/>
        <v>0</v>
      </c>
      <c r="CY55" s="8">
        <f t="shared" si="40"/>
        <v>0</v>
      </c>
      <c r="CZ55" s="8" t="b">
        <f t="shared" si="2"/>
        <v>0</v>
      </c>
      <c r="DA55" s="8" t="b">
        <f t="shared" si="3"/>
        <v>0</v>
      </c>
      <c r="DB55" s="8" t="b">
        <f t="shared" si="4"/>
        <v>0</v>
      </c>
      <c r="DC55" s="8" t="b">
        <f t="shared" si="5"/>
        <v>0</v>
      </c>
      <c r="DD55" s="8" t="b">
        <f t="shared" si="6"/>
        <v>0</v>
      </c>
      <c r="DE55" s="8" t="b">
        <f t="shared" si="7"/>
        <v>0</v>
      </c>
      <c r="DF55" s="8">
        <f t="shared" si="8"/>
        <v>0</v>
      </c>
      <c r="DG55" s="8">
        <f t="shared" si="9"/>
        <v>0</v>
      </c>
      <c r="DH55" s="8">
        <f t="shared" si="10"/>
        <v>0</v>
      </c>
      <c r="DI55" s="8">
        <f t="shared" si="11"/>
        <v>0</v>
      </c>
      <c r="DJ55" s="19"/>
      <c r="DK55" s="18"/>
      <c r="DL55" s="18"/>
      <c r="DM55" s="19"/>
      <c r="DN55" s="19"/>
      <c r="DO55" s="18"/>
      <c r="DP55" s="18"/>
      <c r="DQ55" s="19"/>
      <c r="DR55" s="19"/>
      <c r="DS55" s="18"/>
      <c r="DT55" s="18"/>
      <c r="DU55" s="19"/>
      <c r="DV55" s="18"/>
      <c r="DW55" s="18"/>
      <c r="DX55" s="18"/>
      <c r="DY55" s="18"/>
      <c r="DZ55" s="18"/>
      <c r="EA55" s="18"/>
      <c r="EB55" s="18"/>
      <c r="EC55" s="18"/>
      <c r="ED55" s="18"/>
      <c r="EE55" s="18"/>
      <c r="EF55" s="18"/>
      <c r="EG55" s="18"/>
      <c r="EH55" s="18"/>
      <c r="EI55" s="18"/>
      <c r="EJ55" s="18"/>
      <c r="EK55" s="18"/>
      <c r="EL55" s="18"/>
      <c r="EM55" s="18"/>
      <c r="EN55" s="18"/>
      <c r="EO55" s="18"/>
      <c r="EP55" s="18"/>
      <c r="EQ55" s="18"/>
      <c r="ER55" s="18"/>
      <c r="ES55" s="18"/>
      <c r="ET55" s="18"/>
      <c r="EU55" s="18"/>
      <c r="EV55" s="18"/>
      <c r="EW55" s="18"/>
      <c r="EX55" s="18"/>
      <c r="EY55" s="18"/>
      <c r="EZ55" s="18"/>
      <c r="FA55" s="18"/>
      <c r="FB55" s="18"/>
      <c r="FC55" s="18"/>
      <c r="FD55" s="18"/>
      <c r="FE55" s="18"/>
    </row>
    <row r="56" spans="1:161" x14ac:dyDescent="0.25">
      <c r="A56" s="28"/>
      <c r="B56" s="71"/>
      <c r="C56" s="29"/>
      <c r="D56" s="30"/>
      <c r="E56" s="31"/>
      <c r="F56" s="32"/>
      <c r="G56" s="74"/>
      <c r="H56" s="33"/>
      <c r="I56" s="34"/>
      <c r="J56" s="35"/>
      <c r="K56" s="104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9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9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9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8">
        <f t="shared" si="0"/>
        <v>0</v>
      </c>
      <c r="CK56" s="8">
        <f t="shared" si="1"/>
        <v>0</v>
      </c>
      <c r="CL56" s="8" t="str">
        <f t="shared" si="33"/>
        <v/>
      </c>
      <c r="CM56" s="8" t="str">
        <f t="shared" si="34"/>
        <v/>
      </c>
      <c r="CN56" s="8" t="str">
        <f t="shared" si="35"/>
        <v/>
      </c>
      <c r="CO56" s="8" t="str">
        <f t="shared" si="36"/>
        <v/>
      </c>
      <c r="CP56" s="8">
        <f>IF(D56="",0,IF(D56=E56,0,IF(D56&lt;E56,0,IF('Equipes et choix des points'!$I$2=1,IF('Matchs et classements'!D56&gt;'Matchs et classements'!E56,3),IF('Equipes et choix des points'!$I$2=2,IF('Matchs et classements'!D56&gt;E56,4))))))</f>
        <v>0</v>
      </c>
      <c r="CQ56" s="8">
        <f>IF(E56="",0,IF(E56=D56,0,IF(E56&lt;D56,0,IF('Equipes et choix des points'!$I$2=1,IF('Matchs et classements'!E56&gt;'Matchs et classements'!D56,3),IF('Equipes et choix des points'!$I$2=2,IF('Matchs et classements'!E56&gt;'Matchs et classements'!D56,4))))))</f>
        <v>0</v>
      </c>
      <c r="CR56" s="8">
        <f>IF(D56="",0,IF(D56&gt;E56,0,IF(D56&lt;E56,0,IF('Equipes et choix des points'!$I$2=1,IF('Matchs et classements'!D56='Matchs et classements'!E56,1),IF('Equipes et choix des points'!$I$2=2,IF('Matchs et classements'!D56='Matchs et classements'!E56,2))))))</f>
        <v>0</v>
      </c>
      <c r="CS56" s="8">
        <f>IF(E56="",0,IF(E56&gt;D56,0,IF(E56&lt;D56,0,IF('Equipes et choix des points'!$I$2=1,IF('Matchs et classements'!E56='Matchs et classements'!D56,1),IF('Equipes et choix des points'!$I$2=2,IF('Matchs et classements'!E56='Matchs et classements'!D56,2))))))</f>
        <v>0</v>
      </c>
      <c r="CT56" s="8">
        <f>IF(D56="",0,IF(D56&gt;E56,0,IF(D56=E56,0,IF('Equipes et choix des points'!$I$2=1,IF('Matchs et classements'!D56&lt;'Matchs et classements'!E56,0),IF('Equipes et choix des points'!$I$2=2,IF('Matchs et classements'!D56&lt;'Matchs et classements'!E56,1))))))</f>
        <v>0</v>
      </c>
      <c r="CU56" s="8">
        <f>IF(E56="",0,IF(E56&gt;D56,0,IF(E56=D56,0,IF('Equipes et choix des points'!$I$2=1,IF('Matchs et classements'!E56&lt;'Matchs et classements'!D56,0),IF('Equipes et choix des points'!$I$2=2,IF('Matchs et classements'!E56&lt;'Matchs et classements'!D56,1))))))</f>
        <v>0</v>
      </c>
      <c r="CV56" s="8">
        <f t="shared" si="37"/>
        <v>0</v>
      </c>
      <c r="CW56" s="8">
        <f t="shared" si="38"/>
        <v>0</v>
      </c>
      <c r="CX56" s="8">
        <f t="shared" si="39"/>
        <v>0</v>
      </c>
      <c r="CY56" s="8">
        <f t="shared" si="40"/>
        <v>0</v>
      </c>
      <c r="CZ56" s="8" t="b">
        <f t="shared" si="2"/>
        <v>0</v>
      </c>
      <c r="DA56" s="8" t="b">
        <f t="shared" si="3"/>
        <v>0</v>
      </c>
      <c r="DB56" s="8" t="b">
        <f t="shared" si="4"/>
        <v>0</v>
      </c>
      <c r="DC56" s="8" t="b">
        <f t="shared" si="5"/>
        <v>0</v>
      </c>
      <c r="DD56" s="8" t="b">
        <f t="shared" si="6"/>
        <v>0</v>
      </c>
      <c r="DE56" s="8" t="b">
        <f t="shared" si="7"/>
        <v>0</v>
      </c>
      <c r="DF56" s="8">
        <f t="shared" si="8"/>
        <v>0</v>
      </c>
      <c r="DG56" s="8">
        <f t="shared" si="9"/>
        <v>0</v>
      </c>
      <c r="DH56" s="8">
        <f t="shared" si="10"/>
        <v>0</v>
      </c>
      <c r="DI56" s="8">
        <f t="shared" si="11"/>
        <v>0</v>
      </c>
      <c r="DJ56" s="19"/>
      <c r="DK56" s="18"/>
      <c r="DL56" s="18"/>
      <c r="DM56" s="19"/>
      <c r="DN56" s="19"/>
      <c r="DO56" s="18"/>
      <c r="DP56" s="18"/>
      <c r="DQ56" s="19"/>
      <c r="DR56" s="19"/>
      <c r="DS56" s="18"/>
      <c r="DT56" s="18"/>
      <c r="DU56" s="19"/>
      <c r="DV56" s="18"/>
      <c r="DW56" s="18"/>
      <c r="DX56" s="18"/>
      <c r="DY56" s="18"/>
      <c r="DZ56" s="18"/>
      <c r="EA56" s="18"/>
      <c r="EB56" s="18"/>
      <c r="EC56" s="18"/>
      <c r="ED56" s="18"/>
      <c r="EE56" s="18"/>
      <c r="EF56" s="18"/>
      <c r="EG56" s="18"/>
      <c r="EH56" s="18"/>
      <c r="EI56" s="18"/>
      <c r="EJ56" s="18"/>
      <c r="EK56" s="18"/>
      <c r="EL56" s="18"/>
      <c r="EM56" s="18"/>
      <c r="EN56" s="18"/>
      <c r="EO56" s="18"/>
      <c r="EP56" s="18"/>
      <c r="EQ56" s="18"/>
      <c r="ER56" s="18"/>
      <c r="ES56" s="18"/>
      <c r="ET56" s="18"/>
      <c r="EU56" s="18"/>
      <c r="EV56" s="18"/>
      <c r="EW56" s="18"/>
      <c r="EX56" s="18"/>
      <c r="EY56" s="18"/>
      <c r="EZ56" s="18"/>
      <c r="FA56" s="18"/>
      <c r="FB56" s="18"/>
      <c r="FC56" s="18"/>
      <c r="FD56" s="18"/>
      <c r="FE56" s="18"/>
    </row>
    <row r="57" spans="1:161" x14ac:dyDescent="0.25">
      <c r="A57" s="28"/>
      <c r="B57" s="71"/>
      <c r="C57" s="29"/>
      <c r="D57" s="30"/>
      <c r="E57" s="31"/>
      <c r="F57" s="32"/>
      <c r="G57" s="74"/>
      <c r="H57" s="33"/>
      <c r="I57" s="34"/>
      <c r="J57" s="35"/>
      <c r="K57" s="104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9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9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9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8">
        <f t="shared" si="0"/>
        <v>0</v>
      </c>
      <c r="CK57" s="8">
        <f t="shared" si="1"/>
        <v>0</v>
      </c>
      <c r="CL57" s="8" t="str">
        <f t="shared" si="33"/>
        <v/>
      </c>
      <c r="CM57" s="8" t="str">
        <f t="shared" si="34"/>
        <v/>
      </c>
      <c r="CN57" s="8" t="str">
        <f t="shared" si="35"/>
        <v/>
      </c>
      <c r="CO57" s="8" t="str">
        <f t="shared" si="36"/>
        <v/>
      </c>
      <c r="CP57" s="8">
        <f>IF(D57="",0,IF(D57=E57,0,IF(D57&lt;E57,0,IF('Equipes et choix des points'!$I$2=1,IF('Matchs et classements'!D57&gt;'Matchs et classements'!E57,3),IF('Equipes et choix des points'!$I$2=2,IF('Matchs et classements'!D57&gt;E57,4))))))</f>
        <v>0</v>
      </c>
      <c r="CQ57" s="8">
        <f>IF(E57="",0,IF(E57=D57,0,IF(E57&lt;D57,0,IF('Equipes et choix des points'!$I$2=1,IF('Matchs et classements'!E57&gt;'Matchs et classements'!D57,3),IF('Equipes et choix des points'!$I$2=2,IF('Matchs et classements'!E57&gt;'Matchs et classements'!D57,4))))))</f>
        <v>0</v>
      </c>
      <c r="CR57" s="8">
        <f>IF(D57="",0,IF(D57&gt;E57,0,IF(D57&lt;E57,0,IF('Equipes et choix des points'!$I$2=1,IF('Matchs et classements'!D57='Matchs et classements'!E57,1),IF('Equipes et choix des points'!$I$2=2,IF('Matchs et classements'!D57='Matchs et classements'!E57,2))))))</f>
        <v>0</v>
      </c>
      <c r="CS57" s="8">
        <f>IF(E57="",0,IF(E57&gt;D57,0,IF(E57&lt;D57,0,IF('Equipes et choix des points'!$I$2=1,IF('Matchs et classements'!E57='Matchs et classements'!D57,1),IF('Equipes et choix des points'!$I$2=2,IF('Matchs et classements'!E57='Matchs et classements'!D57,2))))))</f>
        <v>0</v>
      </c>
      <c r="CT57" s="8">
        <f>IF(D57="",0,IF(D57&gt;E57,0,IF(D57=E57,0,IF('Equipes et choix des points'!$I$2=1,IF('Matchs et classements'!D57&lt;'Matchs et classements'!E57,0),IF('Equipes et choix des points'!$I$2=2,IF('Matchs et classements'!D57&lt;'Matchs et classements'!E57,1))))))</f>
        <v>0</v>
      </c>
      <c r="CU57" s="8">
        <f>IF(E57="",0,IF(E57&gt;D57,0,IF(E57=D57,0,IF('Equipes et choix des points'!$I$2=1,IF('Matchs et classements'!E57&lt;'Matchs et classements'!D57,0),IF('Equipes et choix des points'!$I$2=2,IF('Matchs et classements'!E57&lt;'Matchs et classements'!D57,1))))))</f>
        <v>0</v>
      </c>
      <c r="CV57" s="8">
        <f t="shared" si="37"/>
        <v>0</v>
      </c>
      <c r="CW57" s="8">
        <f t="shared" si="38"/>
        <v>0</v>
      </c>
      <c r="CX57" s="8">
        <f t="shared" si="39"/>
        <v>0</v>
      </c>
      <c r="CY57" s="8">
        <f t="shared" si="40"/>
        <v>0</v>
      </c>
      <c r="CZ57" s="8" t="b">
        <f t="shared" si="2"/>
        <v>0</v>
      </c>
      <c r="DA57" s="8" t="b">
        <f t="shared" si="3"/>
        <v>0</v>
      </c>
      <c r="DB57" s="8" t="b">
        <f t="shared" si="4"/>
        <v>0</v>
      </c>
      <c r="DC57" s="8" t="b">
        <f t="shared" si="5"/>
        <v>0</v>
      </c>
      <c r="DD57" s="8" t="b">
        <f t="shared" si="6"/>
        <v>0</v>
      </c>
      <c r="DE57" s="8" t="b">
        <f t="shared" si="7"/>
        <v>0</v>
      </c>
      <c r="DF57" s="8">
        <f t="shared" si="8"/>
        <v>0</v>
      </c>
      <c r="DG57" s="8">
        <f t="shared" si="9"/>
        <v>0</v>
      </c>
      <c r="DH57" s="8">
        <f t="shared" si="10"/>
        <v>0</v>
      </c>
      <c r="DI57" s="8">
        <f t="shared" si="11"/>
        <v>0</v>
      </c>
      <c r="DJ57" s="19"/>
      <c r="DK57" s="18"/>
      <c r="DL57" s="18"/>
      <c r="DM57" s="19"/>
      <c r="DN57" s="19"/>
      <c r="DO57" s="18"/>
      <c r="DP57" s="18"/>
      <c r="DQ57" s="19"/>
      <c r="DR57" s="19"/>
      <c r="DS57" s="18"/>
      <c r="DT57" s="18"/>
      <c r="DU57" s="19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  <c r="EV57" s="18"/>
      <c r="EW57" s="18"/>
      <c r="EX57" s="18"/>
      <c r="EY57" s="18"/>
      <c r="EZ57" s="18"/>
      <c r="FA57" s="18"/>
      <c r="FB57" s="18"/>
      <c r="FC57" s="18"/>
      <c r="FD57" s="18"/>
      <c r="FE57" s="18"/>
    </row>
    <row r="58" spans="1:161" x14ac:dyDescent="0.25">
      <c r="A58" s="28"/>
      <c r="B58" s="71"/>
      <c r="C58" s="29"/>
      <c r="D58" s="30"/>
      <c r="E58" s="31"/>
      <c r="F58" s="32"/>
      <c r="G58" s="74"/>
      <c r="H58" s="33"/>
      <c r="I58" s="34"/>
      <c r="J58" s="35"/>
      <c r="K58" s="104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9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9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9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8">
        <f t="shared" si="0"/>
        <v>0</v>
      </c>
      <c r="CK58" s="8">
        <f t="shared" si="1"/>
        <v>0</v>
      </c>
      <c r="CL58" s="8" t="str">
        <f t="shared" si="33"/>
        <v/>
      </c>
      <c r="CM58" s="8" t="str">
        <f t="shared" si="34"/>
        <v/>
      </c>
      <c r="CN58" s="8" t="str">
        <f t="shared" si="35"/>
        <v/>
      </c>
      <c r="CO58" s="8" t="str">
        <f t="shared" si="36"/>
        <v/>
      </c>
      <c r="CP58" s="8">
        <f>IF(D58="",0,IF(D58=E58,0,IF(D58&lt;E58,0,IF('Equipes et choix des points'!$I$2=1,IF('Matchs et classements'!D58&gt;'Matchs et classements'!E58,3),IF('Equipes et choix des points'!$I$2=2,IF('Matchs et classements'!D58&gt;E58,4))))))</f>
        <v>0</v>
      </c>
      <c r="CQ58" s="8">
        <f>IF(E58="",0,IF(E58=D58,0,IF(E58&lt;D58,0,IF('Equipes et choix des points'!$I$2=1,IF('Matchs et classements'!E58&gt;'Matchs et classements'!D58,3),IF('Equipes et choix des points'!$I$2=2,IF('Matchs et classements'!E58&gt;'Matchs et classements'!D58,4))))))</f>
        <v>0</v>
      </c>
      <c r="CR58" s="8">
        <f>IF(D58="",0,IF(D58&gt;E58,0,IF(D58&lt;E58,0,IF('Equipes et choix des points'!$I$2=1,IF('Matchs et classements'!D58='Matchs et classements'!E58,1),IF('Equipes et choix des points'!$I$2=2,IF('Matchs et classements'!D58='Matchs et classements'!E58,2))))))</f>
        <v>0</v>
      </c>
      <c r="CS58" s="8">
        <f>IF(E58="",0,IF(E58&gt;D58,0,IF(E58&lt;D58,0,IF('Equipes et choix des points'!$I$2=1,IF('Matchs et classements'!E58='Matchs et classements'!D58,1),IF('Equipes et choix des points'!$I$2=2,IF('Matchs et classements'!E58='Matchs et classements'!D58,2))))))</f>
        <v>0</v>
      </c>
      <c r="CT58" s="8">
        <f>IF(D58="",0,IF(D58&gt;E58,0,IF(D58=E58,0,IF('Equipes et choix des points'!$I$2=1,IF('Matchs et classements'!D58&lt;'Matchs et classements'!E58,0),IF('Equipes et choix des points'!$I$2=2,IF('Matchs et classements'!D58&lt;'Matchs et classements'!E58,1))))))</f>
        <v>0</v>
      </c>
      <c r="CU58" s="8">
        <f>IF(E58="",0,IF(E58&gt;D58,0,IF(E58=D58,0,IF('Equipes et choix des points'!$I$2=1,IF('Matchs et classements'!E58&lt;'Matchs et classements'!D58,0),IF('Equipes et choix des points'!$I$2=2,IF('Matchs et classements'!E58&lt;'Matchs et classements'!D58,1))))))</f>
        <v>0</v>
      </c>
      <c r="CV58" s="8">
        <f t="shared" si="37"/>
        <v>0</v>
      </c>
      <c r="CW58" s="8">
        <f t="shared" si="38"/>
        <v>0</v>
      </c>
      <c r="CX58" s="8">
        <f t="shared" si="39"/>
        <v>0</v>
      </c>
      <c r="CY58" s="8">
        <f t="shared" si="40"/>
        <v>0</v>
      </c>
      <c r="CZ58" s="8" t="b">
        <f t="shared" si="2"/>
        <v>0</v>
      </c>
      <c r="DA58" s="8" t="b">
        <f t="shared" si="3"/>
        <v>0</v>
      </c>
      <c r="DB58" s="8" t="b">
        <f t="shared" si="4"/>
        <v>0</v>
      </c>
      <c r="DC58" s="8" t="b">
        <f t="shared" si="5"/>
        <v>0</v>
      </c>
      <c r="DD58" s="8" t="b">
        <f t="shared" si="6"/>
        <v>0</v>
      </c>
      <c r="DE58" s="8" t="b">
        <f t="shared" si="7"/>
        <v>0</v>
      </c>
      <c r="DF58" s="8">
        <f t="shared" si="8"/>
        <v>0</v>
      </c>
      <c r="DG58" s="8">
        <f t="shared" si="9"/>
        <v>0</v>
      </c>
      <c r="DH58" s="8">
        <f t="shared" si="10"/>
        <v>0</v>
      </c>
      <c r="DI58" s="8">
        <f t="shared" si="11"/>
        <v>0</v>
      </c>
      <c r="DJ58" s="19"/>
      <c r="DK58" s="18"/>
      <c r="DL58" s="18"/>
      <c r="DM58" s="19"/>
      <c r="DN58" s="19"/>
      <c r="DO58" s="18"/>
      <c r="DP58" s="18"/>
      <c r="DQ58" s="19"/>
      <c r="DR58" s="19"/>
      <c r="DS58" s="18"/>
      <c r="DT58" s="18"/>
      <c r="DU58" s="19"/>
      <c r="DV58" s="18"/>
      <c r="DW58" s="18"/>
      <c r="DX58" s="18"/>
      <c r="DY58" s="18"/>
      <c r="DZ58" s="18"/>
      <c r="EA58" s="18"/>
      <c r="EB58" s="18"/>
      <c r="EC58" s="18"/>
      <c r="ED58" s="18"/>
      <c r="EE58" s="18"/>
      <c r="EF58" s="18"/>
      <c r="EG58" s="18"/>
      <c r="EH58" s="18"/>
      <c r="EI58" s="18"/>
      <c r="EJ58" s="18"/>
      <c r="EK58" s="18"/>
      <c r="EL58" s="18"/>
      <c r="EM58" s="18"/>
      <c r="EN58" s="18"/>
      <c r="EO58" s="18"/>
      <c r="EP58" s="18"/>
      <c r="EQ58" s="18"/>
      <c r="ER58" s="18"/>
      <c r="ES58" s="18"/>
      <c r="ET58" s="18"/>
      <c r="EU58" s="18"/>
      <c r="EV58" s="18"/>
      <c r="EW58" s="18"/>
      <c r="EX58" s="18"/>
      <c r="EY58" s="18"/>
      <c r="EZ58" s="18"/>
      <c r="FA58" s="18"/>
      <c r="FB58" s="18"/>
      <c r="FC58" s="18"/>
      <c r="FD58" s="18"/>
      <c r="FE58" s="18"/>
    </row>
    <row r="59" spans="1:161" x14ac:dyDescent="0.25">
      <c r="A59" s="28"/>
      <c r="B59" s="71"/>
      <c r="C59" s="29"/>
      <c r="D59" s="30"/>
      <c r="E59" s="31"/>
      <c r="F59" s="32"/>
      <c r="G59" s="74"/>
      <c r="H59" s="33"/>
      <c r="I59" s="34"/>
      <c r="J59" s="35"/>
      <c r="K59" s="104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9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9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9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8">
        <f t="shared" si="0"/>
        <v>0</v>
      </c>
      <c r="CK59" s="8">
        <f t="shared" si="1"/>
        <v>0</v>
      </c>
      <c r="CL59" s="8" t="str">
        <f t="shared" si="33"/>
        <v/>
      </c>
      <c r="CM59" s="8" t="str">
        <f t="shared" si="34"/>
        <v/>
      </c>
      <c r="CN59" s="8" t="str">
        <f t="shared" si="35"/>
        <v/>
      </c>
      <c r="CO59" s="8" t="str">
        <f t="shared" si="36"/>
        <v/>
      </c>
      <c r="CP59" s="8">
        <f>IF(D59="",0,IF(D59=E59,0,IF(D59&lt;E59,0,IF('Equipes et choix des points'!$I$2=1,IF('Matchs et classements'!D59&gt;'Matchs et classements'!E59,3),IF('Equipes et choix des points'!$I$2=2,IF('Matchs et classements'!D59&gt;E59,4))))))</f>
        <v>0</v>
      </c>
      <c r="CQ59" s="8">
        <f>IF(E59="",0,IF(E59=D59,0,IF(E59&lt;D59,0,IF('Equipes et choix des points'!$I$2=1,IF('Matchs et classements'!E59&gt;'Matchs et classements'!D59,3),IF('Equipes et choix des points'!$I$2=2,IF('Matchs et classements'!E59&gt;'Matchs et classements'!D59,4))))))</f>
        <v>0</v>
      </c>
      <c r="CR59" s="8">
        <f>IF(D59="",0,IF(D59&gt;E59,0,IF(D59&lt;E59,0,IF('Equipes et choix des points'!$I$2=1,IF('Matchs et classements'!D59='Matchs et classements'!E59,1),IF('Equipes et choix des points'!$I$2=2,IF('Matchs et classements'!D59='Matchs et classements'!E59,2))))))</f>
        <v>0</v>
      </c>
      <c r="CS59" s="8">
        <f>IF(E59="",0,IF(E59&gt;D59,0,IF(E59&lt;D59,0,IF('Equipes et choix des points'!$I$2=1,IF('Matchs et classements'!E59='Matchs et classements'!D59,1),IF('Equipes et choix des points'!$I$2=2,IF('Matchs et classements'!E59='Matchs et classements'!D59,2))))))</f>
        <v>0</v>
      </c>
      <c r="CT59" s="8">
        <f>IF(D59="",0,IF(D59&gt;E59,0,IF(D59=E59,0,IF('Equipes et choix des points'!$I$2=1,IF('Matchs et classements'!D59&lt;'Matchs et classements'!E59,0),IF('Equipes et choix des points'!$I$2=2,IF('Matchs et classements'!D59&lt;'Matchs et classements'!E59,1))))))</f>
        <v>0</v>
      </c>
      <c r="CU59" s="8">
        <f>IF(E59="",0,IF(E59&gt;D59,0,IF(E59=D59,0,IF('Equipes et choix des points'!$I$2=1,IF('Matchs et classements'!E59&lt;'Matchs et classements'!D59,0),IF('Equipes et choix des points'!$I$2=2,IF('Matchs et classements'!E59&lt;'Matchs et classements'!D59,1))))))</f>
        <v>0</v>
      </c>
      <c r="CV59" s="8">
        <f t="shared" si="37"/>
        <v>0</v>
      </c>
      <c r="CW59" s="8">
        <f t="shared" si="38"/>
        <v>0</v>
      </c>
      <c r="CX59" s="8">
        <f t="shared" si="39"/>
        <v>0</v>
      </c>
      <c r="CY59" s="8">
        <f t="shared" si="40"/>
        <v>0</v>
      </c>
      <c r="CZ59" s="8" t="b">
        <f t="shared" si="2"/>
        <v>0</v>
      </c>
      <c r="DA59" s="8" t="b">
        <f t="shared" si="3"/>
        <v>0</v>
      </c>
      <c r="DB59" s="8" t="b">
        <f t="shared" si="4"/>
        <v>0</v>
      </c>
      <c r="DC59" s="8" t="b">
        <f t="shared" si="5"/>
        <v>0</v>
      </c>
      <c r="DD59" s="8" t="b">
        <f t="shared" si="6"/>
        <v>0</v>
      </c>
      <c r="DE59" s="8" t="b">
        <f t="shared" si="7"/>
        <v>0</v>
      </c>
      <c r="DF59" s="8">
        <f t="shared" si="8"/>
        <v>0</v>
      </c>
      <c r="DG59" s="8">
        <f t="shared" si="9"/>
        <v>0</v>
      </c>
      <c r="DH59" s="8">
        <f t="shared" si="10"/>
        <v>0</v>
      </c>
      <c r="DI59" s="8">
        <f t="shared" si="11"/>
        <v>0</v>
      </c>
      <c r="DJ59" s="19"/>
      <c r="DK59" s="18"/>
      <c r="DL59" s="18"/>
      <c r="DM59" s="19"/>
      <c r="DN59" s="19"/>
      <c r="DO59" s="18"/>
      <c r="DP59" s="18"/>
      <c r="DQ59" s="19"/>
      <c r="DR59" s="19"/>
      <c r="DS59" s="18"/>
      <c r="DT59" s="18"/>
      <c r="DU59" s="19"/>
      <c r="DV59" s="18"/>
      <c r="DW59" s="18"/>
      <c r="DX59" s="18"/>
      <c r="DY59" s="18"/>
      <c r="DZ59" s="18"/>
      <c r="EA59" s="18"/>
      <c r="EB59" s="18"/>
      <c r="EC59" s="18"/>
      <c r="ED59" s="18"/>
      <c r="EE59" s="18"/>
      <c r="EF59" s="18"/>
      <c r="EG59" s="18"/>
      <c r="EH59" s="18"/>
      <c r="EI59" s="18"/>
      <c r="EJ59" s="18"/>
      <c r="EK59" s="18"/>
      <c r="EL59" s="18"/>
      <c r="EM59" s="18"/>
      <c r="EN59" s="18"/>
      <c r="EO59" s="18"/>
      <c r="EP59" s="18"/>
      <c r="EQ59" s="18"/>
      <c r="ER59" s="18"/>
      <c r="ES59" s="18"/>
      <c r="ET59" s="18"/>
      <c r="EU59" s="18"/>
      <c r="EV59" s="18"/>
      <c r="EW59" s="18"/>
      <c r="EX59" s="18"/>
      <c r="EY59" s="18"/>
      <c r="EZ59" s="18"/>
      <c r="FA59" s="18"/>
      <c r="FB59" s="18"/>
      <c r="FC59" s="18"/>
      <c r="FD59" s="18"/>
      <c r="FE59" s="18"/>
    </row>
    <row r="60" spans="1:161" x14ac:dyDescent="0.25">
      <c r="A60" s="28"/>
      <c r="B60" s="71"/>
      <c r="C60" s="29"/>
      <c r="D60" s="30"/>
      <c r="E60" s="31"/>
      <c r="F60" s="32"/>
      <c r="G60" s="74"/>
      <c r="H60" s="33"/>
      <c r="I60" s="34"/>
      <c r="J60" s="35"/>
      <c r="K60" s="104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9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9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9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8">
        <f t="shared" si="0"/>
        <v>0</v>
      </c>
      <c r="CK60" s="8">
        <f t="shared" si="1"/>
        <v>0</v>
      </c>
      <c r="CL60" s="8" t="str">
        <f t="shared" si="33"/>
        <v/>
      </c>
      <c r="CM60" s="8" t="str">
        <f t="shared" si="34"/>
        <v/>
      </c>
      <c r="CN60" s="8" t="str">
        <f t="shared" si="35"/>
        <v/>
      </c>
      <c r="CO60" s="8" t="str">
        <f t="shared" si="36"/>
        <v/>
      </c>
      <c r="CP60" s="8">
        <f>IF(D60="",0,IF(D60=E60,0,IF(D60&lt;E60,0,IF('Equipes et choix des points'!$I$2=1,IF('Matchs et classements'!D60&gt;'Matchs et classements'!E60,3),IF('Equipes et choix des points'!$I$2=2,IF('Matchs et classements'!D60&gt;E60,4))))))</f>
        <v>0</v>
      </c>
      <c r="CQ60" s="8">
        <f>IF(E60="",0,IF(E60=D60,0,IF(E60&lt;D60,0,IF('Equipes et choix des points'!$I$2=1,IF('Matchs et classements'!E60&gt;'Matchs et classements'!D60,3),IF('Equipes et choix des points'!$I$2=2,IF('Matchs et classements'!E60&gt;'Matchs et classements'!D60,4))))))</f>
        <v>0</v>
      </c>
      <c r="CR60" s="8">
        <f>IF(D60="",0,IF(D60&gt;E60,0,IF(D60&lt;E60,0,IF('Equipes et choix des points'!$I$2=1,IF('Matchs et classements'!D60='Matchs et classements'!E60,1),IF('Equipes et choix des points'!$I$2=2,IF('Matchs et classements'!D60='Matchs et classements'!E60,2))))))</f>
        <v>0</v>
      </c>
      <c r="CS60" s="8">
        <f>IF(E60="",0,IF(E60&gt;D60,0,IF(E60&lt;D60,0,IF('Equipes et choix des points'!$I$2=1,IF('Matchs et classements'!E60='Matchs et classements'!D60,1),IF('Equipes et choix des points'!$I$2=2,IF('Matchs et classements'!E60='Matchs et classements'!D60,2))))))</f>
        <v>0</v>
      </c>
      <c r="CT60" s="8">
        <f>IF(D60="",0,IF(D60&gt;E60,0,IF(D60=E60,0,IF('Equipes et choix des points'!$I$2=1,IF('Matchs et classements'!D60&lt;'Matchs et classements'!E60,0),IF('Equipes et choix des points'!$I$2=2,IF('Matchs et classements'!D60&lt;'Matchs et classements'!E60,1))))))</f>
        <v>0</v>
      </c>
      <c r="CU60" s="8">
        <f>IF(E60="",0,IF(E60&gt;D60,0,IF(E60=D60,0,IF('Equipes et choix des points'!$I$2=1,IF('Matchs et classements'!E60&lt;'Matchs et classements'!D60,0),IF('Equipes et choix des points'!$I$2=2,IF('Matchs et classements'!E60&lt;'Matchs et classements'!D60,1))))))</f>
        <v>0</v>
      </c>
      <c r="CV60" s="8">
        <f t="shared" si="37"/>
        <v>0</v>
      </c>
      <c r="CW60" s="8">
        <f t="shared" si="38"/>
        <v>0</v>
      </c>
      <c r="CX60" s="8">
        <f t="shared" si="39"/>
        <v>0</v>
      </c>
      <c r="CY60" s="8">
        <f t="shared" si="40"/>
        <v>0</v>
      </c>
      <c r="CZ60" s="8" t="b">
        <f t="shared" si="2"/>
        <v>0</v>
      </c>
      <c r="DA60" s="8" t="b">
        <f t="shared" si="3"/>
        <v>0</v>
      </c>
      <c r="DB60" s="8" t="b">
        <f t="shared" si="4"/>
        <v>0</v>
      </c>
      <c r="DC60" s="8" t="b">
        <f t="shared" si="5"/>
        <v>0</v>
      </c>
      <c r="DD60" s="8" t="b">
        <f t="shared" si="6"/>
        <v>0</v>
      </c>
      <c r="DE60" s="8" t="b">
        <f t="shared" si="7"/>
        <v>0</v>
      </c>
      <c r="DF60" s="8">
        <f t="shared" si="8"/>
        <v>0</v>
      </c>
      <c r="DG60" s="8">
        <f t="shared" si="9"/>
        <v>0</v>
      </c>
      <c r="DH60" s="8">
        <f t="shared" si="10"/>
        <v>0</v>
      </c>
      <c r="DI60" s="8">
        <f t="shared" si="11"/>
        <v>0</v>
      </c>
      <c r="DJ60" s="19"/>
      <c r="DK60" s="18"/>
      <c r="DL60" s="18"/>
      <c r="DM60" s="19"/>
      <c r="DN60" s="19"/>
      <c r="DO60" s="18"/>
      <c r="DP60" s="18"/>
      <c r="DQ60" s="19"/>
      <c r="DR60" s="19"/>
      <c r="DS60" s="18"/>
      <c r="DT60" s="18"/>
      <c r="DU60" s="19"/>
      <c r="DV60" s="18"/>
      <c r="DW60" s="18"/>
      <c r="DX60" s="18"/>
      <c r="DY60" s="18"/>
      <c r="DZ60" s="18"/>
      <c r="EA60" s="18"/>
      <c r="EB60" s="18"/>
      <c r="EC60" s="18"/>
      <c r="ED60" s="18"/>
      <c r="EE60" s="18"/>
      <c r="EF60" s="18"/>
      <c r="EG60" s="18"/>
      <c r="EH60" s="18"/>
      <c r="EI60" s="18"/>
      <c r="EJ60" s="18"/>
      <c r="EK60" s="18"/>
      <c r="EL60" s="18"/>
      <c r="EM60" s="18"/>
      <c r="EN60" s="18"/>
      <c r="EO60" s="18"/>
      <c r="EP60" s="18"/>
      <c r="EQ60" s="18"/>
      <c r="ER60" s="18"/>
      <c r="ES60" s="18"/>
      <c r="ET60" s="18"/>
      <c r="EU60" s="18"/>
      <c r="EV60" s="18"/>
      <c r="EW60" s="18"/>
      <c r="EX60" s="18"/>
      <c r="EY60" s="18"/>
      <c r="EZ60" s="18"/>
      <c r="FA60" s="18"/>
      <c r="FB60" s="18"/>
      <c r="FC60" s="18"/>
      <c r="FD60" s="18"/>
      <c r="FE60" s="18"/>
    </row>
    <row r="61" spans="1:161" x14ac:dyDescent="0.25">
      <c r="A61" s="28"/>
      <c r="B61" s="71"/>
      <c r="C61" s="29"/>
      <c r="D61" s="30"/>
      <c r="E61" s="31"/>
      <c r="F61" s="32"/>
      <c r="G61" s="74"/>
      <c r="H61" s="33"/>
      <c r="I61" s="34"/>
      <c r="J61" s="35"/>
      <c r="K61" s="104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9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9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9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8">
        <f t="shared" si="0"/>
        <v>0</v>
      </c>
      <c r="CK61" s="8">
        <f t="shared" si="1"/>
        <v>0</v>
      </c>
      <c r="CL61" s="8" t="str">
        <f t="shared" si="33"/>
        <v/>
      </c>
      <c r="CM61" s="8" t="str">
        <f t="shared" si="34"/>
        <v/>
      </c>
      <c r="CN61" s="8" t="str">
        <f t="shared" si="35"/>
        <v/>
      </c>
      <c r="CO61" s="8" t="str">
        <f t="shared" si="36"/>
        <v/>
      </c>
      <c r="CP61" s="8">
        <f>IF(D61="",0,IF(D61=E61,0,IF(D61&lt;E61,0,IF('Equipes et choix des points'!$I$2=1,IF('Matchs et classements'!D61&gt;'Matchs et classements'!E61,3),IF('Equipes et choix des points'!$I$2=2,IF('Matchs et classements'!D61&gt;E61,4))))))</f>
        <v>0</v>
      </c>
      <c r="CQ61" s="8">
        <f>IF(E61="",0,IF(E61=D61,0,IF(E61&lt;D61,0,IF('Equipes et choix des points'!$I$2=1,IF('Matchs et classements'!E61&gt;'Matchs et classements'!D61,3),IF('Equipes et choix des points'!$I$2=2,IF('Matchs et classements'!E61&gt;'Matchs et classements'!D61,4))))))</f>
        <v>0</v>
      </c>
      <c r="CR61" s="8">
        <f>IF(D61="",0,IF(D61&gt;E61,0,IF(D61&lt;E61,0,IF('Equipes et choix des points'!$I$2=1,IF('Matchs et classements'!D61='Matchs et classements'!E61,1),IF('Equipes et choix des points'!$I$2=2,IF('Matchs et classements'!D61='Matchs et classements'!E61,2))))))</f>
        <v>0</v>
      </c>
      <c r="CS61" s="8">
        <f>IF(E61="",0,IF(E61&gt;D61,0,IF(E61&lt;D61,0,IF('Equipes et choix des points'!$I$2=1,IF('Matchs et classements'!E61='Matchs et classements'!D61,1),IF('Equipes et choix des points'!$I$2=2,IF('Matchs et classements'!E61='Matchs et classements'!D61,2))))))</f>
        <v>0</v>
      </c>
      <c r="CT61" s="8">
        <f>IF(D61="",0,IF(D61&gt;E61,0,IF(D61=E61,0,IF('Equipes et choix des points'!$I$2=1,IF('Matchs et classements'!D61&lt;'Matchs et classements'!E61,0),IF('Equipes et choix des points'!$I$2=2,IF('Matchs et classements'!D61&lt;'Matchs et classements'!E61,1))))))</f>
        <v>0</v>
      </c>
      <c r="CU61" s="8">
        <f>IF(E61="",0,IF(E61&gt;D61,0,IF(E61=D61,0,IF('Equipes et choix des points'!$I$2=1,IF('Matchs et classements'!E61&lt;'Matchs et classements'!D61,0),IF('Equipes et choix des points'!$I$2=2,IF('Matchs et classements'!E61&lt;'Matchs et classements'!D61,1))))))</f>
        <v>0</v>
      </c>
      <c r="CV61" s="8">
        <f t="shared" si="37"/>
        <v>0</v>
      </c>
      <c r="CW61" s="8">
        <f t="shared" si="38"/>
        <v>0</v>
      </c>
      <c r="CX61" s="8">
        <f t="shared" si="39"/>
        <v>0</v>
      </c>
      <c r="CY61" s="8">
        <f t="shared" si="40"/>
        <v>0</v>
      </c>
      <c r="CZ61" s="8" t="b">
        <f t="shared" si="2"/>
        <v>0</v>
      </c>
      <c r="DA61" s="8" t="b">
        <f t="shared" si="3"/>
        <v>0</v>
      </c>
      <c r="DB61" s="8" t="b">
        <f t="shared" si="4"/>
        <v>0</v>
      </c>
      <c r="DC61" s="8" t="b">
        <f t="shared" si="5"/>
        <v>0</v>
      </c>
      <c r="DD61" s="8" t="b">
        <f t="shared" si="6"/>
        <v>0</v>
      </c>
      <c r="DE61" s="8" t="b">
        <f t="shared" si="7"/>
        <v>0</v>
      </c>
      <c r="DF61" s="8">
        <f t="shared" si="8"/>
        <v>0</v>
      </c>
      <c r="DG61" s="8">
        <f t="shared" si="9"/>
        <v>0</v>
      </c>
      <c r="DH61" s="8">
        <f t="shared" si="10"/>
        <v>0</v>
      </c>
      <c r="DI61" s="8">
        <f t="shared" si="11"/>
        <v>0</v>
      </c>
      <c r="DJ61" s="19"/>
      <c r="DK61" s="18"/>
      <c r="DL61" s="18"/>
      <c r="DM61" s="19"/>
      <c r="DN61" s="19"/>
      <c r="DO61" s="18"/>
      <c r="DP61" s="18"/>
      <c r="DQ61" s="19"/>
      <c r="DR61" s="19"/>
      <c r="DS61" s="18"/>
      <c r="DT61" s="18"/>
      <c r="DU61" s="19"/>
      <c r="DV61" s="18"/>
      <c r="DW61" s="18"/>
      <c r="DX61" s="18"/>
      <c r="DY61" s="18"/>
      <c r="DZ61" s="18"/>
      <c r="EA61" s="18"/>
      <c r="EB61" s="18"/>
      <c r="EC61" s="18"/>
      <c r="ED61" s="18"/>
      <c r="EE61" s="18"/>
      <c r="EF61" s="18"/>
      <c r="EG61" s="18"/>
      <c r="EH61" s="18"/>
      <c r="EI61" s="18"/>
      <c r="EJ61" s="18"/>
      <c r="EK61" s="18"/>
      <c r="EL61" s="18"/>
      <c r="EM61" s="18"/>
      <c r="EN61" s="18"/>
      <c r="EO61" s="18"/>
      <c r="EP61" s="18"/>
      <c r="EQ61" s="18"/>
      <c r="ER61" s="18"/>
      <c r="ES61" s="18"/>
      <c r="ET61" s="18"/>
      <c r="EU61" s="18"/>
      <c r="EV61" s="18"/>
      <c r="EW61" s="18"/>
      <c r="EX61" s="18"/>
      <c r="EY61" s="18"/>
      <c r="EZ61" s="18"/>
      <c r="FA61" s="18"/>
      <c r="FB61" s="18"/>
      <c r="FC61" s="18"/>
      <c r="FD61" s="18"/>
      <c r="FE61" s="18"/>
    </row>
    <row r="62" spans="1:161" x14ac:dyDescent="0.25">
      <c r="A62" s="28"/>
      <c r="B62" s="71"/>
      <c r="C62" s="29"/>
      <c r="D62" s="30"/>
      <c r="E62" s="31"/>
      <c r="F62" s="32"/>
      <c r="G62" s="74"/>
      <c r="H62" s="33"/>
      <c r="I62" s="34"/>
      <c r="J62" s="35"/>
      <c r="K62" s="104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9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9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9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8">
        <f t="shared" si="0"/>
        <v>0</v>
      </c>
      <c r="CK62" s="8">
        <f t="shared" si="1"/>
        <v>0</v>
      </c>
      <c r="CL62" s="8" t="str">
        <f t="shared" si="33"/>
        <v/>
      </c>
      <c r="CM62" s="8" t="str">
        <f t="shared" si="34"/>
        <v/>
      </c>
      <c r="CN62" s="8" t="str">
        <f t="shared" si="35"/>
        <v/>
      </c>
      <c r="CO62" s="8" t="str">
        <f t="shared" si="36"/>
        <v/>
      </c>
      <c r="CP62" s="8">
        <f>IF(D62="",0,IF(D62=E62,0,IF(D62&lt;E62,0,IF('Equipes et choix des points'!$I$2=1,IF('Matchs et classements'!D62&gt;'Matchs et classements'!E62,3),IF('Equipes et choix des points'!$I$2=2,IF('Matchs et classements'!D62&gt;E62,4))))))</f>
        <v>0</v>
      </c>
      <c r="CQ62" s="8">
        <f>IF(E62="",0,IF(E62=D62,0,IF(E62&lt;D62,0,IF('Equipes et choix des points'!$I$2=1,IF('Matchs et classements'!E62&gt;'Matchs et classements'!D62,3),IF('Equipes et choix des points'!$I$2=2,IF('Matchs et classements'!E62&gt;'Matchs et classements'!D62,4))))))</f>
        <v>0</v>
      </c>
      <c r="CR62" s="8">
        <f>IF(D62="",0,IF(D62&gt;E62,0,IF(D62&lt;E62,0,IF('Equipes et choix des points'!$I$2=1,IF('Matchs et classements'!D62='Matchs et classements'!E62,1),IF('Equipes et choix des points'!$I$2=2,IF('Matchs et classements'!D62='Matchs et classements'!E62,2))))))</f>
        <v>0</v>
      </c>
      <c r="CS62" s="8">
        <f>IF(E62="",0,IF(E62&gt;D62,0,IF(E62&lt;D62,0,IF('Equipes et choix des points'!$I$2=1,IF('Matchs et classements'!E62='Matchs et classements'!D62,1),IF('Equipes et choix des points'!$I$2=2,IF('Matchs et classements'!E62='Matchs et classements'!D62,2))))))</f>
        <v>0</v>
      </c>
      <c r="CT62" s="8">
        <f>IF(D62="",0,IF(D62&gt;E62,0,IF(D62=E62,0,IF('Equipes et choix des points'!$I$2=1,IF('Matchs et classements'!D62&lt;'Matchs et classements'!E62,0),IF('Equipes et choix des points'!$I$2=2,IF('Matchs et classements'!D62&lt;'Matchs et classements'!E62,1))))))</f>
        <v>0</v>
      </c>
      <c r="CU62" s="8">
        <f>IF(E62="",0,IF(E62&gt;D62,0,IF(E62=D62,0,IF('Equipes et choix des points'!$I$2=1,IF('Matchs et classements'!E62&lt;'Matchs et classements'!D62,0),IF('Equipes et choix des points'!$I$2=2,IF('Matchs et classements'!E62&lt;'Matchs et classements'!D62,1))))))</f>
        <v>0</v>
      </c>
      <c r="CV62" s="8">
        <f t="shared" si="37"/>
        <v>0</v>
      </c>
      <c r="CW62" s="8">
        <f t="shared" si="38"/>
        <v>0</v>
      </c>
      <c r="CX62" s="8">
        <f t="shared" si="39"/>
        <v>0</v>
      </c>
      <c r="CY62" s="8">
        <f t="shared" si="40"/>
        <v>0</v>
      </c>
      <c r="CZ62" s="8" t="b">
        <f t="shared" si="2"/>
        <v>0</v>
      </c>
      <c r="DA62" s="8" t="b">
        <f t="shared" si="3"/>
        <v>0</v>
      </c>
      <c r="DB62" s="8" t="b">
        <f t="shared" si="4"/>
        <v>0</v>
      </c>
      <c r="DC62" s="8" t="b">
        <f t="shared" si="5"/>
        <v>0</v>
      </c>
      <c r="DD62" s="8" t="b">
        <f t="shared" si="6"/>
        <v>0</v>
      </c>
      <c r="DE62" s="8" t="b">
        <f t="shared" si="7"/>
        <v>0</v>
      </c>
      <c r="DF62" s="8">
        <f t="shared" si="8"/>
        <v>0</v>
      </c>
      <c r="DG62" s="8">
        <f t="shared" si="9"/>
        <v>0</v>
      </c>
      <c r="DH62" s="8">
        <f t="shared" si="10"/>
        <v>0</v>
      </c>
      <c r="DI62" s="8">
        <f t="shared" si="11"/>
        <v>0</v>
      </c>
      <c r="DJ62" s="19"/>
      <c r="DK62" s="18"/>
      <c r="DL62" s="18"/>
      <c r="DM62" s="19"/>
      <c r="DN62" s="19"/>
      <c r="DO62" s="18"/>
      <c r="DP62" s="18"/>
      <c r="DQ62" s="19"/>
      <c r="DR62" s="19"/>
      <c r="DS62" s="18"/>
      <c r="DT62" s="18"/>
      <c r="DU62" s="19"/>
      <c r="DV62" s="18"/>
      <c r="DW62" s="18"/>
      <c r="DX62" s="18"/>
      <c r="DY62" s="18"/>
      <c r="DZ62" s="18"/>
      <c r="EA62" s="18"/>
      <c r="EB62" s="18"/>
      <c r="EC62" s="18"/>
      <c r="ED62" s="18"/>
      <c r="EE62" s="18"/>
      <c r="EF62" s="18"/>
      <c r="EG62" s="18"/>
      <c r="EH62" s="18"/>
      <c r="EI62" s="18"/>
      <c r="EJ62" s="18"/>
      <c r="EK62" s="18"/>
      <c r="EL62" s="18"/>
      <c r="EM62" s="18"/>
      <c r="EN62" s="18"/>
      <c r="EO62" s="18"/>
      <c r="EP62" s="18"/>
      <c r="EQ62" s="18"/>
      <c r="ER62" s="18"/>
      <c r="ES62" s="18"/>
      <c r="ET62" s="18"/>
      <c r="EU62" s="18"/>
      <c r="EV62" s="18"/>
      <c r="EW62" s="18"/>
      <c r="EX62" s="18"/>
      <c r="EY62" s="18"/>
      <c r="EZ62" s="18"/>
      <c r="FA62" s="18"/>
      <c r="FB62" s="18"/>
      <c r="FC62" s="18"/>
      <c r="FD62" s="18"/>
      <c r="FE62" s="18"/>
    </row>
    <row r="63" spans="1:161" ht="15.75" thickBot="1" x14ac:dyDescent="0.3">
      <c r="A63" s="36"/>
      <c r="B63" s="72"/>
      <c r="C63" s="37"/>
      <c r="D63" s="38"/>
      <c r="E63" s="39"/>
      <c r="F63" s="40"/>
      <c r="G63" s="75"/>
      <c r="H63" s="41"/>
      <c r="I63" s="42"/>
      <c r="J63" s="43"/>
      <c r="K63" s="105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9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9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9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8">
        <f t="shared" si="0"/>
        <v>0</v>
      </c>
      <c r="CK63" s="8">
        <f t="shared" si="1"/>
        <v>0</v>
      </c>
      <c r="CL63" s="8" t="str">
        <f t="shared" si="33"/>
        <v/>
      </c>
      <c r="CM63" s="8" t="str">
        <f t="shared" si="34"/>
        <v/>
      </c>
      <c r="CN63" s="8" t="str">
        <f t="shared" si="35"/>
        <v/>
      </c>
      <c r="CO63" s="8" t="str">
        <f t="shared" si="36"/>
        <v/>
      </c>
      <c r="CP63" s="8">
        <f>IF(D63="",0,IF(D63=E63,0,IF(D63&lt;E63,0,IF('Equipes et choix des points'!$I$2=1,IF('Matchs et classements'!D63&gt;'Matchs et classements'!E63,3),IF('Equipes et choix des points'!$I$2=2,IF('Matchs et classements'!D63&gt;E63,4))))))</f>
        <v>0</v>
      </c>
      <c r="CQ63" s="8">
        <f>IF(E63="",0,IF(E63=D63,0,IF(E63&lt;D63,0,IF('Equipes et choix des points'!$I$2=1,IF('Matchs et classements'!E63&gt;'Matchs et classements'!D63,3),IF('Equipes et choix des points'!$I$2=2,IF('Matchs et classements'!E63&gt;'Matchs et classements'!D63,4))))))</f>
        <v>0</v>
      </c>
      <c r="CR63" s="8">
        <f>IF(D63="",0,IF(D63&gt;E63,0,IF(D63&lt;E63,0,IF('Equipes et choix des points'!$I$2=1,IF('Matchs et classements'!D63='Matchs et classements'!E63,1),IF('Equipes et choix des points'!$I$2=2,IF('Matchs et classements'!D63='Matchs et classements'!E63,2))))))</f>
        <v>0</v>
      </c>
      <c r="CS63" s="8">
        <f>IF(E63="",0,IF(E63&gt;D63,0,IF(E63&lt;D63,0,IF('Equipes et choix des points'!$I$2=1,IF('Matchs et classements'!E63='Matchs et classements'!D63,1),IF('Equipes et choix des points'!$I$2=2,IF('Matchs et classements'!E63='Matchs et classements'!D63,2))))))</f>
        <v>0</v>
      </c>
      <c r="CT63" s="8">
        <f>IF(D63="",0,IF(D63&gt;E63,0,IF(D63=E63,0,IF('Equipes et choix des points'!$I$2=1,IF('Matchs et classements'!D63&lt;'Matchs et classements'!E63,0),IF('Equipes et choix des points'!$I$2=2,IF('Matchs et classements'!D63&lt;'Matchs et classements'!E63,1))))))</f>
        <v>0</v>
      </c>
      <c r="CU63" s="8">
        <f>IF(E63="",0,IF(E63&gt;D63,0,IF(E63=D63,0,IF('Equipes et choix des points'!$I$2=1,IF('Matchs et classements'!E63&lt;'Matchs et classements'!D63,0),IF('Equipes et choix des points'!$I$2=2,IF('Matchs et classements'!E63&lt;'Matchs et classements'!D63,1))))))</f>
        <v>0</v>
      </c>
      <c r="CV63" s="8">
        <f t="shared" si="37"/>
        <v>0</v>
      </c>
      <c r="CW63" s="8">
        <f t="shared" si="38"/>
        <v>0</v>
      </c>
      <c r="CX63" s="8">
        <f t="shared" si="39"/>
        <v>0</v>
      </c>
      <c r="CY63" s="8">
        <f t="shared" si="40"/>
        <v>0</v>
      </c>
      <c r="CZ63" s="8" t="b">
        <f t="shared" si="2"/>
        <v>0</v>
      </c>
      <c r="DA63" s="8" t="b">
        <f t="shared" si="3"/>
        <v>0</v>
      </c>
      <c r="DB63" s="8" t="b">
        <f t="shared" si="4"/>
        <v>0</v>
      </c>
      <c r="DC63" s="8" t="b">
        <f t="shared" si="5"/>
        <v>0</v>
      </c>
      <c r="DD63" s="8" t="b">
        <f t="shared" si="6"/>
        <v>0</v>
      </c>
      <c r="DE63" s="8" t="b">
        <f t="shared" si="7"/>
        <v>0</v>
      </c>
      <c r="DF63" s="8">
        <f t="shared" si="8"/>
        <v>0</v>
      </c>
      <c r="DG63" s="8">
        <f t="shared" si="9"/>
        <v>0</v>
      </c>
      <c r="DH63" s="8">
        <f t="shared" si="10"/>
        <v>0</v>
      </c>
      <c r="DI63" s="8">
        <f t="shared" si="11"/>
        <v>0</v>
      </c>
      <c r="DJ63" s="19"/>
      <c r="DK63" s="18"/>
      <c r="DL63" s="18"/>
      <c r="DM63" s="19"/>
      <c r="DN63" s="19"/>
      <c r="DO63" s="18"/>
      <c r="DP63" s="18"/>
      <c r="DQ63" s="19"/>
      <c r="DR63" s="19"/>
      <c r="DS63" s="18"/>
      <c r="DT63" s="18"/>
      <c r="DU63" s="19"/>
      <c r="DV63" s="18"/>
      <c r="DW63" s="18"/>
      <c r="DX63" s="18"/>
      <c r="DY63" s="18"/>
      <c r="DZ63" s="18"/>
      <c r="EA63" s="18"/>
      <c r="EB63" s="18"/>
      <c r="EC63" s="18"/>
      <c r="ED63" s="18"/>
      <c r="EE63" s="18"/>
      <c r="EF63" s="18"/>
      <c r="EG63" s="18"/>
      <c r="EH63" s="18"/>
      <c r="EI63" s="18"/>
      <c r="EJ63" s="18"/>
      <c r="EK63" s="18"/>
      <c r="EL63" s="18"/>
      <c r="EM63" s="18"/>
      <c r="EN63" s="18"/>
      <c r="EO63" s="18"/>
      <c r="EP63" s="18"/>
      <c r="EQ63" s="18"/>
      <c r="ER63" s="18"/>
      <c r="ES63" s="18"/>
      <c r="ET63" s="18"/>
      <c r="EU63" s="18"/>
      <c r="EV63" s="18"/>
      <c r="EW63" s="18"/>
      <c r="EX63" s="18"/>
      <c r="EY63" s="18"/>
      <c r="EZ63" s="18"/>
      <c r="FA63" s="18"/>
      <c r="FB63" s="18"/>
      <c r="FC63" s="18"/>
      <c r="FD63" s="18"/>
      <c r="FE63" s="18"/>
    </row>
    <row r="64" spans="1:161" x14ac:dyDescent="0.25">
      <c r="A64" s="20"/>
      <c r="B64" s="70"/>
      <c r="C64" s="21"/>
      <c r="D64" s="22"/>
      <c r="E64" s="23"/>
      <c r="F64" s="24"/>
      <c r="G64" s="73"/>
      <c r="H64" s="25"/>
      <c r="I64" s="26"/>
      <c r="J64" s="27"/>
      <c r="K64" s="103">
        <v>7</v>
      </c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9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9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9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8">
        <f t="shared" si="0"/>
        <v>0</v>
      </c>
      <c r="CK64" s="8">
        <f t="shared" si="1"/>
        <v>0</v>
      </c>
      <c r="CL64" s="8" t="str">
        <f t="shared" si="33"/>
        <v/>
      </c>
      <c r="CM64" s="8" t="str">
        <f t="shared" si="34"/>
        <v/>
      </c>
      <c r="CN64" s="8" t="str">
        <f t="shared" si="35"/>
        <v/>
      </c>
      <c r="CO64" s="8" t="str">
        <f t="shared" si="36"/>
        <v/>
      </c>
      <c r="CP64" s="8">
        <f>IF(D64="",0,IF(D64=E64,0,IF(D64&lt;E64,0,IF('Equipes et choix des points'!$I$2=1,IF('Matchs et classements'!D64&gt;'Matchs et classements'!E64,3),IF('Equipes et choix des points'!$I$2=2,IF('Matchs et classements'!D64&gt;E64,4))))))</f>
        <v>0</v>
      </c>
      <c r="CQ64" s="8">
        <f>IF(E64="",0,IF(E64=D64,0,IF(E64&lt;D64,0,IF('Equipes et choix des points'!$I$2=1,IF('Matchs et classements'!E64&gt;'Matchs et classements'!D64,3),IF('Equipes et choix des points'!$I$2=2,IF('Matchs et classements'!E64&gt;'Matchs et classements'!D64,4))))))</f>
        <v>0</v>
      </c>
      <c r="CR64" s="8">
        <f>IF(D64="",0,IF(D64&gt;E64,0,IF(D64&lt;E64,0,IF('Equipes et choix des points'!$I$2=1,IF('Matchs et classements'!D64='Matchs et classements'!E64,1),IF('Equipes et choix des points'!$I$2=2,IF('Matchs et classements'!D64='Matchs et classements'!E64,2))))))</f>
        <v>0</v>
      </c>
      <c r="CS64" s="8">
        <f>IF(E64="",0,IF(E64&gt;D64,0,IF(E64&lt;D64,0,IF('Equipes et choix des points'!$I$2=1,IF('Matchs et classements'!E64='Matchs et classements'!D64,1),IF('Equipes et choix des points'!$I$2=2,IF('Matchs et classements'!E64='Matchs et classements'!D64,2))))))</f>
        <v>0</v>
      </c>
      <c r="CT64" s="8">
        <f>IF(D64="",0,IF(D64&gt;E64,0,IF(D64=E64,0,IF('Equipes et choix des points'!$I$2=1,IF('Matchs et classements'!D64&lt;'Matchs et classements'!E64,0),IF('Equipes et choix des points'!$I$2=2,IF('Matchs et classements'!D64&lt;'Matchs et classements'!E64,1))))))</f>
        <v>0</v>
      </c>
      <c r="CU64" s="8">
        <f>IF(E64="",0,IF(E64&gt;D64,0,IF(E64=D64,0,IF('Equipes et choix des points'!$I$2=1,IF('Matchs et classements'!E64&lt;'Matchs et classements'!D64,0),IF('Equipes et choix des points'!$I$2=2,IF('Matchs et classements'!E64&lt;'Matchs et classements'!D64,1))))))</f>
        <v>0</v>
      </c>
      <c r="CV64" s="8">
        <f t="shared" si="37"/>
        <v>0</v>
      </c>
      <c r="CW64" s="8">
        <f t="shared" si="38"/>
        <v>0</v>
      </c>
      <c r="CX64" s="8">
        <f t="shared" si="39"/>
        <v>0</v>
      </c>
      <c r="CY64" s="8">
        <f t="shared" si="40"/>
        <v>0</v>
      </c>
      <c r="CZ64" s="8" t="b">
        <f t="shared" si="2"/>
        <v>0</v>
      </c>
      <c r="DA64" s="8" t="b">
        <f t="shared" si="3"/>
        <v>0</v>
      </c>
      <c r="DB64" s="8" t="b">
        <f t="shared" si="4"/>
        <v>0</v>
      </c>
      <c r="DC64" s="8" t="b">
        <f t="shared" si="5"/>
        <v>0</v>
      </c>
      <c r="DD64" s="8" t="b">
        <f t="shared" si="6"/>
        <v>0</v>
      </c>
      <c r="DE64" s="8" t="b">
        <f t="shared" si="7"/>
        <v>0</v>
      </c>
      <c r="DF64" s="8">
        <f t="shared" si="8"/>
        <v>0</v>
      </c>
      <c r="DG64" s="8">
        <f t="shared" si="9"/>
        <v>0</v>
      </c>
      <c r="DH64" s="8">
        <f t="shared" si="10"/>
        <v>0</v>
      </c>
      <c r="DI64" s="8">
        <f t="shared" si="11"/>
        <v>0</v>
      </c>
      <c r="DJ64" s="19"/>
      <c r="DK64" s="18"/>
      <c r="DL64" s="18"/>
      <c r="DM64" s="19"/>
      <c r="DN64" s="19"/>
      <c r="DO64" s="18"/>
      <c r="DP64" s="18"/>
      <c r="DQ64" s="19"/>
      <c r="DR64" s="19"/>
      <c r="DS64" s="18"/>
      <c r="DT64" s="18"/>
      <c r="DU64" s="19"/>
      <c r="DV64" s="18"/>
      <c r="DW64" s="18"/>
      <c r="DX64" s="18"/>
      <c r="DY64" s="18"/>
      <c r="DZ64" s="18"/>
      <c r="EA64" s="18"/>
      <c r="EB64" s="18"/>
      <c r="EC64" s="18"/>
      <c r="ED64" s="18"/>
      <c r="EE64" s="18"/>
      <c r="EF64" s="18"/>
      <c r="EG64" s="18"/>
      <c r="EH64" s="18"/>
      <c r="EI64" s="18"/>
      <c r="EJ64" s="18"/>
      <c r="EK64" s="18"/>
      <c r="EL64" s="18"/>
      <c r="EM64" s="18"/>
      <c r="EN64" s="18"/>
      <c r="EO64" s="18"/>
      <c r="EP64" s="18"/>
      <c r="EQ64" s="18"/>
      <c r="ER64" s="18"/>
      <c r="ES64" s="18"/>
      <c r="ET64" s="18"/>
      <c r="EU64" s="18"/>
      <c r="EV64" s="18"/>
      <c r="EW64" s="18"/>
      <c r="EX64" s="18"/>
      <c r="EY64" s="18"/>
      <c r="EZ64" s="18"/>
      <c r="FA64" s="18"/>
      <c r="FB64" s="18"/>
      <c r="FC64" s="18"/>
      <c r="FD64" s="18"/>
      <c r="FE64" s="18"/>
    </row>
    <row r="65" spans="1:161" x14ac:dyDescent="0.25">
      <c r="A65" s="28"/>
      <c r="B65" s="71"/>
      <c r="C65" s="29"/>
      <c r="D65" s="30"/>
      <c r="E65" s="31"/>
      <c r="F65" s="32"/>
      <c r="G65" s="74"/>
      <c r="H65" s="33"/>
      <c r="I65" s="34"/>
      <c r="J65" s="35"/>
      <c r="K65" s="104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9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9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9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8">
        <f t="shared" si="0"/>
        <v>0</v>
      </c>
      <c r="CK65" s="8">
        <f t="shared" si="1"/>
        <v>0</v>
      </c>
      <c r="CL65" s="8" t="str">
        <f t="shared" si="33"/>
        <v/>
      </c>
      <c r="CM65" s="8" t="str">
        <f t="shared" si="34"/>
        <v/>
      </c>
      <c r="CN65" s="8" t="str">
        <f t="shared" si="35"/>
        <v/>
      </c>
      <c r="CO65" s="8" t="str">
        <f t="shared" si="36"/>
        <v/>
      </c>
      <c r="CP65" s="8">
        <f>IF(D65="",0,IF(D65=E65,0,IF(D65&lt;E65,0,IF('Equipes et choix des points'!$I$2=1,IF('Matchs et classements'!D65&gt;'Matchs et classements'!E65,3),IF('Equipes et choix des points'!$I$2=2,IF('Matchs et classements'!D65&gt;E65,4))))))</f>
        <v>0</v>
      </c>
      <c r="CQ65" s="8">
        <f>IF(E65="",0,IF(E65=D65,0,IF(E65&lt;D65,0,IF('Equipes et choix des points'!$I$2=1,IF('Matchs et classements'!E65&gt;'Matchs et classements'!D65,3),IF('Equipes et choix des points'!$I$2=2,IF('Matchs et classements'!E65&gt;'Matchs et classements'!D65,4))))))</f>
        <v>0</v>
      </c>
      <c r="CR65" s="8">
        <f>IF(D65="",0,IF(D65&gt;E65,0,IF(D65&lt;E65,0,IF('Equipes et choix des points'!$I$2=1,IF('Matchs et classements'!D65='Matchs et classements'!E65,1),IF('Equipes et choix des points'!$I$2=2,IF('Matchs et classements'!D65='Matchs et classements'!E65,2))))))</f>
        <v>0</v>
      </c>
      <c r="CS65" s="8">
        <f>IF(E65="",0,IF(E65&gt;D65,0,IF(E65&lt;D65,0,IF('Equipes et choix des points'!$I$2=1,IF('Matchs et classements'!E65='Matchs et classements'!D65,1),IF('Equipes et choix des points'!$I$2=2,IF('Matchs et classements'!E65='Matchs et classements'!D65,2))))))</f>
        <v>0</v>
      </c>
      <c r="CT65" s="8">
        <f>IF(D65="",0,IF(D65&gt;E65,0,IF(D65=E65,0,IF('Equipes et choix des points'!$I$2=1,IF('Matchs et classements'!D65&lt;'Matchs et classements'!E65,0),IF('Equipes et choix des points'!$I$2=2,IF('Matchs et classements'!D65&lt;'Matchs et classements'!E65,1))))))</f>
        <v>0</v>
      </c>
      <c r="CU65" s="8">
        <f>IF(E65="",0,IF(E65&gt;D65,0,IF(E65=D65,0,IF('Equipes et choix des points'!$I$2=1,IF('Matchs et classements'!E65&lt;'Matchs et classements'!D65,0),IF('Equipes et choix des points'!$I$2=2,IF('Matchs et classements'!E65&lt;'Matchs et classements'!D65,1))))))</f>
        <v>0</v>
      </c>
      <c r="CV65" s="8">
        <f t="shared" si="37"/>
        <v>0</v>
      </c>
      <c r="CW65" s="8">
        <f t="shared" si="38"/>
        <v>0</v>
      </c>
      <c r="CX65" s="8">
        <f t="shared" si="39"/>
        <v>0</v>
      </c>
      <c r="CY65" s="8">
        <f t="shared" si="40"/>
        <v>0</v>
      </c>
      <c r="CZ65" s="8" t="b">
        <f t="shared" si="2"/>
        <v>0</v>
      </c>
      <c r="DA65" s="8" t="b">
        <f t="shared" si="3"/>
        <v>0</v>
      </c>
      <c r="DB65" s="8" t="b">
        <f t="shared" si="4"/>
        <v>0</v>
      </c>
      <c r="DC65" s="8" t="b">
        <f t="shared" si="5"/>
        <v>0</v>
      </c>
      <c r="DD65" s="8" t="b">
        <f t="shared" si="6"/>
        <v>0</v>
      </c>
      <c r="DE65" s="8" t="b">
        <f t="shared" si="7"/>
        <v>0</v>
      </c>
      <c r="DF65" s="8">
        <f t="shared" si="8"/>
        <v>0</v>
      </c>
      <c r="DG65" s="8">
        <f t="shared" si="9"/>
        <v>0</v>
      </c>
      <c r="DH65" s="8">
        <f t="shared" si="10"/>
        <v>0</v>
      </c>
      <c r="DI65" s="8">
        <f t="shared" si="11"/>
        <v>0</v>
      </c>
      <c r="DJ65" s="19"/>
      <c r="DK65" s="18"/>
      <c r="DL65" s="18"/>
      <c r="DM65" s="19"/>
      <c r="DN65" s="19"/>
      <c r="DO65" s="18"/>
      <c r="DP65" s="18"/>
      <c r="DQ65" s="19"/>
      <c r="DR65" s="19"/>
      <c r="DS65" s="18"/>
      <c r="DT65" s="18"/>
      <c r="DU65" s="19"/>
      <c r="DV65" s="18"/>
      <c r="DW65" s="18"/>
      <c r="DX65" s="18"/>
      <c r="DY65" s="18"/>
      <c r="DZ65" s="18"/>
      <c r="EA65" s="18"/>
      <c r="EB65" s="18"/>
      <c r="EC65" s="18"/>
      <c r="ED65" s="18"/>
      <c r="EE65" s="18"/>
      <c r="EF65" s="18"/>
      <c r="EG65" s="18"/>
      <c r="EH65" s="18"/>
      <c r="EI65" s="18"/>
      <c r="EJ65" s="18"/>
      <c r="EK65" s="18"/>
      <c r="EL65" s="18"/>
      <c r="EM65" s="18"/>
      <c r="EN65" s="18"/>
      <c r="EO65" s="18"/>
      <c r="EP65" s="18"/>
      <c r="EQ65" s="18"/>
      <c r="ER65" s="18"/>
      <c r="ES65" s="18"/>
      <c r="ET65" s="18"/>
      <c r="EU65" s="18"/>
      <c r="EV65" s="18"/>
      <c r="EW65" s="18"/>
      <c r="EX65" s="18"/>
      <c r="EY65" s="18"/>
      <c r="EZ65" s="18"/>
      <c r="FA65" s="18"/>
      <c r="FB65" s="18"/>
      <c r="FC65" s="18"/>
      <c r="FD65" s="18"/>
      <c r="FE65" s="18"/>
    </row>
    <row r="66" spans="1:161" x14ac:dyDescent="0.25">
      <c r="A66" s="28"/>
      <c r="B66" s="71"/>
      <c r="C66" s="29"/>
      <c r="D66" s="30"/>
      <c r="E66" s="31"/>
      <c r="F66" s="32"/>
      <c r="G66" s="74"/>
      <c r="H66" s="33"/>
      <c r="I66" s="34"/>
      <c r="J66" s="35"/>
      <c r="K66" s="104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9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9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9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8">
        <f t="shared" si="0"/>
        <v>0</v>
      </c>
      <c r="CK66" s="8">
        <f t="shared" si="1"/>
        <v>0</v>
      </c>
      <c r="CL66" s="8" t="str">
        <f t="shared" si="33"/>
        <v/>
      </c>
      <c r="CM66" s="8" t="str">
        <f t="shared" si="34"/>
        <v/>
      </c>
      <c r="CN66" s="8" t="str">
        <f t="shared" si="35"/>
        <v/>
      </c>
      <c r="CO66" s="8" t="str">
        <f t="shared" si="36"/>
        <v/>
      </c>
      <c r="CP66" s="8">
        <f>IF(D66="",0,IF(D66=E66,0,IF(D66&lt;E66,0,IF('Equipes et choix des points'!$I$2=1,IF('Matchs et classements'!D66&gt;'Matchs et classements'!E66,3),IF('Equipes et choix des points'!$I$2=2,IF('Matchs et classements'!D66&gt;E66,4))))))</f>
        <v>0</v>
      </c>
      <c r="CQ66" s="8">
        <f>IF(E66="",0,IF(E66=D66,0,IF(E66&lt;D66,0,IF('Equipes et choix des points'!$I$2=1,IF('Matchs et classements'!E66&gt;'Matchs et classements'!D66,3),IF('Equipes et choix des points'!$I$2=2,IF('Matchs et classements'!E66&gt;'Matchs et classements'!D66,4))))))</f>
        <v>0</v>
      </c>
      <c r="CR66" s="8">
        <f>IF(D66="",0,IF(D66&gt;E66,0,IF(D66&lt;E66,0,IF('Equipes et choix des points'!$I$2=1,IF('Matchs et classements'!D66='Matchs et classements'!E66,1),IF('Equipes et choix des points'!$I$2=2,IF('Matchs et classements'!D66='Matchs et classements'!E66,2))))))</f>
        <v>0</v>
      </c>
      <c r="CS66" s="8">
        <f>IF(E66="",0,IF(E66&gt;D66,0,IF(E66&lt;D66,0,IF('Equipes et choix des points'!$I$2=1,IF('Matchs et classements'!E66='Matchs et classements'!D66,1),IF('Equipes et choix des points'!$I$2=2,IF('Matchs et classements'!E66='Matchs et classements'!D66,2))))))</f>
        <v>0</v>
      </c>
      <c r="CT66" s="8">
        <f>IF(D66="",0,IF(D66&gt;E66,0,IF(D66=E66,0,IF('Equipes et choix des points'!$I$2=1,IF('Matchs et classements'!D66&lt;'Matchs et classements'!E66,0),IF('Equipes et choix des points'!$I$2=2,IF('Matchs et classements'!D66&lt;'Matchs et classements'!E66,1))))))</f>
        <v>0</v>
      </c>
      <c r="CU66" s="8">
        <f>IF(E66="",0,IF(E66&gt;D66,0,IF(E66=D66,0,IF('Equipes et choix des points'!$I$2=1,IF('Matchs et classements'!E66&lt;'Matchs et classements'!D66,0),IF('Equipes et choix des points'!$I$2=2,IF('Matchs et classements'!E66&lt;'Matchs et classements'!D66,1))))))</f>
        <v>0</v>
      </c>
      <c r="CV66" s="8">
        <f t="shared" si="37"/>
        <v>0</v>
      </c>
      <c r="CW66" s="8">
        <f t="shared" si="38"/>
        <v>0</v>
      </c>
      <c r="CX66" s="8">
        <f t="shared" si="39"/>
        <v>0</v>
      </c>
      <c r="CY66" s="8">
        <f t="shared" si="40"/>
        <v>0</v>
      </c>
      <c r="CZ66" s="8" t="b">
        <f t="shared" si="2"/>
        <v>0</v>
      </c>
      <c r="DA66" s="8" t="b">
        <f t="shared" si="3"/>
        <v>0</v>
      </c>
      <c r="DB66" s="8" t="b">
        <f t="shared" si="4"/>
        <v>0</v>
      </c>
      <c r="DC66" s="8" t="b">
        <f t="shared" si="5"/>
        <v>0</v>
      </c>
      <c r="DD66" s="8" t="b">
        <f t="shared" si="6"/>
        <v>0</v>
      </c>
      <c r="DE66" s="8" t="b">
        <f t="shared" si="7"/>
        <v>0</v>
      </c>
      <c r="DF66" s="8">
        <f t="shared" si="8"/>
        <v>0</v>
      </c>
      <c r="DG66" s="8">
        <f t="shared" si="9"/>
        <v>0</v>
      </c>
      <c r="DH66" s="8">
        <f t="shared" si="10"/>
        <v>0</v>
      </c>
      <c r="DI66" s="8">
        <f t="shared" si="11"/>
        <v>0</v>
      </c>
      <c r="DJ66" s="19"/>
      <c r="DK66" s="18"/>
      <c r="DL66" s="18"/>
      <c r="DM66" s="19"/>
      <c r="DN66" s="19"/>
      <c r="DO66" s="18"/>
      <c r="DP66" s="18"/>
      <c r="DQ66" s="19"/>
      <c r="DR66" s="19"/>
      <c r="DS66" s="18"/>
      <c r="DT66" s="18"/>
      <c r="DU66" s="19"/>
      <c r="DV66" s="18"/>
      <c r="DW66" s="18"/>
      <c r="DX66" s="18"/>
      <c r="DY66" s="18"/>
      <c r="DZ66" s="18"/>
      <c r="EA66" s="18"/>
      <c r="EB66" s="18"/>
      <c r="EC66" s="18"/>
      <c r="ED66" s="18"/>
      <c r="EE66" s="18"/>
      <c r="EF66" s="18"/>
      <c r="EG66" s="18"/>
      <c r="EH66" s="18"/>
      <c r="EI66" s="18"/>
      <c r="EJ66" s="18"/>
      <c r="EK66" s="18"/>
      <c r="EL66" s="18"/>
      <c r="EM66" s="18"/>
      <c r="EN66" s="18"/>
      <c r="EO66" s="18"/>
      <c r="EP66" s="18"/>
      <c r="EQ66" s="18"/>
      <c r="ER66" s="18"/>
      <c r="ES66" s="18"/>
      <c r="ET66" s="18"/>
      <c r="EU66" s="18"/>
      <c r="EV66" s="18"/>
      <c r="EW66" s="18"/>
      <c r="EX66" s="18"/>
      <c r="EY66" s="18"/>
      <c r="EZ66" s="18"/>
      <c r="FA66" s="18"/>
      <c r="FB66" s="18"/>
      <c r="FC66" s="18"/>
      <c r="FD66" s="18"/>
      <c r="FE66" s="18"/>
    </row>
    <row r="67" spans="1:161" x14ac:dyDescent="0.25">
      <c r="A67" s="28"/>
      <c r="B67" s="71"/>
      <c r="C67" s="29"/>
      <c r="D67" s="30"/>
      <c r="E67" s="31"/>
      <c r="F67" s="32"/>
      <c r="G67" s="74"/>
      <c r="H67" s="33"/>
      <c r="I67" s="34"/>
      <c r="J67" s="35"/>
      <c r="K67" s="104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9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9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9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8">
        <f t="shared" si="0"/>
        <v>0</v>
      </c>
      <c r="CK67" s="8">
        <f t="shared" si="1"/>
        <v>0</v>
      </c>
      <c r="CL67" s="8" t="str">
        <f t="shared" si="33"/>
        <v/>
      </c>
      <c r="CM67" s="8" t="str">
        <f t="shared" si="34"/>
        <v/>
      </c>
      <c r="CN67" s="8" t="str">
        <f t="shared" si="35"/>
        <v/>
      </c>
      <c r="CO67" s="8" t="str">
        <f t="shared" si="36"/>
        <v/>
      </c>
      <c r="CP67" s="8">
        <f>IF(D67="",0,IF(D67=E67,0,IF(D67&lt;E67,0,IF('Equipes et choix des points'!$I$2=1,IF('Matchs et classements'!D67&gt;'Matchs et classements'!E67,3),IF('Equipes et choix des points'!$I$2=2,IF('Matchs et classements'!D67&gt;E67,4))))))</f>
        <v>0</v>
      </c>
      <c r="CQ67" s="8">
        <f>IF(E67="",0,IF(E67=D67,0,IF(E67&lt;D67,0,IF('Equipes et choix des points'!$I$2=1,IF('Matchs et classements'!E67&gt;'Matchs et classements'!D67,3),IF('Equipes et choix des points'!$I$2=2,IF('Matchs et classements'!E67&gt;'Matchs et classements'!D67,4))))))</f>
        <v>0</v>
      </c>
      <c r="CR67" s="8">
        <f>IF(D67="",0,IF(D67&gt;E67,0,IF(D67&lt;E67,0,IF('Equipes et choix des points'!$I$2=1,IF('Matchs et classements'!D67='Matchs et classements'!E67,1),IF('Equipes et choix des points'!$I$2=2,IF('Matchs et classements'!D67='Matchs et classements'!E67,2))))))</f>
        <v>0</v>
      </c>
      <c r="CS67" s="8">
        <f>IF(E67="",0,IF(E67&gt;D67,0,IF(E67&lt;D67,0,IF('Equipes et choix des points'!$I$2=1,IF('Matchs et classements'!E67='Matchs et classements'!D67,1),IF('Equipes et choix des points'!$I$2=2,IF('Matchs et classements'!E67='Matchs et classements'!D67,2))))))</f>
        <v>0</v>
      </c>
      <c r="CT67" s="8">
        <f>IF(D67="",0,IF(D67&gt;E67,0,IF(D67=E67,0,IF('Equipes et choix des points'!$I$2=1,IF('Matchs et classements'!D67&lt;'Matchs et classements'!E67,0),IF('Equipes et choix des points'!$I$2=2,IF('Matchs et classements'!D67&lt;'Matchs et classements'!E67,1))))))</f>
        <v>0</v>
      </c>
      <c r="CU67" s="8">
        <f>IF(E67="",0,IF(E67&gt;D67,0,IF(E67=D67,0,IF('Equipes et choix des points'!$I$2=1,IF('Matchs et classements'!E67&lt;'Matchs et classements'!D67,0),IF('Equipes et choix des points'!$I$2=2,IF('Matchs et classements'!E67&lt;'Matchs et classements'!D67,1))))))</f>
        <v>0</v>
      </c>
      <c r="CV67" s="8">
        <f t="shared" si="37"/>
        <v>0</v>
      </c>
      <c r="CW67" s="8">
        <f t="shared" si="38"/>
        <v>0</v>
      </c>
      <c r="CX67" s="8">
        <f t="shared" si="39"/>
        <v>0</v>
      </c>
      <c r="CY67" s="8">
        <f t="shared" si="40"/>
        <v>0</v>
      </c>
      <c r="CZ67" s="8" t="b">
        <f t="shared" si="2"/>
        <v>0</v>
      </c>
      <c r="DA67" s="8" t="b">
        <f t="shared" si="3"/>
        <v>0</v>
      </c>
      <c r="DB67" s="8" t="b">
        <f t="shared" si="4"/>
        <v>0</v>
      </c>
      <c r="DC67" s="8" t="b">
        <f t="shared" si="5"/>
        <v>0</v>
      </c>
      <c r="DD67" s="8" t="b">
        <f t="shared" si="6"/>
        <v>0</v>
      </c>
      <c r="DE67" s="8" t="b">
        <f t="shared" si="7"/>
        <v>0</v>
      </c>
      <c r="DF67" s="8">
        <f t="shared" si="8"/>
        <v>0</v>
      </c>
      <c r="DG67" s="8">
        <f t="shared" si="9"/>
        <v>0</v>
      </c>
      <c r="DH67" s="8">
        <f t="shared" si="10"/>
        <v>0</v>
      </c>
      <c r="DI67" s="8">
        <f t="shared" si="11"/>
        <v>0</v>
      </c>
      <c r="DJ67" s="19"/>
      <c r="DK67" s="18"/>
      <c r="DL67" s="18"/>
      <c r="DM67" s="19"/>
      <c r="DN67" s="19"/>
      <c r="DO67" s="18"/>
      <c r="DP67" s="18"/>
      <c r="DQ67" s="19"/>
      <c r="DR67" s="19"/>
      <c r="DS67" s="18"/>
      <c r="DT67" s="18"/>
      <c r="DU67" s="19"/>
      <c r="DV67" s="18"/>
      <c r="DW67" s="18"/>
      <c r="DX67" s="18"/>
      <c r="DY67" s="18"/>
      <c r="DZ67" s="18"/>
      <c r="EA67" s="18"/>
      <c r="EB67" s="18"/>
      <c r="EC67" s="18"/>
      <c r="ED67" s="18"/>
      <c r="EE67" s="18"/>
      <c r="EF67" s="18"/>
      <c r="EG67" s="18"/>
      <c r="EH67" s="18"/>
      <c r="EI67" s="18"/>
      <c r="EJ67" s="18"/>
      <c r="EK67" s="18"/>
      <c r="EL67" s="18"/>
      <c r="EM67" s="18"/>
      <c r="EN67" s="18"/>
      <c r="EO67" s="18"/>
      <c r="EP67" s="18"/>
      <c r="EQ67" s="18"/>
      <c r="ER67" s="18"/>
      <c r="ES67" s="18"/>
      <c r="ET67" s="18"/>
      <c r="EU67" s="18"/>
      <c r="EV67" s="18"/>
      <c r="EW67" s="18"/>
      <c r="EX67" s="18"/>
      <c r="EY67" s="18"/>
      <c r="EZ67" s="18"/>
      <c r="FA67" s="18"/>
      <c r="FB67" s="18"/>
      <c r="FC67" s="18"/>
      <c r="FD67" s="18"/>
      <c r="FE67" s="18"/>
    </row>
    <row r="68" spans="1:161" x14ac:dyDescent="0.25">
      <c r="A68" s="28"/>
      <c r="B68" s="71"/>
      <c r="C68" s="29"/>
      <c r="D68" s="30"/>
      <c r="E68" s="31"/>
      <c r="F68" s="32"/>
      <c r="G68" s="74"/>
      <c r="H68" s="33"/>
      <c r="I68" s="34"/>
      <c r="J68" s="35"/>
      <c r="K68" s="104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9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9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9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8">
        <f t="shared" ref="CJ68:CJ131" si="89">A68</f>
        <v>0</v>
      </c>
      <c r="CK68" s="8">
        <f t="shared" ref="CK68:CK131" si="90">H68</f>
        <v>0</v>
      </c>
      <c r="CL68" s="8" t="str">
        <f t="shared" si="33"/>
        <v/>
      </c>
      <c r="CM68" s="8" t="str">
        <f t="shared" si="34"/>
        <v/>
      </c>
      <c r="CN68" s="8" t="str">
        <f t="shared" si="35"/>
        <v/>
      </c>
      <c r="CO68" s="8" t="str">
        <f t="shared" si="36"/>
        <v/>
      </c>
      <c r="CP68" s="8">
        <f>IF(D68="",0,IF(D68=E68,0,IF(D68&lt;E68,0,IF('Equipes et choix des points'!$I$2=1,IF('Matchs et classements'!D68&gt;'Matchs et classements'!E68,3),IF('Equipes et choix des points'!$I$2=2,IF('Matchs et classements'!D68&gt;E68,4))))))</f>
        <v>0</v>
      </c>
      <c r="CQ68" s="8">
        <f>IF(E68="",0,IF(E68=D68,0,IF(E68&lt;D68,0,IF('Equipes et choix des points'!$I$2=1,IF('Matchs et classements'!E68&gt;'Matchs et classements'!D68,3),IF('Equipes et choix des points'!$I$2=2,IF('Matchs et classements'!E68&gt;'Matchs et classements'!D68,4))))))</f>
        <v>0</v>
      </c>
      <c r="CR68" s="8">
        <f>IF(D68="",0,IF(D68&gt;E68,0,IF(D68&lt;E68,0,IF('Equipes et choix des points'!$I$2=1,IF('Matchs et classements'!D68='Matchs et classements'!E68,1),IF('Equipes et choix des points'!$I$2=2,IF('Matchs et classements'!D68='Matchs et classements'!E68,2))))))</f>
        <v>0</v>
      </c>
      <c r="CS68" s="8">
        <f>IF(E68="",0,IF(E68&gt;D68,0,IF(E68&lt;D68,0,IF('Equipes et choix des points'!$I$2=1,IF('Matchs et classements'!E68='Matchs et classements'!D68,1),IF('Equipes et choix des points'!$I$2=2,IF('Matchs et classements'!E68='Matchs et classements'!D68,2))))))</f>
        <v>0</v>
      </c>
      <c r="CT68" s="8">
        <f>IF(D68="",0,IF(D68&gt;E68,0,IF(D68=E68,0,IF('Equipes et choix des points'!$I$2=1,IF('Matchs et classements'!D68&lt;'Matchs et classements'!E68,0),IF('Equipes et choix des points'!$I$2=2,IF('Matchs et classements'!D68&lt;'Matchs et classements'!E68,1))))))</f>
        <v>0</v>
      </c>
      <c r="CU68" s="8">
        <f>IF(E68="",0,IF(E68&gt;D68,0,IF(E68=D68,0,IF('Equipes et choix des points'!$I$2=1,IF('Matchs et classements'!E68&lt;'Matchs et classements'!D68,0),IF('Equipes et choix des points'!$I$2=2,IF('Matchs et classements'!E68&lt;'Matchs et classements'!D68,1))))))</f>
        <v>0</v>
      </c>
      <c r="CV68" s="8">
        <f t="shared" si="37"/>
        <v>0</v>
      </c>
      <c r="CW68" s="8">
        <f t="shared" si="38"/>
        <v>0</v>
      </c>
      <c r="CX68" s="8">
        <f t="shared" si="39"/>
        <v>0</v>
      </c>
      <c r="CY68" s="8">
        <f t="shared" si="40"/>
        <v>0</v>
      </c>
      <c r="CZ68" s="8" t="b">
        <f t="shared" ref="CZ68:CZ131" si="91">IF(D68&lt;&gt;"",IF(D68&gt;E68,1))</f>
        <v>0</v>
      </c>
      <c r="DA68" s="8" t="b">
        <f t="shared" ref="DA68:DA131" si="92">IF(E68&lt;&gt;"",IF(E68&gt;D68,1))</f>
        <v>0</v>
      </c>
      <c r="DB68" s="8" t="b">
        <f t="shared" ref="DB68:DB131" si="93">IF(D68&lt;&gt;"",IF(D68=E68,1))</f>
        <v>0</v>
      </c>
      <c r="DC68" s="8" t="b">
        <f t="shared" ref="DC68:DC131" si="94">IF(E68&lt;&gt;"",IF(E68=D68,1))</f>
        <v>0</v>
      </c>
      <c r="DD68" s="8" t="b">
        <f t="shared" ref="DD68:DD131" si="95">IF(D68&lt;&gt;"",IF(D68&lt;E68,1))</f>
        <v>0</v>
      </c>
      <c r="DE68" s="8" t="b">
        <f t="shared" ref="DE68:DE131" si="96">IF(E68&lt;&gt;"",IF(E68&lt;D68,1))</f>
        <v>0</v>
      </c>
      <c r="DF68" s="8">
        <f t="shared" ref="DF68:DF131" si="97">D68</f>
        <v>0</v>
      </c>
      <c r="DG68" s="8">
        <f t="shared" ref="DG68:DG131" si="98">E68</f>
        <v>0</v>
      </c>
      <c r="DH68" s="8">
        <f t="shared" ref="DH68:DH131" si="99">E68</f>
        <v>0</v>
      </c>
      <c r="DI68" s="8">
        <f t="shared" ref="DI68:DI131" si="100">D68</f>
        <v>0</v>
      </c>
      <c r="DJ68" s="19"/>
      <c r="DK68" s="18"/>
      <c r="DL68" s="18"/>
      <c r="DM68" s="19"/>
      <c r="DN68" s="19"/>
      <c r="DO68" s="18"/>
      <c r="DP68" s="18"/>
      <c r="DQ68" s="19"/>
      <c r="DR68" s="19"/>
      <c r="DS68" s="18"/>
      <c r="DT68" s="18"/>
      <c r="DU68" s="19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  <c r="EG68" s="18"/>
      <c r="EH68" s="18"/>
      <c r="EI68" s="18"/>
      <c r="EJ68" s="18"/>
      <c r="EK68" s="18"/>
      <c r="EL68" s="18"/>
      <c r="EM68" s="18"/>
      <c r="EN68" s="18"/>
      <c r="EO68" s="18"/>
      <c r="EP68" s="18"/>
      <c r="EQ68" s="18"/>
      <c r="ER68" s="18"/>
      <c r="ES68" s="18"/>
      <c r="ET68" s="18"/>
      <c r="EU68" s="18"/>
      <c r="EV68" s="18"/>
      <c r="EW68" s="18"/>
      <c r="EX68" s="18"/>
      <c r="EY68" s="18"/>
      <c r="EZ68" s="18"/>
      <c r="FA68" s="18"/>
      <c r="FB68" s="18"/>
      <c r="FC68" s="18"/>
      <c r="FD68" s="18"/>
      <c r="FE68" s="18"/>
    </row>
    <row r="69" spans="1:161" x14ac:dyDescent="0.25">
      <c r="A69" s="28"/>
      <c r="B69" s="71"/>
      <c r="C69" s="29"/>
      <c r="D69" s="30"/>
      <c r="E69" s="31"/>
      <c r="F69" s="32"/>
      <c r="G69" s="74"/>
      <c r="H69" s="33"/>
      <c r="I69" s="34"/>
      <c r="J69" s="35"/>
      <c r="K69" s="104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9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9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9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8">
        <f t="shared" si="89"/>
        <v>0</v>
      </c>
      <c r="CK69" s="8">
        <f t="shared" si="90"/>
        <v>0</v>
      </c>
      <c r="CL69" s="8" t="str">
        <f t="shared" ref="CL69:CL132" si="101">IF(B69="Forfait Perdant",3,"")</f>
        <v/>
      </c>
      <c r="CM69" s="8" t="str">
        <f t="shared" ref="CM69:CM132" si="102">IF(G69="Forfait Perdant",3,"")</f>
        <v/>
      </c>
      <c r="CN69" s="8" t="str">
        <f t="shared" ref="CN69:CN132" si="103">IF(B69="Forfait Gagnant",0,"")</f>
        <v/>
      </c>
      <c r="CO69" s="8" t="str">
        <f t="shared" ref="CO69:CO132" si="104">IF(G69="Forfait Gagnant",0,"")</f>
        <v/>
      </c>
      <c r="CP69" s="8">
        <f>IF(D69="",0,IF(D69=E69,0,IF(D69&lt;E69,0,IF('Equipes et choix des points'!$I$2=1,IF('Matchs et classements'!D69&gt;'Matchs et classements'!E69,3),IF('Equipes et choix des points'!$I$2=2,IF('Matchs et classements'!D69&gt;E69,4))))))</f>
        <v>0</v>
      </c>
      <c r="CQ69" s="8">
        <f>IF(E69="",0,IF(E69=D69,0,IF(E69&lt;D69,0,IF('Equipes et choix des points'!$I$2=1,IF('Matchs et classements'!E69&gt;'Matchs et classements'!D69,3),IF('Equipes et choix des points'!$I$2=2,IF('Matchs et classements'!E69&gt;'Matchs et classements'!D69,4))))))</f>
        <v>0</v>
      </c>
      <c r="CR69" s="8">
        <f>IF(D69="",0,IF(D69&gt;E69,0,IF(D69&lt;E69,0,IF('Equipes et choix des points'!$I$2=1,IF('Matchs et classements'!D69='Matchs et classements'!E69,1),IF('Equipes et choix des points'!$I$2=2,IF('Matchs et classements'!D69='Matchs et classements'!E69,2))))))</f>
        <v>0</v>
      </c>
      <c r="CS69" s="8">
        <f>IF(E69="",0,IF(E69&gt;D69,0,IF(E69&lt;D69,0,IF('Equipes et choix des points'!$I$2=1,IF('Matchs et classements'!E69='Matchs et classements'!D69,1),IF('Equipes et choix des points'!$I$2=2,IF('Matchs et classements'!E69='Matchs et classements'!D69,2))))))</f>
        <v>0</v>
      </c>
      <c r="CT69" s="8">
        <f>IF(D69="",0,IF(D69&gt;E69,0,IF(D69=E69,0,IF('Equipes et choix des points'!$I$2=1,IF('Matchs et classements'!D69&lt;'Matchs et classements'!E69,0),IF('Equipes et choix des points'!$I$2=2,IF('Matchs et classements'!D69&lt;'Matchs et classements'!E69,1))))))</f>
        <v>0</v>
      </c>
      <c r="CU69" s="8">
        <f>IF(E69="",0,IF(E69&gt;D69,0,IF(E69=D69,0,IF('Equipes et choix des points'!$I$2=1,IF('Matchs et classements'!E69&lt;'Matchs et classements'!D69,0),IF('Equipes et choix des points'!$I$2=2,IF('Matchs et classements'!E69&lt;'Matchs et classements'!D69,1))))))</f>
        <v>0</v>
      </c>
      <c r="CV69" s="8">
        <f t="shared" ref="CV69:CV132" si="105">SUM(CP69,CR69,CT69)-SUM(CJ69,CL69)</f>
        <v>0</v>
      </c>
      <c r="CW69" s="8">
        <f t="shared" ref="CW69:CW132" si="106">SUM(CO69,CQ69,CS69)-SUM(CK69,CM69)</f>
        <v>0</v>
      </c>
      <c r="CX69" s="8">
        <f t="shared" ref="CX69:CX132" si="107">IF(B69="Forfait perdant",0,IF(B69="Forfait Général",0,IF(D69="",0,1)))</f>
        <v>0</v>
      </c>
      <c r="CY69" s="8">
        <f t="shared" ref="CY69:CY132" si="108">IF(G69="Forfait Perdant",0,IF(G69="Forfait Général",0,IF(E69="",0,1)))</f>
        <v>0</v>
      </c>
      <c r="CZ69" s="8" t="b">
        <f t="shared" si="91"/>
        <v>0</v>
      </c>
      <c r="DA69" s="8" t="b">
        <f t="shared" si="92"/>
        <v>0</v>
      </c>
      <c r="DB69" s="8" t="b">
        <f t="shared" si="93"/>
        <v>0</v>
      </c>
      <c r="DC69" s="8" t="b">
        <f t="shared" si="94"/>
        <v>0</v>
      </c>
      <c r="DD69" s="8" t="b">
        <f t="shared" si="95"/>
        <v>0</v>
      </c>
      <c r="DE69" s="8" t="b">
        <f t="shared" si="96"/>
        <v>0</v>
      </c>
      <c r="DF69" s="8">
        <f t="shared" si="97"/>
        <v>0</v>
      </c>
      <c r="DG69" s="8">
        <f t="shared" si="98"/>
        <v>0</v>
      </c>
      <c r="DH69" s="8">
        <f t="shared" si="99"/>
        <v>0</v>
      </c>
      <c r="DI69" s="8">
        <f t="shared" si="100"/>
        <v>0</v>
      </c>
      <c r="DJ69" s="19"/>
      <c r="DK69" s="18"/>
      <c r="DL69" s="18"/>
      <c r="DM69" s="19"/>
      <c r="DN69" s="19"/>
      <c r="DO69" s="18"/>
      <c r="DP69" s="18"/>
      <c r="DQ69" s="19"/>
      <c r="DR69" s="19"/>
      <c r="DS69" s="18"/>
      <c r="DT69" s="18"/>
      <c r="DU69" s="19"/>
      <c r="DV69" s="18"/>
      <c r="DW69" s="18"/>
      <c r="DX69" s="18"/>
      <c r="DY69" s="18"/>
      <c r="DZ69" s="18"/>
      <c r="EA69" s="18"/>
      <c r="EB69" s="18"/>
      <c r="EC69" s="18"/>
      <c r="ED69" s="18"/>
      <c r="EE69" s="18"/>
      <c r="EF69" s="18"/>
      <c r="EG69" s="18"/>
      <c r="EH69" s="18"/>
      <c r="EI69" s="18"/>
      <c r="EJ69" s="18"/>
      <c r="EK69" s="18"/>
      <c r="EL69" s="18"/>
      <c r="EM69" s="18"/>
      <c r="EN69" s="18"/>
      <c r="EO69" s="18"/>
      <c r="EP69" s="18"/>
      <c r="EQ69" s="18"/>
      <c r="ER69" s="18"/>
      <c r="ES69" s="18"/>
      <c r="ET69" s="18"/>
      <c r="EU69" s="18"/>
      <c r="EV69" s="18"/>
      <c r="EW69" s="18"/>
      <c r="EX69" s="18"/>
      <c r="EY69" s="18"/>
      <c r="EZ69" s="18"/>
      <c r="FA69" s="18"/>
      <c r="FB69" s="18"/>
      <c r="FC69" s="18"/>
      <c r="FD69" s="18"/>
      <c r="FE69" s="18"/>
    </row>
    <row r="70" spans="1:161" x14ac:dyDescent="0.25">
      <c r="A70" s="28"/>
      <c r="B70" s="71"/>
      <c r="C70" s="29"/>
      <c r="D70" s="30"/>
      <c r="E70" s="31"/>
      <c r="F70" s="32"/>
      <c r="G70" s="74"/>
      <c r="H70" s="33"/>
      <c r="I70" s="34"/>
      <c r="J70" s="35"/>
      <c r="K70" s="104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9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9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9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8">
        <f t="shared" si="89"/>
        <v>0</v>
      </c>
      <c r="CK70" s="8">
        <f t="shared" si="90"/>
        <v>0</v>
      </c>
      <c r="CL70" s="8" t="str">
        <f t="shared" si="101"/>
        <v/>
      </c>
      <c r="CM70" s="8" t="str">
        <f t="shared" si="102"/>
        <v/>
      </c>
      <c r="CN70" s="8" t="str">
        <f t="shared" si="103"/>
        <v/>
      </c>
      <c r="CO70" s="8" t="str">
        <f t="shared" si="104"/>
        <v/>
      </c>
      <c r="CP70" s="8">
        <f>IF(D70="",0,IF(D70=E70,0,IF(D70&lt;E70,0,IF('Equipes et choix des points'!$I$2=1,IF('Matchs et classements'!D70&gt;'Matchs et classements'!E70,3),IF('Equipes et choix des points'!$I$2=2,IF('Matchs et classements'!D70&gt;E70,4))))))</f>
        <v>0</v>
      </c>
      <c r="CQ70" s="8">
        <f>IF(E70="",0,IF(E70=D70,0,IF(E70&lt;D70,0,IF('Equipes et choix des points'!$I$2=1,IF('Matchs et classements'!E70&gt;'Matchs et classements'!D70,3),IF('Equipes et choix des points'!$I$2=2,IF('Matchs et classements'!E70&gt;'Matchs et classements'!D70,4))))))</f>
        <v>0</v>
      </c>
      <c r="CR70" s="8">
        <f>IF(D70="",0,IF(D70&gt;E70,0,IF(D70&lt;E70,0,IF('Equipes et choix des points'!$I$2=1,IF('Matchs et classements'!D70='Matchs et classements'!E70,1),IF('Equipes et choix des points'!$I$2=2,IF('Matchs et classements'!D70='Matchs et classements'!E70,2))))))</f>
        <v>0</v>
      </c>
      <c r="CS70" s="8">
        <f>IF(E70="",0,IF(E70&gt;D70,0,IF(E70&lt;D70,0,IF('Equipes et choix des points'!$I$2=1,IF('Matchs et classements'!E70='Matchs et classements'!D70,1),IF('Equipes et choix des points'!$I$2=2,IF('Matchs et classements'!E70='Matchs et classements'!D70,2))))))</f>
        <v>0</v>
      </c>
      <c r="CT70" s="8">
        <f>IF(D70="",0,IF(D70&gt;E70,0,IF(D70=E70,0,IF('Equipes et choix des points'!$I$2=1,IF('Matchs et classements'!D70&lt;'Matchs et classements'!E70,0),IF('Equipes et choix des points'!$I$2=2,IF('Matchs et classements'!D70&lt;'Matchs et classements'!E70,1))))))</f>
        <v>0</v>
      </c>
      <c r="CU70" s="8">
        <f>IF(E70="",0,IF(E70&gt;D70,0,IF(E70=D70,0,IF('Equipes et choix des points'!$I$2=1,IF('Matchs et classements'!E70&lt;'Matchs et classements'!D70,0),IF('Equipes et choix des points'!$I$2=2,IF('Matchs et classements'!E70&lt;'Matchs et classements'!D70,1))))))</f>
        <v>0</v>
      </c>
      <c r="CV70" s="8">
        <f t="shared" si="105"/>
        <v>0</v>
      </c>
      <c r="CW70" s="8">
        <f t="shared" si="106"/>
        <v>0</v>
      </c>
      <c r="CX70" s="8">
        <f t="shared" si="107"/>
        <v>0</v>
      </c>
      <c r="CY70" s="8">
        <f t="shared" si="108"/>
        <v>0</v>
      </c>
      <c r="CZ70" s="8" t="b">
        <f t="shared" si="91"/>
        <v>0</v>
      </c>
      <c r="DA70" s="8" t="b">
        <f t="shared" si="92"/>
        <v>0</v>
      </c>
      <c r="DB70" s="8" t="b">
        <f t="shared" si="93"/>
        <v>0</v>
      </c>
      <c r="DC70" s="8" t="b">
        <f t="shared" si="94"/>
        <v>0</v>
      </c>
      <c r="DD70" s="8" t="b">
        <f t="shared" si="95"/>
        <v>0</v>
      </c>
      <c r="DE70" s="8" t="b">
        <f t="shared" si="96"/>
        <v>0</v>
      </c>
      <c r="DF70" s="8">
        <f t="shared" si="97"/>
        <v>0</v>
      </c>
      <c r="DG70" s="8">
        <f t="shared" si="98"/>
        <v>0</v>
      </c>
      <c r="DH70" s="8">
        <f t="shared" si="99"/>
        <v>0</v>
      </c>
      <c r="DI70" s="8">
        <f t="shared" si="100"/>
        <v>0</v>
      </c>
      <c r="DJ70" s="19"/>
      <c r="DK70" s="18"/>
      <c r="DL70" s="18"/>
      <c r="DM70" s="19"/>
      <c r="DN70" s="19"/>
      <c r="DO70" s="18"/>
      <c r="DP70" s="18"/>
      <c r="DQ70" s="19"/>
      <c r="DR70" s="19"/>
      <c r="DS70" s="18"/>
      <c r="DT70" s="18"/>
      <c r="DU70" s="19"/>
      <c r="DV70" s="18"/>
      <c r="DW70" s="18"/>
      <c r="DX70" s="18"/>
      <c r="DY70" s="18"/>
      <c r="DZ70" s="18"/>
      <c r="EA70" s="18"/>
      <c r="EB70" s="18"/>
      <c r="EC70" s="18"/>
      <c r="ED70" s="18"/>
      <c r="EE70" s="18"/>
      <c r="EF70" s="18"/>
      <c r="EG70" s="18"/>
      <c r="EH70" s="18"/>
      <c r="EI70" s="18"/>
      <c r="EJ70" s="18"/>
      <c r="EK70" s="18"/>
      <c r="EL70" s="18"/>
      <c r="EM70" s="18"/>
      <c r="EN70" s="18"/>
      <c r="EO70" s="18"/>
      <c r="EP70" s="18"/>
      <c r="EQ70" s="18"/>
      <c r="ER70" s="18"/>
      <c r="ES70" s="18"/>
      <c r="ET70" s="18"/>
      <c r="EU70" s="18"/>
      <c r="EV70" s="18"/>
      <c r="EW70" s="18"/>
      <c r="EX70" s="18"/>
      <c r="EY70" s="18"/>
      <c r="EZ70" s="18"/>
      <c r="FA70" s="18"/>
      <c r="FB70" s="18"/>
      <c r="FC70" s="18"/>
      <c r="FD70" s="18"/>
      <c r="FE70" s="18"/>
    </row>
    <row r="71" spans="1:161" x14ac:dyDescent="0.25">
      <c r="A71" s="28"/>
      <c r="B71" s="71"/>
      <c r="C71" s="29"/>
      <c r="D71" s="30"/>
      <c r="E71" s="31"/>
      <c r="F71" s="32"/>
      <c r="G71" s="74"/>
      <c r="H71" s="33"/>
      <c r="I71" s="34"/>
      <c r="J71" s="35"/>
      <c r="K71" s="104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9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9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9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8">
        <f t="shared" si="89"/>
        <v>0</v>
      </c>
      <c r="CK71" s="8">
        <f t="shared" si="90"/>
        <v>0</v>
      </c>
      <c r="CL71" s="8" t="str">
        <f t="shared" si="101"/>
        <v/>
      </c>
      <c r="CM71" s="8" t="str">
        <f t="shared" si="102"/>
        <v/>
      </c>
      <c r="CN71" s="8" t="str">
        <f t="shared" si="103"/>
        <v/>
      </c>
      <c r="CO71" s="8" t="str">
        <f t="shared" si="104"/>
        <v/>
      </c>
      <c r="CP71" s="8">
        <f>IF(D71="",0,IF(D71=E71,0,IF(D71&lt;E71,0,IF('Equipes et choix des points'!$I$2=1,IF('Matchs et classements'!D71&gt;'Matchs et classements'!E71,3),IF('Equipes et choix des points'!$I$2=2,IF('Matchs et classements'!D71&gt;E71,4))))))</f>
        <v>0</v>
      </c>
      <c r="CQ71" s="8">
        <f>IF(E71="",0,IF(E71=D71,0,IF(E71&lt;D71,0,IF('Equipes et choix des points'!$I$2=1,IF('Matchs et classements'!E71&gt;'Matchs et classements'!D71,3),IF('Equipes et choix des points'!$I$2=2,IF('Matchs et classements'!E71&gt;'Matchs et classements'!D71,4))))))</f>
        <v>0</v>
      </c>
      <c r="CR71" s="8">
        <f>IF(D71="",0,IF(D71&gt;E71,0,IF(D71&lt;E71,0,IF('Equipes et choix des points'!$I$2=1,IF('Matchs et classements'!D71='Matchs et classements'!E71,1),IF('Equipes et choix des points'!$I$2=2,IF('Matchs et classements'!D71='Matchs et classements'!E71,2))))))</f>
        <v>0</v>
      </c>
      <c r="CS71" s="8">
        <f>IF(E71="",0,IF(E71&gt;D71,0,IF(E71&lt;D71,0,IF('Equipes et choix des points'!$I$2=1,IF('Matchs et classements'!E71='Matchs et classements'!D71,1),IF('Equipes et choix des points'!$I$2=2,IF('Matchs et classements'!E71='Matchs et classements'!D71,2))))))</f>
        <v>0</v>
      </c>
      <c r="CT71" s="8">
        <f>IF(D71="",0,IF(D71&gt;E71,0,IF(D71=E71,0,IF('Equipes et choix des points'!$I$2=1,IF('Matchs et classements'!D71&lt;'Matchs et classements'!E71,0),IF('Equipes et choix des points'!$I$2=2,IF('Matchs et classements'!D71&lt;'Matchs et classements'!E71,1))))))</f>
        <v>0</v>
      </c>
      <c r="CU71" s="8">
        <f>IF(E71="",0,IF(E71&gt;D71,0,IF(E71=D71,0,IF('Equipes et choix des points'!$I$2=1,IF('Matchs et classements'!E71&lt;'Matchs et classements'!D71,0),IF('Equipes et choix des points'!$I$2=2,IF('Matchs et classements'!E71&lt;'Matchs et classements'!D71,1))))))</f>
        <v>0</v>
      </c>
      <c r="CV71" s="8">
        <f t="shared" si="105"/>
        <v>0</v>
      </c>
      <c r="CW71" s="8">
        <f t="shared" si="106"/>
        <v>0</v>
      </c>
      <c r="CX71" s="8">
        <f t="shared" si="107"/>
        <v>0</v>
      </c>
      <c r="CY71" s="8">
        <f t="shared" si="108"/>
        <v>0</v>
      </c>
      <c r="CZ71" s="8" t="b">
        <f t="shared" si="91"/>
        <v>0</v>
      </c>
      <c r="DA71" s="8" t="b">
        <f t="shared" si="92"/>
        <v>0</v>
      </c>
      <c r="DB71" s="8" t="b">
        <f t="shared" si="93"/>
        <v>0</v>
      </c>
      <c r="DC71" s="8" t="b">
        <f t="shared" si="94"/>
        <v>0</v>
      </c>
      <c r="DD71" s="8" t="b">
        <f t="shared" si="95"/>
        <v>0</v>
      </c>
      <c r="DE71" s="8" t="b">
        <f t="shared" si="96"/>
        <v>0</v>
      </c>
      <c r="DF71" s="8">
        <f t="shared" si="97"/>
        <v>0</v>
      </c>
      <c r="DG71" s="8">
        <f t="shared" si="98"/>
        <v>0</v>
      </c>
      <c r="DH71" s="8">
        <f t="shared" si="99"/>
        <v>0</v>
      </c>
      <c r="DI71" s="8">
        <f t="shared" si="100"/>
        <v>0</v>
      </c>
      <c r="DJ71" s="19"/>
      <c r="DK71" s="18"/>
      <c r="DL71" s="18"/>
      <c r="DM71" s="19"/>
      <c r="DN71" s="19"/>
      <c r="DO71" s="18"/>
      <c r="DP71" s="18"/>
      <c r="DQ71" s="19"/>
      <c r="DR71" s="19"/>
      <c r="DS71" s="18"/>
      <c r="DT71" s="18"/>
      <c r="DU71" s="19"/>
      <c r="DV71" s="18"/>
      <c r="DW71" s="18"/>
      <c r="DX71" s="18"/>
      <c r="DY71" s="18"/>
      <c r="DZ71" s="18"/>
      <c r="EA71" s="18"/>
      <c r="EB71" s="18"/>
      <c r="EC71" s="18"/>
      <c r="ED71" s="18"/>
      <c r="EE71" s="18"/>
      <c r="EF71" s="18"/>
      <c r="EG71" s="18"/>
      <c r="EH71" s="18"/>
      <c r="EI71" s="18"/>
      <c r="EJ71" s="18"/>
      <c r="EK71" s="18"/>
      <c r="EL71" s="18"/>
      <c r="EM71" s="18"/>
      <c r="EN71" s="18"/>
      <c r="EO71" s="18"/>
      <c r="EP71" s="18"/>
      <c r="EQ71" s="18"/>
      <c r="ER71" s="18"/>
      <c r="ES71" s="18"/>
      <c r="ET71" s="18"/>
      <c r="EU71" s="18"/>
      <c r="EV71" s="18"/>
      <c r="EW71" s="18"/>
      <c r="EX71" s="18"/>
      <c r="EY71" s="18"/>
      <c r="EZ71" s="18"/>
      <c r="FA71" s="18"/>
      <c r="FB71" s="18"/>
      <c r="FC71" s="18"/>
      <c r="FD71" s="18"/>
      <c r="FE71" s="18"/>
    </row>
    <row r="72" spans="1:161" x14ac:dyDescent="0.25">
      <c r="A72" s="28"/>
      <c r="B72" s="71"/>
      <c r="C72" s="29"/>
      <c r="D72" s="30"/>
      <c r="E72" s="31"/>
      <c r="F72" s="32"/>
      <c r="G72" s="74"/>
      <c r="H72" s="33"/>
      <c r="I72" s="34"/>
      <c r="J72" s="35"/>
      <c r="K72" s="104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9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9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9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8">
        <f t="shared" si="89"/>
        <v>0</v>
      </c>
      <c r="CK72" s="8">
        <f t="shared" si="90"/>
        <v>0</v>
      </c>
      <c r="CL72" s="8" t="str">
        <f t="shared" si="101"/>
        <v/>
      </c>
      <c r="CM72" s="8" t="str">
        <f t="shared" si="102"/>
        <v/>
      </c>
      <c r="CN72" s="8" t="str">
        <f t="shared" si="103"/>
        <v/>
      </c>
      <c r="CO72" s="8" t="str">
        <f t="shared" si="104"/>
        <v/>
      </c>
      <c r="CP72" s="8">
        <f>IF(D72="",0,IF(D72=E72,0,IF(D72&lt;E72,0,IF('Equipes et choix des points'!$I$2=1,IF('Matchs et classements'!D72&gt;'Matchs et classements'!E72,3),IF('Equipes et choix des points'!$I$2=2,IF('Matchs et classements'!D72&gt;E72,4))))))</f>
        <v>0</v>
      </c>
      <c r="CQ72" s="8">
        <f>IF(E72="",0,IF(E72=D72,0,IF(E72&lt;D72,0,IF('Equipes et choix des points'!$I$2=1,IF('Matchs et classements'!E72&gt;'Matchs et classements'!D72,3),IF('Equipes et choix des points'!$I$2=2,IF('Matchs et classements'!E72&gt;'Matchs et classements'!D72,4))))))</f>
        <v>0</v>
      </c>
      <c r="CR72" s="8">
        <f>IF(D72="",0,IF(D72&gt;E72,0,IF(D72&lt;E72,0,IF('Equipes et choix des points'!$I$2=1,IF('Matchs et classements'!D72='Matchs et classements'!E72,1),IF('Equipes et choix des points'!$I$2=2,IF('Matchs et classements'!D72='Matchs et classements'!E72,2))))))</f>
        <v>0</v>
      </c>
      <c r="CS72" s="8">
        <f>IF(E72="",0,IF(E72&gt;D72,0,IF(E72&lt;D72,0,IF('Equipes et choix des points'!$I$2=1,IF('Matchs et classements'!E72='Matchs et classements'!D72,1),IF('Equipes et choix des points'!$I$2=2,IF('Matchs et classements'!E72='Matchs et classements'!D72,2))))))</f>
        <v>0</v>
      </c>
      <c r="CT72" s="8">
        <f>IF(D72="",0,IF(D72&gt;E72,0,IF(D72=E72,0,IF('Equipes et choix des points'!$I$2=1,IF('Matchs et classements'!D72&lt;'Matchs et classements'!E72,0),IF('Equipes et choix des points'!$I$2=2,IF('Matchs et classements'!D72&lt;'Matchs et classements'!E72,1))))))</f>
        <v>0</v>
      </c>
      <c r="CU72" s="8">
        <f>IF(E72="",0,IF(E72&gt;D72,0,IF(E72=D72,0,IF('Equipes et choix des points'!$I$2=1,IF('Matchs et classements'!E72&lt;'Matchs et classements'!D72,0),IF('Equipes et choix des points'!$I$2=2,IF('Matchs et classements'!E72&lt;'Matchs et classements'!D72,1))))))</f>
        <v>0</v>
      </c>
      <c r="CV72" s="8">
        <f t="shared" si="105"/>
        <v>0</v>
      </c>
      <c r="CW72" s="8">
        <f t="shared" si="106"/>
        <v>0</v>
      </c>
      <c r="CX72" s="8">
        <f t="shared" si="107"/>
        <v>0</v>
      </c>
      <c r="CY72" s="8">
        <f t="shared" si="108"/>
        <v>0</v>
      </c>
      <c r="CZ72" s="8" t="b">
        <f t="shared" si="91"/>
        <v>0</v>
      </c>
      <c r="DA72" s="8" t="b">
        <f t="shared" si="92"/>
        <v>0</v>
      </c>
      <c r="DB72" s="8" t="b">
        <f t="shared" si="93"/>
        <v>0</v>
      </c>
      <c r="DC72" s="8" t="b">
        <f t="shared" si="94"/>
        <v>0</v>
      </c>
      <c r="DD72" s="8" t="b">
        <f t="shared" si="95"/>
        <v>0</v>
      </c>
      <c r="DE72" s="8" t="b">
        <f t="shared" si="96"/>
        <v>0</v>
      </c>
      <c r="DF72" s="8">
        <f t="shared" si="97"/>
        <v>0</v>
      </c>
      <c r="DG72" s="8">
        <f t="shared" si="98"/>
        <v>0</v>
      </c>
      <c r="DH72" s="8">
        <f t="shared" si="99"/>
        <v>0</v>
      </c>
      <c r="DI72" s="8">
        <f t="shared" si="100"/>
        <v>0</v>
      </c>
      <c r="DJ72" s="19"/>
      <c r="DK72" s="18"/>
      <c r="DL72" s="18"/>
      <c r="DM72" s="19"/>
      <c r="DN72" s="19"/>
      <c r="DO72" s="18"/>
      <c r="DP72" s="18"/>
      <c r="DQ72" s="19"/>
      <c r="DR72" s="19"/>
      <c r="DS72" s="18"/>
      <c r="DT72" s="18"/>
      <c r="DU72" s="19"/>
      <c r="DV72" s="18"/>
      <c r="DW72" s="18"/>
      <c r="DX72" s="18"/>
      <c r="DY72" s="18"/>
      <c r="DZ72" s="18"/>
      <c r="EA72" s="18"/>
      <c r="EB72" s="18"/>
      <c r="EC72" s="18"/>
      <c r="ED72" s="18"/>
      <c r="EE72" s="18"/>
      <c r="EF72" s="18"/>
      <c r="EG72" s="18"/>
      <c r="EH72" s="18"/>
      <c r="EI72" s="18"/>
      <c r="EJ72" s="18"/>
      <c r="EK72" s="18"/>
      <c r="EL72" s="18"/>
      <c r="EM72" s="18"/>
      <c r="EN72" s="18"/>
      <c r="EO72" s="18"/>
      <c r="EP72" s="18"/>
      <c r="EQ72" s="18"/>
      <c r="ER72" s="18"/>
      <c r="ES72" s="18"/>
      <c r="ET72" s="18"/>
      <c r="EU72" s="18"/>
      <c r="EV72" s="18"/>
      <c r="EW72" s="18"/>
      <c r="EX72" s="18"/>
      <c r="EY72" s="18"/>
      <c r="EZ72" s="18"/>
      <c r="FA72" s="18"/>
      <c r="FB72" s="18"/>
      <c r="FC72" s="18"/>
      <c r="FD72" s="18"/>
      <c r="FE72" s="18"/>
    </row>
    <row r="73" spans="1:161" ht="15.75" thickBot="1" x14ac:dyDescent="0.3">
      <c r="A73" s="36"/>
      <c r="B73" s="72"/>
      <c r="C73" s="37"/>
      <c r="D73" s="38"/>
      <c r="E73" s="39"/>
      <c r="F73" s="40"/>
      <c r="G73" s="75"/>
      <c r="H73" s="41"/>
      <c r="I73" s="42"/>
      <c r="J73" s="43"/>
      <c r="K73" s="105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9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9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9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8">
        <f t="shared" si="89"/>
        <v>0</v>
      </c>
      <c r="CK73" s="8">
        <f t="shared" si="90"/>
        <v>0</v>
      </c>
      <c r="CL73" s="8" t="str">
        <f t="shared" si="101"/>
        <v/>
      </c>
      <c r="CM73" s="8" t="str">
        <f t="shared" si="102"/>
        <v/>
      </c>
      <c r="CN73" s="8" t="str">
        <f t="shared" si="103"/>
        <v/>
      </c>
      <c r="CO73" s="8" t="str">
        <f t="shared" si="104"/>
        <v/>
      </c>
      <c r="CP73" s="8">
        <f>IF(D73="",0,IF(D73=E73,0,IF(D73&lt;E73,0,IF('Equipes et choix des points'!$I$2=1,IF('Matchs et classements'!D73&gt;'Matchs et classements'!E73,3),IF('Equipes et choix des points'!$I$2=2,IF('Matchs et classements'!D73&gt;E73,4))))))</f>
        <v>0</v>
      </c>
      <c r="CQ73" s="8">
        <f>IF(E73="",0,IF(E73=D73,0,IF(E73&lt;D73,0,IF('Equipes et choix des points'!$I$2=1,IF('Matchs et classements'!E73&gt;'Matchs et classements'!D73,3),IF('Equipes et choix des points'!$I$2=2,IF('Matchs et classements'!E73&gt;'Matchs et classements'!D73,4))))))</f>
        <v>0</v>
      </c>
      <c r="CR73" s="8">
        <f>IF(D73="",0,IF(D73&gt;E73,0,IF(D73&lt;E73,0,IF('Equipes et choix des points'!$I$2=1,IF('Matchs et classements'!D73='Matchs et classements'!E73,1),IF('Equipes et choix des points'!$I$2=2,IF('Matchs et classements'!D73='Matchs et classements'!E73,2))))))</f>
        <v>0</v>
      </c>
      <c r="CS73" s="8">
        <f>IF(E73="",0,IF(E73&gt;D73,0,IF(E73&lt;D73,0,IF('Equipes et choix des points'!$I$2=1,IF('Matchs et classements'!E73='Matchs et classements'!D73,1),IF('Equipes et choix des points'!$I$2=2,IF('Matchs et classements'!E73='Matchs et classements'!D73,2))))))</f>
        <v>0</v>
      </c>
      <c r="CT73" s="8">
        <f>IF(D73="",0,IF(D73&gt;E73,0,IF(D73=E73,0,IF('Equipes et choix des points'!$I$2=1,IF('Matchs et classements'!D73&lt;'Matchs et classements'!E73,0),IF('Equipes et choix des points'!$I$2=2,IF('Matchs et classements'!D73&lt;'Matchs et classements'!E73,1))))))</f>
        <v>0</v>
      </c>
      <c r="CU73" s="8">
        <f>IF(E73="",0,IF(E73&gt;D73,0,IF(E73=D73,0,IF('Equipes et choix des points'!$I$2=1,IF('Matchs et classements'!E73&lt;'Matchs et classements'!D73,0),IF('Equipes et choix des points'!$I$2=2,IF('Matchs et classements'!E73&lt;'Matchs et classements'!D73,1))))))</f>
        <v>0</v>
      </c>
      <c r="CV73" s="8">
        <f t="shared" si="105"/>
        <v>0</v>
      </c>
      <c r="CW73" s="8">
        <f t="shared" si="106"/>
        <v>0</v>
      </c>
      <c r="CX73" s="8">
        <f t="shared" si="107"/>
        <v>0</v>
      </c>
      <c r="CY73" s="8">
        <f t="shared" si="108"/>
        <v>0</v>
      </c>
      <c r="CZ73" s="8" t="b">
        <f t="shared" si="91"/>
        <v>0</v>
      </c>
      <c r="DA73" s="8" t="b">
        <f t="shared" si="92"/>
        <v>0</v>
      </c>
      <c r="DB73" s="8" t="b">
        <f t="shared" si="93"/>
        <v>0</v>
      </c>
      <c r="DC73" s="8" t="b">
        <f t="shared" si="94"/>
        <v>0</v>
      </c>
      <c r="DD73" s="8" t="b">
        <f t="shared" si="95"/>
        <v>0</v>
      </c>
      <c r="DE73" s="8" t="b">
        <f t="shared" si="96"/>
        <v>0</v>
      </c>
      <c r="DF73" s="8">
        <f t="shared" si="97"/>
        <v>0</v>
      </c>
      <c r="DG73" s="8">
        <f t="shared" si="98"/>
        <v>0</v>
      </c>
      <c r="DH73" s="8">
        <f t="shared" si="99"/>
        <v>0</v>
      </c>
      <c r="DI73" s="8">
        <f t="shared" si="100"/>
        <v>0</v>
      </c>
      <c r="DJ73" s="19"/>
      <c r="DK73" s="18"/>
      <c r="DL73" s="18"/>
      <c r="DM73" s="19"/>
      <c r="DN73" s="19"/>
      <c r="DO73" s="18"/>
      <c r="DP73" s="18"/>
      <c r="DQ73" s="19"/>
      <c r="DR73" s="19"/>
      <c r="DS73" s="18"/>
      <c r="DT73" s="18"/>
      <c r="DU73" s="19"/>
      <c r="DV73" s="18"/>
      <c r="DW73" s="18"/>
      <c r="DX73" s="18"/>
      <c r="DY73" s="18"/>
      <c r="DZ73" s="18"/>
      <c r="EA73" s="18"/>
      <c r="EB73" s="18"/>
      <c r="EC73" s="18"/>
      <c r="ED73" s="18"/>
      <c r="EE73" s="18"/>
      <c r="EF73" s="18"/>
      <c r="EG73" s="18"/>
      <c r="EH73" s="18"/>
      <c r="EI73" s="18"/>
      <c r="EJ73" s="18"/>
      <c r="EK73" s="18"/>
      <c r="EL73" s="18"/>
      <c r="EM73" s="18"/>
      <c r="EN73" s="18"/>
      <c r="EO73" s="18"/>
      <c r="EP73" s="18"/>
      <c r="EQ73" s="18"/>
      <c r="ER73" s="18"/>
      <c r="ES73" s="18"/>
      <c r="ET73" s="18"/>
      <c r="EU73" s="18"/>
      <c r="EV73" s="18"/>
      <c r="EW73" s="18"/>
      <c r="EX73" s="18"/>
      <c r="EY73" s="18"/>
      <c r="EZ73" s="18"/>
      <c r="FA73" s="18"/>
      <c r="FB73" s="18"/>
      <c r="FC73" s="18"/>
      <c r="FD73" s="18"/>
      <c r="FE73" s="18"/>
    </row>
    <row r="74" spans="1:161" x14ac:dyDescent="0.25">
      <c r="A74" s="20"/>
      <c r="B74" s="70"/>
      <c r="C74" s="21"/>
      <c r="D74" s="22"/>
      <c r="E74" s="23"/>
      <c r="F74" s="24"/>
      <c r="G74" s="73"/>
      <c r="H74" s="25"/>
      <c r="I74" s="26"/>
      <c r="J74" s="27"/>
      <c r="K74" s="103">
        <v>8</v>
      </c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9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9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9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8">
        <f t="shared" si="89"/>
        <v>0</v>
      </c>
      <c r="CK74" s="8">
        <f t="shared" si="90"/>
        <v>0</v>
      </c>
      <c r="CL74" s="8" t="str">
        <f t="shared" si="101"/>
        <v/>
      </c>
      <c r="CM74" s="8" t="str">
        <f t="shared" si="102"/>
        <v/>
      </c>
      <c r="CN74" s="8" t="str">
        <f t="shared" si="103"/>
        <v/>
      </c>
      <c r="CO74" s="8" t="str">
        <f t="shared" si="104"/>
        <v/>
      </c>
      <c r="CP74" s="8">
        <f>IF(D74="",0,IF(D74=E74,0,IF(D74&lt;E74,0,IF('Equipes et choix des points'!$I$2=1,IF('Matchs et classements'!D74&gt;'Matchs et classements'!E74,3),IF('Equipes et choix des points'!$I$2=2,IF('Matchs et classements'!D74&gt;E74,4))))))</f>
        <v>0</v>
      </c>
      <c r="CQ74" s="8">
        <f>IF(E74="",0,IF(E74=D74,0,IF(E74&lt;D74,0,IF('Equipes et choix des points'!$I$2=1,IF('Matchs et classements'!E74&gt;'Matchs et classements'!D74,3),IF('Equipes et choix des points'!$I$2=2,IF('Matchs et classements'!E74&gt;'Matchs et classements'!D74,4))))))</f>
        <v>0</v>
      </c>
      <c r="CR74" s="8">
        <f>IF(D74="",0,IF(D74&gt;E74,0,IF(D74&lt;E74,0,IF('Equipes et choix des points'!$I$2=1,IF('Matchs et classements'!D74='Matchs et classements'!E74,1),IF('Equipes et choix des points'!$I$2=2,IF('Matchs et classements'!D74='Matchs et classements'!E74,2))))))</f>
        <v>0</v>
      </c>
      <c r="CS74" s="8">
        <f>IF(E74="",0,IF(E74&gt;D74,0,IF(E74&lt;D74,0,IF('Equipes et choix des points'!$I$2=1,IF('Matchs et classements'!E74='Matchs et classements'!D74,1),IF('Equipes et choix des points'!$I$2=2,IF('Matchs et classements'!E74='Matchs et classements'!D74,2))))))</f>
        <v>0</v>
      </c>
      <c r="CT74" s="8">
        <f>IF(D74="",0,IF(D74&gt;E74,0,IF(D74=E74,0,IF('Equipes et choix des points'!$I$2=1,IF('Matchs et classements'!D74&lt;'Matchs et classements'!E74,0),IF('Equipes et choix des points'!$I$2=2,IF('Matchs et classements'!D74&lt;'Matchs et classements'!E74,1))))))</f>
        <v>0</v>
      </c>
      <c r="CU74" s="8">
        <f>IF(E74="",0,IF(E74&gt;D74,0,IF(E74=D74,0,IF('Equipes et choix des points'!$I$2=1,IF('Matchs et classements'!E74&lt;'Matchs et classements'!D74,0),IF('Equipes et choix des points'!$I$2=2,IF('Matchs et classements'!E74&lt;'Matchs et classements'!D74,1))))))</f>
        <v>0</v>
      </c>
      <c r="CV74" s="8">
        <f t="shared" si="105"/>
        <v>0</v>
      </c>
      <c r="CW74" s="8">
        <f t="shared" si="106"/>
        <v>0</v>
      </c>
      <c r="CX74" s="8">
        <f t="shared" si="107"/>
        <v>0</v>
      </c>
      <c r="CY74" s="8">
        <f t="shared" si="108"/>
        <v>0</v>
      </c>
      <c r="CZ74" s="8" t="b">
        <f t="shared" si="91"/>
        <v>0</v>
      </c>
      <c r="DA74" s="8" t="b">
        <f t="shared" si="92"/>
        <v>0</v>
      </c>
      <c r="DB74" s="8" t="b">
        <f t="shared" si="93"/>
        <v>0</v>
      </c>
      <c r="DC74" s="8" t="b">
        <f t="shared" si="94"/>
        <v>0</v>
      </c>
      <c r="DD74" s="8" t="b">
        <f t="shared" si="95"/>
        <v>0</v>
      </c>
      <c r="DE74" s="8" t="b">
        <f t="shared" si="96"/>
        <v>0</v>
      </c>
      <c r="DF74" s="8">
        <f t="shared" si="97"/>
        <v>0</v>
      </c>
      <c r="DG74" s="8">
        <f t="shared" si="98"/>
        <v>0</v>
      </c>
      <c r="DH74" s="8">
        <f t="shared" si="99"/>
        <v>0</v>
      </c>
      <c r="DI74" s="8">
        <f t="shared" si="100"/>
        <v>0</v>
      </c>
      <c r="DJ74" s="19"/>
      <c r="DK74" s="18"/>
      <c r="DL74" s="18"/>
      <c r="DM74" s="19"/>
      <c r="DN74" s="19"/>
      <c r="DO74" s="18"/>
      <c r="DP74" s="18"/>
      <c r="DQ74" s="19"/>
      <c r="DR74" s="19"/>
      <c r="DS74" s="18"/>
      <c r="DT74" s="18"/>
      <c r="DU74" s="19"/>
      <c r="DV74" s="18"/>
      <c r="DW74" s="18"/>
      <c r="DX74" s="18"/>
      <c r="DY74" s="18"/>
      <c r="DZ74" s="18"/>
      <c r="EA74" s="18"/>
      <c r="EB74" s="18"/>
      <c r="EC74" s="18"/>
      <c r="ED74" s="18"/>
      <c r="EE74" s="18"/>
      <c r="EF74" s="18"/>
      <c r="EG74" s="18"/>
      <c r="EH74" s="18"/>
      <c r="EI74" s="18"/>
      <c r="EJ74" s="18"/>
      <c r="EK74" s="18"/>
      <c r="EL74" s="18"/>
      <c r="EM74" s="18"/>
      <c r="EN74" s="18"/>
      <c r="EO74" s="18"/>
      <c r="EP74" s="18"/>
      <c r="EQ74" s="18"/>
      <c r="ER74" s="18"/>
      <c r="ES74" s="18"/>
      <c r="ET74" s="18"/>
      <c r="EU74" s="18"/>
      <c r="EV74" s="18"/>
      <c r="EW74" s="18"/>
      <c r="EX74" s="18"/>
      <c r="EY74" s="18"/>
      <c r="EZ74" s="18"/>
      <c r="FA74" s="18"/>
      <c r="FB74" s="18"/>
      <c r="FC74" s="18"/>
      <c r="FD74" s="18"/>
      <c r="FE74" s="18"/>
    </row>
    <row r="75" spans="1:161" x14ac:dyDescent="0.25">
      <c r="A75" s="28"/>
      <c r="B75" s="71"/>
      <c r="C75" s="29"/>
      <c r="D75" s="30"/>
      <c r="E75" s="31"/>
      <c r="F75" s="32"/>
      <c r="G75" s="74"/>
      <c r="H75" s="33"/>
      <c r="I75" s="34"/>
      <c r="J75" s="35"/>
      <c r="K75" s="104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9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9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9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8">
        <f t="shared" si="89"/>
        <v>0</v>
      </c>
      <c r="CK75" s="8">
        <f t="shared" si="90"/>
        <v>0</v>
      </c>
      <c r="CL75" s="8" t="str">
        <f t="shared" si="101"/>
        <v/>
      </c>
      <c r="CM75" s="8" t="str">
        <f t="shared" si="102"/>
        <v/>
      </c>
      <c r="CN75" s="8" t="str">
        <f t="shared" si="103"/>
        <v/>
      </c>
      <c r="CO75" s="8" t="str">
        <f t="shared" si="104"/>
        <v/>
      </c>
      <c r="CP75" s="8">
        <f>IF(D75="",0,IF(D75=E75,0,IF(D75&lt;E75,0,IF('Equipes et choix des points'!$I$2=1,IF('Matchs et classements'!D75&gt;'Matchs et classements'!E75,3),IF('Equipes et choix des points'!$I$2=2,IF('Matchs et classements'!D75&gt;E75,4))))))</f>
        <v>0</v>
      </c>
      <c r="CQ75" s="8">
        <f>IF(E75="",0,IF(E75=D75,0,IF(E75&lt;D75,0,IF('Equipes et choix des points'!$I$2=1,IF('Matchs et classements'!E75&gt;'Matchs et classements'!D75,3),IF('Equipes et choix des points'!$I$2=2,IF('Matchs et classements'!E75&gt;'Matchs et classements'!D75,4))))))</f>
        <v>0</v>
      </c>
      <c r="CR75" s="8">
        <f>IF(D75="",0,IF(D75&gt;E75,0,IF(D75&lt;E75,0,IF('Equipes et choix des points'!$I$2=1,IF('Matchs et classements'!D75='Matchs et classements'!E75,1),IF('Equipes et choix des points'!$I$2=2,IF('Matchs et classements'!D75='Matchs et classements'!E75,2))))))</f>
        <v>0</v>
      </c>
      <c r="CS75" s="8">
        <f>IF(E75="",0,IF(E75&gt;D75,0,IF(E75&lt;D75,0,IF('Equipes et choix des points'!$I$2=1,IF('Matchs et classements'!E75='Matchs et classements'!D75,1),IF('Equipes et choix des points'!$I$2=2,IF('Matchs et classements'!E75='Matchs et classements'!D75,2))))))</f>
        <v>0</v>
      </c>
      <c r="CT75" s="8">
        <f>IF(D75="",0,IF(D75&gt;E75,0,IF(D75=E75,0,IF('Equipes et choix des points'!$I$2=1,IF('Matchs et classements'!D75&lt;'Matchs et classements'!E75,0),IF('Equipes et choix des points'!$I$2=2,IF('Matchs et classements'!D75&lt;'Matchs et classements'!E75,1))))))</f>
        <v>0</v>
      </c>
      <c r="CU75" s="8">
        <f>IF(E75="",0,IF(E75&gt;D75,0,IF(E75=D75,0,IF('Equipes et choix des points'!$I$2=1,IF('Matchs et classements'!E75&lt;'Matchs et classements'!D75,0),IF('Equipes et choix des points'!$I$2=2,IF('Matchs et classements'!E75&lt;'Matchs et classements'!D75,1))))))</f>
        <v>0</v>
      </c>
      <c r="CV75" s="8">
        <f t="shared" si="105"/>
        <v>0</v>
      </c>
      <c r="CW75" s="8">
        <f t="shared" si="106"/>
        <v>0</v>
      </c>
      <c r="CX75" s="8">
        <f t="shared" si="107"/>
        <v>0</v>
      </c>
      <c r="CY75" s="8">
        <f t="shared" si="108"/>
        <v>0</v>
      </c>
      <c r="CZ75" s="8" t="b">
        <f t="shared" si="91"/>
        <v>0</v>
      </c>
      <c r="DA75" s="8" t="b">
        <f t="shared" si="92"/>
        <v>0</v>
      </c>
      <c r="DB75" s="8" t="b">
        <f t="shared" si="93"/>
        <v>0</v>
      </c>
      <c r="DC75" s="8" t="b">
        <f t="shared" si="94"/>
        <v>0</v>
      </c>
      <c r="DD75" s="8" t="b">
        <f t="shared" si="95"/>
        <v>0</v>
      </c>
      <c r="DE75" s="8" t="b">
        <f t="shared" si="96"/>
        <v>0</v>
      </c>
      <c r="DF75" s="8">
        <f t="shared" si="97"/>
        <v>0</v>
      </c>
      <c r="DG75" s="8">
        <f t="shared" si="98"/>
        <v>0</v>
      </c>
      <c r="DH75" s="8">
        <f t="shared" si="99"/>
        <v>0</v>
      </c>
      <c r="DI75" s="8">
        <f t="shared" si="100"/>
        <v>0</v>
      </c>
      <c r="DJ75" s="19"/>
      <c r="DK75" s="18"/>
      <c r="DL75" s="18"/>
      <c r="DM75" s="19"/>
      <c r="DN75" s="19"/>
      <c r="DO75" s="18"/>
      <c r="DP75" s="18"/>
      <c r="DQ75" s="19"/>
      <c r="DR75" s="19"/>
      <c r="DS75" s="18"/>
      <c r="DT75" s="18"/>
      <c r="DU75" s="19"/>
      <c r="DV75" s="18"/>
      <c r="DW75" s="18"/>
      <c r="DX75" s="18"/>
      <c r="DY75" s="18"/>
      <c r="DZ75" s="18"/>
      <c r="EA75" s="18"/>
      <c r="EB75" s="18"/>
      <c r="EC75" s="18"/>
      <c r="ED75" s="18"/>
      <c r="EE75" s="18"/>
      <c r="EF75" s="18"/>
      <c r="EG75" s="18"/>
      <c r="EH75" s="18"/>
      <c r="EI75" s="18"/>
      <c r="EJ75" s="18"/>
      <c r="EK75" s="18"/>
      <c r="EL75" s="18"/>
      <c r="EM75" s="18"/>
      <c r="EN75" s="18"/>
      <c r="EO75" s="18"/>
      <c r="EP75" s="18"/>
      <c r="EQ75" s="18"/>
      <c r="ER75" s="18"/>
      <c r="ES75" s="18"/>
      <c r="ET75" s="18"/>
      <c r="EU75" s="18"/>
      <c r="EV75" s="18"/>
      <c r="EW75" s="18"/>
      <c r="EX75" s="18"/>
      <c r="EY75" s="18"/>
      <c r="EZ75" s="18"/>
      <c r="FA75" s="18"/>
      <c r="FB75" s="18"/>
      <c r="FC75" s="18"/>
      <c r="FD75" s="18"/>
      <c r="FE75" s="18"/>
    </row>
    <row r="76" spans="1:161" x14ac:dyDescent="0.25">
      <c r="A76" s="28"/>
      <c r="B76" s="71"/>
      <c r="C76" s="29"/>
      <c r="D76" s="30"/>
      <c r="E76" s="31"/>
      <c r="F76" s="32"/>
      <c r="G76" s="74"/>
      <c r="H76" s="33"/>
      <c r="I76" s="34"/>
      <c r="J76" s="35"/>
      <c r="K76" s="104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9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9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9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8">
        <f t="shared" si="89"/>
        <v>0</v>
      </c>
      <c r="CK76" s="8">
        <f t="shared" si="90"/>
        <v>0</v>
      </c>
      <c r="CL76" s="8" t="str">
        <f t="shared" si="101"/>
        <v/>
      </c>
      <c r="CM76" s="8" t="str">
        <f t="shared" si="102"/>
        <v/>
      </c>
      <c r="CN76" s="8" t="str">
        <f t="shared" si="103"/>
        <v/>
      </c>
      <c r="CO76" s="8" t="str">
        <f t="shared" si="104"/>
        <v/>
      </c>
      <c r="CP76" s="8">
        <f>IF(D76="",0,IF(D76=E76,0,IF(D76&lt;E76,0,IF('Equipes et choix des points'!$I$2=1,IF('Matchs et classements'!D76&gt;'Matchs et classements'!E76,3),IF('Equipes et choix des points'!$I$2=2,IF('Matchs et classements'!D76&gt;E76,4))))))</f>
        <v>0</v>
      </c>
      <c r="CQ76" s="8">
        <f>IF(E76="",0,IF(E76=D76,0,IF(E76&lt;D76,0,IF('Equipes et choix des points'!$I$2=1,IF('Matchs et classements'!E76&gt;'Matchs et classements'!D76,3),IF('Equipes et choix des points'!$I$2=2,IF('Matchs et classements'!E76&gt;'Matchs et classements'!D76,4))))))</f>
        <v>0</v>
      </c>
      <c r="CR76" s="8">
        <f>IF(D76="",0,IF(D76&gt;E76,0,IF(D76&lt;E76,0,IF('Equipes et choix des points'!$I$2=1,IF('Matchs et classements'!D76='Matchs et classements'!E76,1),IF('Equipes et choix des points'!$I$2=2,IF('Matchs et classements'!D76='Matchs et classements'!E76,2))))))</f>
        <v>0</v>
      </c>
      <c r="CS76" s="8">
        <f>IF(E76="",0,IF(E76&gt;D76,0,IF(E76&lt;D76,0,IF('Equipes et choix des points'!$I$2=1,IF('Matchs et classements'!E76='Matchs et classements'!D76,1),IF('Equipes et choix des points'!$I$2=2,IF('Matchs et classements'!E76='Matchs et classements'!D76,2))))))</f>
        <v>0</v>
      </c>
      <c r="CT76" s="8">
        <f>IF(D76="",0,IF(D76&gt;E76,0,IF(D76=E76,0,IF('Equipes et choix des points'!$I$2=1,IF('Matchs et classements'!D76&lt;'Matchs et classements'!E76,0),IF('Equipes et choix des points'!$I$2=2,IF('Matchs et classements'!D76&lt;'Matchs et classements'!E76,1))))))</f>
        <v>0</v>
      </c>
      <c r="CU76" s="8">
        <f>IF(E76="",0,IF(E76&gt;D76,0,IF(E76=D76,0,IF('Equipes et choix des points'!$I$2=1,IF('Matchs et classements'!E76&lt;'Matchs et classements'!D76,0),IF('Equipes et choix des points'!$I$2=2,IF('Matchs et classements'!E76&lt;'Matchs et classements'!D76,1))))))</f>
        <v>0</v>
      </c>
      <c r="CV76" s="8">
        <f t="shared" si="105"/>
        <v>0</v>
      </c>
      <c r="CW76" s="8">
        <f t="shared" si="106"/>
        <v>0</v>
      </c>
      <c r="CX76" s="8">
        <f t="shared" si="107"/>
        <v>0</v>
      </c>
      <c r="CY76" s="8">
        <f t="shared" si="108"/>
        <v>0</v>
      </c>
      <c r="CZ76" s="8" t="b">
        <f t="shared" si="91"/>
        <v>0</v>
      </c>
      <c r="DA76" s="8" t="b">
        <f t="shared" si="92"/>
        <v>0</v>
      </c>
      <c r="DB76" s="8" t="b">
        <f t="shared" si="93"/>
        <v>0</v>
      </c>
      <c r="DC76" s="8" t="b">
        <f t="shared" si="94"/>
        <v>0</v>
      </c>
      <c r="DD76" s="8" t="b">
        <f t="shared" si="95"/>
        <v>0</v>
      </c>
      <c r="DE76" s="8" t="b">
        <f t="shared" si="96"/>
        <v>0</v>
      </c>
      <c r="DF76" s="8">
        <f t="shared" si="97"/>
        <v>0</v>
      </c>
      <c r="DG76" s="8">
        <f t="shared" si="98"/>
        <v>0</v>
      </c>
      <c r="DH76" s="8">
        <f t="shared" si="99"/>
        <v>0</v>
      </c>
      <c r="DI76" s="8">
        <f t="shared" si="100"/>
        <v>0</v>
      </c>
      <c r="DJ76" s="19"/>
      <c r="DK76" s="18"/>
      <c r="DL76" s="18"/>
      <c r="DM76" s="19"/>
      <c r="DN76" s="19"/>
      <c r="DO76" s="18"/>
      <c r="DP76" s="18"/>
      <c r="DQ76" s="19"/>
      <c r="DR76" s="19"/>
      <c r="DS76" s="18"/>
      <c r="DT76" s="18"/>
      <c r="DU76" s="19"/>
      <c r="DV76" s="18"/>
      <c r="DW76" s="18"/>
      <c r="DX76" s="18"/>
      <c r="DY76" s="18"/>
      <c r="DZ76" s="18"/>
      <c r="EA76" s="18"/>
      <c r="EB76" s="18"/>
      <c r="EC76" s="18"/>
      <c r="ED76" s="18"/>
      <c r="EE76" s="18"/>
      <c r="EF76" s="18"/>
      <c r="EG76" s="18"/>
      <c r="EH76" s="18"/>
      <c r="EI76" s="18"/>
      <c r="EJ76" s="18"/>
      <c r="EK76" s="18"/>
      <c r="EL76" s="18"/>
      <c r="EM76" s="18"/>
      <c r="EN76" s="18"/>
      <c r="EO76" s="18"/>
      <c r="EP76" s="18"/>
      <c r="EQ76" s="18"/>
      <c r="ER76" s="18"/>
      <c r="ES76" s="18"/>
      <c r="ET76" s="18"/>
      <c r="EU76" s="18"/>
      <c r="EV76" s="18"/>
      <c r="EW76" s="18"/>
      <c r="EX76" s="18"/>
      <c r="EY76" s="18"/>
      <c r="EZ76" s="18"/>
      <c r="FA76" s="18"/>
      <c r="FB76" s="18"/>
      <c r="FC76" s="18"/>
      <c r="FD76" s="18"/>
      <c r="FE76" s="18"/>
    </row>
    <row r="77" spans="1:161" x14ac:dyDescent="0.25">
      <c r="A77" s="28"/>
      <c r="B77" s="71"/>
      <c r="C77" s="29"/>
      <c r="D77" s="30"/>
      <c r="E77" s="31"/>
      <c r="F77" s="32"/>
      <c r="G77" s="74"/>
      <c r="H77" s="33"/>
      <c r="I77" s="34"/>
      <c r="J77" s="35"/>
      <c r="K77" s="104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9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9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9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  <c r="CI77" s="18"/>
      <c r="CJ77" s="8">
        <f t="shared" si="89"/>
        <v>0</v>
      </c>
      <c r="CK77" s="8">
        <f t="shared" si="90"/>
        <v>0</v>
      </c>
      <c r="CL77" s="8" t="str">
        <f t="shared" si="101"/>
        <v/>
      </c>
      <c r="CM77" s="8" t="str">
        <f t="shared" si="102"/>
        <v/>
      </c>
      <c r="CN77" s="8" t="str">
        <f t="shared" si="103"/>
        <v/>
      </c>
      <c r="CO77" s="8" t="str">
        <f t="shared" si="104"/>
        <v/>
      </c>
      <c r="CP77" s="8">
        <f>IF(D77="",0,IF(D77=E77,0,IF(D77&lt;E77,0,IF('Equipes et choix des points'!$I$2=1,IF('Matchs et classements'!D77&gt;'Matchs et classements'!E77,3),IF('Equipes et choix des points'!$I$2=2,IF('Matchs et classements'!D77&gt;E77,4))))))</f>
        <v>0</v>
      </c>
      <c r="CQ77" s="8">
        <f>IF(E77="",0,IF(E77=D77,0,IF(E77&lt;D77,0,IF('Equipes et choix des points'!$I$2=1,IF('Matchs et classements'!E77&gt;'Matchs et classements'!D77,3),IF('Equipes et choix des points'!$I$2=2,IF('Matchs et classements'!E77&gt;'Matchs et classements'!D77,4))))))</f>
        <v>0</v>
      </c>
      <c r="CR77" s="8">
        <f>IF(D77="",0,IF(D77&gt;E77,0,IF(D77&lt;E77,0,IF('Equipes et choix des points'!$I$2=1,IF('Matchs et classements'!D77='Matchs et classements'!E77,1),IF('Equipes et choix des points'!$I$2=2,IF('Matchs et classements'!D77='Matchs et classements'!E77,2))))))</f>
        <v>0</v>
      </c>
      <c r="CS77" s="8">
        <f>IF(E77="",0,IF(E77&gt;D77,0,IF(E77&lt;D77,0,IF('Equipes et choix des points'!$I$2=1,IF('Matchs et classements'!E77='Matchs et classements'!D77,1),IF('Equipes et choix des points'!$I$2=2,IF('Matchs et classements'!E77='Matchs et classements'!D77,2))))))</f>
        <v>0</v>
      </c>
      <c r="CT77" s="8">
        <f>IF(D77="",0,IF(D77&gt;E77,0,IF(D77=E77,0,IF('Equipes et choix des points'!$I$2=1,IF('Matchs et classements'!D77&lt;'Matchs et classements'!E77,0),IF('Equipes et choix des points'!$I$2=2,IF('Matchs et classements'!D77&lt;'Matchs et classements'!E77,1))))))</f>
        <v>0</v>
      </c>
      <c r="CU77" s="8">
        <f>IF(E77="",0,IF(E77&gt;D77,0,IF(E77=D77,0,IF('Equipes et choix des points'!$I$2=1,IF('Matchs et classements'!E77&lt;'Matchs et classements'!D77,0),IF('Equipes et choix des points'!$I$2=2,IF('Matchs et classements'!E77&lt;'Matchs et classements'!D77,1))))))</f>
        <v>0</v>
      </c>
      <c r="CV77" s="8">
        <f t="shared" si="105"/>
        <v>0</v>
      </c>
      <c r="CW77" s="8">
        <f t="shared" si="106"/>
        <v>0</v>
      </c>
      <c r="CX77" s="8">
        <f t="shared" si="107"/>
        <v>0</v>
      </c>
      <c r="CY77" s="8">
        <f t="shared" si="108"/>
        <v>0</v>
      </c>
      <c r="CZ77" s="8" t="b">
        <f t="shared" si="91"/>
        <v>0</v>
      </c>
      <c r="DA77" s="8" t="b">
        <f t="shared" si="92"/>
        <v>0</v>
      </c>
      <c r="DB77" s="8" t="b">
        <f t="shared" si="93"/>
        <v>0</v>
      </c>
      <c r="DC77" s="8" t="b">
        <f t="shared" si="94"/>
        <v>0</v>
      </c>
      <c r="DD77" s="8" t="b">
        <f t="shared" si="95"/>
        <v>0</v>
      </c>
      <c r="DE77" s="8" t="b">
        <f t="shared" si="96"/>
        <v>0</v>
      </c>
      <c r="DF77" s="8">
        <f t="shared" si="97"/>
        <v>0</v>
      </c>
      <c r="DG77" s="8">
        <f t="shared" si="98"/>
        <v>0</v>
      </c>
      <c r="DH77" s="8">
        <f t="shared" si="99"/>
        <v>0</v>
      </c>
      <c r="DI77" s="8">
        <f t="shared" si="100"/>
        <v>0</v>
      </c>
      <c r="DJ77" s="19"/>
      <c r="DK77" s="18"/>
      <c r="DL77" s="18"/>
      <c r="DM77" s="19"/>
      <c r="DN77" s="19"/>
      <c r="DO77" s="18"/>
      <c r="DP77" s="18"/>
      <c r="DQ77" s="19"/>
      <c r="DR77" s="19"/>
      <c r="DS77" s="18"/>
      <c r="DT77" s="18"/>
      <c r="DU77" s="19"/>
      <c r="DV77" s="18"/>
      <c r="DW77" s="18"/>
      <c r="DX77" s="18"/>
      <c r="DY77" s="18"/>
      <c r="DZ77" s="18"/>
      <c r="EA77" s="18"/>
      <c r="EB77" s="18"/>
      <c r="EC77" s="18"/>
      <c r="ED77" s="18"/>
      <c r="EE77" s="18"/>
      <c r="EF77" s="18"/>
      <c r="EG77" s="18"/>
      <c r="EH77" s="18"/>
      <c r="EI77" s="18"/>
      <c r="EJ77" s="18"/>
      <c r="EK77" s="18"/>
      <c r="EL77" s="18"/>
      <c r="EM77" s="18"/>
      <c r="EN77" s="18"/>
      <c r="EO77" s="18"/>
      <c r="EP77" s="18"/>
      <c r="EQ77" s="18"/>
      <c r="ER77" s="18"/>
      <c r="ES77" s="18"/>
      <c r="ET77" s="18"/>
      <c r="EU77" s="18"/>
      <c r="EV77" s="18"/>
      <c r="EW77" s="18"/>
      <c r="EX77" s="18"/>
      <c r="EY77" s="18"/>
      <c r="EZ77" s="18"/>
      <c r="FA77" s="18"/>
      <c r="FB77" s="18"/>
      <c r="FC77" s="18"/>
      <c r="FD77" s="18"/>
      <c r="FE77" s="18"/>
    </row>
    <row r="78" spans="1:161" x14ac:dyDescent="0.25">
      <c r="A78" s="28"/>
      <c r="B78" s="71"/>
      <c r="C78" s="29"/>
      <c r="D78" s="30"/>
      <c r="E78" s="31"/>
      <c r="F78" s="32"/>
      <c r="G78" s="74"/>
      <c r="H78" s="33"/>
      <c r="I78" s="34"/>
      <c r="J78" s="35"/>
      <c r="K78" s="104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9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9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9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  <c r="CI78" s="18"/>
      <c r="CJ78" s="8">
        <f t="shared" si="89"/>
        <v>0</v>
      </c>
      <c r="CK78" s="8">
        <f t="shared" si="90"/>
        <v>0</v>
      </c>
      <c r="CL78" s="8" t="str">
        <f t="shared" si="101"/>
        <v/>
      </c>
      <c r="CM78" s="8" t="str">
        <f t="shared" si="102"/>
        <v/>
      </c>
      <c r="CN78" s="8" t="str">
        <f t="shared" si="103"/>
        <v/>
      </c>
      <c r="CO78" s="8" t="str">
        <f t="shared" si="104"/>
        <v/>
      </c>
      <c r="CP78" s="8">
        <f>IF(D78="",0,IF(D78=E78,0,IF(D78&lt;E78,0,IF('Equipes et choix des points'!$I$2=1,IF('Matchs et classements'!D78&gt;'Matchs et classements'!E78,3),IF('Equipes et choix des points'!$I$2=2,IF('Matchs et classements'!D78&gt;E78,4))))))</f>
        <v>0</v>
      </c>
      <c r="CQ78" s="8">
        <f>IF(E78="",0,IF(E78=D78,0,IF(E78&lt;D78,0,IF('Equipes et choix des points'!$I$2=1,IF('Matchs et classements'!E78&gt;'Matchs et classements'!D78,3),IF('Equipes et choix des points'!$I$2=2,IF('Matchs et classements'!E78&gt;'Matchs et classements'!D78,4))))))</f>
        <v>0</v>
      </c>
      <c r="CR78" s="8">
        <f>IF(D78="",0,IF(D78&gt;E78,0,IF(D78&lt;E78,0,IF('Equipes et choix des points'!$I$2=1,IF('Matchs et classements'!D78='Matchs et classements'!E78,1),IF('Equipes et choix des points'!$I$2=2,IF('Matchs et classements'!D78='Matchs et classements'!E78,2))))))</f>
        <v>0</v>
      </c>
      <c r="CS78" s="8">
        <f>IF(E78="",0,IF(E78&gt;D78,0,IF(E78&lt;D78,0,IF('Equipes et choix des points'!$I$2=1,IF('Matchs et classements'!E78='Matchs et classements'!D78,1),IF('Equipes et choix des points'!$I$2=2,IF('Matchs et classements'!E78='Matchs et classements'!D78,2))))))</f>
        <v>0</v>
      </c>
      <c r="CT78" s="8">
        <f>IF(D78="",0,IF(D78&gt;E78,0,IF(D78=E78,0,IF('Equipes et choix des points'!$I$2=1,IF('Matchs et classements'!D78&lt;'Matchs et classements'!E78,0),IF('Equipes et choix des points'!$I$2=2,IF('Matchs et classements'!D78&lt;'Matchs et classements'!E78,1))))))</f>
        <v>0</v>
      </c>
      <c r="CU78" s="8">
        <f>IF(E78="",0,IF(E78&gt;D78,0,IF(E78=D78,0,IF('Equipes et choix des points'!$I$2=1,IF('Matchs et classements'!E78&lt;'Matchs et classements'!D78,0),IF('Equipes et choix des points'!$I$2=2,IF('Matchs et classements'!E78&lt;'Matchs et classements'!D78,1))))))</f>
        <v>0</v>
      </c>
      <c r="CV78" s="8">
        <f t="shared" si="105"/>
        <v>0</v>
      </c>
      <c r="CW78" s="8">
        <f t="shared" si="106"/>
        <v>0</v>
      </c>
      <c r="CX78" s="8">
        <f t="shared" si="107"/>
        <v>0</v>
      </c>
      <c r="CY78" s="8">
        <f t="shared" si="108"/>
        <v>0</v>
      </c>
      <c r="CZ78" s="8" t="b">
        <f t="shared" si="91"/>
        <v>0</v>
      </c>
      <c r="DA78" s="8" t="b">
        <f t="shared" si="92"/>
        <v>0</v>
      </c>
      <c r="DB78" s="8" t="b">
        <f t="shared" si="93"/>
        <v>0</v>
      </c>
      <c r="DC78" s="8" t="b">
        <f t="shared" si="94"/>
        <v>0</v>
      </c>
      <c r="DD78" s="8" t="b">
        <f t="shared" si="95"/>
        <v>0</v>
      </c>
      <c r="DE78" s="8" t="b">
        <f t="shared" si="96"/>
        <v>0</v>
      </c>
      <c r="DF78" s="8">
        <f t="shared" si="97"/>
        <v>0</v>
      </c>
      <c r="DG78" s="8">
        <f t="shared" si="98"/>
        <v>0</v>
      </c>
      <c r="DH78" s="8">
        <f t="shared" si="99"/>
        <v>0</v>
      </c>
      <c r="DI78" s="8">
        <f t="shared" si="100"/>
        <v>0</v>
      </c>
      <c r="DJ78" s="19"/>
      <c r="DK78" s="18"/>
      <c r="DL78" s="18"/>
      <c r="DM78" s="19"/>
      <c r="DN78" s="19"/>
      <c r="DO78" s="18"/>
      <c r="DP78" s="18"/>
      <c r="DQ78" s="19"/>
      <c r="DR78" s="19"/>
      <c r="DS78" s="18"/>
      <c r="DT78" s="18"/>
      <c r="DU78" s="19"/>
      <c r="DV78" s="18"/>
      <c r="DW78" s="18"/>
      <c r="DX78" s="18"/>
      <c r="DY78" s="18"/>
      <c r="DZ78" s="18"/>
      <c r="EA78" s="18"/>
      <c r="EB78" s="18"/>
      <c r="EC78" s="18"/>
      <c r="ED78" s="18"/>
      <c r="EE78" s="18"/>
      <c r="EF78" s="18"/>
      <c r="EG78" s="18"/>
      <c r="EH78" s="18"/>
      <c r="EI78" s="18"/>
      <c r="EJ78" s="18"/>
      <c r="EK78" s="18"/>
      <c r="EL78" s="18"/>
      <c r="EM78" s="18"/>
      <c r="EN78" s="18"/>
      <c r="EO78" s="18"/>
      <c r="EP78" s="18"/>
      <c r="EQ78" s="18"/>
      <c r="ER78" s="18"/>
      <c r="ES78" s="18"/>
      <c r="ET78" s="18"/>
      <c r="EU78" s="18"/>
      <c r="EV78" s="18"/>
      <c r="EW78" s="18"/>
      <c r="EX78" s="18"/>
      <c r="EY78" s="18"/>
      <c r="EZ78" s="18"/>
      <c r="FA78" s="18"/>
      <c r="FB78" s="18"/>
      <c r="FC78" s="18"/>
      <c r="FD78" s="18"/>
      <c r="FE78" s="18"/>
    </row>
    <row r="79" spans="1:161" x14ac:dyDescent="0.25">
      <c r="A79" s="28"/>
      <c r="B79" s="71"/>
      <c r="C79" s="29"/>
      <c r="D79" s="30"/>
      <c r="E79" s="31"/>
      <c r="F79" s="32"/>
      <c r="G79" s="74"/>
      <c r="H79" s="33"/>
      <c r="I79" s="34"/>
      <c r="J79" s="35"/>
      <c r="K79" s="104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9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9"/>
      <c r="BI79" s="18"/>
      <c r="BJ79" s="18"/>
      <c r="BK79" s="18"/>
      <c r="BL79" s="18"/>
      <c r="BM79" s="18"/>
      <c r="BN79" s="18"/>
      <c r="BO79" s="18"/>
      <c r="BP79" s="18"/>
      <c r="BQ79" s="18"/>
      <c r="BR79" s="18"/>
      <c r="BS79" s="19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  <c r="CH79" s="18"/>
      <c r="CI79" s="18"/>
      <c r="CJ79" s="8">
        <f t="shared" si="89"/>
        <v>0</v>
      </c>
      <c r="CK79" s="8">
        <f t="shared" si="90"/>
        <v>0</v>
      </c>
      <c r="CL79" s="8" t="str">
        <f t="shared" si="101"/>
        <v/>
      </c>
      <c r="CM79" s="8" t="str">
        <f t="shared" si="102"/>
        <v/>
      </c>
      <c r="CN79" s="8" t="str">
        <f t="shared" si="103"/>
        <v/>
      </c>
      <c r="CO79" s="8" t="str">
        <f t="shared" si="104"/>
        <v/>
      </c>
      <c r="CP79" s="8">
        <f>IF(D79="",0,IF(D79=E79,0,IF(D79&lt;E79,0,IF('Equipes et choix des points'!$I$2=1,IF('Matchs et classements'!D79&gt;'Matchs et classements'!E79,3),IF('Equipes et choix des points'!$I$2=2,IF('Matchs et classements'!D79&gt;E79,4))))))</f>
        <v>0</v>
      </c>
      <c r="CQ79" s="8">
        <f>IF(E79="",0,IF(E79=D79,0,IF(E79&lt;D79,0,IF('Equipes et choix des points'!$I$2=1,IF('Matchs et classements'!E79&gt;'Matchs et classements'!D79,3),IF('Equipes et choix des points'!$I$2=2,IF('Matchs et classements'!E79&gt;'Matchs et classements'!D79,4))))))</f>
        <v>0</v>
      </c>
      <c r="CR79" s="8">
        <f>IF(D79="",0,IF(D79&gt;E79,0,IF(D79&lt;E79,0,IF('Equipes et choix des points'!$I$2=1,IF('Matchs et classements'!D79='Matchs et classements'!E79,1),IF('Equipes et choix des points'!$I$2=2,IF('Matchs et classements'!D79='Matchs et classements'!E79,2))))))</f>
        <v>0</v>
      </c>
      <c r="CS79" s="8">
        <f>IF(E79="",0,IF(E79&gt;D79,0,IF(E79&lt;D79,0,IF('Equipes et choix des points'!$I$2=1,IF('Matchs et classements'!E79='Matchs et classements'!D79,1),IF('Equipes et choix des points'!$I$2=2,IF('Matchs et classements'!E79='Matchs et classements'!D79,2))))))</f>
        <v>0</v>
      </c>
      <c r="CT79" s="8">
        <f>IF(D79="",0,IF(D79&gt;E79,0,IF(D79=E79,0,IF('Equipes et choix des points'!$I$2=1,IF('Matchs et classements'!D79&lt;'Matchs et classements'!E79,0),IF('Equipes et choix des points'!$I$2=2,IF('Matchs et classements'!D79&lt;'Matchs et classements'!E79,1))))))</f>
        <v>0</v>
      </c>
      <c r="CU79" s="8">
        <f>IF(E79="",0,IF(E79&gt;D79,0,IF(E79=D79,0,IF('Equipes et choix des points'!$I$2=1,IF('Matchs et classements'!E79&lt;'Matchs et classements'!D79,0),IF('Equipes et choix des points'!$I$2=2,IF('Matchs et classements'!E79&lt;'Matchs et classements'!D79,1))))))</f>
        <v>0</v>
      </c>
      <c r="CV79" s="8">
        <f t="shared" si="105"/>
        <v>0</v>
      </c>
      <c r="CW79" s="8">
        <f t="shared" si="106"/>
        <v>0</v>
      </c>
      <c r="CX79" s="8">
        <f t="shared" si="107"/>
        <v>0</v>
      </c>
      <c r="CY79" s="8">
        <f t="shared" si="108"/>
        <v>0</v>
      </c>
      <c r="CZ79" s="8" t="b">
        <f t="shared" si="91"/>
        <v>0</v>
      </c>
      <c r="DA79" s="8" t="b">
        <f t="shared" si="92"/>
        <v>0</v>
      </c>
      <c r="DB79" s="8" t="b">
        <f t="shared" si="93"/>
        <v>0</v>
      </c>
      <c r="DC79" s="8" t="b">
        <f t="shared" si="94"/>
        <v>0</v>
      </c>
      <c r="DD79" s="8" t="b">
        <f t="shared" si="95"/>
        <v>0</v>
      </c>
      <c r="DE79" s="8" t="b">
        <f t="shared" si="96"/>
        <v>0</v>
      </c>
      <c r="DF79" s="8">
        <f t="shared" si="97"/>
        <v>0</v>
      </c>
      <c r="DG79" s="8">
        <f t="shared" si="98"/>
        <v>0</v>
      </c>
      <c r="DH79" s="8">
        <f t="shared" si="99"/>
        <v>0</v>
      </c>
      <c r="DI79" s="8">
        <f t="shared" si="100"/>
        <v>0</v>
      </c>
      <c r="DJ79" s="19"/>
      <c r="DK79" s="18"/>
      <c r="DL79" s="18"/>
      <c r="DM79" s="19"/>
      <c r="DN79" s="19"/>
      <c r="DO79" s="18"/>
      <c r="DP79" s="18"/>
      <c r="DQ79" s="19"/>
      <c r="DR79" s="19"/>
      <c r="DS79" s="18"/>
      <c r="DT79" s="18"/>
      <c r="DU79" s="19"/>
      <c r="DV79" s="18"/>
      <c r="DW79" s="18"/>
      <c r="DX79" s="18"/>
      <c r="DY79" s="18"/>
      <c r="DZ79" s="18"/>
      <c r="EA79" s="18"/>
      <c r="EB79" s="18"/>
      <c r="EC79" s="18"/>
      <c r="ED79" s="18"/>
      <c r="EE79" s="18"/>
      <c r="EF79" s="18"/>
      <c r="EG79" s="18"/>
      <c r="EH79" s="18"/>
      <c r="EI79" s="18"/>
      <c r="EJ79" s="18"/>
      <c r="EK79" s="18"/>
      <c r="EL79" s="18"/>
      <c r="EM79" s="18"/>
      <c r="EN79" s="18"/>
      <c r="EO79" s="18"/>
      <c r="EP79" s="18"/>
      <c r="EQ79" s="18"/>
      <c r="ER79" s="18"/>
      <c r="ES79" s="18"/>
      <c r="ET79" s="18"/>
      <c r="EU79" s="18"/>
      <c r="EV79" s="18"/>
      <c r="EW79" s="18"/>
      <c r="EX79" s="18"/>
      <c r="EY79" s="18"/>
      <c r="EZ79" s="18"/>
      <c r="FA79" s="18"/>
      <c r="FB79" s="18"/>
      <c r="FC79" s="18"/>
      <c r="FD79" s="18"/>
      <c r="FE79" s="18"/>
    </row>
    <row r="80" spans="1:161" x14ac:dyDescent="0.25">
      <c r="A80" s="28"/>
      <c r="B80" s="71"/>
      <c r="C80" s="29"/>
      <c r="D80" s="30"/>
      <c r="E80" s="31"/>
      <c r="F80" s="32"/>
      <c r="G80" s="74"/>
      <c r="H80" s="33"/>
      <c r="I80" s="34"/>
      <c r="J80" s="35"/>
      <c r="K80" s="104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9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9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9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  <c r="CI80" s="18"/>
      <c r="CJ80" s="8">
        <f t="shared" si="89"/>
        <v>0</v>
      </c>
      <c r="CK80" s="8">
        <f t="shared" si="90"/>
        <v>0</v>
      </c>
      <c r="CL80" s="8" t="str">
        <f t="shared" si="101"/>
        <v/>
      </c>
      <c r="CM80" s="8" t="str">
        <f t="shared" si="102"/>
        <v/>
      </c>
      <c r="CN80" s="8" t="str">
        <f t="shared" si="103"/>
        <v/>
      </c>
      <c r="CO80" s="8" t="str">
        <f t="shared" si="104"/>
        <v/>
      </c>
      <c r="CP80" s="8">
        <f>IF(D80="",0,IF(D80=E80,0,IF(D80&lt;E80,0,IF('Equipes et choix des points'!$I$2=1,IF('Matchs et classements'!D80&gt;'Matchs et classements'!E80,3),IF('Equipes et choix des points'!$I$2=2,IF('Matchs et classements'!D80&gt;E80,4))))))</f>
        <v>0</v>
      </c>
      <c r="CQ80" s="8">
        <f>IF(E80="",0,IF(E80=D80,0,IF(E80&lt;D80,0,IF('Equipes et choix des points'!$I$2=1,IF('Matchs et classements'!E80&gt;'Matchs et classements'!D80,3),IF('Equipes et choix des points'!$I$2=2,IF('Matchs et classements'!E80&gt;'Matchs et classements'!D80,4))))))</f>
        <v>0</v>
      </c>
      <c r="CR80" s="8">
        <f>IF(D80="",0,IF(D80&gt;E80,0,IF(D80&lt;E80,0,IF('Equipes et choix des points'!$I$2=1,IF('Matchs et classements'!D80='Matchs et classements'!E80,1),IF('Equipes et choix des points'!$I$2=2,IF('Matchs et classements'!D80='Matchs et classements'!E80,2))))))</f>
        <v>0</v>
      </c>
      <c r="CS80" s="8">
        <f>IF(E80="",0,IF(E80&gt;D80,0,IF(E80&lt;D80,0,IF('Equipes et choix des points'!$I$2=1,IF('Matchs et classements'!E80='Matchs et classements'!D80,1),IF('Equipes et choix des points'!$I$2=2,IF('Matchs et classements'!E80='Matchs et classements'!D80,2))))))</f>
        <v>0</v>
      </c>
      <c r="CT80" s="8">
        <f>IF(D80="",0,IF(D80&gt;E80,0,IF(D80=E80,0,IF('Equipes et choix des points'!$I$2=1,IF('Matchs et classements'!D80&lt;'Matchs et classements'!E80,0),IF('Equipes et choix des points'!$I$2=2,IF('Matchs et classements'!D80&lt;'Matchs et classements'!E80,1))))))</f>
        <v>0</v>
      </c>
      <c r="CU80" s="8">
        <f>IF(E80="",0,IF(E80&gt;D80,0,IF(E80=D80,0,IF('Equipes et choix des points'!$I$2=1,IF('Matchs et classements'!E80&lt;'Matchs et classements'!D80,0),IF('Equipes et choix des points'!$I$2=2,IF('Matchs et classements'!E80&lt;'Matchs et classements'!D80,1))))))</f>
        <v>0</v>
      </c>
      <c r="CV80" s="8">
        <f t="shared" si="105"/>
        <v>0</v>
      </c>
      <c r="CW80" s="8">
        <f t="shared" si="106"/>
        <v>0</v>
      </c>
      <c r="CX80" s="8">
        <f t="shared" si="107"/>
        <v>0</v>
      </c>
      <c r="CY80" s="8">
        <f t="shared" si="108"/>
        <v>0</v>
      </c>
      <c r="CZ80" s="8" t="b">
        <f t="shared" si="91"/>
        <v>0</v>
      </c>
      <c r="DA80" s="8" t="b">
        <f t="shared" si="92"/>
        <v>0</v>
      </c>
      <c r="DB80" s="8" t="b">
        <f t="shared" si="93"/>
        <v>0</v>
      </c>
      <c r="DC80" s="8" t="b">
        <f t="shared" si="94"/>
        <v>0</v>
      </c>
      <c r="DD80" s="8" t="b">
        <f t="shared" si="95"/>
        <v>0</v>
      </c>
      <c r="DE80" s="8" t="b">
        <f t="shared" si="96"/>
        <v>0</v>
      </c>
      <c r="DF80" s="8">
        <f t="shared" si="97"/>
        <v>0</v>
      </c>
      <c r="DG80" s="8">
        <f t="shared" si="98"/>
        <v>0</v>
      </c>
      <c r="DH80" s="8">
        <f t="shared" si="99"/>
        <v>0</v>
      </c>
      <c r="DI80" s="8">
        <f t="shared" si="100"/>
        <v>0</v>
      </c>
      <c r="DJ80" s="19"/>
      <c r="DK80" s="18"/>
      <c r="DL80" s="18"/>
      <c r="DM80" s="19"/>
      <c r="DN80" s="19"/>
      <c r="DO80" s="18"/>
      <c r="DP80" s="18"/>
      <c r="DQ80" s="19"/>
      <c r="DR80" s="19"/>
      <c r="DS80" s="18"/>
      <c r="DT80" s="18"/>
      <c r="DU80" s="19"/>
      <c r="DV80" s="18"/>
      <c r="DW80" s="18"/>
      <c r="DX80" s="18"/>
      <c r="DY80" s="18"/>
      <c r="DZ80" s="18"/>
      <c r="EA80" s="18"/>
      <c r="EB80" s="18"/>
      <c r="EC80" s="18"/>
      <c r="ED80" s="18"/>
      <c r="EE80" s="18"/>
      <c r="EF80" s="18"/>
      <c r="EG80" s="18"/>
      <c r="EH80" s="18"/>
      <c r="EI80" s="18"/>
      <c r="EJ80" s="18"/>
      <c r="EK80" s="18"/>
      <c r="EL80" s="18"/>
      <c r="EM80" s="18"/>
      <c r="EN80" s="18"/>
      <c r="EO80" s="18"/>
      <c r="EP80" s="18"/>
      <c r="EQ80" s="18"/>
      <c r="ER80" s="18"/>
      <c r="ES80" s="18"/>
      <c r="ET80" s="18"/>
      <c r="EU80" s="18"/>
      <c r="EV80" s="18"/>
      <c r="EW80" s="18"/>
      <c r="EX80" s="18"/>
      <c r="EY80" s="18"/>
      <c r="EZ80" s="18"/>
      <c r="FA80" s="18"/>
      <c r="FB80" s="18"/>
      <c r="FC80" s="18"/>
      <c r="FD80" s="18"/>
      <c r="FE80" s="18"/>
    </row>
    <row r="81" spans="1:161" x14ac:dyDescent="0.25">
      <c r="A81" s="28"/>
      <c r="B81" s="71"/>
      <c r="C81" s="29"/>
      <c r="D81" s="30"/>
      <c r="E81" s="31"/>
      <c r="F81" s="32"/>
      <c r="G81" s="74"/>
      <c r="H81" s="33"/>
      <c r="I81" s="34"/>
      <c r="J81" s="35"/>
      <c r="K81" s="104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9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9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9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  <c r="CG81" s="18"/>
      <c r="CH81" s="18"/>
      <c r="CI81" s="18"/>
      <c r="CJ81" s="8">
        <f t="shared" si="89"/>
        <v>0</v>
      </c>
      <c r="CK81" s="8">
        <f t="shared" si="90"/>
        <v>0</v>
      </c>
      <c r="CL81" s="8" t="str">
        <f t="shared" si="101"/>
        <v/>
      </c>
      <c r="CM81" s="8" t="str">
        <f t="shared" si="102"/>
        <v/>
      </c>
      <c r="CN81" s="8" t="str">
        <f t="shared" si="103"/>
        <v/>
      </c>
      <c r="CO81" s="8" t="str">
        <f t="shared" si="104"/>
        <v/>
      </c>
      <c r="CP81" s="8">
        <f>IF(D81="",0,IF(D81=E81,0,IF(D81&lt;E81,0,IF('Equipes et choix des points'!$I$2=1,IF('Matchs et classements'!D81&gt;'Matchs et classements'!E81,3),IF('Equipes et choix des points'!$I$2=2,IF('Matchs et classements'!D81&gt;E81,4))))))</f>
        <v>0</v>
      </c>
      <c r="CQ81" s="8">
        <f>IF(E81="",0,IF(E81=D81,0,IF(E81&lt;D81,0,IF('Equipes et choix des points'!$I$2=1,IF('Matchs et classements'!E81&gt;'Matchs et classements'!D81,3),IF('Equipes et choix des points'!$I$2=2,IF('Matchs et classements'!E81&gt;'Matchs et classements'!D81,4))))))</f>
        <v>0</v>
      </c>
      <c r="CR81" s="8">
        <f>IF(D81="",0,IF(D81&gt;E81,0,IF(D81&lt;E81,0,IF('Equipes et choix des points'!$I$2=1,IF('Matchs et classements'!D81='Matchs et classements'!E81,1),IF('Equipes et choix des points'!$I$2=2,IF('Matchs et classements'!D81='Matchs et classements'!E81,2))))))</f>
        <v>0</v>
      </c>
      <c r="CS81" s="8">
        <f>IF(E81="",0,IF(E81&gt;D81,0,IF(E81&lt;D81,0,IF('Equipes et choix des points'!$I$2=1,IF('Matchs et classements'!E81='Matchs et classements'!D81,1),IF('Equipes et choix des points'!$I$2=2,IF('Matchs et classements'!E81='Matchs et classements'!D81,2))))))</f>
        <v>0</v>
      </c>
      <c r="CT81" s="8">
        <f>IF(D81="",0,IF(D81&gt;E81,0,IF(D81=E81,0,IF('Equipes et choix des points'!$I$2=1,IF('Matchs et classements'!D81&lt;'Matchs et classements'!E81,0),IF('Equipes et choix des points'!$I$2=2,IF('Matchs et classements'!D81&lt;'Matchs et classements'!E81,1))))))</f>
        <v>0</v>
      </c>
      <c r="CU81" s="8">
        <f>IF(E81="",0,IF(E81&gt;D81,0,IF(E81=D81,0,IF('Equipes et choix des points'!$I$2=1,IF('Matchs et classements'!E81&lt;'Matchs et classements'!D81,0),IF('Equipes et choix des points'!$I$2=2,IF('Matchs et classements'!E81&lt;'Matchs et classements'!D81,1))))))</f>
        <v>0</v>
      </c>
      <c r="CV81" s="8">
        <f t="shared" si="105"/>
        <v>0</v>
      </c>
      <c r="CW81" s="8">
        <f t="shared" si="106"/>
        <v>0</v>
      </c>
      <c r="CX81" s="8">
        <f t="shared" si="107"/>
        <v>0</v>
      </c>
      <c r="CY81" s="8">
        <f t="shared" si="108"/>
        <v>0</v>
      </c>
      <c r="CZ81" s="8" t="b">
        <f t="shared" si="91"/>
        <v>0</v>
      </c>
      <c r="DA81" s="8" t="b">
        <f t="shared" si="92"/>
        <v>0</v>
      </c>
      <c r="DB81" s="8" t="b">
        <f t="shared" si="93"/>
        <v>0</v>
      </c>
      <c r="DC81" s="8" t="b">
        <f t="shared" si="94"/>
        <v>0</v>
      </c>
      <c r="DD81" s="8" t="b">
        <f t="shared" si="95"/>
        <v>0</v>
      </c>
      <c r="DE81" s="8" t="b">
        <f t="shared" si="96"/>
        <v>0</v>
      </c>
      <c r="DF81" s="8">
        <f t="shared" si="97"/>
        <v>0</v>
      </c>
      <c r="DG81" s="8">
        <f t="shared" si="98"/>
        <v>0</v>
      </c>
      <c r="DH81" s="8">
        <f t="shared" si="99"/>
        <v>0</v>
      </c>
      <c r="DI81" s="8">
        <f t="shared" si="100"/>
        <v>0</v>
      </c>
      <c r="DJ81" s="19"/>
      <c r="DK81" s="18"/>
      <c r="DL81" s="18"/>
      <c r="DM81" s="19"/>
      <c r="DN81" s="19"/>
      <c r="DO81" s="18"/>
      <c r="DP81" s="18"/>
      <c r="DQ81" s="19"/>
      <c r="DR81" s="19"/>
      <c r="DS81" s="18"/>
      <c r="DT81" s="18"/>
      <c r="DU81" s="19"/>
      <c r="DV81" s="18"/>
      <c r="DW81" s="18"/>
      <c r="DX81" s="18"/>
      <c r="DY81" s="18"/>
      <c r="DZ81" s="18"/>
      <c r="EA81" s="18"/>
      <c r="EB81" s="18"/>
      <c r="EC81" s="18"/>
      <c r="ED81" s="18"/>
      <c r="EE81" s="18"/>
      <c r="EF81" s="18"/>
      <c r="EG81" s="18"/>
      <c r="EH81" s="18"/>
      <c r="EI81" s="18"/>
      <c r="EJ81" s="18"/>
      <c r="EK81" s="18"/>
      <c r="EL81" s="18"/>
      <c r="EM81" s="18"/>
      <c r="EN81" s="18"/>
      <c r="EO81" s="18"/>
      <c r="EP81" s="18"/>
      <c r="EQ81" s="18"/>
      <c r="ER81" s="18"/>
      <c r="ES81" s="18"/>
      <c r="ET81" s="18"/>
      <c r="EU81" s="18"/>
      <c r="EV81" s="18"/>
      <c r="EW81" s="18"/>
      <c r="EX81" s="18"/>
      <c r="EY81" s="18"/>
      <c r="EZ81" s="18"/>
      <c r="FA81" s="18"/>
      <c r="FB81" s="18"/>
      <c r="FC81" s="18"/>
      <c r="FD81" s="18"/>
      <c r="FE81" s="18"/>
    </row>
    <row r="82" spans="1:161" x14ac:dyDescent="0.25">
      <c r="A82" s="28"/>
      <c r="B82" s="71"/>
      <c r="C82" s="29"/>
      <c r="D82" s="30"/>
      <c r="E82" s="31"/>
      <c r="F82" s="32"/>
      <c r="G82" s="74"/>
      <c r="H82" s="33"/>
      <c r="I82" s="34"/>
      <c r="J82" s="35"/>
      <c r="K82" s="104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9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9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9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18"/>
      <c r="CI82" s="18"/>
      <c r="CJ82" s="8">
        <f t="shared" si="89"/>
        <v>0</v>
      </c>
      <c r="CK82" s="8">
        <f t="shared" si="90"/>
        <v>0</v>
      </c>
      <c r="CL82" s="8" t="str">
        <f t="shared" si="101"/>
        <v/>
      </c>
      <c r="CM82" s="8" t="str">
        <f t="shared" si="102"/>
        <v/>
      </c>
      <c r="CN82" s="8" t="str">
        <f t="shared" si="103"/>
        <v/>
      </c>
      <c r="CO82" s="8" t="str">
        <f t="shared" si="104"/>
        <v/>
      </c>
      <c r="CP82" s="8">
        <f>IF(D82="",0,IF(D82=E82,0,IF(D82&lt;E82,0,IF('Equipes et choix des points'!$I$2=1,IF('Matchs et classements'!D82&gt;'Matchs et classements'!E82,3),IF('Equipes et choix des points'!$I$2=2,IF('Matchs et classements'!D82&gt;E82,4))))))</f>
        <v>0</v>
      </c>
      <c r="CQ82" s="8">
        <f>IF(E82="",0,IF(E82=D82,0,IF(E82&lt;D82,0,IF('Equipes et choix des points'!$I$2=1,IF('Matchs et classements'!E82&gt;'Matchs et classements'!D82,3),IF('Equipes et choix des points'!$I$2=2,IF('Matchs et classements'!E82&gt;'Matchs et classements'!D82,4))))))</f>
        <v>0</v>
      </c>
      <c r="CR82" s="8">
        <f>IF(D82="",0,IF(D82&gt;E82,0,IF(D82&lt;E82,0,IF('Equipes et choix des points'!$I$2=1,IF('Matchs et classements'!D82='Matchs et classements'!E82,1),IF('Equipes et choix des points'!$I$2=2,IF('Matchs et classements'!D82='Matchs et classements'!E82,2))))))</f>
        <v>0</v>
      </c>
      <c r="CS82" s="8">
        <f>IF(E82="",0,IF(E82&gt;D82,0,IF(E82&lt;D82,0,IF('Equipes et choix des points'!$I$2=1,IF('Matchs et classements'!E82='Matchs et classements'!D82,1),IF('Equipes et choix des points'!$I$2=2,IF('Matchs et classements'!E82='Matchs et classements'!D82,2))))))</f>
        <v>0</v>
      </c>
      <c r="CT82" s="8">
        <f>IF(D82="",0,IF(D82&gt;E82,0,IF(D82=E82,0,IF('Equipes et choix des points'!$I$2=1,IF('Matchs et classements'!D82&lt;'Matchs et classements'!E82,0),IF('Equipes et choix des points'!$I$2=2,IF('Matchs et classements'!D82&lt;'Matchs et classements'!E82,1))))))</f>
        <v>0</v>
      </c>
      <c r="CU82" s="8">
        <f>IF(E82="",0,IF(E82&gt;D82,0,IF(E82=D82,0,IF('Equipes et choix des points'!$I$2=1,IF('Matchs et classements'!E82&lt;'Matchs et classements'!D82,0),IF('Equipes et choix des points'!$I$2=2,IF('Matchs et classements'!E82&lt;'Matchs et classements'!D82,1))))))</f>
        <v>0</v>
      </c>
      <c r="CV82" s="8">
        <f t="shared" si="105"/>
        <v>0</v>
      </c>
      <c r="CW82" s="8">
        <f t="shared" si="106"/>
        <v>0</v>
      </c>
      <c r="CX82" s="8">
        <f t="shared" si="107"/>
        <v>0</v>
      </c>
      <c r="CY82" s="8">
        <f t="shared" si="108"/>
        <v>0</v>
      </c>
      <c r="CZ82" s="8" t="b">
        <f t="shared" si="91"/>
        <v>0</v>
      </c>
      <c r="DA82" s="8" t="b">
        <f t="shared" si="92"/>
        <v>0</v>
      </c>
      <c r="DB82" s="8" t="b">
        <f t="shared" si="93"/>
        <v>0</v>
      </c>
      <c r="DC82" s="8" t="b">
        <f t="shared" si="94"/>
        <v>0</v>
      </c>
      <c r="DD82" s="8" t="b">
        <f t="shared" si="95"/>
        <v>0</v>
      </c>
      <c r="DE82" s="8" t="b">
        <f t="shared" si="96"/>
        <v>0</v>
      </c>
      <c r="DF82" s="8">
        <f t="shared" si="97"/>
        <v>0</v>
      </c>
      <c r="DG82" s="8">
        <f t="shared" si="98"/>
        <v>0</v>
      </c>
      <c r="DH82" s="8">
        <f t="shared" si="99"/>
        <v>0</v>
      </c>
      <c r="DI82" s="8">
        <f t="shared" si="100"/>
        <v>0</v>
      </c>
      <c r="DJ82" s="19"/>
      <c r="DK82" s="18"/>
      <c r="DL82" s="18"/>
      <c r="DM82" s="19"/>
      <c r="DN82" s="19"/>
      <c r="DO82" s="18"/>
      <c r="DP82" s="18"/>
      <c r="DQ82" s="19"/>
      <c r="DR82" s="19"/>
      <c r="DS82" s="18"/>
      <c r="DT82" s="18"/>
      <c r="DU82" s="19"/>
      <c r="DV82" s="18"/>
      <c r="DW82" s="18"/>
      <c r="DX82" s="18"/>
      <c r="DY82" s="18"/>
      <c r="DZ82" s="18"/>
      <c r="EA82" s="18"/>
      <c r="EB82" s="18"/>
      <c r="EC82" s="18"/>
      <c r="ED82" s="18"/>
      <c r="EE82" s="18"/>
      <c r="EF82" s="18"/>
      <c r="EG82" s="18"/>
      <c r="EH82" s="18"/>
      <c r="EI82" s="18"/>
      <c r="EJ82" s="18"/>
      <c r="EK82" s="18"/>
      <c r="EL82" s="18"/>
      <c r="EM82" s="18"/>
      <c r="EN82" s="18"/>
      <c r="EO82" s="18"/>
      <c r="EP82" s="18"/>
      <c r="EQ82" s="18"/>
      <c r="ER82" s="18"/>
      <c r="ES82" s="18"/>
      <c r="ET82" s="18"/>
      <c r="EU82" s="18"/>
      <c r="EV82" s="18"/>
      <c r="EW82" s="18"/>
      <c r="EX82" s="18"/>
      <c r="EY82" s="18"/>
      <c r="EZ82" s="18"/>
      <c r="FA82" s="18"/>
      <c r="FB82" s="18"/>
      <c r="FC82" s="18"/>
      <c r="FD82" s="18"/>
      <c r="FE82" s="18"/>
    </row>
    <row r="83" spans="1:161" ht="15.75" thickBot="1" x14ac:dyDescent="0.3">
      <c r="A83" s="36"/>
      <c r="B83" s="72"/>
      <c r="C83" s="37"/>
      <c r="D83" s="38"/>
      <c r="E83" s="39"/>
      <c r="F83" s="40"/>
      <c r="G83" s="75"/>
      <c r="H83" s="41"/>
      <c r="I83" s="42"/>
      <c r="J83" s="43"/>
      <c r="K83" s="105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9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9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9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8">
        <f t="shared" si="89"/>
        <v>0</v>
      </c>
      <c r="CK83" s="8">
        <f t="shared" si="90"/>
        <v>0</v>
      </c>
      <c r="CL83" s="8" t="str">
        <f t="shared" si="101"/>
        <v/>
      </c>
      <c r="CM83" s="8" t="str">
        <f t="shared" si="102"/>
        <v/>
      </c>
      <c r="CN83" s="8" t="str">
        <f t="shared" si="103"/>
        <v/>
      </c>
      <c r="CO83" s="8" t="str">
        <f t="shared" si="104"/>
        <v/>
      </c>
      <c r="CP83" s="8">
        <f>IF(D83="",0,IF(D83=E83,0,IF(D83&lt;E83,0,IF('Equipes et choix des points'!$I$2=1,IF('Matchs et classements'!D83&gt;'Matchs et classements'!E83,3),IF('Equipes et choix des points'!$I$2=2,IF('Matchs et classements'!D83&gt;E83,4))))))</f>
        <v>0</v>
      </c>
      <c r="CQ83" s="8">
        <f>IF(E83="",0,IF(E83=D83,0,IF(E83&lt;D83,0,IF('Equipes et choix des points'!$I$2=1,IF('Matchs et classements'!E83&gt;'Matchs et classements'!D83,3),IF('Equipes et choix des points'!$I$2=2,IF('Matchs et classements'!E83&gt;'Matchs et classements'!D83,4))))))</f>
        <v>0</v>
      </c>
      <c r="CR83" s="8">
        <f>IF(D83="",0,IF(D83&gt;E83,0,IF(D83&lt;E83,0,IF('Equipes et choix des points'!$I$2=1,IF('Matchs et classements'!D83='Matchs et classements'!E83,1),IF('Equipes et choix des points'!$I$2=2,IF('Matchs et classements'!D83='Matchs et classements'!E83,2))))))</f>
        <v>0</v>
      </c>
      <c r="CS83" s="8">
        <f>IF(E83="",0,IF(E83&gt;D83,0,IF(E83&lt;D83,0,IF('Equipes et choix des points'!$I$2=1,IF('Matchs et classements'!E83='Matchs et classements'!D83,1),IF('Equipes et choix des points'!$I$2=2,IF('Matchs et classements'!E83='Matchs et classements'!D83,2))))))</f>
        <v>0</v>
      </c>
      <c r="CT83" s="8">
        <f>IF(D83="",0,IF(D83&gt;E83,0,IF(D83=E83,0,IF('Equipes et choix des points'!$I$2=1,IF('Matchs et classements'!D83&lt;'Matchs et classements'!E83,0),IF('Equipes et choix des points'!$I$2=2,IF('Matchs et classements'!D83&lt;'Matchs et classements'!E83,1))))))</f>
        <v>0</v>
      </c>
      <c r="CU83" s="8">
        <f>IF(E83="",0,IF(E83&gt;D83,0,IF(E83=D83,0,IF('Equipes et choix des points'!$I$2=1,IF('Matchs et classements'!E83&lt;'Matchs et classements'!D83,0),IF('Equipes et choix des points'!$I$2=2,IF('Matchs et classements'!E83&lt;'Matchs et classements'!D83,1))))))</f>
        <v>0</v>
      </c>
      <c r="CV83" s="8">
        <f t="shared" si="105"/>
        <v>0</v>
      </c>
      <c r="CW83" s="8">
        <f t="shared" si="106"/>
        <v>0</v>
      </c>
      <c r="CX83" s="8">
        <f t="shared" si="107"/>
        <v>0</v>
      </c>
      <c r="CY83" s="8">
        <f t="shared" si="108"/>
        <v>0</v>
      </c>
      <c r="CZ83" s="8" t="b">
        <f t="shared" si="91"/>
        <v>0</v>
      </c>
      <c r="DA83" s="8" t="b">
        <f t="shared" si="92"/>
        <v>0</v>
      </c>
      <c r="DB83" s="8" t="b">
        <f t="shared" si="93"/>
        <v>0</v>
      </c>
      <c r="DC83" s="8" t="b">
        <f t="shared" si="94"/>
        <v>0</v>
      </c>
      <c r="DD83" s="8" t="b">
        <f t="shared" si="95"/>
        <v>0</v>
      </c>
      <c r="DE83" s="8" t="b">
        <f t="shared" si="96"/>
        <v>0</v>
      </c>
      <c r="DF83" s="8">
        <f t="shared" si="97"/>
        <v>0</v>
      </c>
      <c r="DG83" s="8">
        <f t="shared" si="98"/>
        <v>0</v>
      </c>
      <c r="DH83" s="8">
        <f t="shared" si="99"/>
        <v>0</v>
      </c>
      <c r="DI83" s="8">
        <f t="shared" si="100"/>
        <v>0</v>
      </c>
      <c r="DJ83" s="19"/>
      <c r="DK83" s="18"/>
      <c r="DL83" s="18"/>
      <c r="DM83" s="19"/>
      <c r="DN83" s="19"/>
      <c r="DO83" s="18"/>
      <c r="DP83" s="18"/>
      <c r="DQ83" s="19"/>
      <c r="DR83" s="19"/>
      <c r="DS83" s="18"/>
      <c r="DT83" s="18"/>
      <c r="DU83" s="19"/>
      <c r="DV83" s="18"/>
      <c r="DW83" s="18"/>
      <c r="DX83" s="18"/>
      <c r="DY83" s="18"/>
      <c r="DZ83" s="18"/>
      <c r="EA83" s="18"/>
      <c r="EB83" s="18"/>
      <c r="EC83" s="18"/>
      <c r="ED83" s="18"/>
      <c r="EE83" s="18"/>
      <c r="EF83" s="18"/>
      <c r="EG83" s="18"/>
      <c r="EH83" s="18"/>
      <c r="EI83" s="18"/>
      <c r="EJ83" s="18"/>
      <c r="EK83" s="18"/>
      <c r="EL83" s="18"/>
      <c r="EM83" s="18"/>
      <c r="EN83" s="18"/>
      <c r="EO83" s="18"/>
      <c r="EP83" s="18"/>
      <c r="EQ83" s="18"/>
      <c r="ER83" s="18"/>
      <c r="ES83" s="18"/>
      <c r="ET83" s="18"/>
      <c r="EU83" s="18"/>
      <c r="EV83" s="18"/>
      <c r="EW83" s="18"/>
      <c r="EX83" s="18"/>
      <c r="EY83" s="18"/>
      <c r="EZ83" s="18"/>
      <c r="FA83" s="18"/>
      <c r="FB83" s="18"/>
      <c r="FC83" s="18"/>
      <c r="FD83" s="18"/>
      <c r="FE83" s="18"/>
    </row>
    <row r="84" spans="1:161" x14ac:dyDescent="0.25">
      <c r="A84" s="20"/>
      <c r="B84" s="70"/>
      <c r="C84" s="21"/>
      <c r="D84" s="22"/>
      <c r="E84" s="23"/>
      <c r="F84" s="24"/>
      <c r="G84" s="73"/>
      <c r="H84" s="25"/>
      <c r="I84" s="26"/>
      <c r="J84" s="27"/>
      <c r="K84" s="103">
        <v>9</v>
      </c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9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9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9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8">
        <f t="shared" si="89"/>
        <v>0</v>
      </c>
      <c r="CK84" s="8">
        <f t="shared" si="90"/>
        <v>0</v>
      </c>
      <c r="CL84" s="8" t="str">
        <f t="shared" si="101"/>
        <v/>
      </c>
      <c r="CM84" s="8" t="str">
        <f t="shared" si="102"/>
        <v/>
      </c>
      <c r="CN84" s="8" t="str">
        <f t="shared" si="103"/>
        <v/>
      </c>
      <c r="CO84" s="8" t="str">
        <f t="shared" si="104"/>
        <v/>
      </c>
      <c r="CP84" s="8">
        <f>IF(D84="",0,IF(D84=E84,0,IF(D84&lt;E84,0,IF('Equipes et choix des points'!$I$2=1,IF('Matchs et classements'!D84&gt;'Matchs et classements'!E84,3),IF('Equipes et choix des points'!$I$2=2,IF('Matchs et classements'!D84&gt;E84,4))))))</f>
        <v>0</v>
      </c>
      <c r="CQ84" s="8">
        <f>IF(E84="",0,IF(E84=D84,0,IF(E84&lt;D84,0,IF('Equipes et choix des points'!$I$2=1,IF('Matchs et classements'!E84&gt;'Matchs et classements'!D84,3),IF('Equipes et choix des points'!$I$2=2,IF('Matchs et classements'!E84&gt;'Matchs et classements'!D84,4))))))</f>
        <v>0</v>
      </c>
      <c r="CR84" s="8">
        <f>IF(D84="",0,IF(D84&gt;E84,0,IF(D84&lt;E84,0,IF('Equipes et choix des points'!$I$2=1,IF('Matchs et classements'!D84='Matchs et classements'!E84,1),IF('Equipes et choix des points'!$I$2=2,IF('Matchs et classements'!D84='Matchs et classements'!E84,2))))))</f>
        <v>0</v>
      </c>
      <c r="CS84" s="8">
        <f>IF(E84="",0,IF(E84&gt;D84,0,IF(E84&lt;D84,0,IF('Equipes et choix des points'!$I$2=1,IF('Matchs et classements'!E84='Matchs et classements'!D84,1),IF('Equipes et choix des points'!$I$2=2,IF('Matchs et classements'!E84='Matchs et classements'!D84,2))))))</f>
        <v>0</v>
      </c>
      <c r="CT84" s="8">
        <f>IF(D84="",0,IF(D84&gt;E84,0,IF(D84=E84,0,IF('Equipes et choix des points'!$I$2=1,IF('Matchs et classements'!D84&lt;'Matchs et classements'!E84,0),IF('Equipes et choix des points'!$I$2=2,IF('Matchs et classements'!D84&lt;'Matchs et classements'!E84,1))))))</f>
        <v>0</v>
      </c>
      <c r="CU84" s="8">
        <f>IF(E84="",0,IF(E84&gt;D84,0,IF(E84=D84,0,IF('Equipes et choix des points'!$I$2=1,IF('Matchs et classements'!E84&lt;'Matchs et classements'!D84,0),IF('Equipes et choix des points'!$I$2=2,IF('Matchs et classements'!E84&lt;'Matchs et classements'!D84,1))))))</f>
        <v>0</v>
      </c>
      <c r="CV84" s="8">
        <f t="shared" si="105"/>
        <v>0</v>
      </c>
      <c r="CW84" s="8">
        <f t="shared" si="106"/>
        <v>0</v>
      </c>
      <c r="CX84" s="8">
        <f t="shared" si="107"/>
        <v>0</v>
      </c>
      <c r="CY84" s="8">
        <f t="shared" si="108"/>
        <v>0</v>
      </c>
      <c r="CZ84" s="8" t="b">
        <f t="shared" si="91"/>
        <v>0</v>
      </c>
      <c r="DA84" s="8" t="b">
        <f t="shared" si="92"/>
        <v>0</v>
      </c>
      <c r="DB84" s="8" t="b">
        <f t="shared" si="93"/>
        <v>0</v>
      </c>
      <c r="DC84" s="8" t="b">
        <f t="shared" si="94"/>
        <v>0</v>
      </c>
      <c r="DD84" s="8" t="b">
        <f t="shared" si="95"/>
        <v>0</v>
      </c>
      <c r="DE84" s="8" t="b">
        <f t="shared" si="96"/>
        <v>0</v>
      </c>
      <c r="DF84" s="8">
        <f t="shared" si="97"/>
        <v>0</v>
      </c>
      <c r="DG84" s="8">
        <f t="shared" si="98"/>
        <v>0</v>
      </c>
      <c r="DH84" s="8">
        <f t="shared" si="99"/>
        <v>0</v>
      </c>
      <c r="DI84" s="8">
        <f t="shared" si="100"/>
        <v>0</v>
      </c>
      <c r="DJ84" s="19"/>
      <c r="DK84" s="18"/>
      <c r="DL84" s="18"/>
      <c r="DM84" s="19"/>
      <c r="DN84" s="19"/>
      <c r="DO84" s="18"/>
      <c r="DP84" s="18"/>
      <c r="DQ84" s="19"/>
      <c r="DR84" s="19"/>
      <c r="DS84" s="18"/>
      <c r="DT84" s="18"/>
      <c r="DU84" s="19"/>
      <c r="DV84" s="18"/>
      <c r="DW84" s="18"/>
      <c r="DX84" s="18"/>
      <c r="DY84" s="18"/>
      <c r="DZ84" s="18"/>
      <c r="EA84" s="18"/>
      <c r="EB84" s="18"/>
      <c r="EC84" s="18"/>
      <c r="ED84" s="18"/>
      <c r="EE84" s="18"/>
      <c r="EF84" s="18"/>
      <c r="EG84" s="18"/>
      <c r="EH84" s="18"/>
      <c r="EI84" s="18"/>
      <c r="EJ84" s="18"/>
      <c r="EK84" s="18"/>
      <c r="EL84" s="18"/>
      <c r="EM84" s="18"/>
      <c r="EN84" s="18"/>
      <c r="EO84" s="18"/>
      <c r="EP84" s="18"/>
      <c r="EQ84" s="18"/>
      <c r="ER84" s="18"/>
      <c r="ES84" s="18"/>
      <c r="ET84" s="18"/>
      <c r="EU84" s="18"/>
      <c r="EV84" s="18"/>
      <c r="EW84" s="18"/>
      <c r="EX84" s="18"/>
      <c r="EY84" s="18"/>
      <c r="EZ84" s="18"/>
      <c r="FA84" s="18"/>
      <c r="FB84" s="18"/>
      <c r="FC84" s="18"/>
      <c r="FD84" s="18"/>
      <c r="FE84" s="18"/>
    </row>
    <row r="85" spans="1:161" x14ac:dyDescent="0.25">
      <c r="A85" s="28"/>
      <c r="B85" s="71"/>
      <c r="C85" s="29"/>
      <c r="D85" s="30"/>
      <c r="E85" s="31"/>
      <c r="F85" s="32"/>
      <c r="G85" s="74"/>
      <c r="H85" s="33"/>
      <c r="I85" s="34"/>
      <c r="J85" s="35"/>
      <c r="K85" s="104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9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9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9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8">
        <f t="shared" si="89"/>
        <v>0</v>
      </c>
      <c r="CK85" s="8">
        <f t="shared" si="90"/>
        <v>0</v>
      </c>
      <c r="CL85" s="8" t="str">
        <f t="shared" si="101"/>
        <v/>
      </c>
      <c r="CM85" s="8" t="str">
        <f t="shared" si="102"/>
        <v/>
      </c>
      <c r="CN85" s="8" t="str">
        <f t="shared" si="103"/>
        <v/>
      </c>
      <c r="CO85" s="8" t="str">
        <f t="shared" si="104"/>
        <v/>
      </c>
      <c r="CP85" s="8">
        <f>IF(D85="",0,IF(D85=E85,0,IF(D85&lt;E85,0,IF('Equipes et choix des points'!$I$2=1,IF('Matchs et classements'!D85&gt;'Matchs et classements'!E85,3),IF('Equipes et choix des points'!$I$2=2,IF('Matchs et classements'!D85&gt;E85,4))))))</f>
        <v>0</v>
      </c>
      <c r="CQ85" s="8">
        <f>IF(E85="",0,IF(E85=D85,0,IF(E85&lt;D85,0,IF('Equipes et choix des points'!$I$2=1,IF('Matchs et classements'!E85&gt;'Matchs et classements'!D85,3),IF('Equipes et choix des points'!$I$2=2,IF('Matchs et classements'!E85&gt;'Matchs et classements'!D85,4))))))</f>
        <v>0</v>
      </c>
      <c r="CR85" s="8">
        <f>IF(D85="",0,IF(D85&gt;E85,0,IF(D85&lt;E85,0,IF('Equipes et choix des points'!$I$2=1,IF('Matchs et classements'!D85='Matchs et classements'!E85,1),IF('Equipes et choix des points'!$I$2=2,IF('Matchs et classements'!D85='Matchs et classements'!E85,2))))))</f>
        <v>0</v>
      </c>
      <c r="CS85" s="8">
        <f>IF(E85="",0,IF(E85&gt;D85,0,IF(E85&lt;D85,0,IF('Equipes et choix des points'!$I$2=1,IF('Matchs et classements'!E85='Matchs et classements'!D85,1),IF('Equipes et choix des points'!$I$2=2,IF('Matchs et classements'!E85='Matchs et classements'!D85,2))))))</f>
        <v>0</v>
      </c>
      <c r="CT85" s="8">
        <f>IF(D85="",0,IF(D85&gt;E85,0,IF(D85=E85,0,IF('Equipes et choix des points'!$I$2=1,IF('Matchs et classements'!D85&lt;'Matchs et classements'!E85,0),IF('Equipes et choix des points'!$I$2=2,IF('Matchs et classements'!D85&lt;'Matchs et classements'!E85,1))))))</f>
        <v>0</v>
      </c>
      <c r="CU85" s="8">
        <f>IF(E85="",0,IF(E85&gt;D85,0,IF(E85=D85,0,IF('Equipes et choix des points'!$I$2=1,IF('Matchs et classements'!E85&lt;'Matchs et classements'!D85,0),IF('Equipes et choix des points'!$I$2=2,IF('Matchs et classements'!E85&lt;'Matchs et classements'!D85,1))))))</f>
        <v>0</v>
      </c>
      <c r="CV85" s="8">
        <f t="shared" si="105"/>
        <v>0</v>
      </c>
      <c r="CW85" s="8">
        <f t="shared" si="106"/>
        <v>0</v>
      </c>
      <c r="CX85" s="8">
        <f t="shared" si="107"/>
        <v>0</v>
      </c>
      <c r="CY85" s="8">
        <f t="shared" si="108"/>
        <v>0</v>
      </c>
      <c r="CZ85" s="8" t="b">
        <f t="shared" si="91"/>
        <v>0</v>
      </c>
      <c r="DA85" s="8" t="b">
        <f t="shared" si="92"/>
        <v>0</v>
      </c>
      <c r="DB85" s="8" t="b">
        <f t="shared" si="93"/>
        <v>0</v>
      </c>
      <c r="DC85" s="8" t="b">
        <f t="shared" si="94"/>
        <v>0</v>
      </c>
      <c r="DD85" s="8" t="b">
        <f t="shared" si="95"/>
        <v>0</v>
      </c>
      <c r="DE85" s="8" t="b">
        <f t="shared" si="96"/>
        <v>0</v>
      </c>
      <c r="DF85" s="8">
        <f t="shared" si="97"/>
        <v>0</v>
      </c>
      <c r="DG85" s="8">
        <f t="shared" si="98"/>
        <v>0</v>
      </c>
      <c r="DH85" s="8">
        <f t="shared" si="99"/>
        <v>0</v>
      </c>
      <c r="DI85" s="8">
        <f t="shared" si="100"/>
        <v>0</v>
      </c>
      <c r="DJ85" s="19"/>
      <c r="DK85" s="18"/>
      <c r="DL85" s="18"/>
      <c r="DM85" s="19"/>
      <c r="DN85" s="19"/>
      <c r="DO85" s="18"/>
      <c r="DP85" s="18"/>
      <c r="DQ85" s="19"/>
      <c r="DR85" s="19"/>
      <c r="DS85" s="18"/>
      <c r="DT85" s="18"/>
      <c r="DU85" s="19"/>
      <c r="DV85" s="18"/>
      <c r="DW85" s="18"/>
      <c r="DX85" s="18"/>
      <c r="DY85" s="18"/>
      <c r="DZ85" s="18"/>
      <c r="EA85" s="18"/>
      <c r="EB85" s="18"/>
      <c r="EC85" s="18"/>
      <c r="ED85" s="18"/>
      <c r="EE85" s="18"/>
      <c r="EF85" s="18"/>
      <c r="EG85" s="18"/>
      <c r="EH85" s="18"/>
      <c r="EI85" s="18"/>
      <c r="EJ85" s="18"/>
      <c r="EK85" s="18"/>
      <c r="EL85" s="18"/>
      <c r="EM85" s="18"/>
      <c r="EN85" s="18"/>
      <c r="EO85" s="18"/>
      <c r="EP85" s="18"/>
      <c r="EQ85" s="18"/>
      <c r="ER85" s="18"/>
      <c r="ES85" s="18"/>
      <c r="ET85" s="18"/>
      <c r="EU85" s="18"/>
      <c r="EV85" s="18"/>
      <c r="EW85" s="18"/>
      <c r="EX85" s="18"/>
      <c r="EY85" s="18"/>
      <c r="EZ85" s="18"/>
      <c r="FA85" s="18"/>
      <c r="FB85" s="18"/>
      <c r="FC85" s="18"/>
      <c r="FD85" s="18"/>
      <c r="FE85" s="18"/>
    </row>
    <row r="86" spans="1:161" x14ac:dyDescent="0.25">
      <c r="A86" s="28"/>
      <c r="B86" s="71"/>
      <c r="C86" s="29"/>
      <c r="D86" s="30"/>
      <c r="E86" s="31"/>
      <c r="F86" s="32"/>
      <c r="G86" s="74"/>
      <c r="H86" s="33"/>
      <c r="I86" s="34"/>
      <c r="J86" s="35"/>
      <c r="K86" s="104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9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9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9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  <c r="CI86" s="18"/>
      <c r="CJ86" s="8">
        <f t="shared" si="89"/>
        <v>0</v>
      </c>
      <c r="CK86" s="8">
        <f t="shared" si="90"/>
        <v>0</v>
      </c>
      <c r="CL86" s="8" t="str">
        <f t="shared" si="101"/>
        <v/>
      </c>
      <c r="CM86" s="8" t="str">
        <f t="shared" si="102"/>
        <v/>
      </c>
      <c r="CN86" s="8" t="str">
        <f t="shared" si="103"/>
        <v/>
      </c>
      <c r="CO86" s="8" t="str">
        <f t="shared" si="104"/>
        <v/>
      </c>
      <c r="CP86" s="8">
        <f>IF(D86="",0,IF(D86=E86,0,IF(D86&lt;E86,0,IF('Equipes et choix des points'!$I$2=1,IF('Matchs et classements'!D86&gt;'Matchs et classements'!E86,3),IF('Equipes et choix des points'!$I$2=2,IF('Matchs et classements'!D86&gt;E86,4))))))</f>
        <v>0</v>
      </c>
      <c r="CQ86" s="8">
        <f>IF(E86="",0,IF(E86=D86,0,IF(E86&lt;D86,0,IF('Equipes et choix des points'!$I$2=1,IF('Matchs et classements'!E86&gt;'Matchs et classements'!D86,3),IF('Equipes et choix des points'!$I$2=2,IF('Matchs et classements'!E86&gt;'Matchs et classements'!D86,4))))))</f>
        <v>0</v>
      </c>
      <c r="CR86" s="8">
        <f>IF(D86="",0,IF(D86&gt;E86,0,IF(D86&lt;E86,0,IF('Equipes et choix des points'!$I$2=1,IF('Matchs et classements'!D86='Matchs et classements'!E86,1),IF('Equipes et choix des points'!$I$2=2,IF('Matchs et classements'!D86='Matchs et classements'!E86,2))))))</f>
        <v>0</v>
      </c>
      <c r="CS86" s="8">
        <f>IF(E86="",0,IF(E86&gt;D86,0,IF(E86&lt;D86,0,IF('Equipes et choix des points'!$I$2=1,IF('Matchs et classements'!E86='Matchs et classements'!D86,1),IF('Equipes et choix des points'!$I$2=2,IF('Matchs et classements'!E86='Matchs et classements'!D86,2))))))</f>
        <v>0</v>
      </c>
      <c r="CT86" s="8">
        <f>IF(D86="",0,IF(D86&gt;E86,0,IF(D86=E86,0,IF('Equipes et choix des points'!$I$2=1,IF('Matchs et classements'!D86&lt;'Matchs et classements'!E86,0),IF('Equipes et choix des points'!$I$2=2,IF('Matchs et classements'!D86&lt;'Matchs et classements'!E86,1))))))</f>
        <v>0</v>
      </c>
      <c r="CU86" s="8">
        <f>IF(E86="",0,IF(E86&gt;D86,0,IF(E86=D86,0,IF('Equipes et choix des points'!$I$2=1,IF('Matchs et classements'!E86&lt;'Matchs et classements'!D86,0),IF('Equipes et choix des points'!$I$2=2,IF('Matchs et classements'!E86&lt;'Matchs et classements'!D86,1))))))</f>
        <v>0</v>
      </c>
      <c r="CV86" s="8">
        <f t="shared" si="105"/>
        <v>0</v>
      </c>
      <c r="CW86" s="8">
        <f t="shared" si="106"/>
        <v>0</v>
      </c>
      <c r="CX86" s="8">
        <f t="shared" si="107"/>
        <v>0</v>
      </c>
      <c r="CY86" s="8">
        <f t="shared" si="108"/>
        <v>0</v>
      </c>
      <c r="CZ86" s="8" t="b">
        <f t="shared" si="91"/>
        <v>0</v>
      </c>
      <c r="DA86" s="8" t="b">
        <f t="shared" si="92"/>
        <v>0</v>
      </c>
      <c r="DB86" s="8" t="b">
        <f t="shared" si="93"/>
        <v>0</v>
      </c>
      <c r="DC86" s="8" t="b">
        <f t="shared" si="94"/>
        <v>0</v>
      </c>
      <c r="DD86" s="8" t="b">
        <f t="shared" si="95"/>
        <v>0</v>
      </c>
      <c r="DE86" s="8" t="b">
        <f t="shared" si="96"/>
        <v>0</v>
      </c>
      <c r="DF86" s="8">
        <f t="shared" si="97"/>
        <v>0</v>
      </c>
      <c r="DG86" s="8">
        <f t="shared" si="98"/>
        <v>0</v>
      </c>
      <c r="DH86" s="8">
        <f t="shared" si="99"/>
        <v>0</v>
      </c>
      <c r="DI86" s="8">
        <f t="shared" si="100"/>
        <v>0</v>
      </c>
      <c r="DJ86" s="19"/>
      <c r="DK86" s="18"/>
      <c r="DL86" s="18"/>
      <c r="DM86" s="19"/>
      <c r="DN86" s="19"/>
      <c r="DO86" s="18"/>
      <c r="DP86" s="18"/>
      <c r="DQ86" s="19"/>
      <c r="DR86" s="19"/>
      <c r="DS86" s="18"/>
      <c r="DT86" s="18"/>
      <c r="DU86" s="19"/>
      <c r="DV86" s="18"/>
      <c r="DW86" s="18"/>
      <c r="DX86" s="18"/>
      <c r="DY86" s="18"/>
      <c r="DZ86" s="18"/>
      <c r="EA86" s="18"/>
      <c r="EB86" s="18"/>
      <c r="EC86" s="18"/>
      <c r="ED86" s="18"/>
      <c r="EE86" s="18"/>
      <c r="EF86" s="18"/>
      <c r="EG86" s="18"/>
      <c r="EH86" s="18"/>
      <c r="EI86" s="18"/>
      <c r="EJ86" s="18"/>
      <c r="EK86" s="18"/>
      <c r="EL86" s="18"/>
      <c r="EM86" s="18"/>
      <c r="EN86" s="18"/>
      <c r="EO86" s="18"/>
      <c r="EP86" s="18"/>
      <c r="EQ86" s="18"/>
      <c r="ER86" s="18"/>
      <c r="ES86" s="18"/>
      <c r="ET86" s="18"/>
      <c r="EU86" s="18"/>
      <c r="EV86" s="18"/>
      <c r="EW86" s="18"/>
      <c r="EX86" s="18"/>
      <c r="EY86" s="18"/>
      <c r="EZ86" s="18"/>
      <c r="FA86" s="18"/>
      <c r="FB86" s="18"/>
      <c r="FC86" s="18"/>
      <c r="FD86" s="18"/>
      <c r="FE86" s="18"/>
    </row>
    <row r="87" spans="1:161" x14ac:dyDescent="0.25">
      <c r="A87" s="28"/>
      <c r="B87" s="71"/>
      <c r="C87" s="29"/>
      <c r="D87" s="30"/>
      <c r="E87" s="31"/>
      <c r="F87" s="32"/>
      <c r="G87" s="74"/>
      <c r="H87" s="33"/>
      <c r="I87" s="34"/>
      <c r="J87" s="35"/>
      <c r="K87" s="104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9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9"/>
      <c r="BI87" s="18"/>
      <c r="BJ87" s="18"/>
      <c r="BK87" s="18"/>
      <c r="BL87" s="18"/>
      <c r="BM87" s="18"/>
      <c r="BN87" s="18"/>
      <c r="BO87" s="18"/>
      <c r="BP87" s="18"/>
      <c r="BQ87" s="18"/>
      <c r="BR87" s="18"/>
      <c r="BS87" s="19"/>
      <c r="BT87" s="18"/>
      <c r="BU87" s="18"/>
      <c r="BV87" s="18"/>
      <c r="BW87" s="18"/>
      <c r="BX87" s="18"/>
      <c r="BY87" s="18"/>
      <c r="BZ87" s="18"/>
      <c r="CA87" s="18"/>
      <c r="CB87" s="18"/>
      <c r="CC87" s="18"/>
      <c r="CD87" s="18"/>
      <c r="CE87" s="18"/>
      <c r="CF87" s="18"/>
      <c r="CG87" s="18"/>
      <c r="CH87" s="18"/>
      <c r="CI87" s="18"/>
      <c r="CJ87" s="8">
        <f t="shared" si="89"/>
        <v>0</v>
      </c>
      <c r="CK87" s="8">
        <f t="shared" si="90"/>
        <v>0</v>
      </c>
      <c r="CL87" s="8" t="str">
        <f t="shared" si="101"/>
        <v/>
      </c>
      <c r="CM87" s="8" t="str">
        <f t="shared" si="102"/>
        <v/>
      </c>
      <c r="CN87" s="8" t="str">
        <f t="shared" si="103"/>
        <v/>
      </c>
      <c r="CO87" s="8" t="str">
        <f t="shared" si="104"/>
        <v/>
      </c>
      <c r="CP87" s="8">
        <f>IF(D87="",0,IF(D87=E87,0,IF(D87&lt;E87,0,IF('Equipes et choix des points'!$I$2=1,IF('Matchs et classements'!D87&gt;'Matchs et classements'!E87,3),IF('Equipes et choix des points'!$I$2=2,IF('Matchs et classements'!D87&gt;E87,4))))))</f>
        <v>0</v>
      </c>
      <c r="CQ87" s="8">
        <f>IF(E87="",0,IF(E87=D87,0,IF(E87&lt;D87,0,IF('Equipes et choix des points'!$I$2=1,IF('Matchs et classements'!E87&gt;'Matchs et classements'!D87,3),IF('Equipes et choix des points'!$I$2=2,IF('Matchs et classements'!E87&gt;'Matchs et classements'!D87,4))))))</f>
        <v>0</v>
      </c>
      <c r="CR87" s="8">
        <f>IF(D87="",0,IF(D87&gt;E87,0,IF(D87&lt;E87,0,IF('Equipes et choix des points'!$I$2=1,IF('Matchs et classements'!D87='Matchs et classements'!E87,1),IF('Equipes et choix des points'!$I$2=2,IF('Matchs et classements'!D87='Matchs et classements'!E87,2))))))</f>
        <v>0</v>
      </c>
      <c r="CS87" s="8">
        <f>IF(E87="",0,IF(E87&gt;D87,0,IF(E87&lt;D87,0,IF('Equipes et choix des points'!$I$2=1,IF('Matchs et classements'!E87='Matchs et classements'!D87,1),IF('Equipes et choix des points'!$I$2=2,IF('Matchs et classements'!E87='Matchs et classements'!D87,2))))))</f>
        <v>0</v>
      </c>
      <c r="CT87" s="8">
        <f>IF(D87="",0,IF(D87&gt;E87,0,IF(D87=E87,0,IF('Equipes et choix des points'!$I$2=1,IF('Matchs et classements'!D87&lt;'Matchs et classements'!E87,0),IF('Equipes et choix des points'!$I$2=2,IF('Matchs et classements'!D87&lt;'Matchs et classements'!E87,1))))))</f>
        <v>0</v>
      </c>
      <c r="CU87" s="8">
        <f>IF(E87="",0,IF(E87&gt;D87,0,IF(E87=D87,0,IF('Equipes et choix des points'!$I$2=1,IF('Matchs et classements'!E87&lt;'Matchs et classements'!D87,0),IF('Equipes et choix des points'!$I$2=2,IF('Matchs et classements'!E87&lt;'Matchs et classements'!D87,1))))))</f>
        <v>0</v>
      </c>
      <c r="CV87" s="8">
        <f t="shared" si="105"/>
        <v>0</v>
      </c>
      <c r="CW87" s="8">
        <f t="shared" si="106"/>
        <v>0</v>
      </c>
      <c r="CX87" s="8">
        <f t="shared" si="107"/>
        <v>0</v>
      </c>
      <c r="CY87" s="8">
        <f t="shared" si="108"/>
        <v>0</v>
      </c>
      <c r="CZ87" s="8" t="b">
        <f t="shared" si="91"/>
        <v>0</v>
      </c>
      <c r="DA87" s="8" t="b">
        <f t="shared" si="92"/>
        <v>0</v>
      </c>
      <c r="DB87" s="8" t="b">
        <f t="shared" si="93"/>
        <v>0</v>
      </c>
      <c r="DC87" s="8" t="b">
        <f t="shared" si="94"/>
        <v>0</v>
      </c>
      <c r="DD87" s="8" t="b">
        <f t="shared" si="95"/>
        <v>0</v>
      </c>
      <c r="DE87" s="8" t="b">
        <f t="shared" si="96"/>
        <v>0</v>
      </c>
      <c r="DF87" s="8">
        <f t="shared" si="97"/>
        <v>0</v>
      </c>
      <c r="DG87" s="8">
        <f t="shared" si="98"/>
        <v>0</v>
      </c>
      <c r="DH87" s="8">
        <f t="shared" si="99"/>
        <v>0</v>
      </c>
      <c r="DI87" s="8">
        <f t="shared" si="100"/>
        <v>0</v>
      </c>
      <c r="DJ87" s="19"/>
      <c r="DK87" s="18"/>
      <c r="DL87" s="18"/>
      <c r="DM87" s="19"/>
      <c r="DN87" s="19"/>
      <c r="DO87" s="18"/>
      <c r="DP87" s="18"/>
      <c r="DQ87" s="19"/>
      <c r="DR87" s="19"/>
      <c r="DS87" s="18"/>
      <c r="DT87" s="18"/>
      <c r="DU87" s="19"/>
      <c r="DV87" s="18"/>
      <c r="DW87" s="18"/>
      <c r="DX87" s="18"/>
      <c r="DY87" s="18"/>
      <c r="DZ87" s="18"/>
      <c r="EA87" s="18"/>
      <c r="EB87" s="18"/>
      <c r="EC87" s="18"/>
      <c r="ED87" s="18"/>
      <c r="EE87" s="18"/>
      <c r="EF87" s="18"/>
      <c r="EG87" s="18"/>
      <c r="EH87" s="18"/>
      <c r="EI87" s="18"/>
      <c r="EJ87" s="18"/>
      <c r="EK87" s="18"/>
      <c r="EL87" s="18"/>
      <c r="EM87" s="18"/>
      <c r="EN87" s="18"/>
      <c r="EO87" s="18"/>
      <c r="EP87" s="18"/>
      <c r="EQ87" s="18"/>
      <c r="ER87" s="18"/>
      <c r="ES87" s="18"/>
      <c r="ET87" s="18"/>
      <c r="EU87" s="18"/>
      <c r="EV87" s="18"/>
      <c r="EW87" s="18"/>
      <c r="EX87" s="18"/>
      <c r="EY87" s="18"/>
      <c r="EZ87" s="18"/>
      <c r="FA87" s="18"/>
      <c r="FB87" s="18"/>
      <c r="FC87" s="18"/>
      <c r="FD87" s="18"/>
      <c r="FE87" s="18"/>
    </row>
    <row r="88" spans="1:161" x14ac:dyDescent="0.25">
      <c r="A88" s="28"/>
      <c r="B88" s="71"/>
      <c r="C88" s="29"/>
      <c r="D88" s="30"/>
      <c r="E88" s="31"/>
      <c r="F88" s="32"/>
      <c r="G88" s="74"/>
      <c r="H88" s="33"/>
      <c r="I88" s="34"/>
      <c r="J88" s="35"/>
      <c r="K88" s="104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9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9"/>
      <c r="BI88" s="18"/>
      <c r="BJ88" s="18"/>
      <c r="BK88" s="18"/>
      <c r="BL88" s="18"/>
      <c r="BM88" s="18"/>
      <c r="BN88" s="18"/>
      <c r="BO88" s="18"/>
      <c r="BP88" s="18"/>
      <c r="BQ88" s="18"/>
      <c r="BR88" s="18"/>
      <c r="BS88" s="19"/>
      <c r="BT88" s="18"/>
      <c r="BU88" s="18"/>
      <c r="BV88" s="18"/>
      <c r="BW88" s="18"/>
      <c r="BX88" s="18"/>
      <c r="BY88" s="18"/>
      <c r="BZ88" s="18"/>
      <c r="CA88" s="18"/>
      <c r="CB88" s="18"/>
      <c r="CC88" s="18"/>
      <c r="CD88" s="18"/>
      <c r="CE88" s="18"/>
      <c r="CF88" s="18"/>
      <c r="CG88" s="18"/>
      <c r="CH88" s="18"/>
      <c r="CI88" s="18"/>
      <c r="CJ88" s="8">
        <f t="shared" si="89"/>
        <v>0</v>
      </c>
      <c r="CK88" s="8">
        <f t="shared" si="90"/>
        <v>0</v>
      </c>
      <c r="CL88" s="8" t="str">
        <f t="shared" si="101"/>
        <v/>
      </c>
      <c r="CM88" s="8" t="str">
        <f t="shared" si="102"/>
        <v/>
      </c>
      <c r="CN88" s="8" t="str">
        <f t="shared" si="103"/>
        <v/>
      </c>
      <c r="CO88" s="8" t="str">
        <f t="shared" si="104"/>
        <v/>
      </c>
      <c r="CP88" s="8">
        <f>IF(D88="",0,IF(D88=E88,0,IF(D88&lt;E88,0,IF('Equipes et choix des points'!$I$2=1,IF('Matchs et classements'!D88&gt;'Matchs et classements'!E88,3),IF('Equipes et choix des points'!$I$2=2,IF('Matchs et classements'!D88&gt;E88,4))))))</f>
        <v>0</v>
      </c>
      <c r="CQ88" s="8">
        <f>IF(E88="",0,IF(E88=D88,0,IF(E88&lt;D88,0,IF('Equipes et choix des points'!$I$2=1,IF('Matchs et classements'!E88&gt;'Matchs et classements'!D88,3),IF('Equipes et choix des points'!$I$2=2,IF('Matchs et classements'!E88&gt;'Matchs et classements'!D88,4))))))</f>
        <v>0</v>
      </c>
      <c r="CR88" s="8">
        <f>IF(D88="",0,IF(D88&gt;E88,0,IF(D88&lt;E88,0,IF('Equipes et choix des points'!$I$2=1,IF('Matchs et classements'!D88='Matchs et classements'!E88,1),IF('Equipes et choix des points'!$I$2=2,IF('Matchs et classements'!D88='Matchs et classements'!E88,2))))))</f>
        <v>0</v>
      </c>
      <c r="CS88" s="8">
        <f>IF(E88="",0,IF(E88&gt;D88,0,IF(E88&lt;D88,0,IF('Equipes et choix des points'!$I$2=1,IF('Matchs et classements'!E88='Matchs et classements'!D88,1),IF('Equipes et choix des points'!$I$2=2,IF('Matchs et classements'!E88='Matchs et classements'!D88,2))))))</f>
        <v>0</v>
      </c>
      <c r="CT88" s="8">
        <f>IF(D88="",0,IF(D88&gt;E88,0,IF(D88=E88,0,IF('Equipes et choix des points'!$I$2=1,IF('Matchs et classements'!D88&lt;'Matchs et classements'!E88,0),IF('Equipes et choix des points'!$I$2=2,IF('Matchs et classements'!D88&lt;'Matchs et classements'!E88,1))))))</f>
        <v>0</v>
      </c>
      <c r="CU88" s="8">
        <f>IF(E88="",0,IF(E88&gt;D88,0,IF(E88=D88,0,IF('Equipes et choix des points'!$I$2=1,IF('Matchs et classements'!E88&lt;'Matchs et classements'!D88,0),IF('Equipes et choix des points'!$I$2=2,IF('Matchs et classements'!E88&lt;'Matchs et classements'!D88,1))))))</f>
        <v>0</v>
      </c>
      <c r="CV88" s="8">
        <f t="shared" si="105"/>
        <v>0</v>
      </c>
      <c r="CW88" s="8">
        <f t="shared" si="106"/>
        <v>0</v>
      </c>
      <c r="CX88" s="8">
        <f t="shared" si="107"/>
        <v>0</v>
      </c>
      <c r="CY88" s="8">
        <f t="shared" si="108"/>
        <v>0</v>
      </c>
      <c r="CZ88" s="8" t="b">
        <f t="shared" si="91"/>
        <v>0</v>
      </c>
      <c r="DA88" s="8" t="b">
        <f t="shared" si="92"/>
        <v>0</v>
      </c>
      <c r="DB88" s="8" t="b">
        <f t="shared" si="93"/>
        <v>0</v>
      </c>
      <c r="DC88" s="8" t="b">
        <f t="shared" si="94"/>
        <v>0</v>
      </c>
      <c r="DD88" s="8" t="b">
        <f t="shared" si="95"/>
        <v>0</v>
      </c>
      <c r="DE88" s="8" t="b">
        <f t="shared" si="96"/>
        <v>0</v>
      </c>
      <c r="DF88" s="8">
        <f t="shared" si="97"/>
        <v>0</v>
      </c>
      <c r="DG88" s="8">
        <f t="shared" si="98"/>
        <v>0</v>
      </c>
      <c r="DH88" s="8">
        <f t="shared" si="99"/>
        <v>0</v>
      </c>
      <c r="DI88" s="8">
        <f t="shared" si="100"/>
        <v>0</v>
      </c>
      <c r="DJ88" s="19"/>
      <c r="DK88" s="18"/>
      <c r="DL88" s="18"/>
      <c r="DM88" s="19"/>
      <c r="DN88" s="19"/>
      <c r="DO88" s="18"/>
      <c r="DP88" s="18"/>
      <c r="DQ88" s="19"/>
      <c r="DR88" s="19"/>
      <c r="DS88" s="18"/>
      <c r="DT88" s="18"/>
      <c r="DU88" s="19"/>
      <c r="DV88" s="18"/>
      <c r="DW88" s="18"/>
      <c r="DX88" s="18"/>
      <c r="DY88" s="18"/>
      <c r="DZ88" s="18"/>
      <c r="EA88" s="18"/>
      <c r="EB88" s="18"/>
      <c r="EC88" s="18"/>
      <c r="ED88" s="18"/>
      <c r="EE88" s="18"/>
      <c r="EF88" s="18"/>
      <c r="EG88" s="18"/>
      <c r="EH88" s="18"/>
      <c r="EI88" s="18"/>
      <c r="EJ88" s="18"/>
      <c r="EK88" s="18"/>
      <c r="EL88" s="18"/>
      <c r="EM88" s="18"/>
      <c r="EN88" s="18"/>
      <c r="EO88" s="18"/>
      <c r="EP88" s="18"/>
      <c r="EQ88" s="18"/>
      <c r="ER88" s="18"/>
      <c r="ES88" s="18"/>
      <c r="ET88" s="18"/>
      <c r="EU88" s="18"/>
      <c r="EV88" s="18"/>
      <c r="EW88" s="18"/>
      <c r="EX88" s="18"/>
      <c r="EY88" s="18"/>
      <c r="EZ88" s="18"/>
      <c r="FA88" s="18"/>
      <c r="FB88" s="18"/>
      <c r="FC88" s="18"/>
      <c r="FD88" s="18"/>
      <c r="FE88" s="18"/>
    </row>
    <row r="89" spans="1:161" x14ac:dyDescent="0.25">
      <c r="A89" s="28"/>
      <c r="B89" s="71"/>
      <c r="C89" s="29"/>
      <c r="D89" s="30"/>
      <c r="E89" s="31"/>
      <c r="F89" s="32"/>
      <c r="G89" s="74"/>
      <c r="H89" s="33"/>
      <c r="I89" s="34"/>
      <c r="J89" s="35"/>
      <c r="K89" s="104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9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9"/>
      <c r="BI89" s="18"/>
      <c r="BJ89" s="18"/>
      <c r="BK89" s="18"/>
      <c r="BL89" s="18"/>
      <c r="BM89" s="18"/>
      <c r="BN89" s="18"/>
      <c r="BO89" s="18"/>
      <c r="BP89" s="18"/>
      <c r="BQ89" s="18"/>
      <c r="BR89" s="18"/>
      <c r="BS89" s="19"/>
      <c r="BT89" s="18"/>
      <c r="BU89" s="18"/>
      <c r="BV89" s="18"/>
      <c r="BW89" s="18"/>
      <c r="BX89" s="18"/>
      <c r="BY89" s="18"/>
      <c r="BZ89" s="18"/>
      <c r="CA89" s="18"/>
      <c r="CB89" s="18"/>
      <c r="CC89" s="18"/>
      <c r="CD89" s="18"/>
      <c r="CE89" s="18"/>
      <c r="CF89" s="18"/>
      <c r="CG89" s="18"/>
      <c r="CH89" s="18"/>
      <c r="CI89" s="18"/>
      <c r="CJ89" s="8">
        <f t="shared" si="89"/>
        <v>0</v>
      </c>
      <c r="CK89" s="8">
        <f t="shared" si="90"/>
        <v>0</v>
      </c>
      <c r="CL89" s="8" t="str">
        <f t="shared" si="101"/>
        <v/>
      </c>
      <c r="CM89" s="8" t="str">
        <f t="shared" si="102"/>
        <v/>
      </c>
      <c r="CN89" s="8" t="str">
        <f t="shared" si="103"/>
        <v/>
      </c>
      <c r="CO89" s="8" t="str">
        <f t="shared" si="104"/>
        <v/>
      </c>
      <c r="CP89" s="8">
        <f>IF(D89="",0,IF(D89=E89,0,IF(D89&lt;E89,0,IF('Equipes et choix des points'!$I$2=1,IF('Matchs et classements'!D89&gt;'Matchs et classements'!E89,3),IF('Equipes et choix des points'!$I$2=2,IF('Matchs et classements'!D89&gt;E89,4))))))</f>
        <v>0</v>
      </c>
      <c r="CQ89" s="8">
        <f>IF(E89="",0,IF(E89=D89,0,IF(E89&lt;D89,0,IF('Equipes et choix des points'!$I$2=1,IF('Matchs et classements'!E89&gt;'Matchs et classements'!D89,3),IF('Equipes et choix des points'!$I$2=2,IF('Matchs et classements'!E89&gt;'Matchs et classements'!D89,4))))))</f>
        <v>0</v>
      </c>
      <c r="CR89" s="8">
        <f>IF(D89="",0,IF(D89&gt;E89,0,IF(D89&lt;E89,0,IF('Equipes et choix des points'!$I$2=1,IF('Matchs et classements'!D89='Matchs et classements'!E89,1),IF('Equipes et choix des points'!$I$2=2,IF('Matchs et classements'!D89='Matchs et classements'!E89,2))))))</f>
        <v>0</v>
      </c>
      <c r="CS89" s="8">
        <f>IF(E89="",0,IF(E89&gt;D89,0,IF(E89&lt;D89,0,IF('Equipes et choix des points'!$I$2=1,IF('Matchs et classements'!E89='Matchs et classements'!D89,1),IF('Equipes et choix des points'!$I$2=2,IF('Matchs et classements'!E89='Matchs et classements'!D89,2))))))</f>
        <v>0</v>
      </c>
      <c r="CT89" s="8">
        <f>IF(D89="",0,IF(D89&gt;E89,0,IF(D89=E89,0,IF('Equipes et choix des points'!$I$2=1,IF('Matchs et classements'!D89&lt;'Matchs et classements'!E89,0),IF('Equipes et choix des points'!$I$2=2,IF('Matchs et classements'!D89&lt;'Matchs et classements'!E89,1))))))</f>
        <v>0</v>
      </c>
      <c r="CU89" s="8">
        <f>IF(E89="",0,IF(E89&gt;D89,0,IF(E89=D89,0,IF('Equipes et choix des points'!$I$2=1,IF('Matchs et classements'!E89&lt;'Matchs et classements'!D89,0),IF('Equipes et choix des points'!$I$2=2,IF('Matchs et classements'!E89&lt;'Matchs et classements'!D89,1))))))</f>
        <v>0</v>
      </c>
      <c r="CV89" s="8">
        <f t="shared" si="105"/>
        <v>0</v>
      </c>
      <c r="CW89" s="8">
        <f t="shared" si="106"/>
        <v>0</v>
      </c>
      <c r="CX89" s="8">
        <f t="shared" si="107"/>
        <v>0</v>
      </c>
      <c r="CY89" s="8">
        <f t="shared" si="108"/>
        <v>0</v>
      </c>
      <c r="CZ89" s="8" t="b">
        <f t="shared" si="91"/>
        <v>0</v>
      </c>
      <c r="DA89" s="8" t="b">
        <f t="shared" si="92"/>
        <v>0</v>
      </c>
      <c r="DB89" s="8" t="b">
        <f t="shared" si="93"/>
        <v>0</v>
      </c>
      <c r="DC89" s="8" t="b">
        <f t="shared" si="94"/>
        <v>0</v>
      </c>
      <c r="DD89" s="8" t="b">
        <f t="shared" si="95"/>
        <v>0</v>
      </c>
      <c r="DE89" s="8" t="b">
        <f t="shared" si="96"/>
        <v>0</v>
      </c>
      <c r="DF89" s="8">
        <f t="shared" si="97"/>
        <v>0</v>
      </c>
      <c r="DG89" s="8">
        <f t="shared" si="98"/>
        <v>0</v>
      </c>
      <c r="DH89" s="8">
        <f t="shared" si="99"/>
        <v>0</v>
      </c>
      <c r="DI89" s="8">
        <f t="shared" si="100"/>
        <v>0</v>
      </c>
      <c r="DJ89" s="19"/>
      <c r="DK89" s="18"/>
      <c r="DL89" s="18"/>
      <c r="DM89" s="19"/>
      <c r="DN89" s="19"/>
      <c r="DO89" s="18"/>
      <c r="DP89" s="18"/>
      <c r="DQ89" s="19"/>
      <c r="DR89" s="19"/>
      <c r="DS89" s="18"/>
      <c r="DT89" s="18"/>
      <c r="DU89" s="19"/>
      <c r="DV89" s="18"/>
      <c r="DW89" s="18"/>
      <c r="DX89" s="18"/>
      <c r="DY89" s="18"/>
      <c r="DZ89" s="18"/>
      <c r="EA89" s="18"/>
      <c r="EB89" s="18"/>
      <c r="EC89" s="18"/>
      <c r="ED89" s="18"/>
      <c r="EE89" s="18"/>
      <c r="EF89" s="18"/>
      <c r="EG89" s="18"/>
      <c r="EH89" s="18"/>
      <c r="EI89" s="18"/>
      <c r="EJ89" s="18"/>
      <c r="EK89" s="18"/>
      <c r="EL89" s="18"/>
      <c r="EM89" s="18"/>
      <c r="EN89" s="18"/>
      <c r="EO89" s="18"/>
      <c r="EP89" s="18"/>
      <c r="EQ89" s="18"/>
      <c r="ER89" s="18"/>
      <c r="ES89" s="18"/>
      <c r="ET89" s="18"/>
      <c r="EU89" s="18"/>
      <c r="EV89" s="18"/>
      <c r="EW89" s="18"/>
      <c r="EX89" s="18"/>
      <c r="EY89" s="18"/>
      <c r="EZ89" s="18"/>
      <c r="FA89" s="18"/>
      <c r="FB89" s="18"/>
      <c r="FC89" s="18"/>
      <c r="FD89" s="18"/>
      <c r="FE89" s="18"/>
    </row>
    <row r="90" spans="1:161" x14ac:dyDescent="0.25">
      <c r="A90" s="28"/>
      <c r="B90" s="71"/>
      <c r="C90" s="29"/>
      <c r="D90" s="30"/>
      <c r="E90" s="31"/>
      <c r="F90" s="32"/>
      <c r="G90" s="74"/>
      <c r="H90" s="33"/>
      <c r="I90" s="34"/>
      <c r="J90" s="35"/>
      <c r="K90" s="104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9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9"/>
      <c r="BI90" s="18"/>
      <c r="BJ90" s="18"/>
      <c r="BK90" s="18"/>
      <c r="BL90" s="18"/>
      <c r="BM90" s="18"/>
      <c r="BN90" s="18"/>
      <c r="BO90" s="18"/>
      <c r="BP90" s="18"/>
      <c r="BQ90" s="18"/>
      <c r="BR90" s="18"/>
      <c r="BS90" s="19"/>
      <c r="BT90" s="18"/>
      <c r="BU90" s="18"/>
      <c r="BV90" s="18"/>
      <c r="BW90" s="18"/>
      <c r="BX90" s="18"/>
      <c r="BY90" s="18"/>
      <c r="BZ90" s="18"/>
      <c r="CA90" s="18"/>
      <c r="CB90" s="18"/>
      <c r="CC90" s="18"/>
      <c r="CD90" s="18"/>
      <c r="CE90" s="18"/>
      <c r="CF90" s="18"/>
      <c r="CG90" s="18"/>
      <c r="CH90" s="18"/>
      <c r="CI90" s="18"/>
      <c r="CJ90" s="8">
        <f t="shared" si="89"/>
        <v>0</v>
      </c>
      <c r="CK90" s="8">
        <f t="shared" si="90"/>
        <v>0</v>
      </c>
      <c r="CL90" s="8" t="str">
        <f t="shared" si="101"/>
        <v/>
      </c>
      <c r="CM90" s="8" t="str">
        <f t="shared" si="102"/>
        <v/>
      </c>
      <c r="CN90" s="8" t="str">
        <f t="shared" si="103"/>
        <v/>
      </c>
      <c r="CO90" s="8" t="str">
        <f t="shared" si="104"/>
        <v/>
      </c>
      <c r="CP90" s="8">
        <f>IF(D90="",0,IF(D90=E90,0,IF(D90&lt;E90,0,IF('Equipes et choix des points'!$I$2=1,IF('Matchs et classements'!D90&gt;'Matchs et classements'!E90,3),IF('Equipes et choix des points'!$I$2=2,IF('Matchs et classements'!D90&gt;E90,4))))))</f>
        <v>0</v>
      </c>
      <c r="CQ90" s="8">
        <f>IF(E90="",0,IF(E90=D90,0,IF(E90&lt;D90,0,IF('Equipes et choix des points'!$I$2=1,IF('Matchs et classements'!E90&gt;'Matchs et classements'!D90,3),IF('Equipes et choix des points'!$I$2=2,IF('Matchs et classements'!E90&gt;'Matchs et classements'!D90,4))))))</f>
        <v>0</v>
      </c>
      <c r="CR90" s="8">
        <f>IF(D90="",0,IF(D90&gt;E90,0,IF(D90&lt;E90,0,IF('Equipes et choix des points'!$I$2=1,IF('Matchs et classements'!D90='Matchs et classements'!E90,1),IF('Equipes et choix des points'!$I$2=2,IF('Matchs et classements'!D90='Matchs et classements'!E90,2))))))</f>
        <v>0</v>
      </c>
      <c r="CS90" s="8">
        <f>IF(E90="",0,IF(E90&gt;D90,0,IF(E90&lt;D90,0,IF('Equipes et choix des points'!$I$2=1,IF('Matchs et classements'!E90='Matchs et classements'!D90,1),IF('Equipes et choix des points'!$I$2=2,IF('Matchs et classements'!E90='Matchs et classements'!D90,2))))))</f>
        <v>0</v>
      </c>
      <c r="CT90" s="8">
        <f>IF(D90="",0,IF(D90&gt;E90,0,IF(D90=E90,0,IF('Equipes et choix des points'!$I$2=1,IF('Matchs et classements'!D90&lt;'Matchs et classements'!E90,0),IF('Equipes et choix des points'!$I$2=2,IF('Matchs et classements'!D90&lt;'Matchs et classements'!E90,1))))))</f>
        <v>0</v>
      </c>
      <c r="CU90" s="8">
        <f>IF(E90="",0,IF(E90&gt;D90,0,IF(E90=D90,0,IF('Equipes et choix des points'!$I$2=1,IF('Matchs et classements'!E90&lt;'Matchs et classements'!D90,0),IF('Equipes et choix des points'!$I$2=2,IF('Matchs et classements'!E90&lt;'Matchs et classements'!D90,1))))))</f>
        <v>0</v>
      </c>
      <c r="CV90" s="8">
        <f t="shared" si="105"/>
        <v>0</v>
      </c>
      <c r="CW90" s="8">
        <f t="shared" si="106"/>
        <v>0</v>
      </c>
      <c r="CX90" s="8">
        <f t="shared" si="107"/>
        <v>0</v>
      </c>
      <c r="CY90" s="8">
        <f t="shared" si="108"/>
        <v>0</v>
      </c>
      <c r="CZ90" s="8" t="b">
        <f t="shared" si="91"/>
        <v>0</v>
      </c>
      <c r="DA90" s="8" t="b">
        <f t="shared" si="92"/>
        <v>0</v>
      </c>
      <c r="DB90" s="8" t="b">
        <f t="shared" si="93"/>
        <v>0</v>
      </c>
      <c r="DC90" s="8" t="b">
        <f t="shared" si="94"/>
        <v>0</v>
      </c>
      <c r="DD90" s="8" t="b">
        <f t="shared" si="95"/>
        <v>0</v>
      </c>
      <c r="DE90" s="8" t="b">
        <f t="shared" si="96"/>
        <v>0</v>
      </c>
      <c r="DF90" s="8">
        <f t="shared" si="97"/>
        <v>0</v>
      </c>
      <c r="DG90" s="8">
        <f t="shared" si="98"/>
        <v>0</v>
      </c>
      <c r="DH90" s="8">
        <f t="shared" si="99"/>
        <v>0</v>
      </c>
      <c r="DI90" s="8">
        <f t="shared" si="100"/>
        <v>0</v>
      </c>
      <c r="DJ90" s="19"/>
      <c r="DK90" s="18"/>
      <c r="DL90" s="18"/>
      <c r="DM90" s="19"/>
      <c r="DN90" s="19"/>
      <c r="DO90" s="18"/>
      <c r="DP90" s="18"/>
      <c r="DQ90" s="19"/>
      <c r="DR90" s="19"/>
      <c r="DS90" s="18"/>
      <c r="DT90" s="18"/>
      <c r="DU90" s="19"/>
      <c r="DV90" s="18"/>
      <c r="DW90" s="18"/>
      <c r="DX90" s="18"/>
      <c r="DY90" s="18"/>
      <c r="DZ90" s="18"/>
      <c r="EA90" s="18"/>
      <c r="EB90" s="18"/>
      <c r="EC90" s="18"/>
      <c r="ED90" s="18"/>
      <c r="EE90" s="18"/>
      <c r="EF90" s="18"/>
      <c r="EG90" s="18"/>
      <c r="EH90" s="18"/>
      <c r="EI90" s="18"/>
      <c r="EJ90" s="18"/>
      <c r="EK90" s="18"/>
      <c r="EL90" s="18"/>
      <c r="EM90" s="18"/>
      <c r="EN90" s="18"/>
      <c r="EO90" s="18"/>
      <c r="EP90" s="18"/>
      <c r="EQ90" s="18"/>
      <c r="ER90" s="18"/>
      <c r="ES90" s="18"/>
      <c r="ET90" s="18"/>
      <c r="EU90" s="18"/>
      <c r="EV90" s="18"/>
      <c r="EW90" s="18"/>
      <c r="EX90" s="18"/>
      <c r="EY90" s="18"/>
      <c r="EZ90" s="18"/>
      <c r="FA90" s="18"/>
      <c r="FB90" s="18"/>
      <c r="FC90" s="18"/>
      <c r="FD90" s="18"/>
      <c r="FE90" s="18"/>
    </row>
    <row r="91" spans="1:161" x14ac:dyDescent="0.25">
      <c r="A91" s="28"/>
      <c r="B91" s="71"/>
      <c r="C91" s="29"/>
      <c r="D91" s="30"/>
      <c r="E91" s="31"/>
      <c r="F91" s="32"/>
      <c r="G91" s="74"/>
      <c r="H91" s="33"/>
      <c r="I91" s="34"/>
      <c r="J91" s="35"/>
      <c r="K91" s="104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9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9"/>
      <c r="BI91" s="18"/>
      <c r="BJ91" s="18"/>
      <c r="BK91" s="18"/>
      <c r="BL91" s="18"/>
      <c r="BM91" s="18"/>
      <c r="BN91" s="18"/>
      <c r="BO91" s="18"/>
      <c r="BP91" s="18"/>
      <c r="BQ91" s="18"/>
      <c r="BR91" s="18"/>
      <c r="BS91" s="19"/>
      <c r="BT91" s="18"/>
      <c r="BU91" s="18"/>
      <c r="BV91" s="18"/>
      <c r="BW91" s="18"/>
      <c r="BX91" s="18"/>
      <c r="BY91" s="18"/>
      <c r="BZ91" s="18"/>
      <c r="CA91" s="18"/>
      <c r="CB91" s="18"/>
      <c r="CC91" s="18"/>
      <c r="CD91" s="18"/>
      <c r="CE91" s="18"/>
      <c r="CF91" s="18"/>
      <c r="CG91" s="18"/>
      <c r="CH91" s="18"/>
      <c r="CI91" s="18"/>
      <c r="CJ91" s="8">
        <f t="shared" si="89"/>
        <v>0</v>
      </c>
      <c r="CK91" s="8">
        <f t="shared" si="90"/>
        <v>0</v>
      </c>
      <c r="CL91" s="8" t="str">
        <f t="shared" si="101"/>
        <v/>
      </c>
      <c r="CM91" s="8" t="str">
        <f t="shared" si="102"/>
        <v/>
      </c>
      <c r="CN91" s="8" t="str">
        <f t="shared" si="103"/>
        <v/>
      </c>
      <c r="CO91" s="8" t="str">
        <f t="shared" si="104"/>
        <v/>
      </c>
      <c r="CP91" s="8">
        <f>IF(D91="",0,IF(D91=E91,0,IF(D91&lt;E91,0,IF('Equipes et choix des points'!$I$2=1,IF('Matchs et classements'!D91&gt;'Matchs et classements'!E91,3),IF('Equipes et choix des points'!$I$2=2,IF('Matchs et classements'!D91&gt;E91,4))))))</f>
        <v>0</v>
      </c>
      <c r="CQ91" s="8">
        <f>IF(E91="",0,IF(E91=D91,0,IF(E91&lt;D91,0,IF('Equipes et choix des points'!$I$2=1,IF('Matchs et classements'!E91&gt;'Matchs et classements'!D91,3),IF('Equipes et choix des points'!$I$2=2,IF('Matchs et classements'!E91&gt;'Matchs et classements'!D91,4))))))</f>
        <v>0</v>
      </c>
      <c r="CR91" s="8">
        <f>IF(D91="",0,IF(D91&gt;E91,0,IF(D91&lt;E91,0,IF('Equipes et choix des points'!$I$2=1,IF('Matchs et classements'!D91='Matchs et classements'!E91,1),IF('Equipes et choix des points'!$I$2=2,IF('Matchs et classements'!D91='Matchs et classements'!E91,2))))))</f>
        <v>0</v>
      </c>
      <c r="CS91" s="8">
        <f>IF(E91="",0,IF(E91&gt;D91,0,IF(E91&lt;D91,0,IF('Equipes et choix des points'!$I$2=1,IF('Matchs et classements'!E91='Matchs et classements'!D91,1),IF('Equipes et choix des points'!$I$2=2,IF('Matchs et classements'!E91='Matchs et classements'!D91,2))))))</f>
        <v>0</v>
      </c>
      <c r="CT91" s="8">
        <f>IF(D91="",0,IF(D91&gt;E91,0,IF(D91=E91,0,IF('Equipes et choix des points'!$I$2=1,IF('Matchs et classements'!D91&lt;'Matchs et classements'!E91,0),IF('Equipes et choix des points'!$I$2=2,IF('Matchs et classements'!D91&lt;'Matchs et classements'!E91,1))))))</f>
        <v>0</v>
      </c>
      <c r="CU91" s="8">
        <f>IF(E91="",0,IF(E91&gt;D91,0,IF(E91=D91,0,IF('Equipes et choix des points'!$I$2=1,IF('Matchs et classements'!E91&lt;'Matchs et classements'!D91,0),IF('Equipes et choix des points'!$I$2=2,IF('Matchs et classements'!E91&lt;'Matchs et classements'!D91,1))))))</f>
        <v>0</v>
      </c>
      <c r="CV91" s="8">
        <f t="shared" si="105"/>
        <v>0</v>
      </c>
      <c r="CW91" s="8">
        <f t="shared" si="106"/>
        <v>0</v>
      </c>
      <c r="CX91" s="8">
        <f t="shared" si="107"/>
        <v>0</v>
      </c>
      <c r="CY91" s="8">
        <f t="shared" si="108"/>
        <v>0</v>
      </c>
      <c r="CZ91" s="8" t="b">
        <f t="shared" si="91"/>
        <v>0</v>
      </c>
      <c r="DA91" s="8" t="b">
        <f t="shared" si="92"/>
        <v>0</v>
      </c>
      <c r="DB91" s="8" t="b">
        <f t="shared" si="93"/>
        <v>0</v>
      </c>
      <c r="DC91" s="8" t="b">
        <f t="shared" si="94"/>
        <v>0</v>
      </c>
      <c r="DD91" s="8" t="b">
        <f t="shared" si="95"/>
        <v>0</v>
      </c>
      <c r="DE91" s="8" t="b">
        <f t="shared" si="96"/>
        <v>0</v>
      </c>
      <c r="DF91" s="8">
        <f t="shared" si="97"/>
        <v>0</v>
      </c>
      <c r="DG91" s="8">
        <f t="shared" si="98"/>
        <v>0</v>
      </c>
      <c r="DH91" s="8">
        <f t="shared" si="99"/>
        <v>0</v>
      </c>
      <c r="DI91" s="8">
        <f t="shared" si="100"/>
        <v>0</v>
      </c>
      <c r="DJ91" s="19"/>
      <c r="DK91" s="18"/>
      <c r="DL91" s="18"/>
      <c r="DM91" s="19"/>
      <c r="DN91" s="19"/>
      <c r="DO91" s="18"/>
      <c r="DP91" s="18"/>
      <c r="DQ91" s="19"/>
      <c r="DR91" s="19"/>
      <c r="DS91" s="18"/>
      <c r="DT91" s="18"/>
      <c r="DU91" s="19"/>
      <c r="DV91" s="18"/>
      <c r="DW91" s="18"/>
      <c r="DX91" s="18"/>
      <c r="DY91" s="18"/>
      <c r="DZ91" s="18"/>
      <c r="EA91" s="18"/>
      <c r="EB91" s="18"/>
      <c r="EC91" s="18"/>
      <c r="ED91" s="18"/>
      <c r="EE91" s="18"/>
      <c r="EF91" s="18"/>
      <c r="EG91" s="18"/>
      <c r="EH91" s="18"/>
      <c r="EI91" s="18"/>
      <c r="EJ91" s="18"/>
      <c r="EK91" s="18"/>
      <c r="EL91" s="18"/>
      <c r="EM91" s="18"/>
      <c r="EN91" s="18"/>
      <c r="EO91" s="18"/>
      <c r="EP91" s="18"/>
      <c r="EQ91" s="18"/>
      <c r="ER91" s="18"/>
      <c r="ES91" s="18"/>
      <c r="ET91" s="18"/>
      <c r="EU91" s="18"/>
      <c r="EV91" s="18"/>
      <c r="EW91" s="18"/>
      <c r="EX91" s="18"/>
      <c r="EY91" s="18"/>
      <c r="EZ91" s="18"/>
      <c r="FA91" s="18"/>
      <c r="FB91" s="18"/>
      <c r="FC91" s="18"/>
      <c r="FD91" s="18"/>
      <c r="FE91" s="18"/>
    </row>
    <row r="92" spans="1:161" x14ac:dyDescent="0.25">
      <c r="A92" s="28"/>
      <c r="B92" s="71"/>
      <c r="C92" s="29"/>
      <c r="D92" s="30"/>
      <c r="E92" s="31"/>
      <c r="F92" s="32"/>
      <c r="G92" s="74"/>
      <c r="H92" s="33"/>
      <c r="I92" s="34"/>
      <c r="J92" s="35"/>
      <c r="K92" s="104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9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9"/>
      <c r="BI92" s="18"/>
      <c r="BJ92" s="18"/>
      <c r="BK92" s="18"/>
      <c r="BL92" s="18"/>
      <c r="BM92" s="18"/>
      <c r="BN92" s="18"/>
      <c r="BO92" s="18"/>
      <c r="BP92" s="18"/>
      <c r="BQ92" s="18"/>
      <c r="BR92" s="18"/>
      <c r="BS92" s="19"/>
      <c r="BT92" s="18"/>
      <c r="BU92" s="18"/>
      <c r="BV92" s="18"/>
      <c r="BW92" s="18"/>
      <c r="BX92" s="18"/>
      <c r="BY92" s="18"/>
      <c r="BZ92" s="18"/>
      <c r="CA92" s="18"/>
      <c r="CB92" s="18"/>
      <c r="CC92" s="18"/>
      <c r="CD92" s="18"/>
      <c r="CE92" s="18"/>
      <c r="CF92" s="18"/>
      <c r="CG92" s="18"/>
      <c r="CH92" s="18"/>
      <c r="CI92" s="18"/>
      <c r="CJ92" s="8">
        <f t="shared" si="89"/>
        <v>0</v>
      </c>
      <c r="CK92" s="8">
        <f t="shared" si="90"/>
        <v>0</v>
      </c>
      <c r="CL92" s="8" t="str">
        <f t="shared" si="101"/>
        <v/>
      </c>
      <c r="CM92" s="8" t="str">
        <f t="shared" si="102"/>
        <v/>
      </c>
      <c r="CN92" s="8" t="str">
        <f t="shared" si="103"/>
        <v/>
      </c>
      <c r="CO92" s="8" t="str">
        <f t="shared" si="104"/>
        <v/>
      </c>
      <c r="CP92" s="8">
        <f>IF(D92="",0,IF(D92=E92,0,IF(D92&lt;E92,0,IF('Equipes et choix des points'!$I$2=1,IF('Matchs et classements'!D92&gt;'Matchs et classements'!E92,3),IF('Equipes et choix des points'!$I$2=2,IF('Matchs et classements'!D92&gt;E92,4))))))</f>
        <v>0</v>
      </c>
      <c r="CQ92" s="8">
        <f>IF(E92="",0,IF(E92=D92,0,IF(E92&lt;D92,0,IF('Equipes et choix des points'!$I$2=1,IF('Matchs et classements'!E92&gt;'Matchs et classements'!D92,3),IF('Equipes et choix des points'!$I$2=2,IF('Matchs et classements'!E92&gt;'Matchs et classements'!D92,4))))))</f>
        <v>0</v>
      </c>
      <c r="CR92" s="8">
        <f>IF(D92="",0,IF(D92&gt;E92,0,IF(D92&lt;E92,0,IF('Equipes et choix des points'!$I$2=1,IF('Matchs et classements'!D92='Matchs et classements'!E92,1),IF('Equipes et choix des points'!$I$2=2,IF('Matchs et classements'!D92='Matchs et classements'!E92,2))))))</f>
        <v>0</v>
      </c>
      <c r="CS92" s="8">
        <f>IF(E92="",0,IF(E92&gt;D92,0,IF(E92&lt;D92,0,IF('Equipes et choix des points'!$I$2=1,IF('Matchs et classements'!E92='Matchs et classements'!D92,1),IF('Equipes et choix des points'!$I$2=2,IF('Matchs et classements'!E92='Matchs et classements'!D92,2))))))</f>
        <v>0</v>
      </c>
      <c r="CT92" s="8">
        <f>IF(D92="",0,IF(D92&gt;E92,0,IF(D92=E92,0,IF('Equipes et choix des points'!$I$2=1,IF('Matchs et classements'!D92&lt;'Matchs et classements'!E92,0),IF('Equipes et choix des points'!$I$2=2,IF('Matchs et classements'!D92&lt;'Matchs et classements'!E92,1))))))</f>
        <v>0</v>
      </c>
      <c r="CU92" s="8">
        <f>IF(E92="",0,IF(E92&gt;D92,0,IF(E92=D92,0,IF('Equipes et choix des points'!$I$2=1,IF('Matchs et classements'!E92&lt;'Matchs et classements'!D92,0),IF('Equipes et choix des points'!$I$2=2,IF('Matchs et classements'!E92&lt;'Matchs et classements'!D92,1))))))</f>
        <v>0</v>
      </c>
      <c r="CV92" s="8">
        <f t="shared" si="105"/>
        <v>0</v>
      </c>
      <c r="CW92" s="8">
        <f t="shared" si="106"/>
        <v>0</v>
      </c>
      <c r="CX92" s="8">
        <f t="shared" si="107"/>
        <v>0</v>
      </c>
      <c r="CY92" s="8">
        <f t="shared" si="108"/>
        <v>0</v>
      </c>
      <c r="CZ92" s="8" t="b">
        <f t="shared" si="91"/>
        <v>0</v>
      </c>
      <c r="DA92" s="8" t="b">
        <f t="shared" si="92"/>
        <v>0</v>
      </c>
      <c r="DB92" s="8" t="b">
        <f t="shared" si="93"/>
        <v>0</v>
      </c>
      <c r="DC92" s="8" t="b">
        <f t="shared" si="94"/>
        <v>0</v>
      </c>
      <c r="DD92" s="8" t="b">
        <f t="shared" si="95"/>
        <v>0</v>
      </c>
      <c r="DE92" s="8" t="b">
        <f t="shared" si="96"/>
        <v>0</v>
      </c>
      <c r="DF92" s="8">
        <f t="shared" si="97"/>
        <v>0</v>
      </c>
      <c r="DG92" s="8">
        <f t="shared" si="98"/>
        <v>0</v>
      </c>
      <c r="DH92" s="8">
        <f t="shared" si="99"/>
        <v>0</v>
      </c>
      <c r="DI92" s="8">
        <f t="shared" si="100"/>
        <v>0</v>
      </c>
      <c r="DJ92" s="19"/>
      <c r="DK92" s="18"/>
      <c r="DL92" s="18"/>
      <c r="DM92" s="19"/>
      <c r="DN92" s="19"/>
      <c r="DO92" s="18"/>
      <c r="DP92" s="18"/>
      <c r="DQ92" s="19"/>
      <c r="DR92" s="19"/>
      <c r="DS92" s="18"/>
      <c r="DT92" s="18"/>
      <c r="DU92" s="19"/>
      <c r="DV92" s="18"/>
      <c r="DW92" s="18"/>
      <c r="DX92" s="18"/>
      <c r="DY92" s="18"/>
      <c r="DZ92" s="18"/>
      <c r="EA92" s="18"/>
      <c r="EB92" s="18"/>
      <c r="EC92" s="18"/>
      <c r="ED92" s="18"/>
      <c r="EE92" s="18"/>
      <c r="EF92" s="18"/>
      <c r="EG92" s="18"/>
      <c r="EH92" s="18"/>
      <c r="EI92" s="18"/>
      <c r="EJ92" s="18"/>
      <c r="EK92" s="18"/>
      <c r="EL92" s="18"/>
      <c r="EM92" s="18"/>
      <c r="EN92" s="18"/>
      <c r="EO92" s="18"/>
      <c r="EP92" s="18"/>
      <c r="EQ92" s="18"/>
      <c r="ER92" s="18"/>
      <c r="ES92" s="18"/>
      <c r="ET92" s="18"/>
      <c r="EU92" s="18"/>
      <c r="EV92" s="18"/>
      <c r="EW92" s="18"/>
      <c r="EX92" s="18"/>
      <c r="EY92" s="18"/>
      <c r="EZ92" s="18"/>
      <c r="FA92" s="18"/>
      <c r="FB92" s="18"/>
      <c r="FC92" s="18"/>
      <c r="FD92" s="18"/>
      <c r="FE92" s="18"/>
    </row>
    <row r="93" spans="1:161" ht="15.75" thickBot="1" x14ac:dyDescent="0.3">
      <c r="A93" s="36"/>
      <c r="B93" s="72"/>
      <c r="C93" s="37"/>
      <c r="D93" s="38"/>
      <c r="E93" s="39"/>
      <c r="F93" s="40"/>
      <c r="G93" s="75"/>
      <c r="H93" s="41"/>
      <c r="I93" s="42"/>
      <c r="J93" s="43"/>
      <c r="K93" s="105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9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9"/>
      <c r="BI93" s="18"/>
      <c r="BJ93" s="18"/>
      <c r="BK93" s="18"/>
      <c r="BL93" s="18"/>
      <c r="BM93" s="18"/>
      <c r="BN93" s="18"/>
      <c r="BO93" s="18"/>
      <c r="BP93" s="18"/>
      <c r="BQ93" s="18"/>
      <c r="BR93" s="18"/>
      <c r="BS93" s="19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18"/>
      <c r="CI93" s="18"/>
      <c r="CJ93" s="8">
        <f t="shared" si="89"/>
        <v>0</v>
      </c>
      <c r="CK93" s="8">
        <f t="shared" si="90"/>
        <v>0</v>
      </c>
      <c r="CL93" s="8" t="str">
        <f t="shared" si="101"/>
        <v/>
      </c>
      <c r="CM93" s="8" t="str">
        <f t="shared" si="102"/>
        <v/>
      </c>
      <c r="CN93" s="8" t="str">
        <f t="shared" si="103"/>
        <v/>
      </c>
      <c r="CO93" s="8" t="str">
        <f t="shared" si="104"/>
        <v/>
      </c>
      <c r="CP93" s="8">
        <f>IF(D93="",0,IF(D93=E93,0,IF(D93&lt;E93,0,IF('Equipes et choix des points'!$I$2=1,IF('Matchs et classements'!D93&gt;'Matchs et classements'!E93,3),IF('Equipes et choix des points'!$I$2=2,IF('Matchs et classements'!D93&gt;E93,4))))))</f>
        <v>0</v>
      </c>
      <c r="CQ93" s="8">
        <f>IF(E93="",0,IF(E93=D93,0,IF(E93&lt;D93,0,IF('Equipes et choix des points'!$I$2=1,IF('Matchs et classements'!E93&gt;'Matchs et classements'!D93,3),IF('Equipes et choix des points'!$I$2=2,IF('Matchs et classements'!E93&gt;'Matchs et classements'!D93,4))))))</f>
        <v>0</v>
      </c>
      <c r="CR93" s="8">
        <f>IF(D93="",0,IF(D93&gt;E93,0,IF(D93&lt;E93,0,IF('Equipes et choix des points'!$I$2=1,IF('Matchs et classements'!D93='Matchs et classements'!E93,1),IF('Equipes et choix des points'!$I$2=2,IF('Matchs et classements'!D93='Matchs et classements'!E93,2))))))</f>
        <v>0</v>
      </c>
      <c r="CS93" s="8">
        <f>IF(E93="",0,IF(E93&gt;D93,0,IF(E93&lt;D93,0,IF('Equipes et choix des points'!$I$2=1,IF('Matchs et classements'!E93='Matchs et classements'!D93,1),IF('Equipes et choix des points'!$I$2=2,IF('Matchs et classements'!E93='Matchs et classements'!D93,2))))))</f>
        <v>0</v>
      </c>
      <c r="CT93" s="8">
        <f>IF(D93="",0,IF(D93&gt;E93,0,IF(D93=E93,0,IF('Equipes et choix des points'!$I$2=1,IF('Matchs et classements'!D93&lt;'Matchs et classements'!E93,0),IF('Equipes et choix des points'!$I$2=2,IF('Matchs et classements'!D93&lt;'Matchs et classements'!E93,1))))))</f>
        <v>0</v>
      </c>
      <c r="CU93" s="8">
        <f>IF(E93="",0,IF(E93&gt;D93,0,IF(E93=D93,0,IF('Equipes et choix des points'!$I$2=1,IF('Matchs et classements'!E93&lt;'Matchs et classements'!D93,0),IF('Equipes et choix des points'!$I$2=2,IF('Matchs et classements'!E93&lt;'Matchs et classements'!D93,1))))))</f>
        <v>0</v>
      </c>
      <c r="CV93" s="8">
        <f t="shared" si="105"/>
        <v>0</v>
      </c>
      <c r="CW93" s="8">
        <f t="shared" si="106"/>
        <v>0</v>
      </c>
      <c r="CX93" s="8">
        <f t="shared" si="107"/>
        <v>0</v>
      </c>
      <c r="CY93" s="8">
        <f t="shared" si="108"/>
        <v>0</v>
      </c>
      <c r="CZ93" s="8" t="b">
        <f t="shared" si="91"/>
        <v>0</v>
      </c>
      <c r="DA93" s="8" t="b">
        <f t="shared" si="92"/>
        <v>0</v>
      </c>
      <c r="DB93" s="8" t="b">
        <f t="shared" si="93"/>
        <v>0</v>
      </c>
      <c r="DC93" s="8" t="b">
        <f t="shared" si="94"/>
        <v>0</v>
      </c>
      <c r="DD93" s="8" t="b">
        <f t="shared" si="95"/>
        <v>0</v>
      </c>
      <c r="DE93" s="8" t="b">
        <f t="shared" si="96"/>
        <v>0</v>
      </c>
      <c r="DF93" s="8">
        <f t="shared" si="97"/>
        <v>0</v>
      </c>
      <c r="DG93" s="8">
        <f t="shared" si="98"/>
        <v>0</v>
      </c>
      <c r="DH93" s="8">
        <f t="shared" si="99"/>
        <v>0</v>
      </c>
      <c r="DI93" s="8">
        <f t="shared" si="100"/>
        <v>0</v>
      </c>
      <c r="DJ93" s="19"/>
      <c r="DK93" s="18"/>
      <c r="DL93" s="18"/>
      <c r="DM93" s="19"/>
      <c r="DN93" s="19"/>
      <c r="DO93" s="18"/>
      <c r="DP93" s="18"/>
      <c r="DQ93" s="19"/>
      <c r="DR93" s="19"/>
      <c r="DS93" s="18"/>
      <c r="DT93" s="18"/>
      <c r="DU93" s="19"/>
      <c r="DV93" s="18"/>
      <c r="DW93" s="18"/>
      <c r="DX93" s="18"/>
      <c r="DY93" s="18"/>
      <c r="DZ93" s="18"/>
      <c r="EA93" s="18"/>
      <c r="EB93" s="18"/>
      <c r="EC93" s="18"/>
      <c r="ED93" s="18"/>
      <c r="EE93" s="18"/>
      <c r="EF93" s="18"/>
      <c r="EG93" s="18"/>
      <c r="EH93" s="18"/>
      <c r="EI93" s="18"/>
      <c r="EJ93" s="18"/>
      <c r="EK93" s="18"/>
      <c r="EL93" s="18"/>
      <c r="EM93" s="18"/>
      <c r="EN93" s="18"/>
      <c r="EO93" s="18"/>
      <c r="EP93" s="18"/>
      <c r="EQ93" s="18"/>
      <c r="ER93" s="18"/>
      <c r="ES93" s="18"/>
      <c r="ET93" s="18"/>
      <c r="EU93" s="18"/>
      <c r="EV93" s="18"/>
      <c r="EW93" s="18"/>
      <c r="EX93" s="18"/>
      <c r="EY93" s="18"/>
      <c r="EZ93" s="18"/>
      <c r="FA93" s="18"/>
      <c r="FB93" s="18"/>
      <c r="FC93" s="18"/>
      <c r="FD93" s="18"/>
      <c r="FE93" s="18"/>
    </row>
    <row r="94" spans="1:161" x14ac:dyDescent="0.25">
      <c r="A94" s="20"/>
      <c r="B94" s="70"/>
      <c r="C94" s="21"/>
      <c r="D94" s="22"/>
      <c r="E94" s="23"/>
      <c r="F94" s="24"/>
      <c r="G94" s="73"/>
      <c r="H94" s="25"/>
      <c r="I94" s="26"/>
      <c r="J94" s="27"/>
      <c r="K94" s="103">
        <v>10</v>
      </c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9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9"/>
      <c r="BI94" s="18"/>
      <c r="BJ94" s="18"/>
      <c r="BK94" s="18"/>
      <c r="BL94" s="18"/>
      <c r="BM94" s="18"/>
      <c r="BN94" s="18"/>
      <c r="BO94" s="18"/>
      <c r="BP94" s="18"/>
      <c r="BQ94" s="18"/>
      <c r="BR94" s="18"/>
      <c r="BS94" s="19"/>
      <c r="BT94" s="18"/>
      <c r="BU94" s="18"/>
      <c r="BV94" s="18"/>
      <c r="BW94" s="18"/>
      <c r="BX94" s="18"/>
      <c r="BY94" s="18"/>
      <c r="BZ94" s="18"/>
      <c r="CA94" s="18"/>
      <c r="CB94" s="18"/>
      <c r="CC94" s="18"/>
      <c r="CD94" s="18"/>
      <c r="CE94" s="18"/>
      <c r="CF94" s="18"/>
      <c r="CG94" s="18"/>
      <c r="CH94" s="18"/>
      <c r="CI94" s="18"/>
      <c r="CJ94" s="8">
        <f t="shared" si="89"/>
        <v>0</v>
      </c>
      <c r="CK94" s="8">
        <f t="shared" si="90"/>
        <v>0</v>
      </c>
      <c r="CL94" s="8" t="str">
        <f t="shared" si="101"/>
        <v/>
      </c>
      <c r="CM94" s="8" t="str">
        <f t="shared" si="102"/>
        <v/>
      </c>
      <c r="CN94" s="8" t="str">
        <f t="shared" si="103"/>
        <v/>
      </c>
      <c r="CO94" s="8" t="str">
        <f t="shared" si="104"/>
        <v/>
      </c>
      <c r="CP94" s="8">
        <f>IF(D94="",0,IF(D94=E94,0,IF(D94&lt;E94,0,IF('Equipes et choix des points'!$I$2=1,IF('Matchs et classements'!D94&gt;'Matchs et classements'!E94,3),IF('Equipes et choix des points'!$I$2=2,IF('Matchs et classements'!D94&gt;E94,4))))))</f>
        <v>0</v>
      </c>
      <c r="CQ94" s="8">
        <f>IF(E94="",0,IF(E94=D94,0,IF(E94&lt;D94,0,IF('Equipes et choix des points'!$I$2=1,IF('Matchs et classements'!E94&gt;'Matchs et classements'!D94,3),IF('Equipes et choix des points'!$I$2=2,IF('Matchs et classements'!E94&gt;'Matchs et classements'!D94,4))))))</f>
        <v>0</v>
      </c>
      <c r="CR94" s="8">
        <f>IF(D94="",0,IF(D94&gt;E94,0,IF(D94&lt;E94,0,IF('Equipes et choix des points'!$I$2=1,IF('Matchs et classements'!D94='Matchs et classements'!E94,1),IF('Equipes et choix des points'!$I$2=2,IF('Matchs et classements'!D94='Matchs et classements'!E94,2))))))</f>
        <v>0</v>
      </c>
      <c r="CS94" s="8">
        <f>IF(E94="",0,IF(E94&gt;D94,0,IF(E94&lt;D94,0,IF('Equipes et choix des points'!$I$2=1,IF('Matchs et classements'!E94='Matchs et classements'!D94,1),IF('Equipes et choix des points'!$I$2=2,IF('Matchs et classements'!E94='Matchs et classements'!D94,2))))))</f>
        <v>0</v>
      </c>
      <c r="CT94" s="8">
        <f>IF(D94="",0,IF(D94&gt;E94,0,IF(D94=E94,0,IF('Equipes et choix des points'!$I$2=1,IF('Matchs et classements'!D94&lt;'Matchs et classements'!E94,0),IF('Equipes et choix des points'!$I$2=2,IF('Matchs et classements'!D94&lt;'Matchs et classements'!E94,1))))))</f>
        <v>0</v>
      </c>
      <c r="CU94" s="8">
        <f>IF(E94="",0,IF(E94&gt;D94,0,IF(E94=D94,0,IF('Equipes et choix des points'!$I$2=1,IF('Matchs et classements'!E94&lt;'Matchs et classements'!D94,0),IF('Equipes et choix des points'!$I$2=2,IF('Matchs et classements'!E94&lt;'Matchs et classements'!D94,1))))))</f>
        <v>0</v>
      </c>
      <c r="CV94" s="8">
        <f t="shared" si="105"/>
        <v>0</v>
      </c>
      <c r="CW94" s="8">
        <f t="shared" si="106"/>
        <v>0</v>
      </c>
      <c r="CX94" s="8">
        <f t="shared" si="107"/>
        <v>0</v>
      </c>
      <c r="CY94" s="8">
        <f t="shared" si="108"/>
        <v>0</v>
      </c>
      <c r="CZ94" s="8" t="b">
        <f t="shared" si="91"/>
        <v>0</v>
      </c>
      <c r="DA94" s="8" t="b">
        <f t="shared" si="92"/>
        <v>0</v>
      </c>
      <c r="DB94" s="8" t="b">
        <f t="shared" si="93"/>
        <v>0</v>
      </c>
      <c r="DC94" s="8" t="b">
        <f t="shared" si="94"/>
        <v>0</v>
      </c>
      <c r="DD94" s="8" t="b">
        <f t="shared" si="95"/>
        <v>0</v>
      </c>
      <c r="DE94" s="8" t="b">
        <f t="shared" si="96"/>
        <v>0</v>
      </c>
      <c r="DF94" s="8">
        <f t="shared" si="97"/>
        <v>0</v>
      </c>
      <c r="DG94" s="8">
        <f t="shared" si="98"/>
        <v>0</v>
      </c>
      <c r="DH94" s="8">
        <f t="shared" si="99"/>
        <v>0</v>
      </c>
      <c r="DI94" s="8">
        <f t="shared" si="100"/>
        <v>0</v>
      </c>
      <c r="DJ94" s="19"/>
      <c r="DK94" s="18"/>
      <c r="DL94" s="18"/>
      <c r="DM94" s="19"/>
      <c r="DN94" s="19"/>
      <c r="DO94" s="18"/>
      <c r="DP94" s="18"/>
      <c r="DQ94" s="19"/>
      <c r="DR94" s="19"/>
      <c r="DS94" s="18"/>
      <c r="DT94" s="18"/>
      <c r="DU94" s="19"/>
      <c r="DV94" s="18"/>
      <c r="DW94" s="18"/>
      <c r="DX94" s="18"/>
      <c r="DY94" s="18"/>
      <c r="DZ94" s="18"/>
      <c r="EA94" s="18"/>
      <c r="EB94" s="18"/>
      <c r="EC94" s="18"/>
      <c r="ED94" s="18"/>
      <c r="EE94" s="18"/>
      <c r="EF94" s="18"/>
      <c r="EG94" s="18"/>
      <c r="EH94" s="18"/>
      <c r="EI94" s="18"/>
      <c r="EJ94" s="18"/>
      <c r="EK94" s="18"/>
      <c r="EL94" s="18"/>
      <c r="EM94" s="18"/>
      <c r="EN94" s="18"/>
      <c r="EO94" s="18"/>
      <c r="EP94" s="18"/>
      <c r="EQ94" s="18"/>
      <c r="ER94" s="18"/>
      <c r="ES94" s="18"/>
      <c r="ET94" s="18"/>
      <c r="EU94" s="18"/>
      <c r="EV94" s="18"/>
      <c r="EW94" s="18"/>
      <c r="EX94" s="18"/>
      <c r="EY94" s="18"/>
      <c r="EZ94" s="18"/>
      <c r="FA94" s="18"/>
      <c r="FB94" s="18"/>
      <c r="FC94" s="18"/>
      <c r="FD94" s="18"/>
      <c r="FE94" s="18"/>
    </row>
    <row r="95" spans="1:161" x14ac:dyDescent="0.25">
      <c r="A95" s="28"/>
      <c r="B95" s="71"/>
      <c r="C95" s="29"/>
      <c r="D95" s="30"/>
      <c r="E95" s="31"/>
      <c r="F95" s="32"/>
      <c r="G95" s="74"/>
      <c r="H95" s="33"/>
      <c r="I95" s="34"/>
      <c r="J95" s="35"/>
      <c r="K95" s="104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9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9"/>
      <c r="BI95" s="18"/>
      <c r="BJ95" s="18"/>
      <c r="BK95" s="18"/>
      <c r="BL95" s="18"/>
      <c r="BM95" s="18"/>
      <c r="BN95" s="18"/>
      <c r="BO95" s="18"/>
      <c r="BP95" s="18"/>
      <c r="BQ95" s="18"/>
      <c r="BR95" s="18"/>
      <c r="BS95" s="19"/>
      <c r="BT95" s="18"/>
      <c r="BU95" s="18"/>
      <c r="BV95" s="18"/>
      <c r="BW95" s="18"/>
      <c r="BX95" s="18"/>
      <c r="BY95" s="18"/>
      <c r="BZ95" s="18"/>
      <c r="CA95" s="18"/>
      <c r="CB95" s="18"/>
      <c r="CC95" s="18"/>
      <c r="CD95" s="18"/>
      <c r="CE95" s="18"/>
      <c r="CF95" s="18"/>
      <c r="CG95" s="18"/>
      <c r="CH95" s="18"/>
      <c r="CI95" s="18"/>
      <c r="CJ95" s="8">
        <f t="shared" si="89"/>
        <v>0</v>
      </c>
      <c r="CK95" s="8">
        <f t="shared" si="90"/>
        <v>0</v>
      </c>
      <c r="CL95" s="8" t="str">
        <f t="shared" si="101"/>
        <v/>
      </c>
      <c r="CM95" s="8" t="str">
        <f t="shared" si="102"/>
        <v/>
      </c>
      <c r="CN95" s="8" t="str">
        <f t="shared" si="103"/>
        <v/>
      </c>
      <c r="CO95" s="8" t="str">
        <f t="shared" si="104"/>
        <v/>
      </c>
      <c r="CP95" s="8">
        <f>IF(D95="",0,IF(D95=E95,0,IF(D95&lt;E95,0,IF('Equipes et choix des points'!$I$2=1,IF('Matchs et classements'!D95&gt;'Matchs et classements'!E95,3),IF('Equipes et choix des points'!$I$2=2,IF('Matchs et classements'!D95&gt;E95,4))))))</f>
        <v>0</v>
      </c>
      <c r="CQ95" s="8">
        <f>IF(E95="",0,IF(E95=D95,0,IF(E95&lt;D95,0,IF('Equipes et choix des points'!$I$2=1,IF('Matchs et classements'!E95&gt;'Matchs et classements'!D95,3),IF('Equipes et choix des points'!$I$2=2,IF('Matchs et classements'!E95&gt;'Matchs et classements'!D95,4))))))</f>
        <v>0</v>
      </c>
      <c r="CR95" s="8">
        <f>IF(D95="",0,IF(D95&gt;E95,0,IF(D95&lt;E95,0,IF('Equipes et choix des points'!$I$2=1,IF('Matchs et classements'!D95='Matchs et classements'!E95,1),IF('Equipes et choix des points'!$I$2=2,IF('Matchs et classements'!D95='Matchs et classements'!E95,2))))))</f>
        <v>0</v>
      </c>
      <c r="CS95" s="8">
        <f>IF(E95="",0,IF(E95&gt;D95,0,IF(E95&lt;D95,0,IF('Equipes et choix des points'!$I$2=1,IF('Matchs et classements'!E95='Matchs et classements'!D95,1),IF('Equipes et choix des points'!$I$2=2,IF('Matchs et classements'!E95='Matchs et classements'!D95,2))))))</f>
        <v>0</v>
      </c>
      <c r="CT95" s="8">
        <f>IF(D95="",0,IF(D95&gt;E95,0,IF(D95=E95,0,IF('Equipes et choix des points'!$I$2=1,IF('Matchs et classements'!D95&lt;'Matchs et classements'!E95,0),IF('Equipes et choix des points'!$I$2=2,IF('Matchs et classements'!D95&lt;'Matchs et classements'!E95,1))))))</f>
        <v>0</v>
      </c>
      <c r="CU95" s="8">
        <f>IF(E95="",0,IF(E95&gt;D95,0,IF(E95=D95,0,IF('Equipes et choix des points'!$I$2=1,IF('Matchs et classements'!E95&lt;'Matchs et classements'!D95,0),IF('Equipes et choix des points'!$I$2=2,IF('Matchs et classements'!E95&lt;'Matchs et classements'!D95,1))))))</f>
        <v>0</v>
      </c>
      <c r="CV95" s="8">
        <f t="shared" si="105"/>
        <v>0</v>
      </c>
      <c r="CW95" s="8">
        <f t="shared" si="106"/>
        <v>0</v>
      </c>
      <c r="CX95" s="8">
        <f t="shared" si="107"/>
        <v>0</v>
      </c>
      <c r="CY95" s="8">
        <f t="shared" si="108"/>
        <v>0</v>
      </c>
      <c r="CZ95" s="8" t="b">
        <f t="shared" si="91"/>
        <v>0</v>
      </c>
      <c r="DA95" s="8" t="b">
        <f t="shared" si="92"/>
        <v>0</v>
      </c>
      <c r="DB95" s="8" t="b">
        <f t="shared" si="93"/>
        <v>0</v>
      </c>
      <c r="DC95" s="8" t="b">
        <f t="shared" si="94"/>
        <v>0</v>
      </c>
      <c r="DD95" s="8" t="b">
        <f t="shared" si="95"/>
        <v>0</v>
      </c>
      <c r="DE95" s="8" t="b">
        <f t="shared" si="96"/>
        <v>0</v>
      </c>
      <c r="DF95" s="8">
        <f t="shared" si="97"/>
        <v>0</v>
      </c>
      <c r="DG95" s="8">
        <f t="shared" si="98"/>
        <v>0</v>
      </c>
      <c r="DH95" s="8">
        <f t="shared" si="99"/>
        <v>0</v>
      </c>
      <c r="DI95" s="8">
        <f t="shared" si="100"/>
        <v>0</v>
      </c>
      <c r="DJ95" s="19"/>
      <c r="DK95" s="18"/>
      <c r="DL95" s="18"/>
      <c r="DM95" s="19"/>
      <c r="DN95" s="19"/>
      <c r="DO95" s="18"/>
      <c r="DP95" s="18"/>
      <c r="DQ95" s="19"/>
      <c r="DR95" s="19"/>
      <c r="DS95" s="18"/>
      <c r="DT95" s="18"/>
      <c r="DU95" s="19"/>
      <c r="DV95" s="18"/>
      <c r="DW95" s="18"/>
      <c r="DX95" s="18"/>
      <c r="DY95" s="18"/>
      <c r="DZ95" s="18"/>
      <c r="EA95" s="18"/>
      <c r="EB95" s="18"/>
      <c r="EC95" s="18"/>
      <c r="ED95" s="18"/>
      <c r="EE95" s="18"/>
      <c r="EF95" s="18"/>
      <c r="EG95" s="18"/>
      <c r="EH95" s="18"/>
      <c r="EI95" s="18"/>
      <c r="EJ95" s="18"/>
      <c r="EK95" s="18"/>
      <c r="EL95" s="18"/>
      <c r="EM95" s="18"/>
      <c r="EN95" s="18"/>
      <c r="EO95" s="18"/>
      <c r="EP95" s="18"/>
      <c r="EQ95" s="18"/>
      <c r="ER95" s="18"/>
      <c r="ES95" s="18"/>
      <c r="ET95" s="18"/>
      <c r="EU95" s="18"/>
      <c r="EV95" s="18"/>
      <c r="EW95" s="18"/>
      <c r="EX95" s="18"/>
      <c r="EY95" s="18"/>
      <c r="EZ95" s="18"/>
      <c r="FA95" s="18"/>
      <c r="FB95" s="18"/>
      <c r="FC95" s="18"/>
      <c r="FD95" s="18"/>
      <c r="FE95" s="18"/>
    </row>
    <row r="96" spans="1:161" x14ac:dyDescent="0.25">
      <c r="A96" s="28"/>
      <c r="B96" s="71"/>
      <c r="C96" s="29"/>
      <c r="D96" s="30"/>
      <c r="E96" s="31"/>
      <c r="F96" s="32"/>
      <c r="G96" s="74"/>
      <c r="H96" s="33"/>
      <c r="I96" s="34"/>
      <c r="J96" s="35"/>
      <c r="K96" s="104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9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9"/>
      <c r="BI96" s="18"/>
      <c r="BJ96" s="18"/>
      <c r="BK96" s="18"/>
      <c r="BL96" s="18"/>
      <c r="BM96" s="18"/>
      <c r="BN96" s="18"/>
      <c r="BO96" s="18"/>
      <c r="BP96" s="18"/>
      <c r="BQ96" s="18"/>
      <c r="BR96" s="18"/>
      <c r="BS96" s="19"/>
      <c r="BT96" s="18"/>
      <c r="BU96" s="18"/>
      <c r="BV96" s="18"/>
      <c r="BW96" s="18"/>
      <c r="BX96" s="18"/>
      <c r="BY96" s="18"/>
      <c r="BZ96" s="18"/>
      <c r="CA96" s="18"/>
      <c r="CB96" s="18"/>
      <c r="CC96" s="18"/>
      <c r="CD96" s="18"/>
      <c r="CE96" s="18"/>
      <c r="CF96" s="18"/>
      <c r="CG96" s="18"/>
      <c r="CH96" s="18"/>
      <c r="CI96" s="18"/>
      <c r="CJ96" s="8">
        <f t="shared" si="89"/>
        <v>0</v>
      </c>
      <c r="CK96" s="8">
        <f t="shared" si="90"/>
        <v>0</v>
      </c>
      <c r="CL96" s="8" t="str">
        <f t="shared" si="101"/>
        <v/>
      </c>
      <c r="CM96" s="8" t="str">
        <f t="shared" si="102"/>
        <v/>
      </c>
      <c r="CN96" s="8" t="str">
        <f t="shared" si="103"/>
        <v/>
      </c>
      <c r="CO96" s="8" t="str">
        <f t="shared" si="104"/>
        <v/>
      </c>
      <c r="CP96" s="8">
        <f>IF(D96="",0,IF(D96=E96,0,IF(D96&lt;E96,0,IF('Equipes et choix des points'!$I$2=1,IF('Matchs et classements'!D96&gt;'Matchs et classements'!E96,3),IF('Equipes et choix des points'!$I$2=2,IF('Matchs et classements'!D96&gt;E96,4))))))</f>
        <v>0</v>
      </c>
      <c r="CQ96" s="8">
        <f>IF(E96="",0,IF(E96=D96,0,IF(E96&lt;D96,0,IF('Equipes et choix des points'!$I$2=1,IF('Matchs et classements'!E96&gt;'Matchs et classements'!D96,3),IF('Equipes et choix des points'!$I$2=2,IF('Matchs et classements'!E96&gt;'Matchs et classements'!D96,4))))))</f>
        <v>0</v>
      </c>
      <c r="CR96" s="8">
        <f>IF(D96="",0,IF(D96&gt;E96,0,IF(D96&lt;E96,0,IF('Equipes et choix des points'!$I$2=1,IF('Matchs et classements'!D96='Matchs et classements'!E96,1),IF('Equipes et choix des points'!$I$2=2,IF('Matchs et classements'!D96='Matchs et classements'!E96,2))))))</f>
        <v>0</v>
      </c>
      <c r="CS96" s="8">
        <f>IF(E96="",0,IF(E96&gt;D96,0,IF(E96&lt;D96,0,IF('Equipes et choix des points'!$I$2=1,IF('Matchs et classements'!E96='Matchs et classements'!D96,1),IF('Equipes et choix des points'!$I$2=2,IF('Matchs et classements'!E96='Matchs et classements'!D96,2))))))</f>
        <v>0</v>
      </c>
      <c r="CT96" s="8">
        <f>IF(D96="",0,IF(D96&gt;E96,0,IF(D96=E96,0,IF('Equipes et choix des points'!$I$2=1,IF('Matchs et classements'!D96&lt;'Matchs et classements'!E96,0),IF('Equipes et choix des points'!$I$2=2,IF('Matchs et classements'!D96&lt;'Matchs et classements'!E96,1))))))</f>
        <v>0</v>
      </c>
      <c r="CU96" s="8">
        <f>IF(E96="",0,IF(E96&gt;D96,0,IF(E96=D96,0,IF('Equipes et choix des points'!$I$2=1,IF('Matchs et classements'!E96&lt;'Matchs et classements'!D96,0),IF('Equipes et choix des points'!$I$2=2,IF('Matchs et classements'!E96&lt;'Matchs et classements'!D96,1))))))</f>
        <v>0</v>
      </c>
      <c r="CV96" s="8">
        <f t="shared" si="105"/>
        <v>0</v>
      </c>
      <c r="CW96" s="8">
        <f t="shared" si="106"/>
        <v>0</v>
      </c>
      <c r="CX96" s="8">
        <f t="shared" si="107"/>
        <v>0</v>
      </c>
      <c r="CY96" s="8">
        <f t="shared" si="108"/>
        <v>0</v>
      </c>
      <c r="CZ96" s="8" t="b">
        <f t="shared" si="91"/>
        <v>0</v>
      </c>
      <c r="DA96" s="8" t="b">
        <f t="shared" si="92"/>
        <v>0</v>
      </c>
      <c r="DB96" s="8" t="b">
        <f t="shared" si="93"/>
        <v>0</v>
      </c>
      <c r="DC96" s="8" t="b">
        <f t="shared" si="94"/>
        <v>0</v>
      </c>
      <c r="DD96" s="8" t="b">
        <f t="shared" si="95"/>
        <v>0</v>
      </c>
      <c r="DE96" s="8" t="b">
        <f t="shared" si="96"/>
        <v>0</v>
      </c>
      <c r="DF96" s="8">
        <f t="shared" si="97"/>
        <v>0</v>
      </c>
      <c r="DG96" s="8">
        <f t="shared" si="98"/>
        <v>0</v>
      </c>
      <c r="DH96" s="8">
        <f t="shared" si="99"/>
        <v>0</v>
      </c>
      <c r="DI96" s="8">
        <f t="shared" si="100"/>
        <v>0</v>
      </c>
      <c r="DJ96" s="19"/>
      <c r="DK96" s="18"/>
      <c r="DL96" s="18"/>
      <c r="DM96" s="19"/>
      <c r="DN96" s="19"/>
      <c r="DO96" s="18"/>
      <c r="DP96" s="18"/>
      <c r="DQ96" s="19"/>
      <c r="DR96" s="19"/>
      <c r="DS96" s="18"/>
      <c r="DT96" s="18"/>
      <c r="DU96" s="19"/>
      <c r="DV96" s="18"/>
      <c r="DW96" s="18"/>
      <c r="DX96" s="18"/>
      <c r="DY96" s="18"/>
      <c r="DZ96" s="18"/>
      <c r="EA96" s="18"/>
      <c r="EB96" s="18"/>
      <c r="EC96" s="18"/>
      <c r="ED96" s="18"/>
      <c r="EE96" s="18"/>
      <c r="EF96" s="18"/>
      <c r="EG96" s="18"/>
      <c r="EH96" s="18"/>
      <c r="EI96" s="18"/>
      <c r="EJ96" s="18"/>
      <c r="EK96" s="18"/>
      <c r="EL96" s="18"/>
      <c r="EM96" s="18"/>
      <c r="EN96" s="18"/>
      <c r="EO96" s="18"/>
      <c r="EP96" s="18"/>
      <c r="EQ96" s="18"/>
      <c r="ER96" s="18"/>
      <c r="ES96" s="18"/>
      <c r="ET96" s="18"/>
      <c r="EU96" s="18"/>
      <c r="EV96" s="18"/>
      <c r="EW96" s="18"/>
      <c r="EX96" s="18"/>
      <c r="EY96" s="18"/>
      <c r="EZ96" s="18"/>
      <c r="FA96" s="18"/>
      <c r="FB96" s="18"/>
      <c r="FC96" s="18"/>
      <c r="FD96" s="18"/>
      <c r="FE96" s="18"/>
    </row>
    <row r="97" spans="1:161" x14ac:dyDescent="0.25">
      <c r="A97" s="28"/>
      <c r="B97" s="71"/>
      <c r="C97" s="29"/>
      <c r="D97" s="30"/>
      <c r="E97" s="31"/>
      <c r="F97" s="32"/>
      <c r="G97" s="74"/>
      <c r="H97" s="33"/>
      <c r="I97" s="34"/>
      <c r="J97" s="35"/>
      <c r="K97" s="104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9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9"/>
      <c r="BI97" s="18"/>
      <c r="BJ97" s="18"/>
      <c r="BK97" s="18"/>
      <c r="BL97" s="18"/>
      <c r="BM97" s="18"/>
      <c r="BN97" s="18"/>
      <c r="BO97" s="18"/>
      <c r="BP97" s="18"/>
      <c r="BQ97" s="18"/>
      <c r="BR97" s="18"/>
      <c r="BS97" s="19"/>
      <c r="BT97" s="18"/>
      <c r="BU97" s="18"/>
      <c r="BV97" s="18"/>
      <c r="BW97" s="18"/>
      <c r="BX97" s="18"/>
      <c r="BY97" s="18"/>
      <c r="BZ97" s="18"/>
      <c r="CA97" s="18"/>
      <c r="CB97" s="18"/>
      <c r="CC97" s="18"/>
      <c r="CD97" s="18"/>
      <c r="CE97" s="18"/>
      <c r="CF97" s="18"/>
      <c r="CG97" s="18"/>
      <c r="CH97" s="18"/>
      <c r="CI97" s="18"/>
      <c r="CJ97" s="8">
        <f t="shared" si="89"/>
        <v>0</v>
      </c>
      <c r="CK97" s="8">
        <f t="shared" si="90"/>
        <v>0</v>
      </c>
      <c r="CL97" s="8" t="str">
        <f t="shared" si="101"/>
        <v/>
      </c>
      <c r="CM97" s="8" t="str">
        <f t="shared" si="102"/>
        <v/>
      </c>
      <c r="CN97" s="8" t="str">
        <f t="shared" si="103"/>
        <v/>
      </c>
      <c r="CO97" s="8" t="str">
        <f t="shared" si="104"/>
        <v/>
      </c>
      <c r="CP97" s="8">
        <f>IF(D97="",0,IF(D97=E97,0,IF(D97&lt;E97,0,IF('Equipes et choix des points'!$I$2=1,IF('Matchs et classements'!D97&gt;'Matchs et classements'!E97,3),IF('Equipes et choix des points'!$I$2=2,IF('Matchs et classements'!D97&gt;E97,4))))))</f>
        <v>0</v>
      </c>
      <c r="CQ97" s="8">
        <f>IF(E97="",0,IF(E97=D97,0,IF(E97&lt;D97,0,IF('Equipes et choix des points'!$I$2=1,IF('Matchs et classements'!E97&gt;'Matchs et classements'!D97,3),IF('Equipes et choix des points'!$I$2=2,IF('Matchs et classements'!E97&gt;'Matchs et classements'!D97,4))))))</f>
        <v>0</v>
      </c>
      <c r="CR97" s="8">
        <f>IF(D97="",0,IF(D97&gt;E97,0,IF(D97&lt;E97,0,IF('Equipes et choix des points'!$I$2=1,IF('Matchs et classements'!D97='Matchs et classements'!E97,1),IF('Equipes et choix des points'!$I$2=2,IF('Matchs et classements'!D97='Matchs et classements'!E97,2))))))</f>
        <v>0</v>
      </c>
      <c r="CS97" s="8">
        <f>IF(E97="",0,IF(E97&gt;D97,0,IF(E97&lt;D97,0,IF('Equipes et choix des points'!$I$2=1,IF('Matchs et classements'!E97='Matchs et classements'!D97,1),IF('Equipes et choix des points'!$I$2=2,IF('Matchs et classements'!E97='Matchs et classements'!D97,2))))))</f>
        <v>0</v>
      </c>
      <c r="CT97" s="8">
        <f>IF(D97="",0,IF(D97&gt;E97,0,IF(D97=E97,0,IF('Equipes et choix des points'!$I$2=1,IF('Matchs et classements'!D97&lt;'Matchs et classements'!E97,0),IF('Equipes et choix des points'!$I$2=2,IF('Matchs et classements'!D97&lt;'Matchs et classements'!E97,1))))))</f>
        <v>0</v>
      </c>
      <c r="CU97" s="8">
        <f>IF(E97="",0,IF(E97&gt;D97,0,IF(E97=D97,0,IF('Equipes et choix des points'!$I$2=1,IF('Matchs et classements'!E97&lt;'Matchs et classements'!D97,0),IF('Equipes et choix des points'!$I$2=2,IF('Matchs et classements'!E97&lt;'Matchs et classements'!D97,1))))))</f>
        <v>0</v>
      </c>
      <c r="CV97" s="8">
        <f t="shared" si="105"/>
        <v>0</v>
      </c>
      <c r="CW97" s="8">
        <f t="shared" si="106"/>
        <v>0</v>
      </c>
      <c r="CX97" s="8">
        <f t="shared" si="107"/>
        <v>0</v>
      </c>
      <c r="CY97" s="8">
        <f t="shared" si="108"/>
        <v>0</v>
      </c>
      <c r="CZ97" s="8" t="b">
        <f t="shared" si="91"/>
        <v>0</v>
      </c>
      <c r="DA97" s="8" t="b">
        <f t="shared" si="92"/>
        <v>0</v>
      </c>
      <c r="DB97" s="8" t="b">
        <f t="shared" si="93"/>
        <v>0</v>
      </c>
      <c r="DC97" s="8" t="b">
        <f t="shared" si="94"/>
        <v>0</v>
      </c>
      <c r="DD97" s="8" t="b">
        <f t="shared" si="95"/>
        <v>0</v>
      </c>
      <c r="DE97" s="8" t="b">
        <f t="shared" si="96"/>
        <v>0</v>
      </c>
      <c r="DF97" s="8">
        <f t="shared" si="97"/>
        <v>0</v>
      </c>
      <c r="DG97" s="8">
        <f t="shared" si="98"/>
        <v>0</v>
      </c>
      <c r="DH97" s="8">
        <f t="shared" si="99"/>
        <v>0</v>
      </c>
      <c r="DI97" s="8">
        <f t="shared" si="100"/>
        <v>0</v>
      </c>
      <c r="DJ97" s="19"/>
      <c r="DK97" s="18"/>
      <c r="DL97" s="18"/>
      <c r="DM97" s="19"/>
      <c r="DN97" s="19"/>
      <c r="DO97" s="18"/>
      <c r="DP97" s="18"/>
      <c r="DQ97" s="19"/>
      <c r="DR97" s="19"/>
      <c r="DS97" s="18"/>
      <c r="DT97" s="18"/>
      <c r="DU97" s="19"/>
      <c r="DV97" s="18"/>
      <c r="DW97" s="18"/>
      <c r="DX97" s="18"/>
      <c r="DY97" s="18"/>
      <c r="DZ97" s="18"/>
      <c r="EA97" s="18"/>
      <c r="EB97" s="18"/>
      <c r="EC97" s="18"/>
      <c r="ED97" s="18"/>
      <c r="EE97" s="18"/>
      <c r="EF97" s="18"/>
      <c r="EG97" s="18"/>
      <c r="EH97" s="18"/>
      <c r="EI97" s="18"/>
      <c r="EJ97" s="18"/>
      <c r="EK97" s="18"/>
      <c r="EL97" s="18"/>
      <c r="EM97" s="18"/>
      <c r="EN97" s="18"/>
      <c r="EO97" s="18"/>
      <c r="EP97" s="18"/>
      <c r="EQ97" s="18"/>
      <c r="ER97" s="18"/>
      <c r="ES97" s="18"/>
      <c r="ET97" s="18"/>
      <c r="EU97" s="18"/>
      <c r="EV97" s="18"/>
      <c r="EW97" s="18"/>
      <c r="EX97" s="18"/>
      <c r="EY97" s="18"/>
      <c r="EZ97" s="18"/>
      <c r="FA97" s="18"/>
      <c r="FB97" s="18"/>
      <c r="FC97" s="18"/>
      <c r="FD97" s="18"/>
      <c r="FE97" s="18"/>
    </row>
    <row r="98" spans="1:161" x14ac:dyDescent="0.25">
      <c r="A98" s="28"/>
      <c r="B98" s="71"/>
      <c r="C98" s="29"/>
      <c r="D98" s="30"/>
      <c r="E98" s="31"/>
      <c r="F98" s="32"/>
      <c r="G98" s="74"/>
      <c r="H98" s="33"/>
      <c r="I98" s="34"/>
      <c r="J98" s="35"/>
      <c r="K98" s="104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9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9"/>
      <c r="BI98" s="18"/>
      <c r="BJ98" s="18"/>
      <c r="BK98" s="18"/>
      <c r="BL98" s="18"/>
      <c r="BM98" s="18"/>
      <c r="BN98" s="18"/>
      <c r="BO98" s="18"/>
      <c r="BP98" s="18"/>
      <c r="BQ98" s="18"/>
      <c r="BR98" s="18"/>
      <c r="BS98" s="19"/>
      <c r="BT98" s="18"/>
      <c r="BU98" s="18"/>
      <c r="BV98" s="18"/>
      <c r="BW98" s="18"/>
      <c r="BX98" s="18"/>
      <c r="BY98" s="18"/>
      <c r="BZ98" s="18"/>
      <c r="CA98" s="18"/>
      <c r="CB98" s="18"/>
      <c r="CC98" s="18"/>
      <c r="CD98" s="18"/>
      <c r="CE98" s="18"/>
      <c r="CF98" s="18"/>
      <c r="CG98" s="18"/>
      <c r="CH98" s="18"/>
      <c r="CI98" s="18"/>
      <c r="CJ98" s="8">
        <f t="shared" si="89"/>
        <v>0</v>
      </c>
      <c r="CK98" s="8">
        <f t="shared" si="90"/>
        <v>0</v>
      </c>
      <c r="CL98" s="8" t="str">
        <f t="shared" si="101"/>
        <v/>
      </c>
      <c r="CM98" s="8" t="str">
        <f t="shared" si="102"/>
        <v/>
      </c>
      <c r="CN98" s="8" t="str">
        <f t="shared" si="103"/>
        <v/>
      </c>
      <c r="CO98" s="8" t="str">
        <f t="shared" si="104"/>
        <v/>
      </c>
      <c r="CP98" s="8">
        <f>IF(D98="",0,IF(D98=E98,0,IF(D98&lt;E98,0,IF('Equipes et choix des points'!$I$2=1,IF('Matchs et classements'!D98&gt;'Matchs et classements'!E98,3),IF('Equipes et choix des points'!$I$2=2,IF('Matchs et classements'!D98&gt;E98,4))))))</f>
        <v>0</v>
      </c>
      <c r="CQ98" s="8">
        <f>IF(E98="",0,IF(E98=D98,0,IF(E98&lt;D98,0,IF('Equipes et choix des points'!$I$2=1,IF('Matchs et classements'!E98&gt;'Matchs et classements'!D98,3),IF('Equipes et choix des points'!$I$2=2,IF('Matchs et classements'!E98&gt;'Matchs et classements'!D98,4))))))</f>
        <v>0</v>
      </c>
      <c r="CR98" s="8">
        <f>IF(D98="",0,IF(D98&gt;E98,0,IF(D98&lt;E98,0,IF('Equipes et choix des points'!$I$2=1,IF('Matchs et classements'!D98='Matchs et classements'!E98,1),IF('Equipes et choix des points'!$I$2=2,IF('Matchs et classements'!D98='Matchs et classements'!E98,2))))))</f>
        <v>0</v>
      </c>
      <c r="CS98" s="8">
        <f>IF(E98="",0,IF(E98&gt;D98,0,IF(E98&lt;D98,0,IF('Equipes et choix des points'!$I$2=1,IF('Matchs et classements'!E98='Matchs et classements'!D98,1),IF('Equipes et choix des points'!$I$2=2,IF('Matchs et classements'!E98='Matchs et classements'!D98,2))))))</f>
        <v>0</v>
      </c>
      <c r="CT98" s="8">
        <f>IF(D98="",0,IF(D98&gt;E98,0,IF(D98=E98,0,IF('Equipes et choix des points'!$I$2=1,IF('Matchs et classements'!D98&lt;'Matchs et classements'!E98,0),IF('Equipes et choix des points'!$I$2=2,IF('Matchs et classements'!D98&lt;'Matchs et classements'!E98,1))))))</f>
        <v>0</v>
      </c>
      <c r="CU98" s="8">
        <f>IF(E98="",0,IF(E98&gt;D98,0,IF(E98=D98,0,IF('Equipes et choix des points'!$I$2=1,IF('Matchs et classements'!E98&lt;'Matchs et classements'!D98,0),IF('Equipes et choix des points'!$I$2=2,IF('Matchs et classements'!E98&lt;'Matchs et classements'!D98,1))))))</f>
        <v>0</v>
      </c>
      <c r="CV98" s="8">
        <f t="shared" si="105"/>
        <v>0</v>
      </c>
      <c r="CW98" s="8">
        <f t="shared" si="106"/>
        <v>0</v>
      </c>
      <c r="CX98" s="8">
        <f t="shared" si="107"/>
        <v>0</v>
      </c>
      <c r="CY98" s="8">
        <f t="shared" si="108"/>
        <v>0</v>
      </c>
      <c r="CZ98" s="8" t="b">
        <f t="shared" si="91"/>
        <v>0</v>
      </c>
      <c r="DA98" s="8" t="b">
        <f t="shared" si="92"/>
        <v>0</v>
      </c>
      <c r="DB98" s="8" t="b">
        <f t="shared" si="93"/>
        <v>0</v>
      </c>
      <c r="DC98" s="8" t="b">
        <f t="shared" si="94"/>
        <v>0</v>
      </c>
      <c r="DD98" s="8" t="b">
        <f t="shared" si="95"/>
        <v>0</v>
      </c>
      <c r="DE98" s="8" t="b">
        <f t="shared" si="96"/>
        <v>0</v>
      </c>
      <c r="DF98" s="8">
        <f t="shared" si="97"/>
        <v>0</v>
      </c>
      <c r="DG98" s="8">
        <f t="shared" si="98"/>
        <v>0</v>
      </c>
      <c r="DH98" s="8">
        <f t="shared" si="99"/>
        <v>0</v>
      </c>
      <c r="DI98" s="8">
        <f t="shared" si="100"/>
        <v>0</v>
      </c>
      <c r="DJ98" s="19"/>
      <c r="DK98" s="18"/>
      <c r="DL98" s="18"/>
      <c r="DM98" s="19"/>
      <c r="DN98" s="19"/>
      <c r="DO98" s="18"/>
      <c r="DP98" s="18"/>
      <c r="DQ98" s="19"/>
      <c r="DR98" s="19"/>
      <c r="DS98" s="18"/>
      <c r="DT98" s="18"/>
      <c r="DU98" s="19"/>
      <c r="DV98" s="18"/>
      <c r="DW98" s="18"/>
      <c r="DX98" s="18"/>
      <c r="DY98" s="18"/>
      <c r="DZ98" s="18"/>
      <c r="EA98" s="18"/>
      <c r="EB98" s="18"/>
      <c r="EC98" s="18"/>
      <c r="ED98" s="18"/>
      <c r="EE98" s="18"/>
      <c r="EF98" s="18"/>
      <c r="EG98" s="18"/>
      <c r="EH98" s="18"/>
      <c r="EI98" s="18"/>
      <c r="EJ98" s="18"/>
      <c r="EK98" s="18"/>
      <c r="EL98" s="18"/>
      <c r="EM98" s="18"/>
      <c r="EN98" s="18"/>
      <c r="EO98" s="18"/>
      <c r="EP98" s="18"/>
      <c r="EQ98" s="18"/>
      <c r="ER98" s="18"/>
      <c r="ES98" s="18"/>
      <c r="ET98" s="18"/>
      <c r="EU98" s="18"/>
      <c r="EV98" s="18"/>
      <c r="EW98" s="18"/>
      <c r="EX98" s="18"/>
      <c r="EY98" s="18"/>
      <c r="EZ98" s="18"/>
      <c r="FA98" s="18"/>
      <c r="FB98" s="18"/>
      <c r="FC98" s="18"/>
      <c r="FD98" s="18"/>
      <c r="FE98" s="18"/>
    </row>
    <row r="99" spans="1:161" x14ac:dyDescent="0.25">
      <c r="A99" s="28"/>
      <c r="B99" s="71"/>
      <c r="C99" s="29"/>
      <c r="D99" s="30"/>
      <c r="E99" s="31"/>
      <c r="F99" s="32"/>
      <c r="G99" s="74"/>
      <c r="H99" s="33"/>
      <c r="I99" s="34"/>
      <c r="J99" s="35"/>
      <c r="K99" s="104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9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9"/>
      <c r="BI99" s="18"/>
      <c r="BJ99" s="18"/>
      <c r="BK99" s="18"/>
      <c r="BL99" s="18"/>
      <c r="BM99" s="18"/>
      <c r="BN99" s="18"/>
      <c r="BO99" s="18"/>
      <c r="BP99" s="18"/>
      <c r="BQ99" s="18"/>
      <c r="BR99" s="18"/>
      <c r="BS99" s="19"/>
      <c r="BT99" s="18"/>
      <c r="BU99" s="18"/>
      <c r="BV99" s="18"/>
      <c r="BW99" s="18"/>
      <c r="BX99" s="18"/>
      <c r="BY99" s="18"/>
      <c r="BZ99" s="18"/>
      <c r="CA99" s="18"/>
      <c r="CB99" s="18"/>
      <c r="CC99" s="18"/>
      <c r="CD99" s="18"/>
      <c r="CE99" s="18"/>
      <c r="CF99" s="18"/>
      <c r="CG99" s="18"/>
      <c r="CH99" s="18"/>
      <c r="CI99" s="18"/>
      <c r="CJ99" s="8">
        <f t="shared" si="89"/>
        <v>0</v>
      </c>
      <c r="CK99" s="8">
        <f t="shared" si="90"/>
        <v>0</v>
      </c>
      <c r="CL99" s="8" t="str">
        <f t="shared" si="101"/>
        <v/>
      </c>
      <c r="CM99" s="8" t="str">
        <f t="shared" si="102"/>
        <v/>
      </c>
      <c r="CN99" s="8" t="str">
        <f t="shared" si="103"/>
        <v/>
      </c>
      <c r="CO99" s="8" t="str">
        <f t="shared" si="104"/>
        <v/>
      </c>
      <c r="CP99" s="8">
        <f>IF(D99="",0,IF(D99=E99,0,IF(D99&lt;E99,0,IF('Equipes et choix des points'!$I$2=1,IF('Matchs et classements'!D99&gt;'Matchs et classements'!E99,3),IF('Equipes et choix des points'!$I$2=2,IF('Matchs et classements'!D99&gt;E99,4))))))</f>
        <v>0</v>
      </c>
      <c r="CQ99" s="8">
        <f>IF(E99="",0,IF(E99=D99,0,IF(E99&lt;D99,0,IF('Equipes et choix des points'!$I$2=1,IF('Matchs et classements'!E99&gt;'Matchs et classements'!D99,3),IF('Equipes et choix des points'!$I$2=2,IF('Matchs et classements'!E99&gt;'Matchs et classements'!D99,4))))))</f>
        <v>0</v>
      </c>
      <c r="CR99" s="8">
        <f>IF(D99="",0,IF(D99&gt;E99,0,IF(D99&lt;E99,0,IF('Equipes et choix des points'!$I$2=1,IF('Matchs et classements'!D99='Matchs et classements'!E99,1),IF('Equipes et choix des points'!$I$2=2,IF('Matchs et classements'!D99='Matchs et classements'!E99,2))))))</f>
        <v>0</v>
      </c>
      <c r="CS99" s="8">
        <f>IF(E99="",0,IF(E99&gt;D99,0,IF(E99&lt;D99,0,IF('Equipes et choix des points'!$I$2=1,IF('Matchs et classements'!E99='Matchs et classements'!D99,1),IF('Equipes et choix des points'!$I$2=2,IF('Matchs et classements'!E99='Matchs et classements'!D99,2))))))</f>
        <v>0</v>
      </c>
      <c r="CT99" s="8">
        <f>IF(D99="",0,IF(D99&gt;E99,0,IF(D99=E99,0,IF('Equipes et choix des points'!$I$2=1,IF('Matchs et classements'!D99&lt;'Matchs et classements'!E99,0),IF('Equipes et choix des points'!$I$2=2,IF('Matchs et classements'!D99&lt;'Matchs et classements'!E99,1))))))</f>
        <v>0</v>
      </c>
      <c r="CU99" s="8">
        <f>IF(E99="",0,IF(E99&gt;D99,0,IF(E99=D99,0,IF('Equipes et choix des points'!$I$2=1,IF('Matchs et classements'!E99&lt;'Matchs et classements'!D99,0),IF('Equipes et choix des points'!$I$2=2,IF('Matchs et classements'!E99&lt;'Matchs et classements'!D99,1))))))</f>
        <v>0</v>
      </c>
      <c r="CV99" s="8">
        <f t="shared" si="105"/>
        <v>0</v>
      </c>
      <c r="CW99" s="8">
        <f t="shared" si="106"/>
        <v>0</v>
      </c>
      <c r="CX99" s="8">
        <f t="shared" si="107"/>
        <v>0</v>
      </c>
      <c r="CY99" s="8">
        <f t="shared" si="108"/>
        <v>0</v>
      </c>
      <c r="CZ99" s="8" t="b">
        <f t="shared" si="91"/>
        <v>0</v>
      </c>
      <c r="DA99" s="8" t="b">
        <f t="shared" si="92"/>
        <v>0</v>
      </c>
      <c r="DB99" s="8" t="b">
        <f t="shared" si="93"/>
        <v>0</v>
      </c>
      <c r="DC99" s="8" t="b">
        <f t="shared" si="94"/>
        <v>0</v>
      </c>
      <c r="DD99" s="8" t="b">
        <f t="shared" si="95"/>
        <v>0</v>
      </c>
      <c r="DE99" s="8" t="b">
        <f t="shared" si="96"/>
        <v>0</v>
      </c>
      <c r="DF99" s="8">
        <f t="shared" si="97"/>
        <v>0</v>
      </c>
      <c r="DG99" s="8">
        <f t="shared" si="98"/>
        <v>0</v>
      </c>
      <c r="DH99" s="8">
        <f t="shared" si="99"/>
        <v>0</v>
      </c>
      <c r="DI99" s="8">
        <f t="shared" si="100"/>
        <v>0</v>
      </c>
      <c r="DJ99" s="19"/>
      <c r="DK99" s="18"/>
      <c r="DL99" s="18"/>
      <c r="DM99" s="19"/>
      <c r="DN99" s="19"/>
      <c r="DO99" s="18"/>
      <c r="DP99" s="18"/>
      <c r="DQ99" s="19"/>
      <c r="DR99" s="19"/>
      <c r="DS99" s="18"/>
      <c r="DT99" s="18"/>
      <c r="DU99" s="19"/>
      <c r="DV99" s="18"/>
      <c r="DW99" s="18"/>
      <c r="DX99" s="18"/>
      <c r="DY99" s="18"/>
      <c r="DZ99" s="18"/>
      <c r="EA99" s="18"/>
      <c r="EB99" s="18"/>
      <c r="EC99" s="18"/>
      <c r="ED99" s="18"/>
      <c r="EE99" s="18"/>
      <c r="EF99" s="18"/>
      <c r="EG99" s="18"/>
      <c r="EH99" s="18"/>
      <c r="EI99" s="18"/>
      <c r="EJ99" s="18"/>
      <c r="EK99" s="18"/>
      <c r="EL99" s="18"/>
      <c r="EM99" s="18"/>
      <c r="EN99" s="18"/>
      <c r="EO99" s="18"/>
      <c r="EP99" s="18"/>
      <c r="EQ99" s="18"/>
      <c r="ER99" s="18"/>
      <c r="ES99" s="18"/>
      <c r="ET99" s="18"/>
      <c r="EU99" s="18"/>
      <c r="EV99" s="18"/>
      <c r="EW99" s="18"/>
      <c r="EX99" s="18"/>
      <c r="EY99" s="18"/>
      <c r="EZ99" s="18"/>
      <c r="FA99" s="18"/>
      <c r="FB99" s="18"/>
      <c r="FC99" s="18"/>
      <c r="FD99" s="18"/>
      <c r="FE99" s="18"/>
    </row>
    <row r="100" spans="1:161" x14ac:dyDescent="0.25">
      <c r="A100" s="28"/>
      <c r="B100" s="71"/>
      <c r="C100" s="29"/>
      <c r="D100" s="30"/>
      <c r="E100" s="31"/>
      <c r="F100" s="32"/>
      <c r="G100" s="74"/>
      <c r="H100" s="33"/>
      <c r="I100" s="34"/>
      <c r="J100" s="35"/>
      <c r="K100" s="104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9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9"/>
      <c r="BI100" s="18"/>
      <c r="BJ100" s="18"/>
      <c r="BK100" s="18"/>
      <c r="BL100" s="18"/>
      <c r="BM100" s="18"/>
      <c r="BN100" s="18"/>
      <c r="BO100" s="18"/>
      <c r="BP100" s="18"/>
      <c r="BQ100" s="18"/>
      <c r="BR100" s="18"/>
      <c r="BS100" s="19"/>
      <c r="BT100" s="18"/>
      <c r="BU100" s="18"/>
      <c r="BV100" s="18"/>
      <c r="BW100" s="18"/>
      <c r="BX100" s="18"/>
      <c r="BY100" s="18"/>
      <c r="BZ100" s="18"/>
      <c r="CA100" s="18"/>
      <c r="CB100" s="18"/>
      <c r="CC100" s="18"/>
      <c r="CD100" s="18"/>
      <c r="CE100" s="18"/>
      <c r="CF100" s="18"/>
      <c r="CG100" s="18"/>
      <c r="CH100" s="18"/>
      <c r="CI100" s="18"/>
      <c r="CJ100" s="8">
        <f t="shared" si="89"/>
        <v>0</v>
      </c>
      <c r="CK100" s="8">
        <f t="shared" si="90"/>
        <v>0</v>
      </c>
      <c r="CL100" s="8" t="str">
        <f t="shared" si="101"/>
        <v/>
      </c>
      <c r="CM100" s="8" t="str">
        <f t="shared" si="102"/>
        <v/>
      </c>
      <c r="CN100" s="8" t="str">
        <f t="shared" si="103"/>
        <v/>
      </c>
      <c r="CO100" s="8" t="str">
        <f t="shared" si="104"/>
        <v/>
      </c>
      <c r="CP100" s="8">
        <f>IF(D100="",0,IF(D100=E100,0,IF(D100&lt;E100,0,IF('Equipes et choix des points'!$I$2=1,IF('Matchs et classements'!D100&gt;'Matchs et classements'!E100,3),IF('Equipes et choix des points'!$I$2=2,IF('Matchs et classements'!D100&gt;E100,4))))))</f>
        <v>0</v>
      </c>
      <c r="CQ100" s="8">
        <f>IF(E100="",0,IF(E100=D100,0,IF(E100&lt;D100,0,IF('Equipes et choix des points'!$I$2=1,IF('Matchs et classements'!E100&gt;'Matchs et classements'!D100,3),IF('Equipes et choix des points'!$I$2=2,IF('Matchs et classements'!E100&gt;'Matchs et classements'!D100,4))))))</f>
        <v>0</v>
      </c>
      <c r="CR100" s="8">
        <f>IF(D100="",0,IF(D100&gt;E100,0,IF(D100&lt;E100,0,IF('Equipes et choix des points'!$I$2=1,IF('Matchs et classements'!D100='Matchs et classements'!E100,1),IF('Equipes et choix des points'!$I$2=2,IF('Matchs et classements'!D100='Matchs et classements'!E100,2))))))</f>
        <v>0</v>
      </c>
      <c r="CS100" s="8">
        <f>IF(E100="",0,IF(E100&gt;D100,0,IF(E100&lt;D100,0,IF('Equipes et choix des points'!$I$2=1,IF('Matchs et classements'!E100='Matchs et classements'!D100,1),IF('Equipes et choix des points'!$I$2=2,IF('Matchs et classements'!E100='Matchs et classements'!D100,2))))))</f>
        <v>0</v>
      </c>
      <c r="CT100" s="8">
        <f>IF(D100="",0,IF(D100&gt;E100,0,IF(D100=E100,0,IF('Equipes et choix des points'!$I$2=1,IF('Matchs et classements'!D100&lt;'Matchs et classements'!E100,0),IF('Equipes et choix des points'!$I$2=2,IF('Matchs et classements'!D100&lt;'Matchs et classements'!E100,1))))))</f>
        <v>0</v>
      </c>
      <c r="CU100" s="8">
        <f>IF(E100="",0,IF(E100&gt;D100,0,IF(E100=D100,0,IF('Equipes et choix des points'!$I$2=1,IF('Matchs et classements'!E100&lt;'Matchs et classements'!D100,0),IF('Equipes et choix des points'!$I$2=2,IF('Matchs et classements'!E100&lt;'Matchs et classements'!D100,1))))))</f>
        <v>0</v>
      </c>
      <c r="CV100" s="8">
        <f t="shared" si="105"/>
        <v>0</v>
      </c>
      <c r="CW100" s="8">
        <f t="shared" si="106"/>
        <v>0</v>
      </c>
      <c r="CX100" s="8">
        <f t="shared" si="107"/>
        <v>0</v>
      </c>
      <c r="CY100" s="8">
        <f t="shared" si="108"/>
        <v>0</v>
      </c>
      <c r="CZ100" s="8" t="b">
        <f t="shared" si="91"/>
        <v>0</v>
      </c>
      <c r="DA100" s="8" t="b">
        <f t="shared" si="92"/>
        <v>0</v>
      </c>
      <c r="DB100" s="8" t="b">
        <f t="shared" si="93"/>
        <v>0</v>
      </c>
      <c r="DC100" s="8" t="b">
        <f t="shared" si="94"/>
        <v>0</v>
      </c>
      <c r="DD100" s="8" t="b">
        <f t="shared" si="95"/>
        <v>0</v>
      </c>
      <c r="DE100" s="8" t="b">
        <f t="shared" si="96"/>
        <v>0</v>
      </c>
      <c r="DF100" s="8">
        <f t="shared" si="97"/>
        <v>0</v>
      </c>
      <c r="DG100" s="8">
        <f t="shared" si="98"/>
        <v>0</v>
      </c>
      <c r="DH100" s="8">
        <f t="shared" si="99"/>
        <v>0</v>
      </c>
      <c r="DI100" s="8">
        <f t="shared" si="100"/>
        <v>0</v>
      </c>
      <c r="DJ100" s="19"/>
      <c r="DK100" s="18"/>
      <c r="DL100" s="18"/>
      <c r="DM100" s="19"/>
      <c r="DN100" s="19"/>
      <c r="DO100" s="18"/>
      <c r="DP100" s="18"/>
      <c r="DQ100" s="19"/>
      <c r="DR100" s="19"/>
      <c r="DS100" s="18"/>
      <c r="DT100" s="18"/>
      <c r="DU100" s="19"/>
      <c r="DV100" s="18"/>
      <c r="DW100" s="18"/>
      <c r="DX100" s="18"/>
      <c r="DY100" s="18"/>
      <c r="DZ100" s="18"/>
      <c r="EA100" s="18"/>
      <c r="EB100" s="18"/>
      <c r="EC100" s="18"/>
      <c r="ED100" s="18"/>
      <c r="EE100" s="18"/>
      <c r="EF100" s="18"/>
      <c r="EG100" s="18"/>
      <c r="EH100" s="18"/>
      <c r="EI100" s="18"/>
      <c r="EJ100" s="18"/>
      <c r="EK100" s="18"/>
      <c r="EL100" s="18"/>
      <c r="EM100" s="18"/>
      <c r="EN100" s="18"/>
      <c r="EO100" s="18"/>
      <c r="EP100" s="18"/>
      <c r="EQ100" s="18"/>
      <c r="ER100" s="18"/>
      <c r="ES100" s="18"/>
      <c r="ET100" s="18"/>
      <c r="EU100" s="18"/>
      <c r="EV100" s="18"/>
      <c r="EW100" s="18"/>
      <c r="EX100" s="18"/>
      <c r="EY100" s="18"/>
      <c r="EZ100" s="18"/>
      <c r="FA100" s="18"/>
      <c r="FB100" s="18"/>
      <c r="FC100" s="18"/>
      <c r="FD100" s="18"/>
      <c r="FE100" s="18"/>
    </row>
    <row r="101" spans="1:161" x14ac:dyDescent="0.25">
      <c r="A101" s="28"/>
      <c r="B101" s="71"/>
      <c r="C101" s="29"/>
      <c r="D101" s="30"/>
      <c r="E101" s="31"/>
      <c r="F101" s="32"/>
      <c r="G101" s="74"/>
      <c r="H101" s="33"/>
      <c r="I101" s="34"/>
      <c r="J101" s="35"/>
      <c r="K101" s="104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9"/>
      <c r="AX101" s="18"/>
      <c r="AY101" s="18"/>
      <c r="AZ101" s="18"/>
      <c r="BA101" s="18"/>
      <c r="BB101" s="18"/>
      <c r="BC101" s="18"/>
      <c r="BD101" s="18"/>
      <c r="BE101" s="18"/>
      <c r="BF101" s="18"/>
      <c r="BG101" s="18"/>
      <c r="BH101" s="19"/>
      <c r="BI101" s="18"/>
      <c r="BJ101" s="18"/>
      <c r="BK101" s="18"/>
      <c r="BL101" s="18"/>
      <c r="BM101" s="18"/>
      <c r="BN101" s="18"/>
      <c r="BO101" s="18"/>
      <c r="BP101" s="18"/>
      <c r="BQ101" s="18"/>
      <c r="BR101" s="18"/>
      <c r="BS101" s="19"/>
      <c r="BT101" s="18"/>
      <c r="BU101" s="18"/>
      <c r="BV101" s="18"/>
      <c r="BW101" s="18"/>
      <c r="BX101" s="18"/>
      <c r="BY101" s="18"/>
      <c r="BZ101" s="18"/>
      <c r="CA101" s="18"/>
      <c r="CB101" s="18"/>
      <c r="CC101" s="18"/>
      <c r="CD101" s="18"/>
      <c r="CE101" s="18"/>
      <c r="CF101" s="18"/>
      <c r="CG101" s="18"/>
      <c r="CH101" s="18"/>
      <c r="CI101" s="18"/>
      <c r="CJ101" s="8">
        <f t="shared" si="89"/>
        <v>0</v>
      </c>
      <c r="CK101" s="8">
        <f t="shared" si="90"/>
        <v>0</v>
      </c>
      <c r="CL101" s="8" t="str">
        <f t="shared" si="101"/>
        <v/>
      </c>
      <c r="CM101" s="8" t="str">
        <f t="shared" si="102"/>
        <v/>
      </c>
      <c r="CN101" s="8" t="str">
        <f t="shared" si="103"/>
        <v/>
      </c>
      <c r="CO101" s="8" t="str">
        <f t="shared" si="104"/>
        <v/>
      </c>
      <c r="CP101" s="8">
        <f>IF(D101="",0,IF(D101=E101,0,IF(D101&lt;E101,0,IF('Equipes et choix des points'!$I$2=1,IF('Matchs et classements'!D101&gt;'Matchs et classements'!E101,3),IF('Equipes et choix des points'!$I$2=2,IF('Matchs et classements'!D101&gt;E101,4))))))</f>
        <v>0</v>
      </c>
      <c r="CQ101" s="8">
        <f>IF(E101="",0,IF(E101=D101,0,IF(E101&lt;D101,0,IF('Equipes et choix des points'!$I$2=1,IF('Matchs et classements'!E101&gt;'Matchs et classements'!D101,3),IF('Equipes et choix des points'!$I$2=2,IF('Matchs et classements'!E101&gt;'Matchs et classements'!D101,4))))))</f>
        <v>0</v>
      </c>
      <c r="CR101" s="8">
        <f>IF(D101="",0,IF(D101&gt;E101,0,IF(D101&lt;E101,0,IF('Equipes et choix des points'!$I$2=1,IF('Matchs et classements'!D101='Matchs et classements'!E101,1),IF('Equipes et choix des points'!$I$2=2,IF('Matchs et classements'!D101='Matchs et classements'!E101,2))))))</f>
        <v>0</v>
      </c>
      <c r="CS101" s="8">
        <f>IF(E101="",0,IF(E101&gt;D101,0,IF(E101&lt;D101,0,IF('Equipes et choix des points'!$I$2=1,IF('Matchs et classements'!E101='Matchs et classements'!D101,1),IF('Equipes et choix des points'!$I$2=2,IF('Matchs et classements'!E101='Matchs et classements'!D101,2))))))</f>
        <v>0</v>
      </c>
      <c r="CT101" s="8">
        <f>IF(D101="",0,IF(D101&gt;E101,0,IF(D101=E101,0,IF('Equipes et choix des points'!$I$2=1,IF('Matchs et classements'!D101&lt;'Matchs et classements'!E101,0),IF('Equipes et choix des points'!$I$2=2,IF('Matchs et classements'!D101&lt;'Matchs et classements'!E101,1))))))</f>
        <v>0</v>
      </c>
      <c r="CU101" s="8">
        <f>IF(E101="",0,IF(E101&gt;D101,0,IF(E101=D101,0,IF('Equipes et choix des points'!$I$2=1,IF('Matchs et classements'!E101&lt;'Matchs et classements'!D101,0),IF('Equipes et choix des points'!$I$2=2,IF('Matchs et classements'!E101&lt;'Matchs et classements'!D101,1))))))</f>
        <v>0</v>
      </c>
      <c r="CV101" s="8">
        <f t="shared" si="105"/>
        <v>0</v>
      </c>
      <c r="CW101" s="8">
        <f t="shared" si="106"/>
        <v>0</v>
      </c>
      <c r="CX101" s="8">
        <f t="shared" si="107"/>
        <v>0</v>
      </c>
      <c r="CY101" s="8">
        <f t="shared" si="108"/>
        <v>0</v>
      </c>
      <c r="CZ101" s="8" t="b">
        <f t="shared" si="91"/>
        <v>0</v>
      </c>
      <c r="DA101" s="8" t="b">
        <f t="shared" si="92"/>
        <v>0</v>
      </c>
      <c r="DB101" s="8" t="b">
        <f t="shared" si="93"/>
        <v>0</v>
      </c>
      <c r="DC101" s="8" t="b">
        <f t="shared" si="94"/>
        <v>0</v>
      </c>
      <c r="DD101" s="8" t="b">
        <f t="shared" si="95"/>
        <v>0</v>
      </c>
      <c r="DE101" s="8" t="b">
        <f t="shared" si="96"/>
        <v>0</v>
      </c>
      <c r="DF101" s="8">
        <f t="shared" si="97"/>
        <v>0</v>
      </c>
      <c r="DG101" s="8">
        <f t="shared" si="98"/>
        <v>0</v>
      </c>
      <c r="DH101" s="8">
        <f t="shared" si="99"/>
        <v>0</v>
      </c>
      <c r="DI101" s="8">
        <f t="shared" si="100"/>
        <v>0</v>
      </c>
      <c r="DJ101" s="19"/>
      <c r="DK101" s="18"/>
      <c r="DL101" s="18"/>
      <c r="DM101" s="19"/>
      <c r="DN101" s="19"/>
      <c r="DO101" s="18"/>
      <c r="DP101" s="18"/>
      <c r="DQ101" s="19"/>
      <c r="DR101" s="19"/>
      <c r="DS101" s="18"/>
      <c r="DT101" s="18"/>
      <c r="DU101" s="19"/>
      <c r="DV101" s="18"/>
      <c r="DW101" s="18"/>
      <c r="DX101" s="18"/>
      <c r="DY101" s="18"/>
      <c r="DZ101" s="18"/>
      <c r="EA101" s="18"/>
      <c r="EB101" s="18"/>
      <c r="EC101" s="18"/>
      <c r="ED101" s="18"/>
      <c r="EE101" s="18"/>
      <c r="EF101" s="18"/>
      <c r="EG101" s="18"/>
      <c r="EH101" s="18"/>
      <c r="EI101" s="18"/>
      <c r="EJ101" s="18"/>
      <c r="EK101" s="18"/>
      <c r="EL101" s="18"/>
      <c r="EM101" s="18"/>
      <c r="EN101" s="18"/>
      <c r="EO101" s="18"/>
      <c r="EP101" s="18"/>
      <c r="EQ101" s="18"/>
      <c r="ER101" s="18"/>
      <c r="ES101" s="18"/>
      <c r="ET101" s="18"/>
      <c r="EU101" s="18"/>
      <c r="EV101" s="18"/>
      <c r="EW101" s="18"/>
      <c r="EX101" s="18"/>
      <c r="EY101" s="18"/>
      <c r="EZ101" s="18"/>
      <c r="FA101" s="18"/>
      <c r="FB101" s="18"/>
      <c r="FC101" s="18"/>
      <c r="FD101" s="18"/>
      <c r="FE101" s="18"/>
    </row>
    <row r="102" spans="1:161" x14ac:dyDescent="0.25">
      <c r="A102" s="28"/>
      <c r="B102" s="71"/>
      <c r="C102" s="29"/>
      <c r="D102" s="30"/>
      <c r="E102" s="31"/>
      <c r="F102" s="32"/>
      <c r="G102" s="74"/>
      <c r="H102" s="33"/>
      <c r="I102" s="34"/>
      <c r="J102" s="35"/>
      <c r="K102" s="104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9"/>
      <c r="AX102" s="18"/>
      <c r="AY102" s="18"/>
      <c r="AZ102" s="18"/>
      <c r="BA102" s="18"/>
      <c r="BB102" s="18"/>
      <c r="BC102" s="18"/>
      <c r="BD102" s="18"/>
      <c r="BE102" s="18"/>
      <c r="BF102" s="18"/>
      <c r="BG102" s="18"/>
      <c r="BH102" s="19"/>
      <c r="BI102" s="18"/>
      <c r="BJ102" s="18"/>
      <c r="BK102" s="18"/>
      <c r="BL102" s="18"/>
      <c r="BM102" s="18"/>
      <c r="BN102" s="18"/>
      <c r="BO102" s="18"/>
      <c r="BP102" s="18"/>
      <c r="BQ102" s="18"/>
      <c r="BR102" s="18"/>
      <c r="BS102" s="19"/>
      <c r="BT102" s="18"/>
      <c r="BU102" s="18"/>
      <c r="BV102" s="18"/>
      <c r="BW102" s="18"/>
      <c r="BX102" s="18"/>
      <c r="BY102" s="18"/>
      <c r="BZ102" s="18"/>
      <c r="CA102" s="18"/>
      <c r="CB102" s="18"/>
      <c r="CC102" s="18"/>
      <c r="CD102" s="18"/>
      <c r="CE102" s="18"/>
      <c r="CF102" s="18"/>
      <c r="CG102" s="18"/>
      <c r="CH102" s="18"/>
      <c r="CI102" s="18"/>
      <c r="CJ102" s="8">
        <f t="shared" si="89"/>
        <v>0</v>
      </c>
      <c r="CK102" s="8">
        <f t="shared" si="90"/>
        <v>0</v>
      </c>
      <c r="CL102" s="8" t="str">
        <f t="shared" si="101"/>
        <v/>
      </c>
      <c r="CM102" s="8" t="str">
        <f t="shared" si="102"/>
        <v/>
      </c>
      <c r="CN102" s="8" t="str">
        <f t="shared" si="103"/>
        <v/>
      </c>
      <c r="CO102" s="8" t="str">
        <f t="shared" si="104"/>
        <v/>
      </c>
      <c r="CP102" s="8">
        <f>IF(D102="",0,IF(D102=E102,0,IF(D102&lt;E102,0,IF('Equipes et choix des points'!$I$2=1,IF('Matchs et classements'!D102&gt;'Matchs et classements'!E102,3),IF('Equipes et choix des points'!$I$2=2,IF('Matchs et classements'!D102&gt;E102,4))))))</f>
        <v>0</v>
      </c>
      <c r="CQ102" s="8">
        <f>IF(E102="",0,IF(E102=D102,0,IF(E102&lt;D102,0,IF('Equipes et choix des points'!$I$2=1,IF('Matchs et classements'!E102&gt;'Matchs et classements'!D102,3),IF('Equipes et choix des points'!$I$2=2,IF('Matchs et classements'!E102&gt;'Matchs et classements'!D102,4))))))</f>
        <v>0</v>
      </c>
      <c r="CR102" s="8">
        <f>IF(D102="",0,IF(D102&gt;E102,0,IF(D102&lt;E102,0,IF('Equipes et choix des points'!$I$2=1,IF('Matchs et classements'!D102='Matchs et classements'!E102,1),IF('Equipes et choix des points'!$I$2=2,IF('Matchs et classements'!D102='Matchs et classements'!E102,2))))))</f>
        <v>0</v>
      </c>
      <c r="CS102" s="8">
        <f>IF(E102="",0,IF(E102&gt;D102,0,IF(E102&lt;D102,0,IF('Equipes et choix des points'!$I$2=1,IF('Matchs et classements'!E102='Matchs et classements'!D102,1),IF('Equipes et choix des points'!$I$2=2,IF('Matchs et classements'!E102='Matchs et classements'!D102,2))))))</f>
        <v>0</v>
      </c>
      <c r="CT102" s="8">
        <f>IF(D102="",0,IF(D102&gt;E102,0,IF(D102=E102,0,IF('Equipes et choix des points'!$I$2=1,IF('Matchs et classements'!D102&lt;'Matchs et classements'!E102,0),IF('Equipes et choix des points'!$I$2=2,IF('Matchs et classements'!D102&lt;'Matchs et classements'!E102,1))))))</f>
        <v>0</v>
      </c>
      <c r="CU102" s="8">
        <f>IF(E102="",0,IF(E102&gt;D102,0,IF(E102=D102,0,IF('Equipes et choix des points'!$I$2=1,IF('Matchs et classements'!E102&lt;'Matchs et classements'!D102,0),IF('Equipes et choix des points'!$I$2=2,IF('Matchs et classements'!E102&lt;'Matchs et classements'!D102,1))))))</f>
        <v>0</v>
      </c>
      <c r="CV102" s="8">
        <f t="shared" si="105"/>
        <v>0</v>
      </c>
      <c r="CW102" s="8">
        <f t="shared" si="106"/>
        <v>0</v>
      </c>
      <c r="CX102" s="8">
        <f t="shared" si="107"/>
        <v>0</v>
      </c>
      <c r="CY102" s="8">
        <f t="shared" si="108"/>
        <v>0</v>
      </c>
      <c r="CZ102" s="8" t="b">
        <f t="shared" si="91"/>
        <v>0</v>
      </c>
      <c r="DA102" s="8" t="b">
        <f t="shared" si="92"/>
        <v>0</v>
      </c>
      <c r="DB102" s="8" t="b">
        <f t="shared" si="93"/>
        <v>0</v>
      </c>
      <c r="DC102" s="8" t="b">
        <f t="shared" si="94"/>
        <v>0</v>
      </c>
      <c r="DD102" s="8" t="b">
        <f t="shared" si="95"/>
        <v>0</v>
      </c>
      <c r="DE102" s="8" t="b">
        <f t="shared" si="96"/>
        <v>0</v>
      </c>
      <c r="DF102" s="8">
        <f t="shared" si="97"/>
        <v>0</v>
      </c>
      <c r="DG102" s="8">
        <f t="shared" si="98"/>
        <v>0</v>
      </c>
      <c r="DH102" s="8">
        <f t="shared" si="99"/>
        <v>0</v>
      </c>
      <c r="DI102" s="8">
        <f t="shared" si="100"/>
        <v>0</v>
      </c>
      <c r="DJ102" s="19"/>
      <c r="DK102" s="18"/>
      <c r="DL102" s="18"/>
      <c r="DM102" s="19"/>
      <c r="DN102" s="19"/>
      <c r="DO102" s="18"/>
      <c r="DP102" s="18"/>
      <c r="DQ102" s="19"/>
      <c r="DR102" s="19"/>
      <c r="DS102" s="18"/>
      <c r="DT102" s="18"/>
      <c r="DU102" s="19"/>
      <c r="DV102" s="18"/>
      <c r="DW102" s="18"/>
      <c r="DX102" s="18"/>
      <c r="DY102" s="18"/>
      <c r="DZ102" s="18"/>
      <c r="EA102" s="18"/>
      <c r="EB102" s="18"/>
      <c r="EC102" s="18"/>
      <c r="ED102" s="18"/>
      <c r="EE102" s="18"/>
      <c r="EF102" s="18"/>
      <c r="EG102" s="18"/>
      <c r="EH102" s="18"/>
      <c r="EI102" s="18"/>
      <c r="EJ102" s="18"/>
      <c r="EK102" s="18"/>
      <c r="EL102" s="18"/>
      <c r="EM102" s="18"/>
      <c r="EN102" s="18"/>
      <c r="EO102" s="18"/>
      <c r="EP102" s="18"/>
      <c r="EQ102" s="18"/>
      <c r="ER102" s="18"/>
      <c r="ES102" s="18"/>
      <c r="ET102" s="18"/>
      <c r="EU102" s="18"/>
      <c r="EV102" s="18"/>
      <c r="EW102" s="18"/>
      <c r="EX102" s="18"/>
      <c r="EY102" s="18"/>
      <c r="EZ102" s="18"/>
      <c r="FA102" s="18"/>
      <c r="FB102" s="18"/>
      <c r="FC102" s="18"/>
      <c r="FD102" s="18"/>
      <c r="FE102" s="18"/>
    </row>
    <row r="103" spans="1:161" ht="15.75" thickBot="1" x14ac:dyDescent="0.3">
      <c r="A103" s="36"/>
      <c r="B103" s="72"/>
      <c r="C103" s="37"/>
      <c r="D103" s="38"/>
      <c r="E103" s="39"/>
      <c r="F103" s="40"/>
      <c r="G103" s="75"/>
      <c r="H103" s="41"/>
      <c r="I103" s="42"/>
      <c r="J103" s="43"/>
      <c r="K103" s="105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9"/>
      <c r="AX103" s="18"/>
      <c r="AY103" s="18"/>
      <c r="AZ103" s="18"/>
      <c r="BA103" s="18"/>
      <c r="BB103" s="18"/>
      <c r="BC103" s="18"/>
      <c r="BD103" s="18"/>
      <c r="BE103" s="18"/>
      <c r="BF103" s="18"/>
      <c r="BG103" s="18"/>
      <c r="BH103" s="19"/>
      <c r="BI103" s="18"/>
      <c r="BJ103" s="18"/>
      <c r="BK103" s="18"/>
      <c r="BL103" s="18"/>
      <c r="BM103" s="18"/>
      <c r="BN103" s="18"/>
      <c r="BO103" s="18"/>
      <c r="BP103" s="18"/>
      <c r="BQ103" s="18"/>
      <c r="BR103" s="18"/>
      <c r="BS103" s="19"/>
      <c r="BT103" s="18"/>
      <c r="BU103" s="18"/>
      <c r="BV103" s="18"/>
      <c r="BW103" s="18"/>
      <c r="BX103" s="18"/>
      <c r="BY103" s="18"/>
      <c r="BZ103" s="18"/>
      <c r="CA103" s="18"/>
      <c r="CB103" s="18"/>
      <c r="CC103" s="18"/>
      <c r="CD103" s="18"/>
      <c r="CE103" s="18"/>
      <c r="CF103" s="18"/>
      <c r="CG103" s="18"/>
      <c r="CH103" s="18"/>
      <c r="CI103" s="18"/>
      <c r="CJ103" s="8">
        <f t="shared" si="89"/>
        <v>0</v>
      </c>
      <c r="CK103" s="8">
        <f t="shared" si="90"/>
        <v>0</v>
      </c>
      <c r="CL103" s="8" t="str">
        <f t="shared" si="101"/>
        <v/>
      </c>
      <c r="CM103" s="8" t="str">
        <f t="shared" si="102"/>
        <v/>
      </c>
      <c r="CN103" s="8" t="str">
        <f t="shared" si="103"/>
        <v/>
      </c>
      <c r="CO103" s="8" t="str">
        <f t="shared" si="104"/>
        <v/>
      </c>
      <c r="CP103" s="8">
        <f>IF(D103="",0,IF(D103=E103,0,IF(D103&lt;E103,0,IF('Equipes et choix des points'!$I$2=1,IF('Matchs et classements'!D103&gt;'Matchs et classements'!E103,3),IF('Equipes et choix des points'!$I$2=2,IF('Matchs et classements'!D103&gt;E103,4))))))</f>
        <v>0</v>
      </c>
      <c r="CQ103" s="8">
        <f>IF(E103="",0,IF(E103=D103,0,IF(E103&lt;D103,0,IF('Equipes et choix des points'!$I$2=1,IF('Matchs et classements'!E103&gt;'Matchs et classements'!D103,3),IF('Equipes et choix des points'!$I$2=2,IF('Matchs et classements'!E103&gt;'Matchs et classements'!D103,4))))))</f>
        <v>0</v>
      </c>
      <c r="CR103" s="8">
        <f>IF(D103="",0,IF(D103&gt;E103,0,IF(D103&lt;E103,0,IF('Equipes et choix des points'!$I$2=1,IF('Matchs et classements'!D103='Matchs et classements'!E103,1),IF('Equipes et choix des points'!$I$2=2,IF('Matchs et classements'!D103='Matchs et classements'!E103,2))))))</f>
        <v>0</v>
      </c>
      <c r="CS103" s="8">
        <f>IF(E103="",0,IF(E103&gt;D103,0,IF(E103&lt;D103,0,IF('Equipes et choix des points'!$I$2=1,IF('Matchs et classements'!E103='Matchs et classements'!D103,1),IF('Equipes et choix des points'!$I$2=2,IF('Matchs et classements'!E103='Matchs et classements'!D103,2))))))</f>
        <v>0</v>
      </c>
      <c r="CT103" s="8">
        <f>IF(D103="",0,IF(D103&gt;E103,0,IF(D103=E103,0,IF('Equipes et choix des points'!$I$2=1,IF('Matchs et classements'!D103&lt;'Matchs et classements'!E103,0),IF('Equipes et choix des points'!$I$2=2,IF('Matchs et classements'!D103&lt;'Matchs et classements'!E103,1))))))</f>
        <v>0</v>
      </c>
      <c r="CU103" s="8">
        <f>IF(E103="",0,IF(E103&gt;D103,0,IF(E103=D103,0,IF('Equipes et choix des points'!$I$2=1,IF('Matchs et classements'!E103&lt;'Matchs et classements'!D103,0),IF('Equipes et choix des points'!$I$2=2,IF('Matchs et classements'!E103&lt;'Matchs et classements'!D103,1))))))</f>
        <v>0</v>
      </c>
      <c r="CV103" s="8">
        <f t="shared" si="105"/>
        <v>0</v>
      </c>
      <c r="CW103" s="8">
        <f t="shared" si="106"/>
        <v>0</v>
      </c>
      <c r="CX103" s="8">
        <f t="shared" si="107"/>
        <v>0</v>
      </c>
      <c r="CY103" s="8">
        <f t="shared" si="108"/>
        <v>0</v>
      </c>
      <c r="CZ103" s="8" t="b">
        <f t="shared" si="91"/>
        <v>0</v>
      </c>
      <c r="DA103" s="8" t="b">
        <f t="shared" si="92"/>
        <v>0</v>
      </c>
      <c r="DB103" s="8" t="b">
        <f t="shared" si="93"/>
        <v>0</v>
      </c>
      <c r="DC103" s="8" t="b">
        <f t="shared" si="94"/>
        <v>0</v>
      </c>
      <c r="DD103" s="8" t="b">
        <f t="shared" si="95"/>
        <v>0</v>
      </c>
      <c r="DE103" s="8" t="b">
        <f t="shared" si="96"/>
        <v>0</v>
      </c>
      <c r="DF103" s="8">
        <f t="shared" si="97"/>
        <v>0</v>
      </c>
      <c r="DG103" s="8">
        <f t="shared" si="98"/>
        <v>0</v>
      </c>
      <c r="DH103" s="8">
        <f t="shared" si="99"/>
        <v>0</v>
      </c>
      <c r="DI103" s="8">
        <f t="shared" si="100"/>
        <v>0</v>
      </c>
      <c r="DJ103" s="19"/>
      <c r="DK103" s="18"/>
      <c r="DL103" s="18"/>
      <c r="DM103" s="19"/>
      <c r="DN103" s="19"/>
      <c r="DO103" s="18"/>
      <c r="DP103" s="18"/>
      <c r="DQ103" s="19"/>
      <c r="DR103" s="19"/>
      <c r="DS103" s="18"/>
      <c r="DT103" s="18"/>
      <c r="DU103" s="19"/>
      <c r="DV103" s="18"/>
      <c r="DW103" s="18"/>
      <c r="DX103" s="18"/>
      <c r="DY103" s="18"/>
      <c r="DZ103" s="18"/>
      <c r="EA103" s="18"/>
      <c r="EB103" s="18"/>
      <c r="EC103" s="18"/>
      <c r="ED103" s="18"/>
      <c r="EE103" s="18"/>
      <c r="EF103" s="18"/>
      <c r="EG103" s="18"/>
      <c r="EH103" s="18"/>
      <c r="EI103" s="18"/>
      <c r="EJ103" s="18"/>
      <c r="EK103" s="18"/>
      <c r="EL103" s="18"/>
      <c r="EM103" s="18"/>
      <c r="EN103" s="18"/>
      <c r="EO103" s="18"/>
      <c r="EP103" s="18"/>
      <c r="EQ103" s="18"/>
      <c r="ER103" s="18"/>
      <c r="ES103" s="18"/>
      <c r="ET103" s="18"/>
      <c r="EU103" s="18"/>
      <c r="EV103" s="18"/>
      <c r="EW103" s="18"/>
      <c r="EX103" s="18"/>
      <c r="EY103" s="18"/>
      <c r="EZ103" s="18"/>
      <c r="FA103" s="18"/>
      <c r="FB103" s="18"/>
      <c r="FC103" s="18"/>
      <c r="FD103" s="18"/>
      <c r="FE103" s="18"/>
    </row>
    <row r="104" spans="1:161" x14ac:dyDescent="0.25">
      <c r="A104" s="20"/>
      <c r="B104" s="70"/>
      <c r="C104" s="21"/>
      <c r="D104" s="22"/>
      <c r="E104" s="23"/>
      <c r="F104" s="24"/>
      <c r="G104" s="73"/>
      <c r="H104" s="25"/>
      <c r="I104" s="26"/>
      <c r="J104" s="27"/>
      <c r="K104" s="103">
        <v>11</v>
      </c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9"/>
      <c r="AX104" s="18"/>
      <c r="AY104" s="18"/>
      <c r="AZ104" s="18"/>
      <c r="BA104" s="18"/>
      <c r="BB104" s="18"/>
      <c r="BC104" s="18"/>
      <c r="BD104" s="18"/>
      <c r="BE104" s="18"/>
      <c r="BF104" s="18"/>
      <c r="BG104" s="18"/>
      <c r="BH104" s="19"/>
      <c r="BI104" s="18"/>
      <c r="BJ104" s="18"/>
      <c r="BK104" s="18"/>
      <c r="BL104" s="18"/>
      <c r="BM104" s="18"/>
      <c r="BN104" s="18"/>
      <c r="BO104" s="18"/>
      <c r="BP104" s="18"/>
      <c r="BQ104" s="18"/>
      <c r="BR104" s="18"/>
      <c r="BS104" s="19"/>
      <c r="BT104" s="18"/>
      <c r="BU104" s="18"/>
      <c r="BV104" s="18"/>
      <c r="BW104" s="18"/>
      <c r="BX104" s="18"/>
      <c r="BY104" s="18"/>
      <c r="BZ104" s="18"/>
      <c r="CA104" s="18"/>
      <c r="CB104" s="18"/>
      <c r="CC104" s="18"/>
      <c r="CD104" s="18"/>
      <c r="CE104" s="18"/>
      <c r="CF104" s="18"/>
      <c r="CG104" s="18"/>
      <c r="CH104" s="18"/>
      <c r="CI104" s="18"/>
      <c r="CJ104" s="8">
        <f t="shared" si="89"/>
        <v>0</v>
      </c>
      <c r="CK104" s="8">
        <f t="shared" si="90"/>
        <v>0</v>
      </c>
      <c r="CL104" s="8" t="str">
        <f t="shared" si="101"/>
        <v/>
      </c>
      <c r="CM104" s="8" t="str">
        <f t="shared" si="102"/>
        <v/>
      </c>
      <c r="CN104" s="8" t="str">
        <f t="shared" si="103"/>
        <v/>
      </c>
      <c r="CO104" s="8" t="str">
        <f t="shared" si="104"/>
        <v/>
      </c>
      <c r="CP104" s="8">
        <f>IF(D104="",0,IF(D104=E104,0,IF(D104&lt;E104,0,IF('Equipes et choix des points'!$I$2=1,IF('Matchs et classements'!D104&gt;'Matchs et classements'!E104,3),IF('Equipes et choix des points'!$I$2=2,IF('Matchs et classements'!D104&gt;E104,4))))))</f>
        <v>0</v>
      </c>
      <c r="CQ104" s="8">
        <f>IF(E104="",0,IF(E104=D104,0,IF(E104&lt;D104,0,IF('Equipes et choix des points'!$I$2=1,IF('Matchs et classements'!E104&gt;'Matchs et classements'!D104,3),IF('Equipes et choix des points'!$I$2=2,IF('Matchs et classements'!E104&gt;'Matchs et classements'!D104,4))))))</f>
        <v>0</v>
      </c>
      <c r="CR104" s="8">
        <f>IF(D104="",0,IF(D104&gt;E104,0,IF(D104&lt;E104,0,IF('Equipes et choix des points'!$I$2=1,IF('Matchs et classements'!D104='Matchs et classements'!E104,1),IF('Equipes et choix des points'!$I$2=2,IF('Matchs et classements'!D104='Matchs et classements'!E104,2))))))</f>
        <v>0</v>
      </c>
      <c r="CS104" s="8">
        <f>IF(E104="",0,IF(E104&gt;D104,0,IF(E104&lt;D104,0,IF('Equipes et choix des points'!$I$2=1,IF('Matchs et classements'!E104='Matchs et classements'!D104,1),IF('Equipes et choix des points'!$I$2=2,IF('Matchs et classements'!E104='Matchs et classements'!D104,2))))))</f>
        <v>0</v>
      </c>
      <c r="CT104" s="8">
        <f>IF(D104="",0,IF(D104&gt;E104,0,IF(D104=E104,0,IF('Equipes et choix des points'!$I$2=1,IF('Matchs et classements'!D104&lt;'Matchs et classements'!E104,0),IF('Equipes et choix des points'!$I$2=2,IF('Matchs et classements'!D104&lt;'Matchs et classements'!E104,1))))))</f>
        <v>0</v>
      </c>
      <c r="CU104" s="8">
        <f>IF(E104="",0,IF(E104&gt;D104,0,IF(E104=D104,0,IF('Equipes et choix des points'!$I$2=1,IF('Matchs et classements'!E104&lt;'Matchs et classements'!D104,0),IF('Equipes et choix des points'!$I$2=2,IF('Matchs et classements'!E104&lt;'Matchs et classements'!D104,1))))))</f>
        <v>0</v>
      </c>
      <c r="CV104" s="8">
        <f t="shared" si="105"/>
        <v>0</v>
      </c>
      <c r="CW104" s="8">
        <f t="shared" si="106"/>
        <v>0</v>
      </c>
      <c r="CX104" s="8">
        <f t="shared" si="107"/>
        <v>0</v>
      </c>
      <c r="CY104" s="8">
        <f t="shared" si="108"/>
        <v>0</v>
      </c>
      <c r="CZ104" s="8" t="b">
        <f t="shared" si="91"/>
        <v>0</v>
      </c>
      <c r="DA104" s="8" t="b">
        <f t="shared" si="92"/>
        <v>0</v>
      </c>
      <c r="DB104" s="8" t="b">
        <f t="shared" si="93"/>
        <v>0</v>
      </c>
      <c r="DC104" s="8" t="b">
        <f t="shared" si="94"/>
        <v>0</v>
      </c>
      <c r="DD104" s="8" t="b">
        <f t="shared" si="95"/>
        <v>0</v>
      </c>
      <c r="DE104" s="8" t="b">
        <f t="shared" si="96"/>
        <v>0</v>
      </c>
      <c r="DF104" s="8">
        <f t="shared" si="97"/>
        <v>0</v>
      </c>
      <c r="DG104" s="8">
        <f t="shared" si="98"/>
        <v>0</v>
      </c>
      <c r="DH104" s="8">
        <f t="shared" si="99"/>
        <v>0</v>
      </c>
      <c r="DI104" s="8">
        <f t="shared" si="100"/>
        <v>0</v>
      </c>
      <c r="DJ104" s="19"/>
      <c r="DK104" s="18"/>
      <c r="DL104" s="18"/>
      <c r="DM104" s="19"/>
      <c r="DN104" s="19"/>
      <c r="DO104" s="18"/>
      <c r="DP104" s="18"/>
      <c r="DQ104" s="19"/>
      <c r="DR104" s="19"/>
      <c r="DS104" s="18"/>
      <c r="DT104" s="18"/>
      <c r="DU104" s="19"/>
      <c r="DV104" s="18"/>
      <c r="DW104" s="18"/>
      <c r="DX104" s="18"/>
      <c r="DY104" s="18"/>
      <c r="DZ104" s="18"/>
      <c r="EA104" s="18"/>
      <c r="EB104" s="18"/>
      <c r="EC104" s="18"/>
      <c r="ED104" s="18"/>
      <c r="EE104" s="18"/>
      <c r="EF104" s="18"/>
      <c r="EG104" s="18"/>
      <c r="EH104" s="18"/>
      <c r="EI104" s="18"/>
      <c r="EJ104" s="18"/>
      <c r="EK104" s="18"/>
      <c r="EL104" s="18"/>
      <c r="EM104" s="18"/>
      <c r="EN104" s="18"/>
      <c r="EO104" s="18"/>
      <c r="EP104" s="18"/>
      <c r="EQ104" s="18"/>
      <c r="ER104" s="18"/>
      <c r="ES104" s="18"/>
      <c r="ET104" s="18"/>
      <c r="EU104" s="18"/>
      <c r="EV104" s="18"/>
      <c r="EW104" s="18"/>
      <c r="EX104" s="18"/>
      <c r="EY104" s="18"/>
      <c r="EZ104" s="18"/>
      <c r="FA104" s="18"/>
      <c r="FB104" s="18"/>
      <c r="FC104" s="18"/>
      <c r="FD104" s="18"/>
      <c r="FE104" s="18"/>
    </row>
    <row r="105" spans="1:161" x14ac:dyDescent="0.25">
      <c r="A105" s="28"/>
      <c r="B105" s="71"/>
      <c r="C105" s="29"/>
      <c r="D105" s="30"/>
      <c r="E105" s="31"/>
      <c r="F105" s="32"/>
      <c r="G105" s="74"/>
      <c r="H105" s="33"/>
      <c r="I105" s="34"/>
      <c r="J105" s="35"/>
      <c r="K105" s="104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9"/>
      <c r="AX105" s="18"/>
      <c r="AY105" s="18"/>
      <c r="AZ105" s="18"/>
      <c r="BA105" s="18"/>
      <c r="BB105" s="18"/>
      <c r="BC105" s="18"/>
      <c r="BD105" s="18"/>
      <c r="BE105" s="18"/>
      <c r="BF105" s="18"/>
      <c r="BG105" s="18"/>
      <c r="BH105" s="19"/>
      <c r="BI105" s="18"/>
      <c r="BJ105" s="18"/>
      <c r="BK105" s="18"/>
      <c r="BL105" s="18"/>
      <c r="BM105" s="18"/>
      <c r="BN105" s="18"/>
      <c r="BO105" s="18"/>
      <c r="BP105" s="18"/>
      <c r="BQ105" s="18"/>
      <c r="BR105" s="18"/>
      <c r="BS105" s="19"/>
      <c r="BT105" s="18"/>
      <c r="BU105" s="18"/>
      <c r="BV105" s="18"/>
      <c r="BW105" s="18"/>
      <c r="BX105" s="18"/>
      <c r="BY105" s="18"/>
      <c r="BZ105" s="18"/>
      <c r="CA105" s="18"/>
      <c r="CB105" s="18"/>
      <c r="CC105" s="18"/>
      <c r="CD105" s="18"/>
      <c r="CE105" s="18"/>
      <c r="CF105" s="18"/>
      <c r="CG105" s="18"/>
      <c r="CH105" s="18"/>
      <c r="CI105" s="18"/>
      <c r="CJ105" s="8">
        <f t="shared" si="89"/>
        <v>0</v>
      </c>
      <c r="CK105" s="8">
        <f t="shared" si="90"/>
        <v>0</v>
      </c>
      <c r="CL105" s="8" t="str">
        <f t="shared" si="101"/>
        <v/>
      </c>
      <c r="CM105" s="8" t="str">
        <f t="shared" si="102"/>
        <v/>
      </c>
      <c r="CN105" s="8" t="str">
        <f t="shared" si="103"/>
        <v/>
      </c>
      <c r="CO105" s="8" t="str">
        <f t="shared" si="104"/>
        <v/>
      </c>
      <c r="CP105" s="8">
        <f>IF(D105="",0,IF(D105=E105,0,IF(D105&lt;E105,0,IF('Equipes et choix des points'!$I$2=1,IF('Matchs et classements'!D105&gt;'Matchs et classements'!E105,3),IF('Equipes et choix des points'!$I$2=2,IF('Matchs et classements'!D105&gt;E105,4))))))</f>
        <v>0</v>
      </c>
      <c r="CQ105" s="8">
        <f>IF(E105="",0,IF(E105=D105,0,IF(E105&lt;D105,0,IF('Equipes et choix des points'!$I$2=1,IF('Matchs et classements'!E105&gt;'Matchs et classements'!D105,3),IF('Equipes et choix des points'!$I$2=2,IF('Matchs et classements'!E105&gt;'Matchs et classements'!D105,4))))))</f>
        <v>0</v>
      </c>
      <c r="CR105" s="8">
        <f>IF(D105="",0,IF(D105&gt;E105,0,IF(D105&lt;E105,0,IF('Equipes et choix des points'!$I$2=1,IF('Matchs et classements'!D105='Matchs et classements'!E105,1),IF('Equipes et choix des points'!$I$2=2,IF('Matchs et classements'!D105='Matchs et classements'!E105,2))))))</f>
        <v>0</v>
      </c>
      <c r="CS105" s="8">
        <f>IF(E105="",0,IF(E105&gt;D105,0,IF(E105&lt;D105,0,IF('Equipes et choix des points'!$I$2=1,IF('Matchs et classements'!E105='Matchs et classements'!D105,1),IF('Equipes et choix des points'!$I$2=2,IF('Matchs et classements'!E105='Matchs et classements'!D105,2))))))</f>
        <v>0</v>
      </c>
      <c r="CT105" s="8">
        <f>IF(D105="",0,IF(D105&gt;E105,0,IF(D105=E105,0,IF('Equipes et choix des points'!$I$2=1,IF('Matchs et classements'!D105&lt;'Matchs et classements'!E105,0),IF('Equipes et choix des points'!$I$2=2,IF('Matchs et classements'!D105&lt;'Matchs et classements'!E105,1))))))</f>
        <v>0</v>
      </c>
      <c r="CU105" s="8">
        <f>IF(E105="",0,IF(E105&gt;D105,0,IF(E105=D105,0,IF('Equipes et choix des points'!$I$2=1,IF('Matchs et classements'!E105&lt;'Matchs et classements'!D105,0),IF('Equipes et choix des points'!$I$2=2,IF('Matchs et classements'!E105&lt;'Matchs et classements'!D105,1))))))</f>
        <v>0</v>
      </c>
      <c r="CV105" s="8">
        <f t="shared" si="105"/>
        <v>0</v>
      </c>
      <c r="CW105" s="8">
        <f t="shared" si="106"/>
        <v>0</v>
      </c>
      <c r="CX105" s="8">
        <f t="shared" si="107"/>
        <v>0</v>
      </c>
      <c r="CY105" s="8">
        <f t="shared" si="108"/>
        <v>0</v>
      </c>
      <c r="CZ105" s="8" t="b">
        <f t="shared" si="91"/>
        <v>0</v>
      </c>
      <c r="DA105" s="8" t="b">
        <f t="shared" si="92"/>
        <v>0</v>
      </c>
      <c r="DB105" s="8" t="b">
        <f t="shared" si="93"/>
        <v>0</v>
      </c>
      <c r="DC105" s="8" t="b">
        <f t="shared" si="94"/>
        <v>0</v>
      </c>
      <c r="DD105" s="8" t="b">
        <f t="shared" si="95"/>
        <v>0</v>
      </c>
      <c r="DE105" s="8" t="b">
        <f t="shared" si="96"/>
        <v>0</v>
      </c>
      <c r="DF105" s="8">
        <f t="shared" si="97"/>
        <v>0</v>
      </c>
      <c r="DG105" s="8">
        <f t="shared" si="98"/>
        <v>0</v>
      </c>
      <c r="DH105" s="8">
        <f t="shared" si="99"/>
        <v>0</v>
      </c>
      <c r="DI105" s="8">
        <f t="shared" si="100"/>
        <v>0</v>
      </c>
      <c r="DJ105" s="19"/>
      <c r="DK105" s="18"/>
      <c r="DL105" s="18"/>
      <c r="DM105" s="19"/>
      <c r="DN105" s="19"/>
      <c r="DO105" s="18"/>
      <c r="DP105" s="18"/>
      <c r="DQ105" s="19"/>
      <c r="DR105" s="19"/>
      <c r="DS105" s="18"/>
      <c r="DT105" s="18"/>
      <c r="DU105" s="19"/>
      <c r="DV105" s="18"/>
      <c r="DW105" s="18"/>
      <c r="DX105" s="18"/>
      <c r="DY105" s="18"/>
      <c r="DZ105" s="18"/>
      <c r="EA105" s="18"/>
      <c r="EB105" s="18"/>
      <c r="EC105" s="18"/>
      <c r="ED105" s="18"/>
      <c r="EE105" s="18"/>
      <c r="EF105" s="18"/>
      <c r="EG105" s="18"/>
      <c r="EH105" s="18"/>
      <c r="EI105" s="18"/>
      <c r="EJ105" s="18"/>
      <c r="EK105" s="18"/>
      <c r="EL105" s="18"/>
      <c r="EM105" s="18"/>
      <c r="EN105" s="18"/>
      <c r="EO105" s="18"/>
      <c r="EP105" s="18"/>
      <c r="EQ105" s="18"/>
      <c r="ER105" s="18"/>
      <c r="ES105" s="18"/>
      <c r="ET105" s="18"/>
      <c r="EU105" s="18"/>
      <c r="EV105" s="18"/>
      <c r="EW105" s="18"/>
      <c r="EX105" s="18"/>
      <c r="EY105" s="18"/>
      <c r="EZ105" s="18"/>
      <c r="FA105" s="18"/>
      <c r="FB105" s="18"/>
      <c r="FC105" s="18"/>
      <c r="FD105" s="18"/>
      <c r="FE105" s="18"/>
    </row>
    <row r="106" spans="1:161" x14ac:dyDescent="0.25">
      <c r="A106" s="28"/>
      <c r="B106" s="71"/>
      <c r="C106" s="29"/>
      <c r="D106" s="30"/>
      <c r="E106" s="31"/>
      <c r="F106" s="32"/>
      <c r="G106" s="74"/>
      <c r="H106" s="33"/>
      <c r="I106" s="34"/>
      <c r="J106" s="35"/>
      <c r="K106" s="104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9"/>
      <c r="AX106" s="18"/>
      <c r="AY106" s="18"/>
      <c r="AZ106" s="18"/>
      <c r="BA106" s="18"/>
      <c r="BB106" s="18"/>
      <c r="BC106" s="18"/>
      <c r="BD106" s="18"/>
      <c r="BE106" s="18"/>
      <c r="BF106" s="18"/>
      <c r="BG106" s="18"/>
      <c r="BH106" s="19"/>
      <c r="BI106" s="18"/>
      <c r="BJ106" s="18"/>
      <c r="BK106" s="18"/>
      <c r="BL106" s="18"/>
      <c r="BM106" s="18"/>
      <c r="BN106" s="18"/>
      <c r="BO106" s="18"/>
      <c r="BP106" s="18"/>
      <c r="BQ106" s="18"/>
      <c r="BR106" s="18"/>
      <c r="BS106" s="19"/>
      <c r="BT106" s="18"/>
      <c r="BU106" s="18"/>
      <c r="BV106" s="18"/>
      <c r="BW106" s="18"/>
      <c r="BX106" s="18"/>
      <c r="BY106" s="18"/>
      <c r="BZ106" s="18"/>
      <c r="CA106" s="18"/>
      <c r="CB106" s="18"/>
      <c r="CC106" s="18"/>
      <c r="CD106" s="18"/>
      <c r="CE106" s="18"/>
      <c r="CF106" s="18"/>
      <c r="CG106" s="18"/>
      <c r="CH106" s="18"/>
      <c r="CI106" s="18"/>
      <c r="CJ106" s="8">
        <f t="shared" si="89"/>
        <v>0</v>
      </c>
      <c r="CK106" s="8">
        <f t="shared" si="90"/>
        <v>0</v>
      </c>
      <c r="CL106" s="8" t="str">
        <f t="shared" si="101"/>
        <v/>
      </c>
      <c r="CM106" s="8" t="str">
        <f t="shared" si="102"/>
        <v/>
      </c>
      <c r="CN106" s="8" t="str">
        <f t="shared" si="103"/>
        <v/>
      </c>
      <c r="CO106" s="8" t="str">
        <f t="shared" si="104"/>
        <v/>
      </c>
      <c r="CP106" s="8">
        <f>IF(D106="",0,IF(D106=E106,0,IF(D106&lt;E106,0,IF('Equipes et choix des points'!$I$2=1,IF('Matchs et classements'!D106&gt;'Matchs et classements'!E106,3),IF('Equipes et choix des points'!$I$2=2,IF('Matchs et classements'!D106&gt;E106,4))))))</f>
        <v>0</v>
      </c>
      <c r="CQ106" s="8">
        <f>IF(E106="",0,IF(E106=D106,0,IF(E106&lt;D106,0,IF('Equipes et choix des points'!$I$2=1,IF('Matchs et classements'!E106&gt;'Matchs et classements'!D106,3),IF('Equipes et choix des points'!$I$2=2,IF('Matchs et classements'!E106&gt;'Matchs et classements'!D106,4))))))</f>
        <v>0</v>
      </c>
      <c r="CR106" s="8">
        <f>IF(D106="",0,IF(D106&gt;E106,0,IF(D106&lt;E106,0,IF('Equipes et choix des points'!$I$2=1,IF('Matchs et classements'!D106='Matchs et classements'!E106,1),IF('Equipes et choix des points'!$I$2=2,IF('Matchs et classements'!D106='Matchs et classements'!E106,2))))))</f>
        <v>0</v>
      </c>
      <c r="CS106" s="8">
        <f>IF(E106="",0,IF(E106&gt;D106,0,IF(E106&lt;D106,0,IF('Equipes et choix des points'!$I$2=1,IF('Matchs et classements'!E106='Matchs et classements'!D106,1),IF('Equipes et choix des points'!$I$2=2,IF('Matchs et classements'!E106='Matchs et classements'!D106,2))))))</f>
        <v>0</v>
      </c>
      <c r="CT106" s="8">
        <f>IF(D106="",0,IF(D106&gt;E106,0,IF(D106=E106,0,IF('Equipes et choix des points'!$I$2=1,IF('Matchs et classements'!D106&lt;'Matchs et classements'!E106,0),IF('Equipes et choix des points'!$I$2=2,IF('Matchs et classements'!D106&lt;'Matchs et classements'!E106,1))))))</f>
        <v>0</v>
      </c>
      <c r="CU106" s="8">
        <f>IF(E106="",0,IF(E106&gt;D106,0,IF(E106=D106,0,IF('Equipes et choix des points'!$I$2=1,IF('Matchs et classements'!E106&lt;'Matchs et classements'!D106,0),IF('Equipes et choix des points'!$I$2=2,IF('Matchs et classements'!E106&lt;'Matchs et classements'!D106,1))))))</f>
        <v>0</v>
      </c>
      <c r="CV106" s="8">
        <f t="shared" si="105"/>
        <v>0</v>
      </c>
      <c r="CW106" s="8">
        <f t="shared" si="106"/>
        <v>0</v>
      </c>
      <c r="CX106" s="8">
        <f t="shared" si="107"/>
        <v>0</v>
      </c>
      <c r="CY106" s="8">
        <f t="shared" si="108"/>
        <v>0</v>
      </c>
      <c r="CZ106" s="8" t="b">
        <f t="shared" si="91"/>
        <v>0</v>
      </c>
      <c r="DA106" s="8" t="b">
        <f t="shared" si="92"/>
        <v>0</v>
      </c>
      <c r="DB106" s="8" t="b">
        <f t="shared" si="93"/>
        <v>0</v>
      </c>
      <c r="DC106" s="8" t="b">
        <f t="shared" si="94"/>
        <v>0</v>
      </c>
      <c r="DD106" s="8" t="b">
        <f t="shared" si="95"/>
        <v>0</v>
      </c>
      <c r="DE106" s="8" t="b">
        <f t="shared" si="96"/>
        <v>0</v>
      </c>
      <c r="DF106" s="8">
        <f t="shared" si="97"/>
        <v>0</v>
      </c>
      <c r="DG106" s="8">
        <f t="shared" si="98"/>
        <v>0</v>
      </c>
      <c r="DH106" s="8">
        <f t="shared" si="99"/>
        <v>0</v>
      </c>
      <c r="DI106" s="8">
        <f t="shared" si="100"/>
        <v>0</v>
      </c>
      <c r="DJ106" s="19"/>
      <c r="DK106" s="18"/>
      <c r="DL106" s="18"/>
      <c r="DM106" s="19"/>
      <c r="DN106" s="19"/>
      <c r="DO106" s="18"/>
      <c r="DP106" s="18"/>
      <c r="DQ106" s="19"/>
      <c r="DR106" s="19"/>
      <c r="DS106" s="18"/>
      <c r="DT106" s="18"/>
      <c r="DU106" s="19"/>
      <c r="DV106" s="18"/>
      <c r="DW106" s="18"/>
      <c r="DX106" s="18"/>
      <c r="DY106" s="18"/>
      <c r="DZ106" s="18"/>
      <c r="EA106" s="18"/>
      <c r="EB106" s="18"/>
      <c r="EC106" s="18"/>
      <c r="ED106" s="18"/>
      <c r="EE106" s="18"/>
      <c r="EF106" s="18"/>
      <c r="EG106" s="18"/>
      <c r="EH106" s="18"/>
      <c r="EI106" s="18"/>
      <c r="EJ106" s="18"/>
      <c r="EK106" s="18"/>
      <c r="EL106" s="18"/>
      <c r="EM106" s="18"/>
      <c r="EN106" s="18"/>
      <c r="EO106" s="18"/>
      <c r="EP106" s="18"/>
      <c r="EQ106" s="18"/>
      <c r="ER106" s="18"/>
      <c r="ES106" s="18"/>
      <c r="ET106" s="18"/>
      <c r="EU106" s="18"/>
      <c r="EV106" s="18"/>
      <c r="EW106" s="18"/>
      <c r="EX106" s="18"/>
      <c r="EY106" s="18"/>
      <c r="EZ106" s="18"/>
      <c r="FA106" s="18"/>
      <c r="FB106" s="18"/>
      <c r="FC106" s="18"/>
      <c r="FD106" s="18"/>
      <c r="FE106" s="18"/>
    </row>
    <row r="107" spans="1:161" x14ac:dyDescent="0.25">
      <c r="A107" s="28"/>
      <c r="B107" s="71"/>
      <c r="C107" s="29"/>
      <c r="D107" s="30"/>
      <c r="E107" s="31"/>
      <c r="F107" s="32"/>
      <c r="G107" s="74"/>
      <c r="H107" s="33"/>
      <c r="I107" s="34"/>
      <c r="J107" s="35"/>
      <c r="K107" s="104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9"/>
      <c r="AX107" s="18"/>
      <c r="AY107" s="18"/>
      <c r="AZ107" s="18"/>
      <c r="BA107" s="18"/>
      <c r="BB107" s="18"/>
      <c r="BC107" s="18"/>
      <c r="BD107" s="18"/>
      <c r="BE107" s="18"/>
      <c r="BF107" s="18"/>
      <c r="BG107" s="18"/>
      <c r="BH107" s="19"/>
      <c r="BI107" s="18"/>
      <c r="BJ107" s="18"/>
      <c r="BK107" s="18"/>
      <c r="BL107" s="18"/>
      <c r="BM107" s="18"/>
      <c r="BN107" s="18"/>
      <c r="BO107" s="18"/>
      <c r="BP107" s="18"/>
      <c r="BQ107" s="18"/>
      <c r="BR107" s="18"/>
      <c r="BS107" s="19"/>
      <c r="BT107" s="18"/>
      <c r="BU107" s="18"/>
      <c r="BV107" s="18"/>
      <c r="BW107" s="18"/>
      <c r="BX107" s="18"/>
      <c r="BY107" s="18"/>
      <c r="BZ107" s="18"/>
      <c r="CA107" s="18"/>
      <c r="CB107" s="18"/>
      <c r="CC107" s="18"/>
      <c r="CD107" s="18"/>
      <c r="CE107" s="18"/>
      <c r="CF107" s="18"/>
      <c r="CG107" s="18"/>
      <c r="CH107" s="18"/>
      <c r="CI107" s="18"/>
      <c r="CJ107" s="8">
        <f t="shared" si="89"/>
        <v>0</v>
      </c>
      <c r="CK107" s="8">
        <f t="shared" si="90"/>
        <v>0</v>
      </c>
      <c r="CL107" s="8" t="str">
        <f t="shared" si="101"/>
        <v/>
      </c>
      <c r="CM107" s="8" t="str">
        <f t="shared" si="102"/>
        <v/>
      </c>
      <c r="CN107" s="8" t="str">
        <f t="shared" si="103"/>
        <v/>
      </c>
      <c r="CO107" s="8" t="str">
        <f t="shared" si="104"/>
        <v/>
      </c>
      <c r="CP107" s="8">
        <f>IF(D107="",0,IF(D107=E107,0,IF(D107&lt;E107,0,IF('Equipes et choix des points'!$I$2=1,IF('Matchs et classements'!D107&gt;'Matchs et classements'!E107,3),IF('Equipes et choix des points'!$I$2=2,IF('Matchs et classements'!D107&gt;E107,4))))))</f>
        <v>0</v>
      </c>
      <c r="CQ107" s="8">
        <f>IF(E107="",0,IF(E107=D107,0,IF(E107&lt;D107,0,IF('Equipes et choix des points'!$I$2=1,IF('Matchs et classements'!E107&gt;'Matchs et classements'!D107,3),IF('Equipes et choix des points'!$I$2=2,IF('Matchs et classements'!E107&gt;'Matchs et classements'!D107,4))))))</f>
        <v>0</v>
      </c>
      <c r="CR107" s="8">
        <f>IF(D107="",0,IF(D107&gt;E107,0,IF(D107&lt;E107,0,IF('Equipes et choix des points'!$I$2=1,IF('Matchs et classements'!D107='Matchs et classements'!E107,1),IF('Equipes et choix des points'!$I$2=2,IF('Matchs et classements'!D107='Matchs et classements'!E107,2))))))</f>
        <v>0</v>
      </c>
      <c r="CS107" s="8">
        <f>IF(E107="",0,IF(E107&gt;D107,0,IF(E107&lt;D107,0,IF('Equipes et choix des points'!$I$2=1,IF('Matchs et classements'!E107='Matchs et classements'!D107,1),IF('Equipes et choix des points'!$I$2=2,IF('Matchs et classements'!E107='Matchs et classements'!D107,2))))))</f>
        <v>0</v>
      </c>
      <c r="CT107" s="8">
        <f>IF(D107="",0,IF(D107&gt;E107,0,IF(D107=E107,0,IF('Equipes et choix des points'!$I$2=1,IF('Matchs et classements'!D107&lt;'Matchs et classements'!E107,0),IF('Equipes et choix des points'!$I$2=2,IF('Matchs et classements'!D107&lt;'Matchs et classements'!E107,1))))))</f>
        <v>0</v>
      </c>
      <c r="CU107" s="8">
        <f>IF(E107="",0,IF(E107&gt;D107,0,IF(E107=D107,0,IF('Equipes et choix des points'!$I$2=1,IF('Matchs et classements'!E107&lt;'Matchs et classements'!D107,0),IF('Equipes et choix des points'!$I$2=2,IF('Matchs et classements'!E107&lt;'Matchs et classements'!D107,1))))))</f>
        <v>0</v>
      </c>
      <c r="CV107" s="8">
        <f t="shared" si="105"/>
        <v>0</v>
      </c>
      <c r="CW107" s="8">
        <f t="shared" si="106"/>
        <v>0</v>
      </c>
      <c r="CX107" s="8">
        <f t="shared" si="107"/>
        <v>0</v>
      </c>
      <c r="CY107" s="8">
        <f t="shared" si="108"/>
        <v>0</v>
      </c>
      <c r="CZ107" s="8" t="b">
        <f t="shared" si="91"/>
        <v>0</v>
      </c>
      <c r="DA107" s="8" t="b">
        <f t="shared" si="92"/>
        <v>0</v>
      </c>
      <c r="DB107" s="8" t="b">
        <f t="shared" si="93"/>
        <v>0</v>
      </c>
      <c r="DC107" s="8" t="b">
        <f t="shared" si="94"/>
        <v>0</v>
      </c>
      <c r="DD107" s="8" t="b">
        <f t="shared" si="95"/>
        <v>0</v>
      </c>
      <c r="DE107" s="8" t="b">
        <f t="shared" si="96"/>
        <v>0</v>
      </c>
      <c r="DF107" s="8">
        <f t="shared" si="97"/>
        <v>0</v>
      </c>
      <c r="DG107" s="8">
        <f t="shared" si="98"/>
        <v>0</v>
      </c>
      <c r="DH107" s="8">
        <f t="shared" si="99"/>
        <v>0</v>
      </c>
      <c r="DI107" s="8">
        <f t="shared" si="100"/>
        <v>0</v>
      </c>
      <c r="DJ107" s="19"/>
      <c r="DK107" s="18"/>
      <c r="DL107" s="18"/>
      <c r="DM107" s="19"/>
      <c r="DN107" s="19"/>
      <c r="DO107" s="18"/>
      <c r="DP107" s="18"/>
      <c r="DQ107" s="19"/>
      <c r="DR107" s="19"/>
      <c r="DS107" s="18"/>
      <c r="DT107" s="18"/>
      <c r="DU107" s="19"/>
      <c r="DV107" s="18"/>
      <c r="DW107" s="18"/>
      <c r="DX107" s="18"/>
      <c r="DY107" s="18"/>
      <c r="DZ107" s="18"/>
      <c r="EA107" s="18"/>
      <c r="EB107" s="18"/>
      <c r="EC107" s="18"/>
      <c r="ED107" s="18"/>
      <c r="EE107" s="18"/>
      <c r="EF107" s="18"/>
      <c r="EG107" s="18"/>
      <c r="EH107" s="18"/>
      <c r="EI107" s="18"/>
      <c r="EJ107" s="18"/>
      <c r="EK107" s="18"/>
      <c r="EL107" s="18"/>
      <c r="EM107" s="18"/>
      <c r="EN107" s="18"/>
      <c r="EO107" s="18"/>
      <c r="EP107" s="18"/>
      <c r="EQ107" s="18"/>
      <c r="ER107" s="18"/>
      <c r="ES107" s="18"/>
      <c r="ET107" s="18"/>
      <c r="EU107" s="18"/>
      <c r="EV107" s="18"/>
      <c r="EW107" s="18"/>
      <c r="EX107" s="18"/>
      <c r="EY107" s="18"/>
      <c r="EZ107" s="18"/>
      <c r="FA107" s="18"/>
      <c r="FB107" s="18"/>
      <c r="FC107" s="18"/>
      <c r="FD107" s="18"/>
      <c r="FE107" s="18"/>
    </row>
    <row r="108" spans="1:161" x14ac:dyDescent="0.25">
      <c r="A108" s="28"/>
      <c r="B108" s="71"/>
      <c r="C108" s="29"/>
      <c r="D108" s="30"/>
      <c r="E108" s="31"/>
      <c r="F108" s="32"/>
      <c r="G108" s="74"/>
      <c r="H108" s="33"/>
      <c r="I108" s="34"/>
      <c r="J108" s="35"/>
      <c r="K108" s="104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9"/>
      <c r="AX108" s="18"/>
      <c r="AY108" s="18"/>
      <c r="AZ108" s="18"/>
      <c r="BA108" s="18"/>
      <c r="BB108" s="18"/>
      <c r="BC108" s="18"/>
      <c r="BD108" s="18"/>
      <c r="BE108" s="18"/>
      <c r="BF108" s="18"/>
      <c r="BG108" s="18"/>
      <c r="BH108" s="19"/>
      <c r="BI108" s="18"/>
      <c r="BJ108" s="18"/>
      <c r="BK108" s="18"/>
      <c r="BL108" s="18"/>
      <c r="BM108" s="18"/>
      <c r="BN108" s="18"/>
      <c r="BO108" s="18"/>
      <c r="BP108" s="18"/>
      <c r="BQ108" s="18"/>
      <c r="BR108" s="18"/>
      <c r="BS108" s="19"/>
      <c r="BT108" s="18"/>
      <c r="BU108" s="18"/>
      <c r="BV108" s="18"/>
      <c r="BW108" s="18"/>
      <c r="BX108" s="18"/>
      <c r="BY108" s="18"/>
      <c r="BZ108" s="18"/>
      <c r="CA108" s="18"/>
      <c r="CB108" s="18"/>
      <c r="CC108" s="18"/>
      <c r="CD108" s="18"/>
      <c r="CE108" s="18"/>
      <c r="CF108" s="18"/>
      <c r="CG108" s="18"/>
      <c r="CH108" s="18"/>
      <c r="CI108" s="18"/>
      <c r="CJ108" s="8">
        <f t="shared" si="89"/>
        <v>0</v>
      </c>
      <c r="CK108" s="8">
        <f t="shared" si="90"/>
        <v>0</v>
      </c>
      <c r="CL108" s="8" t="str">
        <f t="shared" si="101"/>
        <v/>
      </c>
      <c r="CM108" s="8" t="str">
        <f t="shared" si="102"/>
        <v/>
      </c>
      <c r="CN108" s="8" t="str">
        <f t="shared" si="103"/>
        <v/>
      </c>
      <c r="CO108" s="8" t="str">
        <f t="shared" si="104"/>
        <v/>
      </c>
      <c r="CP108" s="8">
        <f>IF(D108="",0,IF(D108=E108,0,IF(D108&lt;E108,0,IF('Equipes et choix des points'!$I$2=1,IF('Matchs et classements'!D108&gt;'Matchs et classements'!E108,3),IF('Equipes et choix des points'!$I$2=2,IF('Matchs et classements'!D108&gt;E108,4))))))</f>
        <v>0</v>
      </c>
      <c r="CQ108" s="8">
        <f>IF(E108="",0,IF(E108=D108,0,IF(E108&lt;D108,0,IF('Equipes et choix des points'!$I$2=1,IF('Matchs et classements'!E108&gt;'Matchs et classements'!D108,3),IF('Equipes et choix des points'!$I$2=2,IF('Matchs et classements'!E108&gt;'Matchs et classements'!D108,4))))))</f>
        <v>0</v>
      </c>
      <c r="CR108" s="8">
        <f>IF(D108="",0,IF(D108&gt;E108,0,IF(D108&lt;E108,0,IF('Equipes et choix des points'!$I$2=1,IF('Matchs et classements'!D108='Matchs et classements'!E108,1),IF('Equipes et choix des points'!$I$2=2,IF('Matchs et classements'!D108='Matchs et classements'!E108,2))))))</f>
        <v>0</v>
      </c>
      <c r="CS108" s="8">
        <f>IF(E108="",0,IF(E108&gt;D108,0,IF(E108&lt;D108,0,IF('Equipes et choix des points'!$I$2=1,IF('Matchs et classements'!E108='Matchs et classements'!D108,1),IF('Equipes et choix des points'!$I$2=2,IF('Matchs et classements'!E108='Matchs et classements'!D108,2))))))</f>
        <v>0</v>
      </c>
      <c r="CT108" s="8">
        <f>IF(D108="",0,IF(D108&gt;E108,0,IF(D108=E108,0,IF('Equipes et choix des points'!$I$2=1,IF('Matchs et classements'!D108&lt;'Matchs et classements'!E108,0),IF('Equipes et choix des points'!$I$2=2,IF('Matchs et classements'!D108&lt;'Matchs et classements'!E108,1))))))</f>
        <v>0</v>
      </c>
      <c r="CU108" s="8">
        <f>IF(E108="",0,IF(E108&gt;D108,0,IF(E108=D108,0,IF('Equipes et choix des points'!$I$2=1,IF('Matchs et classements'!E108&lt;'Matchs et classements'!D108,0),IF('Equipes et choix des points'!$I$2=2,IF('Matchs et classements'!E108&lt;'Matchs et classements'!D108,1))))))</f>
        <v>0</v>
      </c>
      <c r="CV108" s="8">
        <f t="shared" si="105"/>
        <v>0</v>
      </c>
      <c r="CW108" s="8">
        <f t="shared" si="106"/>
        <v>0</v>
      </c>
      <c r="CX108" s="8">
        <f t="shared" si="107"/>
        <v>0</v>
      </c>
      <c r="CY108" s="8">
        <f t="shared" si="108"/>
        <v>0</v>
      </c>
      <c r="CZ108" s="8" t="b">
        <f t="shared" si="91"/>
        <v>0</v>
      </c>
      <c r="DA108" s="8" t="b">
        <f t="shared" si="92"/>
        <v>0</v>
      </c>
      <c r="DB108" s="8" t="b">
        <f t="shared" si="93"/>
        <v>0</v>
      </c>
      <c r="DC108" s="8" t="b">
        <f t="shared" si="94"/>
        <v>0</v>
      </c>
      <c r="DD108" s="8" t="b">
        <f t="shared" si="95"/>
        <v>0</v>
      </c>
      <c r="DE108" s="8" t="b">
        <f t="shared" si="96"/>
        <v>0</v>
      </c>
      <c r="DF108" s="8">
        <f t="shared" si="97"/>
        <v>0</v>
      </c>
      <c r="DG108" s="8">
        <f t="shared" si="98"/>
        <v>0</v>
      </c>
      <c r="DH108" s="8">
        <f t="shared" si="99"/>
        <v>0</v>
      </c>
      <c r="DI108" s="8">
        <f t="shared" si="100"/>
        <v>0</v>
      </c>
      <c r="DJ108" s="19"/>
      <c r="DK108" s="18"/>
      <c r="DL108" s="18"/>
      <c r="DM108" s="19"/>
      <c r="DN108" s="19"/>
      <c r="DO108" s="18"/>
      <c r="DP108" s="18"/>
      <c r="DQ108" s="19"/>
      <c r="DR108" s="19"/>
      <c r="DS108" s="18"/>
      <c r="DT108" s="18"/>
      <c r="DU108" s="19"/>
      <c r="DV108" s="18"/>
      <c r="DW108" s="18"/>
      <c r="DX108" s="18"/>
      <c r="DY108" s="18"/>
      <c r="DZ108" s="18"/>
      <c r="EA108" s="18"/>
      <c r="EB108" s="18"/>
      <c r="EC108" s="18"/>
      <c r="ED108" s="18"/>
      <c r="EE108" s="18"/>
      <c r="EF108" s="18"/>
      <c r="EG108" s="18"/>
      <c r="EH108" s="18"/>
      <c r="EI108" s="18"/>
      <c r="EJ108" s="18"/>
      <c r="EK108" s="18"/>
      <c r="EL108" s="18"/>
      <c r="EM108" s="18"/>
      <c r="EN108" s="18"/>
      <c r="EO108" s="18"/>
      <c r="EP108" s="18"/>
      <c r="EQ108" s="18"/>
      <c r="ER108" s="18"/>
      <c r="ES108" s="18"/>
      <c r="ET108" s="18"/>
      <c r="EU108" s="18"/>
      <c r="EV108" s="18"/>
      <c r="EW108" s="18"/>
      <c r="EX108" s="18"/>
      <c r="EY108" s="18"/>
      <c r="EZ108" s="18"/>
      <c r="FA108" s="18"/>
      <c r="FB108" s="18"/>
      <c r="FC108" s="18"/>
      <c r="FD108" s="18"/>
      <c r="FE108" s="18"/>
    </row>
    <row r="109" spans="1:161" x14ac:dyDescent="0.25">
      <c r="A109" s="28"/>
      <c r="B109" s="71"/>
      <c r="C109" s="29"/>
      <c r="D109" s="30"/>
      <c r="E109" s="31"/>
      <c r="F109" s="32"/>
      <c r="G109" s="74"/>
      <c r="H109" s="33"/>
      <c r="I109" s="34"/>
      <c r="J109" s="35"/>
      <c r="K109" s="104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9"/>
      <c r="AX109" s="18"/>
      <c r="AY109" s="18"/>
      <c r="AZ109" s="18"/>
      <c r="BA109" s="18"/>
      <c r="BB109" s="18"/>
      <c r="BC109" s="18"/>
      <c r="BD109" s="18"/>
      <c r="BE109" s="18"/>
      <c r="BF109" s="18"/>
      <c r="BG109" s="18"/>
      <c r="BH109" s="19"/>
      <c r="BI109" s="18"/>
      <c r="BJ109" s="18"/>
      <c r="BK109" s="18"/>
      <c r="BL109" s="18"/>
      <c r="BM109" s="18"/>
      <c r="BN109" s="18"/>
      <c r="BO109" s="18"/>
      <c r="BP109" s="18"/>
      <c r="BQ109" s="18"/>
      <c r="BR109" s="18"/>
      <c r="BS109" s="19"/>
      <c r="BT109" s="18"/>
      <c r="BU109" s="18"/>
      <c r="BV109" s="18"/>
      <c r="BW109" s="18"/>
      <c r="BX109" s="18"/>
      <c r="BY109" s="18"/>
      <c r="BZ109" s="18"/>
      <c r="CA109" s="18"/>
      <c r="CB109" s="18"/>
      <c r="CC109" s="18"/>
      <c r="CD109" s="18"/>
      <c r="CE109" s="18"/>
      <c r="CF109" s="18"/>
      <c r="CG109" s="18"/>
      <c r="CH109" s="18"/>
      <c r="CI109" s="18"/>
      <c r="CJ109" s="8">
        <f t="shared" si="89"/>
        <v>0</v>
      </c>
      <c r="CK109" s="8">
        <f t="shared" si="90"/>
        <v>0</v>
      </c>
      <c r="CL109" s="8" t="str">
        <f t="shared" si="101"/>
        <v/>
      </c>
      <c r="CM109" s="8" t="str">
        <f t="shared" si="102"/>
        <v/>
      </c>
      <c r="CN109" s="8" t="str">
        <f t="shared" si="103"/>
        <v/>
      </c>
      <c r="CO109" s="8" t="str">
        <f t="shared" si="104"/>
        <v/>
      </c>
      <c r="CP109" s="8">
        <f>IF(D109="",0,IF(D109=E109,0,IF(D109&lt;E109,0,IF('Equipes et choix des points'!$I$2=1,IF('Matchs et classements'!D109&gt;'Matchs et classements'!E109,3),IF('Equipes et choix des points'!$I$2=2,IF('Matchs et classements'!D109&gt;E109,4))))))</f>
        <v>0</v>
      </c>
      <c r="CQ109" s="8">
        <f>IF(E109="",0,IF(E109=D109,0,IF(E109&lt;D109,0,IF('Equipes et choix des points'!$I$2=1,IF('Matchs et classements'!E109&gt;'Matchs et classements'!D109,3),IF('Equipes et choix des points'!$I$2=2,IF('Matchs et classements'!E109&gt;'Matchs et classements'!D109,4))))))</f>
        <v>0</v>
      </c>
      <c r="CR109" s="8">
        <f>IF(D109="",0,IF(D109&gt;E109,0,IF(D109&lt;E109,0,IF('Equipes et choix des points'!$I$2=1,IF('Matchs et classements'!D109='Matchs et classements'!E109,1),IF('Equipes et choix des points'!$I$2=2,IF('Matchs et classements'!D109='Matchs et classements'!E109,2))))))</f>
        <v>0</v>
      </c>
      <c r="CS109" s="8">
        <f>IF(E109="",0,IF(E109&gt;D109,0,IF(E109&lt;D109,0,IF('Equipes et choix des points'!$I$2=1,IF('Matchs et classements'!E109='Matchs et classements'!D109,1),IF('Equipes et choix des points'!$I$2=2,IF('Matchs et classements'!E109='Matchs et classements'!D109,2))))))</f>
        <v>0</v>
      </c>
      <c r="CT109" s="8">
        <f>IF(D109="",0,IF(D109&gt;E109,0,IF(D109=E109,0,IF('Equipes et choix des points'!$I$2=1,IF('Matchs et classements'!D109&lt;'Matchs et classements'!E109,0),IF('Equipes et choix des points'!$I$2=2,IF('Matchs et classements'!D109&lt;'Matchs et classements'!E109,1))))))</f>
        <v>0</v>
      </c>
      <c r="CU109" s="8">
        <f>IF(E109="",0,IF(E109&gt;D109,0,IF(E109=D109,0,IF('Equipes et choix des points'!$I$2=1,IF('Matchs et classements'!E109&lt;'Matchs et classements'!D109,0),IF('Equipes et choix des points'!$I$2=2,IF('Matchs et classements'!E109&lt;'Matchs et classements'!D109,1))))))</f>
        <v>0</v>
      </c>
      <c r="CV109" s="8">
        <f t="shared" si="105"/>
        <v>0</v>
      </c>
      <c r="CW109" s="8">
        <f t="shared" si="106"/>
        <v>0</v>
      </c>
      <c r="CX109" s="8">
        <f t="shared" si="107"/>
        <v>0</v>
      </c>
      <c r="CY109" s="8">
        <f t="shared" si="108"/>
        <v>0</v>
      </c>
      <c r="CZ109" s="8" t="b">
        <f t="shared" si="91"/>
        <v>0</v>
      </c>
      <c r="DA109" s="8" t="b">
        <f t="shared" si="92"/>
        <v>0</v>
      </c>
      <c r="DB109" s="8" t="b">
        <f t="shared" si="93"/>
        <v>0</v>
      </c>
      <c r="DC109" s="8" t="b">
        <f t="shared" si="94"/>
        <v>0</v>
      </c>
      <c r="DD109" s="8" t="b">
        <f t="shared" si="95"/>
        <v>0</v>
      </c>
      <c r="DE109" s="8" t="b">
        <f t="shared" si="96"/>
        <v>0</v>
      </c>
      <c r="DF109" s="8">
        <f t="shared" si="97"/>
        <v>0</v>
      </c>
      <c r="DG109" s="8">
        <f t="shared" si="98"/>
        <v>0</v>
      </c>
      <c r="DH109" s="8">
        <f t="shared" si="99"/>
        <v>0</v>
      </c>
      <c r="DI109" s="8">
        <f t="shared" si="100"/>
        <v>0</v>
      </c>
      <c r="DJ109" s="19"/>
      <c r="DK109" s="18"/>
      <c r="DL109" s="18"/>
      <c r="DM109" s="19"/>
      <c r="DN109" s="19"/>
      <c r="DO109" s="18"/>
      <c r="DP109" s="18"/>
      <c r="DQ109" s="19"/>
      <c r="DR109" s="19"/>
      <c r="DS109" s="18"/>
      <c r="DT109" s="18"/>
      <c r="DU109" s="19"/>
      <c r="DV109" s="18"/>
      <c r="DW109" s="18"/>
      <c r="DX109" s="18"/>
      <c r="DY109" s="18"/>
      <c r="DZ109" s="18"/>
      <c r="EA109" s="18"/>
      <c r="EB109" s="18"/>
      <c r="EC109" s="18"/>
      <c r="ED109" s="18"/>
      <c r="EE109" s="18"/>
      <c r="EF109" s="18"/>
      <c r="EG109" s="18"/>
      <c r="EH109" s="18"/>
      <c r="EI109" s="18"/>
      <c r="EJ109" s="18"/>
      <c r="EK109" s="18"/>
      <c r="EL109" s="18"/>
      <c r="EM109" s="18"/>
      <c r="EN109" s="18"/>
      <c r="EO109" s="18"/>
      <c r="EP109" s="18"/>
      <c r="EQ109" s="18"/>
      <c r="ER109" s="18"/>
      <c r="ES109" s="18"/>
      <c r="ET109" s="18"/>
      <c r="EU109" s="18"/>
      <c r="EV109" s="18"/>
      <c r="EW109" s="18"/>
      <c r="EX109" s="18"/>
      <c r="EY109" s="18"/>
      <c r="EZ109" s="18"/>
      <c r="FA109" s="18"/>
      <c r="FB109" s="18"/>
      <c r="FC109" s="18"/>
      <c r="FD109" s="18"/>
      <c r="FE109" s="18"/>
    </row>
    <row r="110" spans="1:161" x14ac:dyDescent="0.25">
      <c r="A110" s="28"/>
      <c r="B110" s="71"/>
      <c r="C110" s="29"/>
      <c r="D110" s="30"/>
      <c r="E110" s="31"/>
      <c r="F110" s="32"/>
      <c r="G110" s="74"/>
      <c r="H110" s="33"/>
      <c r="I110" s="34"/>
      <c r="J110" s="35"/>
      <c r="K110" s="104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9"/>
      <c r="AX110" s="18"/>
      <c r="AY110" s="18"/>
      <c r="AZ110" s="18"/>
      <c r="BA110" s="18"/>
      <c r="BB110" s="18"/>
      <c r="BC110" s="18"/>
      <c r="BD110" s="18"/>
      <c r="BE110" s="18"/>
      <c r="BF110" s="18"/>
      <c r="BG110" s="18"/>
      <c r="BH110" s="19"/>
      <c r="BI110" s="18"/>
      <c r="BJ110" s="18"/>
      <c r="BK110" s="18"/>
      <c r="BL110" s="18"/>
      <c r="BM110" s="18"/>
      <c r="BN110" s="18"/>
      <c r="BO110" s="18"/>
      <c r="BP110" s="18"/>
      <c r="BQ110" s="18"/>
      <c r="BR110" s="18"/>
      <c r="BS110" s="19"/>
      <c r="BT110" s="18"/>
      <c r="BU110" s="18"/>
      <c r="BV110" s="18"/>
      <c r="BW110" s="18"/>
      <c r="BX110" s="18"/>
      <c r="BY110" s="18"/>
      <c r="BZ110" s="18"/>
      <c r="CA110" s="18"/>
      <c r="CB110" s="18"/>
      <c r="CC110" s="18"/>
      <c r="CD110" s="18"/>
      <c r="CE110" s="18"/>
      <c r="CF110" s="18"/>
      <c r="CG110" s="18"/>
      <c r="CH110" s="18"/>
      <c r="CI110" s="18"/>
      <c r="CJ110" s="8">
        <f t="shared" si="89"/>
        <v>0</v>
      </c>
      <c r="CK110" s="8">
        <f t="shared" si="90"/>
        <v>0</v>
      </c>
      <c r="CL110" s="8" t="str">
        <f t="shared" si="101"/>
        <v/>
      </c>
      <c r="CM110" s="8" t="str">
        <f t="shared" si="102"/>
        <v/>
      </c>
      <c r="CN110" s="8" t="str">
        <f t="shared" si="103"/>
        <v/>
      </c>
      <c r="CO110" s="8" t="str">
        <f t="shared" si="104"/>
        <v/>
      </c>
      <c r="CP110" s="8">
        <f>IF(D110="",0,IF(D110=E110,0,IF(D110&lt;E110,0,IF('Equipes et choix des points'!$I$2=1,IF('Matchs et classements'!D110&gt;'Matchs et classements'!E110,3),IF('Equipes et choix des points'!$I$2=2,IF('Matchs et classements'!D110&gt;E110,4))))))</f>
        <v>0</v>
      </c>
      <c r="CQ110" s="8">
        <f>IF(E110="",0,IF(E110=D110,0,IF(E110&lt;D110,0,IF('Equipes et choix des points'!$I$2=1,IF('Matchs et classements'!E110&gt;'Matchs et classements'!D110,3),IF('Equipes et choix des points'!$I$2=2,IF('Matchs et classements'!E110&gt;'Matchs et classements'!D110,4))))))</f>
        <v>0</v>
      </c>
      <c r="CR110" s="8">
        <f>IF(D110="",0,IF(D110&gt;E110,0,IF(D110&lt;E110,0,IF('Equipes et choix des points'!$I$2=1,IF('Matchs et classements'!D110='Matchs et classements'!E110,1),IF('Equipes et choix des points'!$I$2=2,IF('Matchs et classements'!D110='Matchs et classements'!E110,2))))))</f>
        <v>0</v>
      </c>
      <c r="CS110" s="8">
        <f>IF(E110="",0,IF(E110&gt;D110,0,IF(E110&lt;D110,0,IF('Equipes et choix des points'!$I$2=1,IF('Matchs et classements'!E110='Matchs et classements'!D110,1),IF('Equipes et choix des points'!$I$2=2,IF('Matchs et classements'!E110='Matchs et classements'!D110,2))))))</f>
        <v>0</v>
      </c>
      <c r="CT110" s="8">
        <f>IF(D110="",0,IF(D110&gt;E110,0,IF(D110=E110,0,IF('Equipes et choix des points'!$I$2=1,IF('Matchs et classements'!D110&lt;'Matchs et classements'!E110,0),IF('Equipes et choix des points'!$I$2=2,IF('Matchs et classements'!D110&lt;'Matchs et classements'!E110,1))))))</f>
        <v>0</v>
      </c>
      <c r="CU110" s="8">
        <f>IF(E110="",0,IF(E110&gt;D110,0,IF(E110=D110,0,IF('Equipes et choix des points'!$I$2=1,IF('Matchs et classements'!E110&lt;'Matchs et classements'!D110,0),IF('Equipes et choix des points'!$I$2=2,IF('Matchs et classements'!E110&lt;'Matchs et classements'!D110,1))))))</f>
        <v>0</v>
      </c>
      <c r="CV110" s="8">
        <f t="shared" si="105"/>
        <v>0</v>
      </c>
      <c r="CW110" s="8">
        <f t="shared" si="106"/>
        <v>0</v>
      </c>
      <c r="CX110" s="8">
        <f t="shared" si="107"/>
        <v>0</v>
      </c>
      <c r="CY110" s="8">
        <f t="shared" si="108"/>
        <v>0</v>
      </c>
      <c r="CZ110" s="8" t="b">
        <f t="shared" si="91"/>
        <v>0</v>
      </c>
      <c r="DA110" s="8" t="b">
        <f t="shared" si="92"/>
        <v>0</v>
      </c>
      <c r="DB110" s="8" t="b">
        <f t="shared" si="93"/>
        <v>0</v>
      </c>
      <c r="DC110" s="8" t="b">
        <f t="shared" si="94"/>
        <v>0</v>
      </c>
      <c r="DD110" s="8" t="b">
        <f t="shared" si="95"/>
        <v>0</v>
      </c>
      <c r="DE110" s="8" t="b">
        <f t="shared" si="96"/>
        <v>0</v>
      </c>
      <c r="DF110" s="8">
        <f t="shared" si="97"/>
        <v>0</v>
      </c>
      <c r="DG110" s="8">
        <f t="shared" si="98"/>
        <v>0</v>
      </c>
      <c r="DH110" s="8">
        <f t="shared" si="99"/>
        <v>0</v>
      </c>
      <c r="DI110" s="8">
        <f t="shared" si="100"/>
        <v>0</v>
      </c>
      <c r="DJ110" s="19"/>
      <c r="DK110" s="18"/>
      <c r="DL110" s="18"/>
      <c r="DM110" s="19"/>
      <c r="DN110" s="19"/>
      <c r="DO110" s="18"/>
      <c r="DP110" s="18"/>
      <c r="DQ110" s="19"/>
      <c r="DR110" s="19"/>
      <c r="DS110" s="18"/>
      <c r="DT110" s="18"/>
      <c r="DU110" s="19"/>
      <c r="DV110" s="18"/>
      <c r="DW110" s="18"/>
      <c r="DX110" s="18"/>
      <c r="DY110" s="18"/>
      <c r="DZ110" s="18"/>
      <c r="EA110" s="18"/>
      <c r="EB110" s="18"/>
      <c r="EC110" s="18"/>
      <c r="ED110" s="18"/>
      <c r="EE110" s="18"/>
      <c r="EF110" s="18"/>
      <c r="EG110" s="18"/>
      <c r="EH110" s="18"/>
      <c r="EI110" s="18"/>
      <c r="EJ110" s="18"/>
      <c r="EK110" s="18"/>
      <c r="EL110" s="18"/>
      <c r="EM110" s="18"/>
      <c r="EN110" s="18"/>
      <c r="EO110" s="18"/>
      <c r="EP110" s="18"/>
      <c r="EQ110" s="18"/>
      <c r="ER110" s="18"/>
      <c r="ES110" s="18"/>
      <c r="ET110" s="18"/>
      <c r="EU110" s="18"/>
      <c r="EV110" s="18"/>
      <c r="EW110" s="18"/>
      <c r="EX110" s="18"/>
      <c r="EY110" s="18"/>
      <c r="EZ110" s="18"/>
      <c r="FA110" s="18"/>
      <c r="FB110" s="18"/>
      <c r="FC110" s="18"/>
      <c r="FD110" s="18"/>
      <c r="FE110" s="18"/>
    </row>
    <row r="111" spans="1:161" x14ac:dyDescent="0.25">
      <c r="A111" s="28"/>
      <c r="B111" s="71"/>
      <c r="C111" s="29"/>
      <c r="D111" s="30"/>
      <c r="E111" s="31"/>
      <c r="F111" s="32"/>
      <c r="G111" s="74"/>
      <c r="H111" s="33"/>
      <c r="I111" s="34"/>
      <c r="J111" s="35"/>
      <c r="K111" s="104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9"/>
      <c r="AX111" s="18"/>
      <c r="AY111" s="18"/>
      <c r="AZ111" s="18"/>
      <c r="BA111" s="18"/>
      <c r="BB111" s="18"/>
      <c r="BC111" s="18"/>
      <c r="BD111" s="18"/>
      <c r="BE111" s="18"/>
      <c r="BF111" s="18"/>
      <c r="BG111" s="18"/>
      <c r="BH111" s="19"/>
      <c r="BI111" s="18"/>
      <c r="BJ111" s="18"/>
      <c r="BK111" s="18"/>
      <c r="BL111" s="18"/>
      <c r="BM111" s="18"/>
      <c r="BN111" s="18"/>
      <c r="BO111" s="18"/>
      <c r="BP111" s="18"/>
      <c r="BQ111" s="18"/>
      <c r="BR111" s="18"/>
      <c r="BS111" s="19"/>
      <c r="BT111" s="18"/>
      <c r="BU111" s="18"/>
      <c r="BV111" s="18"/>
      <c r="BW111" s="18"/>
      <c r="BX111" s="18"/>
      <c r="BY111" s="18"/>
      <c r="BZ111" s="18"/>
      <c r="CA111" s="18"/>
      <c r="CB111" s="18"/>
      <c r="CC111" s="18"/>
      <c r="CD111" s="18"/>
      <c r="CE111" s="18"/>
      <c r="CF111" s="18"/>
      <c r="CG111" s="18"/>
      <c r="CH111" s="18"/>
      <c r="CI111" s="18"/>
      <c r="CJ111" s="8">
        <f t="shared" si="89"/>
        <v>0</v>
      </c>
      <c r="CK111" s="8">
        <f t="shared" si="90"/>
        <v>0</v>
      </c>
      <c r="CL111" s="8" t="str">
        <f t="shared" si="101"/>
        <v/>
      </c>
      <c r="CM111" s="8" t="str">
        <f t="shared" si="102"/>
        <v/>
      </c>
      <c r="CN111" s="8" t="str">
        <f t="shared" si="103"/>
        <v/>
      </c>
      <c r="CO111" s="8" t="str">
        <f t="shared" si="104"/>
        <v/>
      </c>
      <c r="CP111" s="8">
        <f>IF(D111="",0,IF(D111=E111,0,IF(D111&lt;E111,0,IF('Equipes et choix des points'!$I$2=1,IF('Matchs et classements'!D111&gt;'Matchs et classements'!E111,3),IF('Equipes et choix des points'!$I$2=2,IF('Matchs et classements'!D111&gt;E111,4))))))</f>
        <v>0</v>
      </c>
      <c r="CQ111" s="8">
        <f>IF(E111="",0,IF(E111=D111,0,IF(E111&lt;D111,0,IF('Equipes et choix des points'!$I$2=1,IF('Matchs et classements'!E111&gt;'Matchs et classements'!D111,3),IF('Equipes et choix des points'!$I$2=2,IF('Matchs et classements'!E111&gt;'Matchs et classements'!D111,4))))))</f>
        <v>0</v>
      </c>
      <c r="CR111" s="8">
        <f>IF(D111="",0,IF(D111&gt;E111,0,IF(D111&lt;E111,0,IF('Equipes et choix des points'!$I$2=1,IF('Matchs et classements'!D111='Matchs et classements'!E111,1),IF('Equipes et choix des points'!$I$2=2,IF('Matchs et classements'!D111='Matchs et classements'!E111,2))))))</f>
        <v>0</v>
      </c>
      <c r="CS111" s="8">
        <f>IF(E111="",0,IF(E111&gt;D111,0,IF(E111&lt;D111,0,IF('Equipes et choix des points'!$I$2=1,IF('Matchs et classements'!E111='Matchs et classements'!D111,1),IF('Equipes et choix des points'!$I$2=2,IF('Matchs et classements'!E111='Matchs et classements'!D111,2))))))</f>
        <v>0</v>
      </c>
      <c r="CT111" s="8">
        <f>IF(D111="",0,IF(D111&gt;E111,0,IF(D111=E111,0,IF('Equipes et choix des points'!$I$2=1,IF('Matchs et classements'!D111&lt;'Matchs et classements'!E111,0),IF('Equipes et choix des points'!$I$2=2,IF('Matchs et classements'!D111&lt;'Matchs et classements'!E111,1))))))</f>
        <v>0</v>
      </c>
      <c r="CU111" s="8">
        <f>IF(E111="",0,IF(E111&gt;D111,0,IF(E111=D111,0,IF('Equipes et choix des points'!$I$2=1,IF('Matchs et classements'!E111&lt;'Matchs et classements'!D111,0),IF('Equipes et choix des points'!$I$2=2,IF('Matchs et classements'!E111&lt;'Matchs et classements'!D111,1))))))</f>
        <v>0</v>
      </c>
      <c r="CV111" s="8">
        <f t="shared" si="105"/>
        <v>0</v>
      </c>
      <c r="CW111" s="8">
        <f t="shared" si="106"/>
        <v>0</v>
      </c>
      <c r="CX111" s="8">
        <f t="shared" si="107"/>
        <v>0</v>
      </c>
      <c r="CY111" s="8">
        <f t="shared" si="108"/>
        <v>0</v>
      </c>
      <c r="CZ111" s="8" t="b">
        <f t="shared" si="91"/>
        <v>0</v>
      </c>
      <c r="DA111" s="8" t="b">
        <f t="shared" si="92"/>
        <v>0</v>
      </c>
      <c r="DB111" s="8" t="b">
        <f t="shared" si="93"/>
        <v>0</v>
      </c>
      <c r="DC111" s="8" t="b">
        <f t="shared" si="94"/>
        <v>0</v>
      </c>
      <c r="DD111" s="8" t="b">
        <f t="shared" si="95"/>
        <v>0</v>
      </c>
      <c r="DE111" s="8" t="b">
        <f t="shared" si="96"/>
        <v>0</v>
      </c>
      <c r="DF111" s="8">
        <f t="shared" si="97"/>
        <v>0</v>
      </c>
      <c r="DG111" s="8">
        <f t="shared" si="98"/>
        <v>0</v>
      </c>
      <c r="DH111" s="8">
        <f t="shared" si="99"/>
        <v>0</v>
      </c>
      <c r="DI111" s="8">
        <f t="shared" si="100"/>
        <v>0</v>
      </c>
      <c r="DJ111" s="19"/>
      <c r="DK111" s="18"/>
      <c r="DL111" s="18"/>
      <c r="DM111" s="19"/>
      <c r="DN111" s="19"/>
      <c r="DO111" s="18"/>
      <c r="DP111" s="18"/>
      <c r="DQ111" s="19"/>
      <c r="DR111" s="19"/>
      <c r="DS111" s="18"/>
      <c r="DT111" s="18"/>
      <c r="DU111" s="19"/>
      <c r="DV111" s="18"/>
      <c r="DW111" s="18"/>
      <c r="DX111" s="18"/>
      <c r="DY111" s="18"/>
      <c r="DZ111" s="18"/>
      <c r="EA111" s="18"/>
      <c r="EB111" s="18"/>
      <c r="EC111" s="18"/>
      <c r="ED111" s="18"/>
      <c r="EE111" s="18"/>
      <c r="EF111" s="18"/>
      <c r="EG111" s="18"/>
      <c r="EH111" s="18"/>
      <c r="EI111" s="18"/>
      <c r="EJ111" s="18"/>
      <c r="EK111" s="18"/>
      <c r="EL111" s="18"/>
      <c r="EM111" s="18"/>
      <c r="EN111" s="18"/>
      <c r="EO111" s="18"/>
      <c r="EP111" s="18"/>
      <c r="EQ111" s="18"/>
      <c r="ER111" s="18"/>
      <c r="ES111" s="18"/>
      <c r="ET111" s="18"/>
      <c r="EU111" s="18"/>
      <c r="EV111" s="18"/>
      <c r="EW111" s="18"/>
      <c r="EX111" s="18"/>
      <c r="EY111" s="18"/>
      <c r="EZ111" s="18"/>
      <c r="FA111" s="18"/>
      <c r="FB111" s="18"/>
      <c r="FC111" s="18"/>
      <c r="FD111" s="18"/>
      <c r="FE111" s="18"/>
    </row>
    <row r="112" spans="1:161" x14ac:dyDescent="0.25">
      <c r="A112" s="28"/>
      <c r="B112" s="71"/>
      <c r="C112" s="29"/>
      <c r="D112" s="30"/>
      <c r="E112" s="31"/>
      <c r="F112" s="32"/>
      <c r="G112" s="74"/>
      <c r="H112" s="33"/>
      <c r="I112" s="34"/>
      <c r="J112" s="35"/>
      <c r="K112" s="104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9"/>
      <c r="AX112" s="18"/>
      <c r="AY112" s="18"/>
      <c r="AZ112" s="18"/>
      <c r="BA112" s="18"/>
      <c r="BB112" s="18"/>
      <c r="BC112" s="18"/>
      <c r="BD112" s="18"/>
      <c r="BE112" s="18"/>
      <c r="BF112" s="18"/>
      <c r="BG112" s="18"/>
      <c r="BH112" s="19"/>
      <c r="BI112" s="18"/>
      <c r="BJ112" s="18"/>
      <c r="BK112" s="18"/>
      <c r="BL112" s="18"/>
      <c r="BM112" s="18"/>
      <c r="BN112" s="18"/>
      <c r="BO112" s="18"/>
      <c r="BP112" s="18"/>
      <c r="BQ112" s="18"/>
      <c r="BR112" s="18"/>
      <c r="BS112" s="19"/>
      <c r="BT112" s="18"/>
      <c r="BU112" s="18"/>
      <c r="BV112" s="18"/>
      <c r="BW112" s="18"/>
      <c r="BX112" s="18"/>
      <c r="BY112" s="18"/>
      <c r="BZ112" s="18"/>
      <c r="CA112" s="18"/>
      <c r="CB112" s="18"/>
      <c r="CC112" s="18"/>
      <c r="CD112" s="18"/>
      <c r="CE112" s="18"/>
      <c r="CF112" s="18"/>
      <c r="CG112" s="18"/>
      <c r="CH112" s="18"/>
      <c r="CI112" s="18"/>
      <c r="CJ112" s="8">
        <f t="shared" si="89"/>
        <v>0</v>
      </c>
      <c r="CK112" s="8">
        <f t="shared" si="90"/>
        <v>0</v>
      </c>
      <c r="CL112" s="8" t="str">
        <f t="shared" si="101"/>
        <v/>
      </c>
      <c r="CM112" s="8" t="str">
        <f t="shared" si="102"/>
        <v/>
      </c>
      <c r="CN112" s="8" t="str">
        <f t="shared" si="103"/>
        <v/>
      </c>
      <c r="CO112" s="8" t="str">
        <f t="shared" si="104"/>
        <v/>
      </c>
      <c r="CP112" s="8">
        <f>IF(D112="",0,IF(D112=E112,0,IF(D112&lt;E112,0,IF('Equipes et choix des points'!$I$2=1,IF('Matchs et classements'!D112&gt;'Matchs et classements'!E112,3),IF('Equipes et choix des points'!$I$2=2,IF('Matchs et classements'!D112&gt;E112,4))))))</f>
        <v>0</v>
      </c>
      <c r="CQ112" s="8">
        <f>IF(E112="",0,IF(E112=D112,0,IF(E112&lt;D112,0,IF('Equipes et choix des points'!$I$2=1,IF('Matchs et classements'!E112&gt;'Matchs et classements'!D112,3),IF('Equipes et choix des points'!$I$2=2,IF('Matchs et classements'!E112&gt;'Matchs et classements'!D112,4))))))</f>
        <v>0</v>
      </c>
      <c r="CR112" s="8">
        <f>IF(D112="",0,IF(D112&gt;E112,0,IF(D112&lt;E112,0,IF('Equipes et choix des points'!$I$2=1,IF('Matchs et classements'!D112='Matchs et classements'!E112,1),IF('Equipes et choix des points'!$I$2=2,IF('Matchs et classements'!D112='Matchs et classements'!E112,2))))))</f>
        <v>0</v>
      </c>
      <c r="CS112" s="8">
        <f>IF(E112="",0,IF(E112&gt;D112,0,IF(E112&lt;D112,0,IF('Equipes et choix des points'!$I$2=1,IF('Matchs et classements'!E112='Matchs et classements'!D112,1),IF('Equipes et choix des points'!$I$2=2,IF('Matchs et classements'!E112='Matchs et classements'!D112,2))))))</f>
        <v>0</v>
      </c>
      <c r="CT112" s="8">
        <f>IF(D112="",0,IF(D112&gt;E112,0,IF(D112=E112,0,IF('Equipes et choix des points'!$I$2=1,IF('Matchs et classements'!D112&lt;'Matchs et classements'!E112,0),IF('Equipes et choix des points'!$I$2=2,IF('Matchs et classements'!D112&lt;'Matchs et classements'!E112,1))))))</f>
        <v>0</v>
      </c>
      <c r="CU112" s="8">
        <f>IF(E112="",0,IF(E112&gt;D112,0,IF(E112=D112,0,IF('Equipes et choix des points'!$I$2=1,IF('Matchs et classements'!E112&lt;'Matchs et classements'!D112,0),IF('Equipes et choix des points'!$I$2=2,IF('Matchs et classements'!E112&lt;'Matchs et classements'!D112,1))))))</f>
        <v>0</v>
      </c>
      <c r="CV112" s="8">
        <f t="shared" si="105"/>
        <v>0</v>
      </c>
      <c r="CW112" s="8">
        <f t="shared" si="106"/>
        <v>0</v>
      </c>
      <c r="CX112" s="8">
        <f t="shared" si="107"/>
        <v>0</v>
      </c>
      <c r="CY112" s="8">
        <f t="shared" si="108"/>
        <v>0</v>
      </c>
      <c r="CZ112" s="8" t="b">
        <f t="shared" si="91"/>
        <v>0</v>
      </c>
      <c r="DA112" s="8" t="b">
        <f t="shared" si="92"/>
        <v>0</v>
      </c>
      <c r="DB112" s="8" t="b">
        <f t="shared" si="93"/>
        <v>0</v>
      </c>
      <c r="DC112" s="8" t="b">
        <f t="shared" si="94"/>
        <v>0</v>
      </c>
      <c r="DD112" s="8" t="b">
        <f t="shared" si="95"/>
        <v>0</v>
      </c>
      <c r="DE112" s="8" t="b">
        <f t="shared" si="96"/>
        <v>0</v>
      </c>
      <c r="DF112" s="8">
        <f t="shared" si="97"/>
        <v>0</v>
      </c>
      <c r="DG112" s="8">
        <f t="shared" si="98"/>
        <v>0</v>
      </c>
      <c r="DH112" s="8">
        <f t="shared" si="99"/>
        <v>0</v>
      </c>
      <c r="DI112" s="8">
        <f t="shared" si="100"/>
        <v>0</v>
      </c>
      <c r="DJ112" s="19"/>
      <c r="DK112" s="18"/>
      <c r="DL112" s="18"/>
      <c r="DM112" s="19"/>
      <c r="DN112" s="19"/>
      <c r="DO112" s="18"/>
      <c r="DP112" s="18"/>
      <c r="DQ112" s="19"/>
      <c r="DR112" s="19"/>
      <c r="DS112" s="18"/>
      <c r="DT112" s="18"/>
      <c r="DU112" s="19"/>
      <c r="DV112" s="18"/>
      <c r="DW112" s="18"/>
      <c r="DX112" s="18"/>
      <c r="DY112" s="18"/>
      <c r="DZ112" s="18"/>
      <c r="EA112" s="18"/>
      <c r="EB112" s="18"/>
      <c r="EC112" s="18"/>
      <c r="ED112" s="18"/>
      <c r="EE112" s="18"/>
      <c r="EF112" s="18"/>
      <c r="EG112" s="18"/>
      <c r="EH112" s="18"/>
      <c r="EI112" s="18"/>
      <c r="EJ112" s="18"/>
      <c r="EK112" s="18"/>
      <c r="EL112" s="18"/>
      <c r="EM112" s="18"/>
      <c r="EN112" s="18"/>
      <c r="EO112" s="18"/>
      <c r="EP112" s="18"/>
      <c r="EQ112" s="18"/>
      <c r="ER112" s="18"/>
      <c r="ES112" s="18"/>
      <c r="ET112" s="18"/>
      <c r="EU112" s="18"/>
      <c r="EV112" s="18"/>
      <c r="EW112" s="18"/>
      <c r="EX112" s="18"/>
      <c r="EY112" s="18"/>
      <c r="EZ112" s="18"/>
      <c r="FA112" s="18"/>
      <c r="FB112" s="18"/>
      <c r="FC112" s="18"/>
      <c r="FD112" s="18"/>
      <c r="FE112" s="18"/>
    </row>
    <row r="113" spans="1:161" ht="15.75" thickBot="1" x14ac:dyDescent="0.3">
      <c r="A113" s="36"/>
      <c r="B113" s="72"/>
      <c r="C113" s="37"/>
      <c r="D113" s="38"/>
      <c r="E113" s="39"/>
      <c r="F113" s="40"/>
      <c r="G113" s="75"/>
      <c r="H113" s="41"/>
      <c r="I113" s="42"/>
      <c r="J113" s="43"/>
      <c r="K113" s="105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9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9"/>
      <c r="BI113" s="18"/>
      <c r="BJ113" s="18"/>
      <c r="BK113" s="18"/>
      <c r="BL113" s="18"/>
      <c r="BM113" s="18"/>
      <c r="BN113" s="18"/>
      <c r="BO113" s="18"/>
      <c r="BP113" s="18"/>
      <c r="BQ113" s="18"/>
      <c r="BR113" s="18"/>
      <c r="BS113" s="19"/>
      <c r="BT113" s="18"/>
      <c r="BU113" s="18"/>
      <c r="BV113" s="18"/>
      <c r="BW113" s="18"/>
      <c r="BX113" s="18"/>
      <c r="BY113" s="18"/>
      <c r="BZ113" s="18"/>
      <c r="CA113" s="18"/>
      <c r="CB113" s="18"/>
      <c r="CC113" s="18"/>
      <c r="CD113" s="18"/>
      <c r="CE113" s="18"/>
      <c r="CF113" s="18"/>
      <c r="CG113" s="18"/>
      <c r="CH113" s="18"/>
      <c r="CI113" s="18"/>
      <c r="CJ113" s="8">
        <f t="shared" si="89"/>
        <v>0</v>
      </c>
      <c r="CK113" s="8">
        <f t="shared" si="90"/>
        <v>0</v>
      </c>
      <c r="CL113" s="8" t="str">
        <f t="shared" si="101"/>
        <v/>
      </c>
      <c r="CM113" s="8" t="str">
        <f t="shared" si="102"/>
        <v/>
      </c>
      <c r="CN113" s="8" t="str">
        <f t="shared" si="103"/>
        <v/>
      </c>
      <c r="CO113" s="8" t="str">
        <f t="shared" si="104"/>
        <v/>
      </c>
      <c r="CP113" s="8">
        <f>IF(D113="",0,IF(D113=E113,0,IF(D113&lt;E113,0,IF('Equipes et choix des points'!$I$2=1,IF('Matchs et classements'!D113&gt;'Matchs et classements'!E113,3),IF('Equipes et choix des points'!$I$2=2,IF('Matchs et classements'!D113&gt;E113,4))))))</f>
        <v>0</v>
      </c>
      <c r="CQ113" s="8">
        <f>IF(E113="",0,IF(E113=D113,0,IF(E113&lt;D113,0,IF('Equipes et choix des points'!$I$2=1,IF('Matchs et classements'!E113&gt;'Matchs et classements'!D113,3),IF('Equipes et choix des points'!$I$2=2,IF('Matchs et classements'!E113&gt;'Matchs et classements'!D113,4))))))</f>
        <v>0</v>
      </c>
      <c r="CR113" s="8">
        <f>IF(D113="",0,IF(D113&gt;E113,0,IF(D113&lt;E113,0,IF('Equipes et choix des points'!$I$2=1,IF('Matchs et classements'!D113='Matchs et classements'!E113,1),IF('Equipes et choix des points'!$I$2=2,IF('Matchs et classements'!D113='Matchs et classements'!E113,2))))))</f>
        <v>0</v>
      </c>
      <c r="CS113" s="8">
        <f>IF(E113="",0,IF(E113&gt;D113,0,IF(E113&lt;D113,0,IF('Equipes et choix des points'!$I$2=1,IF('Matchs et classements'!E113='Matchs et classements'!D113,1),IF('Equipes et choix des points'!$I$2=2,IF('Matchs et classements'!E113='Matchs et classements'!D113,2))))))</f>
        <v>0</v>
      </c>
      <c r="CT113" s="8">
        <f>IF(D113="",0,IF(D113&gt;E113,0,IF(D113=E113,0,IF('Equipes et choix des points'!$I$2=1,IF('Matchs et classements'!D113&lt;'Matchs et classements'!E113,0),IF('Equipes et choix des points'!$I$2=2,IF('Matchs et classements'!D113&lt;'Matchs et classements'!E113,1))))))</f>
        <v>0</v>
      </c>
      <c r="CU113" s="8">
        <f>IF(E113="",0,IF(E113&gt;D113,0,IF(E113=D113,0,IF('Equipes et choix des points'!$I$2=1,IF('Matchs et classements'!E113&lt;'Matchs et classements'!D113,0),IF('Equipes et choix des points'!$I$2=2,IF('Matchs et classements'!E113&lt;'Matchs et classements'!D113,1))))))</f>
        <v>0</v>
      </c>
      <c r="CV113" s="8">
        <f t="shared" si="105"/>
        <v>0</v>
      </c>
      <c r="CW113" s="8">
        <f t="shared" si="106"/>
        <v>0</v>
      </c>
      <c r="CX113" s="8">
        <f t="shared" si="107"/>
        <v>0</v>
      </c>
      <c r="CY113" s="8">
        <f t="shared" si="108"/>
        <v>0</v>
      </c>
      <c r="CZ113" s="8" t="b">
        <f t="shared" si="91"/>
        <v>0</v>
      </c>
      <c r="DA113" s="8" t="b">
        <f t="shared" si="92"/>
        <v>0</v>
      </c>
      <c r="DB113" s="8" t="b">
        <f t="shared" si="93"/>
        <v>0</v>
      </c>
      <c r="DC113" s="8" t="b">
        <f t="shared" si="94"/>
        <v>0</v>
      </c>
      <c r="DD113" s="8" t="b">
        <f t="shared" si="95"/>
        <v>0</v>
      </c>
      <c r="DE113" s="8" t="b">
        <f t="shared" si="96"/>
        <v>0</v>
      </c>
      <c r="DF113" s="8">
        <f t="shared" si="97"/>
        <v>0</v>
      </c>
      <c r="DG113" s="8">
        <f t="shared" si="98"/>
        <v>0</v>
      </c>
      <c r="DH113" s="8">
        <f t="shared" si="99"/>
        <v>0</v>
      </c>
      <c r="DI113" s="8">
        <f t="shared" si="100"/>
        <v>0</v>
      </c>
      <c r="DJ113" s="19"/>
      <c r="DK113" s="18"/>
      <c r="DL113" s="18"/>
      <c r="DM113" s="19"/>
      <c r="DN113" s="19"/>
      <c r="DO113" s="18"/>
      <c r="DP113" s="18"/>
      <c r="DQ113" s="19"/>
      <c r="DR113" s="19"/>
      <c r="DS113" s="18"/>
      <c r="DT113" s="18"/>
      <c r="DU113" s="19"/>
      <c r="DV113" s="18"/>
      <c r="DW113" s="18"/>
      <c r="DX113" s="18"/>
      <c r="DY113" s="18"/>
      <c r="DZ113" s="18"/>
      <c r="EA113" s="18"/>
      <c r="EB113" s="18"/>
      <c r="EC113" s="18"/>
      <c r="ED113" s="18"/>
      <c r="EE113" s="18"/>
      <c r="EF113" s="18"/>
      <c r="EG113" s="18"/>
      <c r="EH113" s="18"/>
      <c r="EI113" s="18"/>
      <c r="EJ113" s="18"/>
      <c r="EK113" s="18"/>
      <c r="EL113" s="18"/>
      <c r="EM113" s="18"/>
      <c r="EN113" s="18"/>
      <c r="EO113" s="18"/>
      <c r="EP113" s="18"/>
      <c r="EQ113" s="18"/>
      <c r="ER113" s="18"/>
      <c r="ES113" s="18"/>
      <c r="ET113" s="18"/>
      <c r="EU113" s="18"/>
      <c r="EV113" s="18"/>
      <c r="EW113" s="18"/>
      <c r="EX113" s="18"/>
      <c r="EY113" s="18"/>
      <c r="EZ113" s="18"/>
      <c r="FA113" s="18"/>
      <c r="FB113" s="18"/>
      <c r="FC113" s="18"/>
      <c r="FD113" s="18"/>
      <c r="FE113" s="18"/>
    </row>
    <row r="114" spans="1:161" x14ac:dyDescent="0.25">
      <c r="A114" s="20"/>
      <c r="B114" s="70"/>
      <c r="C114" s="21"/>
      <c r="D114" s="22"/>
      <c r="E114" s="23"/>
      <c r="F114" s="24"/>
      <c r="G114" s="73"/>
      <c r="H114" s="25"/>
      <c r="I114" s="26"/>
      <c r="J114" s="27"/>
      <c r="K114" s="103">
        <v>12</v>
      </c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9"/>
      <c r="AX114" s="18"/>
      <c r="AY114" s="18"/>
      <c r="AZ114" s="18"/>
      <c r="BA114" s="18"/>
      <c r="BB114" s="18"/>
      <c r="BC114" s="18"/>
      <c r="BD114" s="18"/>
      <c r="BE114" s="18"/>
      <c r="BF114" s="18"/>
      <c r="BG114" s="18"/>
      <c r="BH114" s="19"/>
      <c r="BI114" s="18"/>
      <c r="BJ114" s="18"/>
      <c r="BK114" s="18"/>
      <c r="BL114" s="18"/>
      <c r="BM114" s="18"/>
      <c r="BN114" s="18"/>
      <c r="BO114" s="18"/>
      <c r="BP114" s="18"/>
      <c r="BQ114" s="18"/>
      <c r="BR114" s="18"/>
      <c r="BS114" s="19"/>
      <c r="BT114" s="18"/>
      <c r="BU114" s="18"/>
      <c r="BV114" s="18"/>
      <c r="BW114" s="18"/>
      <c r="BX114" s="18"/>
      <c r="BY114" s="18"/>
      <c r="BZ114" s="18"/>
      <c r="CA114" s="18"/>
      <c r="CB114" s="18"/>
      <c r="CC114" s="18"/>
      <c r="CD114" s="18"/>
      <c r="CE114" s="18"/>
      <c r="CF114" s="18"/>
      <c r="CG114" s="18"/>
      <c r="CH114" s="18"/>
      <c r="CI114" s="18"/>
      <c r="CJ114" s="8">
        <f t="shared" si="89"/>
        <v>0</v>
      </c>
      <c r="CK114" s="8">
        <f t="shared" si="90"/>
        <v>0</v>
      </c>
      <c r="CL114" s="8" t="str">
        <f t="shared" si="101"/>
        <v/>
      </c>
      <c r="CM114" s="8" t="str">
        <f t="shared" si="102"/>
        <v/>
      </c>
      <c r="CN114" s="8" t="str">
        <f t="shared" si="103"/>
        <v/>
      </c>
      <c r="CO114" s="8" t="str">
        <f t="shared" si="104"/>
        <v/>
      </c>
      <c r="CP114" s="8">
        <f>IF(D114="",0,IF(D114=E114,0,IF(D114&lt;E114,0,IF('Equipes et choix des points'!$I$2=1,IF('Matchs et classements'!D114&gt;'Matchs et classements'!E114,3),IF('Equipes et choix des points'!$I$2=2,IF('Matchs et classements'!D114&gt;E114,4))))))</f>
        <v>0</v>
      </c>
      <c r="CQ114" s="8">
        <f>IF(E114="",0,IF(E114=D114,0,IF(E114&lt;D114,0,IF('Equipes et choix des points'!$I$2=1,IF('Matchs et classements'!E114&gt;'Matchs et classements'!D114,3),IF('Equipes et choix des points'!$I$2=2,IF('Matchs et classements'!E114&gt;'Matchs et classements'!D114,4))))))</f>
        <v>0</v>
      </c>
      <c r="CR114" s="8">
        <f>IF(D114="",0,IF(D114&gt;E114,0,IF(D114&lt;E114,0,IF('Equipes et choix des points'!$I$2=1,IF('Matchs et classements'!D114='Matchs et classements'!E114,1),IF('Equipes et choix des points'!$I$2=2,IF('Matchs et classements'!D114='Matchs et classements'!E114,2))))))</f>
        <v>0</v>
      </c>
      <c r="CS114" s="8">
        <f>IF(E114="",0,IF(E114&gt;D114,0,IF(E114&lt;D114,0,IF('Equipes et choix des points'!$I$2=1,IF('Matchs et classements'!E114='Matchs et classements'!D114,1),IF('Equipes et choix des points'!$I$2=2,IF('Matchs et classements'!E114='Matchs et classements'!D114,2))))))</f>
        <v>0</v>
      </c>
      <c r="CT114" s="8">
        <f>IF(D114="",0,IF(D114&gt;E114,0,IF(D114=E114,0,IF('Equipes et choix des points'!$I$2=1,IF('Matchs et classements'!D114&lt;'Matchs et classements'!E114,0),IF('Equipes et choix des points'!$I$2=2,IF('Matchs et classements'!D114&lt;'Matchs et classements'!E114,1))))))</f>
        <v>0</v>
      </c>
      <c r="CU114" s="8">
        <f>IF(E114="",0,IF(E114&gt;D114,0,IF(E114=D114,0,IF('Equipes et choix des points'!$I$2=1,IF('Matchs et classements'!E114&lt;'Matchs et classements'!D114,0),IF('Equipes et choix des points'!$I$2=2,IF('Matchs et classements'!E114&lt;'Matchs et classements'!D114,1))))))</f>
        <v>0</v>
      </c>
      <c r="CV114" s="8">
        <f t="shared" si="105"/>
        <v>0</v>
      </c>
      <c r="CW114" s="8">
        <f t="shared" si="106"/>
        <v>0</v>
      </c>
      <c r="CX114" s="8">
        <f t="shared" si="107"/>
        <v>0</v>
      </c>
      <c r="CY114" s="8">
        <f t="shared" si="108"/>
        <v>0</v>
      </c>
      <c r="CZ114" s="8" t="b">
        <f t="shared" si="91"/>
        <v>0</v>
      </c>
      <c r="DA114" s="8" t="b">
        <f t="shared" si="92"/>
        <v>0</v>
      </c>
      <c r="DB114" s="8" t="b">
        <f t="shared" si="93"/>
        <v>0</v>
      </c>
      <c r="DC114" s="8" t="b">
        <f t="shared" si="94"/>
        <v>0</v>
      </c>
      <c r="DD114" s="8" t="b">
        <f t="shared" si="95"/>
        <v>0</v>
      </c>
      <c r="DE114" s="8" t="b">
        <f t="shared" si="96"/>
        <v>0</v>
      </c>
      <c r="DF114" s="8">
        <f t="shared" si="97"/>
        <v>0</v>
      </c>
      <c r="DG114" s="8">
        <f t="shared" si="98"/>
        <v>0</v>
      </c>
      <c r="DH114" s="8">
        <f t="shared" si="99"/>
        <v>0</v>
      </c>
      <c r="DI114" s="8">
        <f t="shared" si="100"/>
        <v>0</v>
      </c>
      <c r="DJ114" s="19"/>
      <c r="DK114" s="18"/>
      <c r="DL114" s="18"/>
      <c r="DM114" s="19"/>
      <c r="DN114" s="19"/>
      <c r="DO114" s="18"/>
      <c r="DP114" s="18"/>
      <c r="DQ114" s="19"/>
      <c r="DR114" s="19"/>
      <c r="DS114" s="18"/>
      <c r="DT114" s="18"/>
      <c r="DU114" s="19"/>
      <c r="DV114" s="18"/>
      <c r="DW114" s="18"/>
      <c r="DX114" s="18"/>
      <c r="DY114" s="18"/>
      <c r="DZ114" s="18"/>
      <c r="EA114" s="18"/>
      <c r="EB114" s="18"/>
      <c r="EC114" s="18"/>
      <c r="ED114" s="18"/>
      <c r="EE114" s="18"/>
      <c r="EF114" s="18"/>
      <c r="EG114" s="18"/>
      <c r="EH114" s="18"/>
      <c r="EI114" s="18"/>
      <c r="EJ114" s="18"/>
      <c r="EK114" s="18"/>
      <c r="EL114" s="18"/>
      <c r="EM114" s="18"/>
      <c r="EN114" s="18"/>
      <c r="EO114" s="18"/>
      <c r="EP114" s="18"/>
      <c r="EQ114" s="18"/>
      <c r="ER114" s="18"/>
      <c r="ES114" s="18"/>
      <c r="ET114" s="18"/>
      <c r="EU114" s="18"/>
      <c r="EV114" s="18"/>
      <c r="EW114" s="18"/>
      <c r="EX114" s="18"/>
      <c r="EY114" s="18"/>
      <c r="EZ114" s="18"/>
      <c r="FA114" s="18"/>
      <c r="FB114" s="18"/>
      <c r="FC114" s="18"/>
      <c r="FD114" s="18"/>
      <c r="FE114" s="18"/>
    </row>
    <row r="115" spans="1:161" x14ac:dyDescent="0.25">
      <c r="A115" s="28"/>
      <c r="B115" s="71"/>
      <c r="C115" s="29"/>
      <c r="D115" s="30"/>
      <c r="E115" s="31"/>
      <c r="F115" s="32"/>
      <c r="G115" s="74"/>
      <c r="H115" s="33"/>
      <c r="I115" s="34"/>
      <c r="J115" s="35"/>
      <c r="K115" s="104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9"/>
      <c r="AX115" s="18"/>
      <c r="AY115" s="18"/>
      <c r="AZ115" s="18"/>
      <c r="BA115" s="18"/>
      <c r="BB115" s="18"/>
      <c r="BC115" s="18"/>
      <c r="BD115" s="18"/>
      <c r="BE115" s="18"/>
      <c r="BF115" s="18"/>
      <c r="BG115" s="18"/>
      <c r="BH115" s="19"/>
      <c r="BI115" s="18"/>
      <c r="BJ115" s="18"/>
      <c r="BK115" s="18"/>
      <c r="BL115" s="18"/>
      <c r="BM115" s="18"/>
      <c r="BN115" s="18"/>
      <c r="BO115" s="18"/>
      <c r="BP115" s="18"/>
      <c r="BQ115" s="18"/>
      <c r="BR115" s="18"/>
      <c r="BS115" s="19"/>
      <c r="BT115" s="18"/>
      <c r="BU115" s="18"/>
      <c r="BV115" s="18"/>
      <c r="BW115" s="18"/>
      <c r="BX115" s="18"/>
      <c r="BY115" s="18"/>
      <c r="BZ115" s="18"/>
      <c r="CA115" s="18"/>
      <c r="CB115" s="18"/>
      <c r="CC115" s="18"/>
      <c r="CD115" s="18"/>
      <c r="CE115" s="18"/>
      <c r="CF115" s="18"/>
      <c r="CG115" s="18"/>
      <c r="CH115" s="18"/>
      <c r="CI115" s="18"/>
      <c r="CJ115" s="8">
        <f t="shared" si="89"/>
        <v>0</v>
      </c>
      <c r="CK115" s="8">
        <f t="shared" si="90"/>
        <v>0</v>
      </c>
      <c r="CL115" s="8" t="str">
        <f t="shared" si="101"/>
        <v/>
      </c>
      <c r="CM115" s="8" t="str">
        <f t="shared" si="102"/>
        <v/>
      </c>
      <c r="CN115" s="8" t="str">
        <f t="shared" si="103"/>
        <v/>
      </c>
      <c r="CO115" s="8" t="str">
        <f t="shared" si="104"/>
        <v/>
      </c>
      <c r="CP115" s="8">
        <f>IF(D115="",0,IF(D115=E115,0,IF(D115&lt;E115,0,IF('Equipes et choix des points'!$I$2=1,IF('Matchs et classements'!D115&gt;'Matchs et classements'!E115,3),IF('Equipes et choix des points'!$I$2=2,IF('Matchs et classements'!D115&gt;E115,4))))))</f>
        <v>0</v>
      </c>
      <c r="CQ115" s="8">
        <f>IF(E115="",0,IF(E115=D115,0,IF(E115&lt;D115,0,IF('Equipes et choix des points'!$I$2=1,IF('Matchs et classements'!E115&gt;'Matchs et classements'!D115,3),IF('Equipes et choix des points'!$I$2=2,IF('Matchs et classements'!E115&gt;'Matchs et classements'!D115,4))))))</f>
        <v>0</v>
      </c>
      <c r="CR115" s="8">
        <f>IF(D115="",0,IF(D115&gt;E115,0,IF(D115&lt;E115,0,IF('Equipes et choix des points'!$I$2=1,IF('Matchs et classements'!D115='Matchs et classements'!E115,1),IF('Equipes et choix des points'!$I$2=2,IF('Matchs et classements'!D115='Matchs et classements'!E115,2))))))</f>
        <v>0</v>
      </c>
      <c r="CS115" s="8">
        <f>IF(E115="",0,IF(E115&gt;D115,0,IF(E115&lt;D115,0,IF('Equipes et choix des points'!$I$2=1,IF('Matchs et classements'!E115='Matchs et classements'!D115,1),IF('Equipes et choix des points'!$I$2=2,IF('Matchs et classements'!E115='Matchs et classements'!D115,2))))))</f>
        <v>0</v>
      </c>
      <c r="CT115" s="8">
        <f>IF(D115="",0,IF(D115&gt;E115,0,IF(D115=E115,0,IF('Equipes et choix des points'!$I$2=1,IF('Matchs et classements'!D115&lt;'Matchs et classements'!E115,0),IF('Equipes et choix des points'!$I$2=2,IF('Matchs et classements'!D115&lt;'Matchs et classements'!E115,1))))))</f>
        <v>0</v>
      </c>
      <c r="CU115" s="8">
        <f>IF(E115="",0,IF(E115&gt;D115,0,IF(E115=D115,0,IF('Equipes et choix des points'!$I$2=1,IF('Matchs et classements'!E115&lt;'Matchs et classements'!D115,0),IF('Equipes et choix des points'!$I$2=2,IF('Matchs et classements'!E115&lt;'Matchs et classements'!D115,1))))))</f>
        <v>0</v>
      </c>
      <c r="CV115" s="8">
        <f t="shared" si="105"/>
        <v>0</v>
      </c>
      <c r="CW115" s="8">
        <f t="shared" si="106"/>
        <v>0</v>
      </c>
      <c r="CX115" s="8">
        <f t="shared" si="107"/>
        <v>0</v>
      </c>
      <c r="CY115" s="8">
        <f t="shared" si="108"/>
        <v>0</v>
      </c>
      <c r="CZ115" s="8" t="b">
        <f t="shared" si="91"/>
        <v>0</v>
      </c>
      <c r="DA115" s="8" t="b">
        <f t="shared" si="92"/>
        <v>0</v>
      </c>
      <c r="DB115" s="8" t="b">
        <f t="shared" si="93"/>
        <v>0</v>
      </c>
      <c r="DC115" s="8" t="b">
        <f t="shared" si="94"/>
        <v>0</v>
      </c>
      <c r="DD115" s="8" t="b">
        <f t="shared" si="95"/>
        <v>0</v>
      </c>
      <c r="DE115" s="8" t="b">
        <f t="shared" si="96"/>
        <v>0</v>
      </c>
      <c r="DF115" s="8">
        <f t="shared" si="97"/>
        <v>0</v>
      </c>
      <c r="DG115" s="8">
        <f t="shared" si="98"/>
        <v>0</v>
      </c>
      <c r="DH115" s="8">
        <f t="shared" si="99"/>
        <v>0</v>
      </c>
      <c r="DI115" s="8">
        <f t="shared" si="100"/>
        <v>0</v>
      </c>
      <c r="DJ115" s="19"/>
      <c r="DK115" s="18"/>
      <c r="DL115" s="18"/>
      <c r="DM115" s="19"/>
      <c r="DN115" s="19"/>
      <c r="DO115" s="18"/>
      <c r="DP115" s="18"/>
      <c r="DQ115" s="19"/>
      <c r="DR115" s="19"/>
      <c r="DS115" s="18"/>
      <c r="DT115" s="18"/>
      <c r="DU115" s="19"/>
      <c r="DV115" s="18"/>
      <c r="DW115" s="18"/>
      <c r="DX115" s="18"/>
      <c r="DY115" s="18"/>
      <c r="DZ115" s="18"/>
      <c r="EA115" s="18"/>
      <c r="EB115" s="18"/>
      <c r="EC115" s="18"/>
      <c r="ED115" s="18"/>
      <c r="EE115" s="18"/>
      <c r="EF115" s="18"/>
      <c r="EG115" s="18"/>
      <c r="EH115" s="18"/>
      <c r="EI115" s="18"/>
      <c r="EJ115" s="18"/>
      <c r="EK115" s="18"/>
      <c r="EL115" s="18"/>
      <c r="EM115" s="18"/>
      <c r="EN115" s="18"/>
      <c r="EO115" s="18"/>
      <c r="EP115" s="18"/>
      <c r="EQ115" s="18"/>
      <c r="ER115" s="18"/>
      <c r="ES115" s="18"/>
      <c r="ET115" s="18"/>
      <c r="EU115" s="18"/>
      <c r="EV115" s="18"/>
      <c r="EW115" s="18"/>
      <c r="EX115" s="18"/>
      <c r="EY115" s="18"/>
      <c r="EZ115" s="18"/>
      <c r="FA115" s="18"/>
      <c r="FB115" s="18"/>
      <c r="FC115" s="18"/>
      <c r="FD115" s="18"/>
      <c r="FE115" s="18"/>
    </row>
    <row r="116" spans="1:161" x14ac:dyDescent="0.25">
      <c r="A116" s="28"/>
      <c r="B116" s="71"/>
      <c r="C116" s="29"/>
      <c r="D116" s="30"/>
      <c r="E116" s="31"/>
      <c r="F116" s="32"/>
      <c r="G116" s="74"/>
      <c r="H116" s="33"/>
      <c r="I116" s="34"/>
      <c r="J116" s="35"/>
      <c r="K116" s="104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9"/>
      <c r="AX116" s="18"/>
      <c r="AY116" s="18"/>
      <c r="AZ116" s="18"/>
      <c r="BA116" s="18"/>
      <c r="BB116" s="18"/>
      <c r="BC116" s="18"/>
      <c r="BD116" s="18"/>
      <c r="BE116" s="18"/>
      <c r="BF116" s="18"/>
      <c r="BG116" s="18"/>
      <c r="BH116" s="19"/>
      <c r="BI116" s="18"/>
      <c r="BJ116" s="18"/>
      <c r="BK116" s="18"/>
      <c r="BL116" s="18"/>
      <c r="BM116" s="18"/>
      <c r="BN116" s="18"/>
      <c r="BO116" s="18"/>
      <c r="BP116" s="18"/>
      <c r="BQ116" s="18"/>
      <c r="BR116" s="18"/>
      <c r="BS116" s="19"/>
      <c r="BT116" s="18"/>
      <c r="BU116" s="18"/>
      <c r="BV116" s="18"/>
      <c r="BW116" s="18"/>
      <c r="BX116" s="18"/>
      <c r="BY116" s="18"/>
      <c r="BZ116" s="18"/>
      <c r="CA116" s="18"/>
      <c r="CB116" s="18"/>
      <c r="CC116" s="18"/>
      <c r="CD116" s="18"/>
      <c r="CE116" s="18"/>
      <c r="CF116" s="18"/>
      <c r="CG116" s="18"/>
      <c r="CH116" s="18"/>
      <c r="CI116" s="18"/>
      <c r="CJ116" s="8">
        <f t="shared" si="89"/>
        <v>0</v>
      </c>
      <c r="CK116" s="8">
        <f t="shared" si="90"/>
        <v>0</v>
      </c>
      <c r="CL116" s="8" t="str">
        <f t="shared" si="101"/>
        <v/>
      </c>
      <c r="CM116" s="8" t="str">
        <f t="shared" si="102"/>
        <v/>
      </c>
      <c r="CN116" s="8" t="str">
        <f t="shared" si="103"/>
        <v/>
      </c>
      <c r="CO116" s="8" t="str">
        <f t="shared" si="104"/>
        <v/>
      </c>
      <c r="CP116" s="8">
        <f>IF(D116="",0,IF(D116=E116,0,IF(D116&lt;E116,0,IF('Equipes et choix des points'!$I$2=1,IF('Matchs et classements'!D116&gt;'Matchs et classements'!E116,3),IF('Equipes et choix des points'!$I$2=2,IF('Matchs et classements'!D116&gt;E116,4))))))</f>
        <v>0</v>
      </c>
      <c r="CQ116" s="8">
        <f>IF(E116="",0,IF(E116=D116,0,IF(E116&lt;D116,0,IF('Equipes et choix des points'!$I$2=1,IF('Matchs et classements'!E116&gt;'Matchs et classements'!D116,3),IF('Equipes et choix des points'!$I$2=2,IF('Matchs et classements'!E116&gt;'Matchs et classements'!D116,4))))))</f>
        <v>0</v>
      </c>
      <c r="CR116" s="8">
        <f>IF(D116="",0,IF(D116&gt;E116,0,IF(D116&lt;E116,0,IF('Equipes et choix des points'!$I$2=1,IF('Matchs et classements'!D116='Matchs et classements'!E116,1),IF('Equipes et choix des points'!$I$2=2,IF('Matchs et classements'!D116='Matchs et classements'!E116,2))))))</f>
        <v>0</v>
      </c>
      <c r="CS116" s="8">
        <f>IF(E116="",0,IF(E116&gt;D116,0,IF(E116&lt;D116,0,IF('Equipes et choix des points'!$I$2=1,IF('Matchs et classements'!E116='Matchs et classements'!D116,1),IF('Equipes et choix des points'!$I$2=2,IF('Matchs et classements'!E116='Matchs et classements'!D116,2))))))</f>
        <v>0</v>
      </c>
      <c r="CT116" s="8">
        <f>IF(D116="",0,IF(D116&gt;E116,0,IF(D116=E116,0,IF('Equipes et choix des points'!$I$2=1,IF('Matchs et classements'!D116&lt;'Matchs et classements'!E116,0),IF('Equipes et choix des points'!$I$2=2,IF('Matchs et classements'!D116&lt;'Matchs et classements'!E116,1))))))</f>
        <v>0</v>
      </c>
      <c r="CU116" s="8">
        <f>IF(E116="",0,IF(E116&gt;D116,0,IF(E116=D116,0,IF('Equipes et choix des points'!$I$2=1,IF('Matchs et classements'!E116&lt;'Matchs et classements'!D116,0),IF('Equipes et choix des points'!$I$2=2,IF('Matchs et classements'!E116&lt;'Matchs et classements'!D116,1))))))</f>
        <v>0</v>
      </c>
      <c r="CV116" s="8">
        <f t="shared" si="105"/>
        <v>0</v>
      </c>
      <c r="CW116" s="8">
        <f t="shared" si="106"/>
        <v>0</v>
      </c>
      <c r="CX116" s="8">
        <f t="shared" si="107"/>
        <v>0</v>
      </c>
      <c r="CY116" s="8">
        <f t="shared" si="108"/>
        <v>0</v>
      </c>
      <c r="CZ116" s="8" t="b">
        <f t="shared" si="91"/>
        <v>0</v>
      </c>
      <c r="DA116" s="8" t="b">
        <f t="shared" si="92"/>
        <v>0</v>
      </c>
      <c r="DB116" s="8" t="b">
        <f t="shared" si="93"/>
        <v>0</v>
      </c>
      <c r="DC116" s="8" t="b">
        <f t="shared" si="94"/>
        <v>0</v>
      </c>
      <c r="DD116" s="8" t="b">
        <f t="shared" si="95"/>
        <v>0</v>
      </c>
      <c r="DE116" s="8" t="b">
        <f t="shared" si="96"/>
        <v>0</v>
      </c>
      <c r="DF116" s="8">
        <f t="shared" si="97"/>
        <v>0</v>
      </c>
      <c r="DG116" s="8">
        <f t="shared" si="98"/>
        <v>0</v>
      </c>
      <c r="DH116" s="8">
        <f t="shared" si="99"/>
        <v>0</v>
      </c>
      <c r="DI116" s="8">
        <f t="shared" si="100"/>
        <v>0</v>
      </c>
      <c r="DJ116" s="19"/>
      <c r="DK116" s="18"/>
      <c r="DL116" s="18"/>
      <c r="DM116" s="19"/>
      <c r="DN116" s="19"/>
      <c r="DO116" s="18"/>
      <c r="DP116" s="18"/>
      <c r="DQ116" s="19"/>
      <c r="DR116" s="19"/>
      <c r="DS116" s="18"/>
      <c r="DT116" s="18"/>
      <c r="DU116" s="19"/>
      <c r="DV116" s="18"/>
      <c r="DW116" s="18"/>
      <c r="DX116" s="18"/>
      <c r="DY116" s="18"/>
      <c r="DZ116" s="18"/>
      <c r="EA116" s="18"/>
      <c r="EB116" s="18"/>
      <c r="EC116" s="18"/>
      <c r="ED116" s="18"/>
      <c r="EE116" s="18"/>
      <c r="EF116" s="18"/>
      <c r="EG116" s="18"/>
      <c r="EH116" s="18"/>
      <c r="EI116" s="18"/>
      <c r="EJ116" s="18"/>
      <c r="EK116" s="18"/>
      <c r="EL116" s="18"/>
      <c r="EM116" s="18"/>
      <c r="EN116" s="18"/>
      <c r="EO116" s="18"/>
      <c r="EP116" s="18"/>
      <c r="EQ116" s="18"/>
      <c r="ER116" s="18"/>
      <c r="ES116" s="18"/>
      <c r="ET116" s="18"/>
      <c r="EU116" s="18"/>
      <c r="EV116" s="18"/>
      <c r="EW116" s="18"/>
      <c r="EX116" s="18"/>
      <c r="EY116" s="18"/>
      <c r="EZ116" s="18"/>
      <c r="FA116" s="18"/>
      <c r="FB116" s="18"/>
      <c r="FC116" s="18"/>
      <c r="FD116" s="18"/>
      <c r="FE116" s="18"/>
    </row>
    <row r="117" spans="1:161" x14ac:dyDescent="0.25">
      <c r="A117" s="28"/>
      <c r="B117" s="71"/>
      <c r="C117" s="29"/>
      <c r="D117" s="30"/>
      <c r="E117" s="31"/>
      <c r="F117" s="32"/>
      <c r="G117" s="74"/>
      <c r="H117" s="33"/>
      <c r="I117" s="34"/>
      <c r="J117" s="35"/>
      <c r="K117" s="104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9"/>
      <c r="AX117" s="18"/>
      <c r="AY117" s="18"/>
      <c r="AZ117" s="18"/>
      <c r="BA117" s="18"/>
      <c r="BB117" s="18"/>
      <c r="BC117" s="18"/>
      <c r="BD117" s="18"/>
      <c r="BE117" s="18"/>
      <c r="BF117" s="18"/>
      <c r="BG117" s="18"/>
      <c r="BH117" s="19"/>
      <c r="BI117" s="18"/>
      <c r="BJ117" s="18"/>
      <c r="BK117" s="18"/>
      <c r="BL117" s="18"/>
      <c r="BM117" s="18"/>
      <c r="BN117" s="18"/>
      <c r="BO117" s="18"/>
      <c r="BP117" s="18"/>
      <c r="BQ117" s="18"/>
      <c r="BR117" s="18"/>
      <c r="BS117" s="19"/>
      <c r="BT117" s="18"/>
      <c r="BU117" s="18"/>
      <c r="BV117" s="18"/>
      <c r="BW117" s="18"/>
      <c r="BX117" s="18"/>
      <c r="BY117" s="18"/>
      <c r="BZ117" s="18"/>
      <c r="CA117" s="18"/>
      <c r="CB117" s="18"/>
      <c r="CC117" s="18"/>
      <c r="CD117" s="18"/>
      <c r="CE117" s="18"/>
      <c r="CF117" s="18"/>
      <c r="CG117" s="18"/>
      <c r="CH117" s="18"/>
      <c r="CI117" s="18"/>
      <c r="CJ117" s="8">
        <f t="shared" si="89"/>
        <v>0</v>
      </c>
      <c r="CK117" s="8">
        <f t="shared" si="90"/>
        <v>0</v>
      </c>
      <c r="CL117" s="8" t="str">
        <f t="shared" si="101"/>
        <v/>
      </c>
      <c r="CM117" s="8" t="str">
        <f t="shared" si="102"/>
        <v/>
      </c>
      <c r="CN117" s="8" t="str">
        <f t="shared" si="103"/>
        <v/>
      </c>
      <c r="CO117" s="8" t="str">
        <f t="shared" si="104"/>
        <v/>
      </c>
      <c r="CP117" s="8">
        <f>IF(D117="",0,IF(D117=E117,0,IF(D117&lt;E117,0,IF('Equipes et choix des points'!$I$2=1,IF('Matchs et classements'!D117&gt;'Matchs et classements'!E117,3),IF('Equipes et choix des points'!$I$2=2,IF('Matchs et classements'!D117&gt;E117,4))))))</f>
        <v>0</v>
      </c>
      <c r="CQ117" s="8">
        <f>IF(E117="",0,IF(E117=D117,0,IF(E117&lt;D117,0,IF('Equipes et choix des points'!$I$2=1,IF('Matchs et classements'!E117&gt;'Matchs et classements'!D117,3),IF('Equipes et choix des points'!$I$2=2,IF('Matchs et classements'!E117&gt;'Matchs et classements'!D117,4))))))</f>
        <v>0</v>
      </c>
      <c r="CR117" s="8">
        <f>IF(D117="",0,IF(D117&gt;E117,0,IF(D117&lt;E117,0,IF('Equipes et choix des points'!$I$2=1,IF('Matchs et classements'!D117='Matchs et classements'!E117,1),IF('Equipes et choix des points'!$I$2=2,IF('Matchs et classements'!D117='Matchs et classements'!E117,2))))))</f>
        <v>0</v>
      </c>
      <c r="CS117" s="8">
        <f>IF(E117="",0,IF(E117&gt;D117,0,IF(E117&lt;D117,0,IF('Equipes et choix des points'!$I$2=1,IF('Matchs et classements'!E117='Matchs et classements'!D117,1),IF('Equipes et choix des points'!$I$2=2,IF('Matchs et classements'!E117='Matchs et classements'!D117,2))))))</f>
        <v>0</v>
      </c>
      <c r="CT117" s="8">
        <f>IF(D117="",0,IF(D117&gt;E117,0,IF(D117=E117,0,IF('Equipes et choix des points'!$I$2=1,IF('Matchs et classements'!D117&lt;'Matchs et classements'!E117,0),IF('Equipes et choix des points'!$I$2=2,IF('Matchs et classements'!D117&lt;'Matchs et classements'!E117,1))))))</f>
        <v>0</v>
      </c>
      <c r="CU117" s="8">
        <f>IF(E117="",0,IF(E117&gt;D117,0,IF(E117=D117,0,IF('Equipes et choix des points'!$I$2=1,IF('Matchs et classements'!E117&lt;'Matchs et classements'!D117,0),IF('Equipes et choix des points'!$I$2=2,IF('Matchs et classements'!E117&lt;'Matchs et classements'!D117,1))))))</f>
        <v>0</v>
      </c>
      <c r="CV117" s="8">
        <f t="shared" si="105"/>
        <v>0</v>
      </c>
      <c r="CW117" s="8">
        <f t="shared" si="106"/>
        <v>0</v>
      </c>
      <c r="CX117" s="8">
        <f t="shared" si="107"/>
        <v>0</v>
      </c>
      <c r="CY117" s="8">
        <f t="shared" si="108"/>
        <v>0</v>
      </c>
      <c r="CZ117" s="8" t="b">
        <f t="shared" si="91"/>
        <v>0</v>
      </c>
      <c r="DA117" s="8" t="b">
        <f t="shared" si="92"/>
        <v>0</v>
      </c>
      <c r="DB117" s="8" t="b">
        <f t="shared" si="93"/>
        <v>0</v>
      </c>
      <c r="DC117" s="8" t="b">
        <f t="shared" si="94"/>
        <v>0</v>
      </c>
      <c r="DD117" s="8" t="b">
        <f t="shared" si="95"/>
        <v>0</v>
      </c>
      <c r="DE117" s="8" t="b">
        <f t="shared" si="96"/>
        <v>0</v>
      </c>
      <c r="DF117" s="8">
        <f t="shared" si="97"/>
        <v>0</v>
      </c>
      <c r="DG117" s="8">
        <f t="shared" si="98"/>
        <v>0</v>
      </c>
      <c r="DH117" s="8">
        <f t="shared" si="99"/>
        <v>0</v>
      </c>
      <c r="DI117" s="8">
        <f t="shared" si="100"/>
        <v>0</v>
      </c>
      <c r="DJ117" s="19"/>
      <c r="DK117" s="18"/>
      <c r="DL117" s="18"/>
      <c r="DM117" s="19"/>
      <c r="DN117" s="19"/>
      <c r="DO117" s="18"/>
      <c r="DP117" s="18"/>
      <c r="DQ117" s="19"/>
      <c r="DR117" s="19"/>
      <c r="DS117" s="18"/>
      <c r="DT117" s="18"/>
      <c r="DU117" s="19"/>
      <c r="DV117" s="18"/>
      <c r="DW117" s="18"/>
      <c r="DX117" s="18"/>
      <c r="DY117" s="18"/>
      <c r="DZ117" s="18"/>
      <c r="EA117" s="18"/>
      <c r="EB117" s="18"/>
      <c r="EC117" s="18"/>
      <c r="ED117" s="18"/>
      <c r="EE117" s="18"/>
      <c r="EF117" s="18"/>
      <c r="EG117" s="18"/>
      <c r="EH117" s="18"/>
      <c r="EI117" s="18"/>
      <c r="EJ117" s="18"/>
      <c r="EK117" s="18"/>
      <c r="EL117" s="18"/>
      <c r="EM117" s="18"/>
      <c r="EN117" s="18"/>
      <c r="EO117" s="18"/>
      <c r="EP117" s="18"/>
      <c r="EQ117" s="18"/>
      <c r="ER117" s="18"/>
      <c r="ES117" s="18"/>
      <c r="ET117" s="18"/>
      <c r="EU117" s="18"/>
      <c r="EV117" s="18"/>
      <c r="EW117" s="18"/>
      <c r="EX117" s="18"/>
      <c r="EY117" s="18"/>
      <c r="EZ117" s="18"/>
      <c r="FA117" s="18"/>
      <c r="FB117" s="18"/>
      <c r="FC117" s="18"/>
      <c r="FD117" s="18"/>
      <c r="FE117" s="18"/>
    </row>
    <row r="118" spans="1:161" x14ac:dyDescent="0.25">
      <c r="A118" s="28"/>
      <c r="B118" s="71"/>
      <c r="C118" s="29"/>
      <c r="D118" s="30"/>
      <c r="E118" s="31"/>
      <c r="F118" s="32"/>
      <c r="G118" s="74"/>
      <c r="H118" s="33"/>
      <c r="I118" s="34"/>
      <c r="J118" s="35"/>
      <c r="K118" s="104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9"/>
      <c r="AX118" s="18"/>
      <c r="AY118" s="18"/>
      <c r="AZ118" s="18"/>
      <c r="BA118" s="18"/>
      <c r="BB118" s="18"/>
      <c r="BC118" s="18"/>
      <c r="BD118" s="18"/>
      <c r="BE118" s="18"/>
      <c r="BF118" s="18"/>
      <c r="BG118" s="18"/>
      <c r="BH118" s="19"/>
      <c r="BI118" s="18"/>
      <c r="BJ118" s="18"/>
      <c r="BK118" s="18"/>
      <c r="BL118" s="18"/>
      <c r="BM118" s="18"/>
      <c r="BN118" s="18"/>
      <c r="BO118" s="18"/>
      <c r="BP118" s="18"/>
      <c r="BQ118" s="18"/>
      <c r="BR118" s="18"/>
      <c r="BS118" s="19"/>
      <c r="BT118" s="18"/>
      <c r="BU118" s="18"/>
      <c r="BV118" s="18"/>
      <c r="BW118" s="18"/>
      <c r="BX118" s="18"/>
      <c r="BY118" s="18"/>
      <c r="BZ118" s="18"/>
      <c r="CA118" s="18"/>
      <c r="CB118" s="18"/>
      <c r="CC118" s="18"/>
      <c r="CD118" s="18"/>
      <c r="CE118" s="18"/>
      <c r="CF118" s="18"/>
      <c r="CG118" s="18"/>
      <c r="CH118" s="18"/>
      <c r="CI118" s="18"/>
      <c r="CJ118" s="8">
        <f t="shared" si="89"/>
        <v>0</v>
      </c>
      <c r="CK118" s="8">
        <f t="shared" si="90"/>
        <v>0</v>
      </c>
      <c r="CL118" s="8" t="str">
        <f t="shared" si="101"/>
        <v/>
      </c>
      <c r="CM118" s="8" t="str">
        <f t="shared" si="102"/>
        <v/>
      </c>
      <c r="CN118" s="8" t="str">
        <f t="shared" si="103"/>
        <v/>
      </c>
      <c r="CO118" s="8" t="str">
        <f t="shared" si="104"/>
        <v/>
      </c>
      <c r="CP118" s="8">
        <f>IF(D118="",0,IF(D118=E118,0,IF(D118&lt;E118,0,IF('Equipes et choix des points'!$I$2=1,IF('Matchs et classements'!D118&gt;'Matchs et classements'!E118,3),IF('Equipes et choix des points'!$I$2=2,IF('Matchs et classements'!D118&gt;E118,4))))))</f>
        <v>0</v>
      </c>
      <c r="CQ118" s="8">
        <f>IF(E118="",0,IF(E118=D118,0,IF(E118&lt;D118,0,IF('Equipes et choix des points'!$I$2=1,IF('Matchs et classements'!E118&gt;'Matchs et classements'!D118,3),IF('Equipes et choix des points'!$I$2=2,IF('Matchs et classements'!E118&gt;'Matchs et classements'!D118,4))))))</f>
        <v>0</v>
      </c>
      <c r="CR118" s="8">
        <f>IF(D118="",0,IF(D118&gt;E118,0,IF(D118&lt;E118,0,IF('Equipes et choix des points'!$I$2=1,IF('Matchs et classements'!D118='Matchs et classements'!E118,1),IF('Equipes et choix des points'!$I$2=2,IF('Matchs et classements'!D118='Matchs et classements'!E118,2))))))</f>
        <v>0</v>
      </c>
      <c r="CS118" s="8">
        <f>IF(E118="",0,IF(E118&gt;D118,0,IF(E118&lt;D118,0,IF('Equipes et choix des points'!$I$2=1,IF('Matchs et classements'!E118='Matchs et classements'!D118,1),IF('Equipes et choix des points'!$I$2=2,IF('Matchs et classements'!E118='Matchs et classements'!D118,2))))))</f>
        <v>0</v>
      </c>
      <c r="CT118" s="8">
        <f>IF(D118="",0,IF(D118&gt;E118,0,IF(D118=E118,0,IF('Equipes et choix des points'!$I$2=1,IF('Matchs et classements'!D118&lt;'Matchs et classements'!E118,0),IF('Equipes et choix des points'!$I$2=2,IF('Matchs et classements'!D118&lt;'Matchs et classements'!E118,1))))))</f>
        <v>0</v>
      </c>
      <c r="CU118" s="8">
        <f>IF(E118="",0,IF(E118&gt;D118,0,IF(E118=D118,0,IF('Equipes et choix des points'!$I$2=1,IF('Matchs et classements'!E118&lt;'Matchs et classements'!D118,0),IF('Equipes et choix des points'!$I$2=2,IF('Matchs et classements'!E118&lt;'Matchs et classements'!D118,1))))))</f>
        <v>0</v>
      </c>
      <c r="CV118" s="8">
        <f t="shared" si="105"/>
        <v>0</v>
      </c>
      <c r="CW118" s="8">
        <f t="shared" si="106"/>
        <v>0</v>
      </c>
      <c r="CX118" s="8">
        <f t="shared" si="107"/>
        <v>0</v>
      </c>
      <c r="CY118" s="8">
        <f t="shared" si="108"/>
        <v>0</v>
      </c>
      <c r="CZ118" s="8" t="b">
        <f t="shared" si="91"/>
        <v>0</v>
      </c>
      <c r="DA118" s="8" t="b">
        <f t="shared" si="92"/>
        <v>0</v>
      </c>
      <c r="DB118" s="8" t="b">
        <f t="shared" si="93"/>
        <v>0</v>
      </c>
      <c r="DC118" s="8" t="b">
        <f t="shared" si="94"/>
        <v>0</v>
      </c>
      <c r="DD118" s="8" t="b">
        <f t="shared" si="95"/>
        <v>0</v>
      </c>
      <c r="DE118" s="8" t="b">
        <f t="shared" si="96"/>
        <v>0</v>
      </c>
      <c r="DF118" s="8">
        <f t="shared" si="97"/>
        <v>0</v>
      </c>
      <c r="DG118" s="8">
        <f t="shared" si="98"/>
        <v>0</v>
      </c>
      <c r="DH118" s="8">
        <f t="shared" si="99"/>
        <v>0</v>
      </c>
      <c r="DI118" s="8">
        <f t="shared" si="100"/>
        <v>0</v>
      </c>
      <c r="DJ118" s="19"/>
      <c r="DK118" s="18"/>
      <c r="DL118" s="18"/>
      <c r="DM118" s="19"/>
      <c r="DN118" s="19"/>
      <c r="DO118" s="18"/>
      <c r="DP118" s="18"/>
      <c r="DQ118" s="19"/>
      <c r="DR118" s="19"/>
      <c r="DS118" s="18"/>
      <c r="DT118" s="18"/>
      <c r="DU118" s="19"/>
      <c r="DV118" s="18"/>
      <c r="DW118" s="18"/>
      <c r="DX118" s="18"/>
      <c r="DY118" s="18"/>
      <c r="DZ118" s="18"/>
      <c r="EA118" s="18"/>
      <c r="EB118" s="18"/>
      <c r="EC118" s="18"/>
      <c r="ED118" s="18"/>
      <c r="EE118" s="18"/>
      <c r="EF118" s="18"/>
      <c r="EG118" s="18"/>
      <c r="EH118" s="18"/>
      <c r="EI118" s="18"/>
      <c r="EJ118" s="18"/>
      <c r="EK118" s="18"/>
      <c r="EL118" s="18"/>
      <c r="EM118" s="18"/>
      <c r="EN118" s="18"/>
      <c r="EO118" s="18"/>
      <c r="EP118" s="18"/>
      <c r="EQ118" s="18"/>
      <c r="ER118" s="18"/>
      <c r="ES118" s="18"/>
      <c r="ET118" s="18"/>
      <c r="EU118" s="18"/>
      <c r="EV118" s="18"/>
      <c r="EW118" s="18"/>
      <c r="EX118" s="18"/>
      <c r="EY118" s="18"/>
      <c r="EZ118" s="18"/>
      <c r="FA118" s="18"/>
      <c r="FB118" s="18"/>
      <c r="FC118" s="18"/>
      <c r="FD118" s="18"/>
      <c r="FE118" s="18"/>
    </row>
    <row r="119" spans="1:161" x14ac:dyDescent="0.25">
      <c r="A119" s="28"/>
      <c r="B119" s="71"/>
      <c r="C119" s="29"/>
      <c r="D119" s="30"/>
      <c r="E119" s="31"/>
      <c r="F119" s="32"/>
      <c r="G119" s="74"/>
      <c r="H119" s="33"/>
      <c r="I119" s="34"/>
      <c r="J119" s="35"/>
      <c r="K119" s="104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9"/>
      <c r="AX119" s="18"/>
      <c r="AY119" s="18"/>
      <c r="AZ119" s="18"/>
      <c r="BA119" s="18"/>
      <c r="BB119" s="18"/>
      <c r="BC119" s="18"/>
      <c r="BD119" s="18"/>
      <c r="BE119" s="18"/>
      <c r="BF119" s="18"/>
      <c r="BG119" s="18"/>
      <c r="BH119" s="19"/>
      <c r="BI119" s="18"/>
      <c r="BJ119" s="18"/>
      <c r="BK119" s="18"/>
      <c r="BL119" s="18"/>
      <c r="BM119" s="18"/>
      <c r="BN119" s="18"/>
      <c r="BO119" s="18"/>
      <c r="BP119" s="18"/>
      <c r="BQ119" s="18"/>
      <c r="BR119" s="18"/>
      <c r="BS119" s="19"/>
      <c r="BT119" s="18"/>
      <c r="BU119" s="18"/>
      <c r="BV119" s="18"/>
      <c r="BW119" s="18"/>
      <c r="BX119" s="18"/>
      <c r="BY119" s="18"/>
      <c r="BZ119" s="18"/>
      <c r="CA119" s="18"/>
      <c r="CB119" s="18"/>
      <c r="CC119" s="18"/>
      <c r="CD119" s="18"/>
      <c r="CE119" s="18"/>
      <c r="CF119" s="18"/>
      <c r="CG119" s="18"/>
      <c r="CH119" s="18"/>
      <c r="CI119" s="18"/>
      <c r="CJ119" s="8">
        <f t="shared" si="89"/>
        <v>0</v>
      </c>
      <c r="CK119" s="8">
        <f t="shared" si="90"/>
        <v>0</v>
      </c>
      <c r="CL119" s="8" t="str">
        <f t="shared" si="101"/>
        <v/>
      </c>
      <c r="CM119" s="8" t="str">
        <f t="shared" si="102"/>
        <v/>
      </c>
      <c r="CN119" s="8" t="str">
        <f t="shared" si="103"/>
        <v/>
      </c>
      <c r="CO119" s="8" t="str">
        <f t="shared" si="104"/>
        <v/>
      </c>
      <c r="CP119" s="8">
        <f>IF(D119="",0,IF(D119=E119,0,IF(D119&lt;E119,0,IF('Equipes et choix des points'!$I$2=1,IF('Matchs et classements'!D119&gt;'Matchs et classements'!E119,3),IF('Equipes et choix des points'!$I$2=2,IF('Matchs et classements'!D119&gt;E119,4))))))</f>
        <v>0</v>
      </c>
      <c r="CQ119" s="8">
        <f>IF(E119="",0,IF(E119=D119,0,IF(E119&lt;D119,0,IF('Equipes et choix des points'!$I$2=1,IF('Matchs et classements'!E119&gt;'Matchs et classements'!D119,3),IF('Equipes et choix des points'!$I$2=2,IF('Matchs et classements'!E119&gt;'Matchs et classements'!D119,4))))))</f>
        <v>0</v>
      </c>
      <c r="CR119" s="8">
        <f>IF(D119="",0,IF(D119&gt;E119,0,IF(D119&lt;E119,0,IF('Equipes et choix des points'!$I$2=1,IF('Matchs et classements'!D119='Matchs et classements'!E119,1),IF('Equipes et choix des points'!$I$2=2,IF('Matchs et classements'!D119='Matchs et classements'!E119,2))))))</f>
        <v>0</v>
      </c>
      <c r="CS119" s="8">
        <f>IF(E119="",0,IF(E119&gt;D119,0,IF(E119&lt;D119,0,IF('Equipes et choix des points'!$I$2=1,IF('Matchs et classements'!E119='Matchs et classements'!D119,1),IF('Equipes et choix des points'!$I$2=2,IF('Matchs et classements'!E119='Matchs et classements'!D119,2))))))</f>
        <v>0</v>
      </c>
      <c r="CT119" s="8">
        <f>IF(D119="",0,IF(D119&gt;E119,0,IF(D119=E119,0,IF('Equipes et choix des points'!$I$2=1,IF('Matchs et classements'!D119&lt;'Matchs et classements'!E119,0),IF('Equipes et choix des points'!$I$2=2,IF('Matchs et classements'!D119&lt;'Matchs et classements'!E119,1))))))</f>
        <v>0</v>
      </c>
      <c r="CU119" s="8">
        <f>IF(E119="",0,IF(E119&gt;D119,0,IF(E119=D119,0,IF('Equipes et choix des points'!$I$2=1,IF('Matchs et classements'!E119&lt;'Matchs et classements'!D119,0),IF('Equipes et choix des points'!$I$2=2,IF('Matchs et classements'!E119&lt;'Matchs et classements'!D119,1))))))</f>
        <v>0</v>
      </c>
      <c r="CV119" s="8">
        <f t="shared" si="105"/>
        <v>0</v>
      </c>
      <c r="CW119" s="8">
        <f t="shared" si="106"/>
        <v>0</v>
      </c>
      <c r="CX119" s="8">
        <f t="shared" si="107"/>
        <v>0</v>
      </c>
      <c r="CY119" s="8">
        <f t="shared" si="108"/>
        <v>0</v>
      </c>
      <c r="CZ119" s="8" t="b">
        <f t="shared" si="91"/>
        <v>0</v>
      </c>
      <c r="DA119" s="8" t="b">
        <f t="shared" si="92"/>
        <v>0</v>
      </c>
      <c r="DB119" s="8" t="b">
        <f t="shared" si="93"/>
        <v>0</v>
      </c>
      <c r="DC119" s="8" t="b">
        <f t="shared" si="94"/>
        <v>0</v>
      </c>
      <c r="DD119" s="8" t="b">
        <f t="shared" si="95"/>
        <v>0</v>
      </c>
      <c r="DE119" s="8" t="b">
        <f t="shared" si="96"/>
        <v>0</v>
      </c>
      <c r="DF119" s="8">
        <f t="shared" si="97"/>
        <v>0</v>
      </c>
      <c r="DG119" s="8">
        <f t="shared" si="98"/>
        <v>0</v>
      </c>
      <c r="DH119" s="8">
        <f t="shared" si="99"/>
        <v>0</v>
      </c>
      <c r="DI119" s="8">
        <f t="shared" si="100"/>
        <v>0</v>
      </c>
      <c r="DJ119" s="19"/>
      <c r="DK119" s="18"/>
      <c r="DL119" s="18"/>
      <c r="DM119" s="19"/>
      <c r="DN119" s="19"/>
      <c r="DO119" s="18"/>
      <c r="DP119" s="18"/>
      <c r="DQ119" s="19"/>
      <c r="DR119" s="19"/>
      <c r="DS119" s="18"/>
      <c r="DT119" s="18"/>
      <c r="DU119" s="19"/>
      <c r="DV119" s="18"/>
      <c r="DW119" s="18"/>
      <c r="DX119" s="18"/>
      <c r="DY119" s="18"/>
      <c r="DZ119" s="18"/>
      <c r="EA119" s="18"/>
      <c r="EB119" s="18"/>
      <c r="EC119" s="18"/>
      <c r="ED119" s="18"/>
      <c r="EE119" s="18"/>
      <c r="EF119" s="18"/>
      <c r="EG119" s="18"/>
      <c r="EH119" s="18"/>
      <c r="EI119" s="18"/>
      <c r="EJ119" s="18"/>
      <c r="EK119" s="18"/>
      <c r="EL119" s="18"/>
      <c r="EM119" s="18"/>
      <c r="EN119" s="18"/>
      <c r="EO119" s="18"/>
      <c r="EP119" s="18"/>
      <c r="EQ119" s="18"/>
      <c r="ER119" s="18"/>
      <c r="ES119" s="18"/>
      <c r="ET119" s="18"/>
      <c r="EU119" s="18"/>
      <c r="EV119" s="18"/>
      <c r="EW119" s="18"/>
      <c r="EX119" s="18"/>
      <c r="EY119" s="18"/>
      <c r="EZ119" s="18"/>
      <c r="FA119" s="18"/>
      <c r="FB119" s="18"/>
      <c r="FC119" s="18"/>
      <c r="FD119" s="18"/>
      <c r="FE119" s="18"/>
    </row>
    <row r="120" spans="1:161" x14ac:dyDescent="0.25">
      <c r="A120" s="28"/>
      <c r="B120" s="71"/>
      <c r="C120" s="29"/>
      <c r="D120" s="30"/>
      <c r="E120" s="31"/>
      <c r="F120" s="32"/>
      <c r="G120" s="74"/>
      <c r="H120" s="33"/>
      <c r="I120" s="34"/>
      <c r="J120" s="35"/>
      <c r="K120" s="104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9"/>
      <c r="AX120" s="18"/>
      <c r="AY120" s="18"/>
      <c r="AZ120" s="18"/>
      <c r="BA120" s="18"/>
      <c r="BB120" s="18"/>
      <c r="BC120" s="18"/>
      <c r="BD120" s="18"/>
      <c r="BE120" s="18"/>
      <c r="BF120" s="18"/>
      <c r="BG120" s="18"/>
      <c r="BH120" s="19"/>
      <c r="BI120" s="18"/>
      <c r="BJ120" s="18"/>
      <c r="BK120" s="18"/>
      <c r="BL120" s="18"/>
      <c r="BM120" s="18"/>
      <c r="BN120" s="18"/>
      <c r="BO120" s="18"/>
      <c r="BP120" s="18"/>
      <c r="BQ120" s="18"/>
      <c r="BR120" s="18"/>
      <c r="BS120" s="19"/>
      <c r="BT120" s="18"/>
      <c r="BU120" s="18"/>
      <c r="BV120" s="18"/>
      <c r="BW120" s="18"/>
      <c r="BX120" s="18"/>
      <c r="BY120" s="18"/>
      <c r="BZ120" s="18"/>
      <c r="CA120" s="18"/>
      <c r="CB120" s="18"/>
      <c r="CC120" s="18"/>
      <c r="CD120" s="18"/>
      <c r="CE120" s="18"/>
      <c r="CF120" s="18"/>
      <c r="CG120" s="18"/>
      <c r="CH120" s="18"/>
      <c r="CI120" s="18"/>
      <c r="CJ120" s="8">
        <f t="shared" si="89"/>
        <v>0</v>
      </c>
      <c r="CK120" s="8">
        <f t="shared" si="90"/>
        <v>0</v>
      </c>
      <c r="CL120" s="8" t="str">
        <f t="shared" si="101"/>
        <v/>
      </c>
      <c r="CM120" s="8" t="str">
        <f t="shared" si="102"/>
        <v/>
      </c>
      <c r="CN120" s="8" t="str">
        <f t="shared" si="103"/>
        <v/>
      </c>
      <c r="CO120" s="8" t="str">
        <f t="shared" si="104"/>
        <v/>
      </c>
      <c r="CP120" s="8">
        <f>IF(D120="",0,IF(D120=E120,0,IF(D120&lt;E120,0,IF('Equipes et choix des points'!$I$2=1,IF('Matchs et classements'!D120&gt;'Matchs et classements'!E120,3),IF('Equipes et choix des points'!$I$2=2,IF('Matchs et classements'!D120&gt;E120,4))))))</f>
        <v>0</v>
      </c>
      <c r="CQ120" s="8">
        <f>IF(E120="",0,IF(E120=D120,0,IF(E120&lt;D120,0,IF('Equipes et choix des points'!$I$2=1,IF('Matchs et classements'!E120&gt;'Matchs et classements'!D120,3),IF('Equipes et choix des points'!$I$2=2,IF('Matchs et classements'!E120&gt;'Matchs et classements'!D120,4))))))</f>
        <v>0</v>
      </c>
      <c r="CR120" s="8">
        <f>IF(D120="",0,IF(D120&gt;E120,0,IF(D120&lt;E120,0,IF('Equipes et choix des points'!$I$2=1,IF('Matchs et classements'!D120='Matchs et classements'!E120,1),IF('Equipes et choix des points'!$I$2=2,IF('Matchs et classements'!D120='Matchs et classements'!E120,2))))))</f>
        <v>0</v>
      </c>
      <c r="CS120" s="8">
        <f>IF(E120="",0,IF(E120&gt;D120,0,IF(E120&lt;D120,0,IF('Equipes et choix des points'!$I$2=1,IF('Matchs et classements'!E120='Matchs et classements'!D120,1),IF('Equipes et choix des points'!$I$2=2,IF('Matchs et classements'!E120='Matchs et classements'!D120,2))))))</f>
        <v>0</v>
      </c>
      <c r="CT120" s="8">
        <f>IF(D120="",0,IF(D120&gt;E120,0,IF(D120=E120,0,IF('Equipes et choix des points'!$I$2=1,IF('Matchs et classements'!D120&lt;'Matchs et classements'!E120,0),IF('Equipes et choix des points'!$I$2=2,IF('Matchs et classements'!D120&lt;'Matchs et classements'!E120,1))))))</f>
        <v>0</v>
      </c>
      <c r="CU120" s="8">
        <f>IF(E120="",0,IF(E120&gt;D120,0,IF(E120=D120,0,IF('Equipes et choix des points'!$I$2=1,IF('Matchs et classements'!E120&lt;'Matchs et classements'!D120,0),IF('Equipes et choix des points'!$I$2=2,IF('Matchs et classements'!E120&lt;'Matchs et classements'!D120,1))))))</f>
        <v>0</v>
      </c>
      <c r="CV120" s="8">
        <f t="shared" si="105"/>
        <v>0</v>
      </c>
      <c r="CW120" s="8">
        <f t="shared" si="106"/>
        <v>0</v>
      </c>
      <c r="CX120" s="8">
        <f t="shared" si="107"/>
        <v>0</v>
      </c>
      <c r="CY120" s="8">
        <f t="shared" si="108"/>
        <v>0</v>
      </c>
      <c r="CZ120" s="8" t="b">
        <f t="shared" si="91"/>
        <v>0</v>
      </c>
      <c r="DA120" s="8" t="b">
        <f t="shared" si="92"/>
        <v>0</v>
      </c>
      <c r="DB120" s="8" t="b">
        <f t="shared" si="93"/>
        <v>0</v>
      </c>
      <c r="DC120" s="8" t="b">
        <f t="shared" si="94"/>
        <v>0</v>
      </c>
      <c r="DD120" s="8" t="b">
        <f t="shared" si="95"/>
        <v>0</v>
      </c>
      <c r="DE120" s="8" t="b">
        <f t="shared" si="96"/>
        <v>0</v>
      </c>
      <c r="DF120" s="8">
        <f t="shared" si="97"/>
        <v>0</v>
      </c>
      <c r="DG120" s="8">
        <f t="shared" si="98"/>
        <v>0</v>
      </c>
      <c r="DH120" s="8">
        <f t="shared" si="99"/>
        <v>0</v>
      </c>
      <c r="DI120" s="8">
        <f t="shared" si="100"/>
        <v>0</v>
      </c>
      <c r="DJ120" s="19"/>
      <c r="DK120" s="18"/>
      <c r="DL120" s="18"/>
      <c r="DM120" s="19"/>
      <c r="DN120" s="19"/>
      <c r="DO120" s="18"/>
      <c r="DP120" s="18"/>
      <c r="DQ120" s="19"/>
      <c r="DR120" s="19"/>
      <c r="DS120" s="18"/>
      <c r="DT120" s="18"/>
      <c r="DU120" s="19"/>
      <c r="DV120" s="18"/>
      <c r="DW120" s="18"/>
      <c r="DX120" s="18"/>
      <c r="DY120" s="18"/>
      <c r="DZ120" s="18"/>
      <c r="EA120" s="18"/>
      <c r="EB120" s="18"/>
      <c r="EC120" s="18"/>
      <c r="ED120" s="18"/>
      <c r="EE120" s="18"/>
      <c r="EF120" s="18"/>
      <c r="EG120" s="18"/>
      <c r="EH120" s="18"/>
      <c r="EI120" s="18"/>
      <c r="EJ120" s="18"/>
      <c r="EK120" s="18"/>
      <c r="EL120" s="18"/>
      <c r="EM120" s="18"/>
      <c r="EN120" s="18"/>
      <c r="EO120" s="18"/>
      <c r="EP120" s="18"/>
      <c r="EQ120" s="18"/>
      <c r="ER120" s="18"/>
      <c r="ES120" s="18"/>
      <c r="ET120" s="18"/>
      <c r="EU120" s="18"/>
      <c r="EV120" s="18"/>
      <c r="EW120" s="18"/>
      <c r="EX120" s="18"/>
      <c r="EY120" s="18"/>
      <c r="EZ120" s="18"/>
      <c r="FA120" s="18"/>
      <c r="FB120" s="18"/>
      <c r="FC120" s="18"/>
      <c r="FD120" s="18"/>
      <c r="FE120" s="18"/>
    </row>
    <row r="121" spans="1:161" x14ac:dyDescent="0.25">
      <c r="A121" s="28"/>
      <c r="B121" s="71"/>
      <c r="C121" s="29"/>
      <c r="D121" s="30"/>
      <c r="E121" s="31"/>
      <c r="F121" s="32"/>
      <c r="G121" s="74"/>
      <c r="H121" s="33"/>
      <c r="I121" s="34"/>
      <c r="J121" s="35"/>
      <c r="K121" s="104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9"/>
      <c r="AX121" s="18"/>
      <c r="AY121" s="18"/>
      <c r="AZ121" s="18"/>
      <c r="BA121" s="18"/>
      <c r="BB121" s="18"/>
      <c r="BC121" s="18"/>
      <c r="BD121" s="18"/>
      <c r="BE121" s="18"/>
      <c r="BF121" s="18"/>
      <c r="BG121" s="18"/>
      <c r="BH121" s="19"/>
      <c r="BI121" s="18"/>
      <c r="BJ121" s="18"/>
      <c r="BK121" s="18"/>
      <c r="BL121" s="18"/>
      <c r="BM121" s="18"/>
      <c r="BN121" s="18"/>
      <c r="BO121" s="18"/>
      <c r="BP121" s="18"/>
      <c r="BQ121" s="18"/>
      <c r="BR121" s="18"/>
      <c r="BS121" s="19"/>
      <c r="BT121" s="18"/>
      <c r="BU121" s="18"/>
      <c r="BV121" s="18"/>
      <c r="BW121" s="18"/>
      <c r="BX121" s="18"/>
      <c r="BY121" s="18"/>
      <c r="BZ121" s="18"/>
      <c r="CA121" s="18"/>
      <c r="CB121" s="18"/>
      <c r="CC121" s="18"/>
      <c r="CD121" s="18"/>
      <c r="CE121" s="18"/>
      <c r="CF121" s="18"/>
      <c r="CG121" s="18"/>
      <c r="CH121" s="18"/>
      <c r="CI121" s="18"/>
      <c r="CJ121" s="8">
        <f t="shared" si="89"/>
        <v>0</v>
      </c>
      <c r="CK121" s="8">
        <f t="shared" si="90"/>
        <v>0</v>
      </c>
      <c r="CL121" s="8" t="str">
        <f t="shared" si="101"/>
        <v/>
      </c>
      <c r="CM121" s="8" t="str">
        <f t="shared" si="102"/>
        <v/>
      </c>
      <c r="CN121" s="8" t="str">
        <f t="shared" si="103"/>
        <v/>
      </c>
      <c r="CO121" s="8" t="str">
        <f t="shared" si="104"/>
        <v/>
      </c>
      <c r="CP121" s="8">
        <f>IF(D121="",0,IF(D121=E121,0,IF(D121&lt;E121,0,IF('Equipes et choix des points'!$I$2=1,IF('Matchs et classements'!D121&gt;'Matchs et classements'!E121,3),IF('Equipes et choix des points'!$I$2=2,IF('Matchs et classements'!D121&gt;E121,4))))))</f>
        <v>0</v>
      </c>
      <c r="CQ121" s="8">
        <f>IF(E121="",0,IF(E121=D121,0,IF(E121&lt;D121,0,IF('Equipes et choix des points'!$I$2=1,IF('Matchs et classements'!E121&gt;'Matchs et classements'!D121,3),IF('Equipes et choix des points'!$I$2=2,IF('Matchs et classements'!E121&gt;'Matchs et classements'!D121,4))))))</f>
        <v>0</v>
      </c>
      <c r="CR121" s="8">
        <f>IF(D121="",0,IF(D121&gt;E121,0,IF(D121&lt;E121,0,IF('Equipes et choix des points'!$I$2=1,IF('Matchs et classements'!D121='Matchs et classements'!E121,1),IF('Equipes et choix des points'!$I$2=2,IF('Matchs et classements'!D121='Matchs et classements'!E121,2))))))</f>
        <v>0</v>
      </c>
      <c r="CS121" s="8">
        <f>IF(E121="",0,IF(E121&gt;D121,0,IF(E121&lt;D121,0,IF('Equipes et choix des points'!$I$2=1,IF('Matchs et classements'!E121='Matchs et classements'!D121,1),IF('Equipes et choix des points'!$I$2=2,IF('Matchs et classements'!E121='Matchs et classements'!D121,2))))))</f>
        <v>0</v>
      </c>
      <c r="CT121" s="8">
        <f>IF(D121="",0,IF(D121&gt;E121,0,IF(D121=E121,0,IF('Equipes et choix des points'!$I$2=1,IF('Matchs et classements'!D121&lt;'Matchs et classements'!E121,0),IF('Equipes et choix des points'!$I$2=2,IF('Matchs et classements'!D121&lt;'Matchs et classements'!E121,1))))))</f>
        <v>0</v>
      </c>
      <c r="CU121" s="8">
        <f>IF(E121="",0,IF(E121&gt;D121,0,IF(E121=D121,0,IF('Equipes et choix des points'!$I$2=1,IF('Matchs et classements'!E121&lt;'Matchs et classements'!D121,0),IF('Equipes et choix des points'!$I$2=2,IF('Matchs et classements'!E121&lt;'Matchs et classements'!D121,1))))))</f>
        <v>0</v>
      </c>
      <c r="CV121" s="8">
        <f t="shared" si="105"/>
        <v>0</v>
      </c>
      <c r="CW121" s="8">
        <f t="shared" si="106"/>
        <v>0</v>
      </c>
      <c r="CX121" s="8">
        <f t="shared" si="107"/>
        <v>0</v>
      </c>
      <c r="CY121" s="8">
        <f t="shared" si="108"/>
        <v>0</v>
      </c>
      <c r="CZ121" s="8" t="b">
        <f t="shared" si="91"/>
        <v>0</v>
      </c>
      <c r="DA121" s="8" t="b">
        <f t="shared" si="92"/>
        <v>0</v>
      </c>
      <c r="DB121" s="8" t="b">
        <f t="shared" si="93"/>
        <v>0</v>
      </c>
      <c r="DC121" s="8" t="b">
        <f t="shared" si="94"/>
        <v>0</v>
      </c>
      <c r="DD121" s="8" t="b">
        <f t="shared" si="95"/>
        <v>0</v>
      </c>
      <c r="DE121" s="8" t="b">
        <f t="shared" si="96"/>
        <v>0</v>
      </c>
      <c r="DF121" s="8">
        <f t="shared" si="97"/>
        <v>0</v>
      </c>
      <c r="DG121" s="8">
        <f t="shared" si="98"/>
        <v>0</v>
      </c>
      <c r="DH121" s="8">
        <f t="shared" si="99"/>
        <v>0</v>
      </c>
      <c r="DI121" s="8">
        <f t="shared" si="100"/>
        <v>0</v>
      </c>
      <c r="DJ121" s="19"/>
      <c r="DK121" s="18"/>
      <c r="DL121" s="18"/>
      <c r="DM121" s="19"/>
      <c r="DN121" s="19"/>
      <c r="DO121" s="18"/>
      <c r="DP121" s="18"/>
      <c r="DQ121" s="19"/>
      <c r="DR121" s="19"/>
      <c r="DS121" s="18"/>
      <c r="DT121" s="18"/>
      <c r="DU121" s="19"/>
      <c r="DV121" s="18"/>
      <c r="DW121" s="18"/>
      <c r="DX121" s="18"/>
      <c r="DY121" s="18"/>
      <c r="DZ121" s="18"/>
      <c r="EA121" s="18"/>
      <c r="EB121" s="18"/>
      <c r="EC121" s="18"/>
      <c r="ED121" s="18"/>
      <c r="EE121" s="18"/>
      <c r="EF121" s="18"/>
      <c r="EG121" s="18"/>
      <c r="EH121" s="18"/>
      <c r="EI121" s="18"/>
      <c r="EJ121" s="18"/>
      <c r="EK121" s="18"/>
      <c r="EL121" s="18"/>
      <c r="EM121" s="18"/>
      <c r="EN121" s="18"/>
      <c r="EO121" s="18"/>
      <c r="EP121" s="18"/>
      <c r="EQ121" s="18"/>
      <c r="ER121" s="18"/>
      <c r="ES121" s="18"/>
      <c r="ET121" s="18"/>
      <c r="EU121" s="18"/>
      <c r="EV121" s="18"/>
      <c r="EW121" s="18"/>
      <c r="EX121" s="18"/>
      <c r="EY121" s="18"/>
      <c r="EZ121" s="18"/>
      <c r="FA121" s="18"/>
      <c r="FB121" s="18"/>
      <c r="FC121" s="18"/>
      <c r="FD121" s="18"/>
      <c r="FE121" s="18"/>
    </row>
    <row r="122" spans="1:161" x14ac:dyDescent="0.25">
      <c r="A122" s="28"/>
      <c r="B122" s="71"/>
      <c r="C122" s="29"/>
      <c r="D122" s="30"/>
      <c r="E122" s="31"/>
      <c r="F122" s="32"/>
      <c r="G122" s="74"/>
      <c r="H122" s="33"/>
      <c r="I122" s="34"/>
      <c r="J122" s="35"/>
      <c r="K122" s="104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9"/>
      <c r="AX122" s="18"/>
      <c r="AY122" s="18"/>
      <c r="AZ122" s="18"/>
      <c r="BA122" s="18"/>
      <c r="BB122" s="18"/>
      <c r="BC122" s="18"/>
      <c r="BD122" s="18"/>
      <c r="BE122" s="18"/>
      <c r="BF122" s="18"/>
      <c r="BG122" s="18"/>
      <c r="BH122" s="19"/>
      <c r="BI122" s="18"/>
      <c r="BJ122" s="18"/>
      <c r="BK122" s="18"/>
      <c r="BL122" s="18"/>
      <c r="BM122" s="18"/>
      <c r="BN122" s="18"/>
      <c r="BO122" s="18"/>
      <c r="BP122" s="18"/>
      <c r="BQ122" s="18"/>
      <c r="BR122" s="18"/>
      <c r="BS122" s="19"/>
      <c r="BT122" s="18"/>
      <c r="BU122" s="18"/>
      <c r="BV122" s="18"/>
      <c r="BW122" s="18"/>
      <c r="BX122" s="18"/>
      <c r="BY122" s="18"/>
      <c r="BZ122" s="18"/>
      <c r="CA122" s="18"/>
      <c r="CB122" s="18"/>
      <c r="CC122" s="18"/>
      <c r="CD122" s="18"/>
      <c r="CE122" s="18"/>
      <c r="CF122" s="18"/>
      <c r="CG122" s="18"/>
      <c r="CH122" s="18"/>
      <c r="CI122" s="18"/>
      <c r="CJ122" s="8">
        <f t="shared" si="89"/>
        <v>0</v>
      </c>
      <c r="CK122" s="8">
        <f t="shared" si="90"/>
        <v>0</v>
      </c>
      <c r="CL122" s="8" t="str">
        <f t="shared" si="101"/>
        <v/>
      </c>
      <c r="CM122" s="8" t="str">
        <f t="shared" si="102"/>
        <v/>
      </c>
      <c r="CN122" s="8" t="str">
        <f t="shared" si="103"/>
        <v/>
      </c>
      <c r="CO122" s="8" t="str">
        <f t="shared" si="104"/>
        <v/>
      </c>
      <c r="CP122" s="8">
        <f>IF(D122="",0,IF(D122=E122,0,IF(D122&lt;E122,0,IF('Equipes et choix des points'!$I$2=1,IF('Matchs et classements'!D122&gt;'Matchs et classements'!E122,3),IF('Equipes et choix des points'!$I$2=2,IF('Matchs et classements'!D122&gt;E122,4))))))</f>
        <v>0</v>
      </c>
      <c r="CQ122" s="8">
        <f>IF(E122="",0,IF(E122=D122,0,IF(E122&lt;D122,0,IF('Equipes et choix des points'!$I$2=1,IF('Matchs et classements'!E122&gt;'Matchs et classements'!D122,3),IF('Equipes et choix des points'!$I$2=2,IF('Matchs et classements'!E122&gt;'Matchs et classements'!D122,4))))))</f>
        <v>0</v>
      </c>
      <c r="CR122" s="8">
        <f>IF(D122="",0,IF(D122&gt;E122,0,IF(D122&lt;E122,0,IF('Equipes et choix des points'!$I$2=1,IF('Matchs et classements'!D122='Matchs et classements'!E122,1),IF('Equipes et choix des points'!$I$2=2,IF('Matchs et classements'!D122='Matchs et classements'!E122,2))))))</f>
        <v>0</v>
      </c>
      <c r="CS122" s="8">
        <f>IF(E122="",0,IF(E122&gt;D122,0,IF(E122&lt;D122,0,IF('Equipes et choix des points'!$I$2=1,IF('Matchs et classements'!E122='Matchs et classements'!D122,1),IF('Equipes et choix des points'!$I$2=2,IF('Matchs et classements'!E122='Matchs et classements'!D122,2))))))</f>
        <v>0</v>
      </c>
      <c r="CT122" s="8">
        <f>IF(D122="",0,IF(D122&gt;E122,0,IF(D122=E122,0,IF('Equipes et choix des points'!$I$2=1,IF('Matchs et classements'!D122&lt;'Matchs et classements'!E122,0),IF('Equipes et choix des points'!$I$2=2,IF('Matchs et classements'!D122&lt;'Matchs et classements'!E122,1))))))</f>
        <v>0</v>
      </c>
      <c r="CU122" s="8">
        <f>IF(E122="",0,IF(E122&gt;D122,0,IF(E122=D122,0,IF('Equipes et choix des points'!$I$2=1,IF('Matchs et classements'!E122&lt;'Matchs et classements'!D122,0),IF('Equipes et choix des points'!$I$2=2,IF('Matchs et classements'!E122&lt;'Matchs et classements'!D122,1))))))</f>
        <v>0</v>
      </c>
      <c r="CV122" s="8">
        <f t="shared" si="105"/>
        <v>0</v>
      </c>
      <c r="CW122" s="8">
        <f t="shared" si="106"/>
        <v>0</v>
      </c>
      <c r="CX122" s="8">
        <f t="shared" si="107"/>
        <v>0</v>
      </c>
      <c r="CY122" s="8">
        <f t="shared" si="108"/>
        <v>0</v>
      </c>
      <c r="CZ122" s="8" t="b">
        <f t="shared" si="91"/>
        <v>0</v>
      </c>
      <c r="DA122" s="8" t="b">
        <f t="shared" si="92"/>
        <v>0</v>
      </c>
      <c r="DB122" s="8" t="b">
        <f t="shared" si="93"/>
        <v>0</v>
      </c>
      <c r="DC122" s="8" t="b">
        <f t="shared" si="94"/>
        <v>0</v>
      </c>
      <c r="DD122" s="8" t="b">
        <f t="shared" si="95"/>
        <v>0</v>
      </c>
      <c r="DE122" s="8" t="b">
        <f t="shared" si="96"/>
        <v>0</v>
      </c>
      <c r="DF122" s="8">
        <f t="shared" si="97"/>
        <v>0</v>
      </c>
      <c r="DG122" s="8">
        <f t="shared" si="98"/>
        <v>0</v>
      </c>
      <c r="DH122" s="8">
        <f t="shared" si="99"/>
        <v>0</v>
      </c>
      <c r="DI122" s="8">
        <f t="shared" si="100"/>
        <v>0</v>
      </c>
      <c r="DJ122" s="19"/>
      <c r="DK122" s="18"/>
      <c r="DL122" s="18"/>
      <c r="DM122" s="19"/>
      <c r="DN122" s="19"/>
      <c r="DO122" s="18"/>
      <c r="DP122" s="18"/>
      <c r="DQ122" s="19"/>
      <c r="DR122" s="19"/>
      <c r="DS122" s="18"/>
      <c r="DT122" s="18"/>
      <c r="DU122" s="19"/>
      <c r="DV122" s="18"/>
      <c r="DW122" s="18"/>
      <c r="DX122" s="18"/>
      <c r="DY122" s="18"/>
      <c r="DZ122" s="18"/>
      <c r="EA122" s="18"/>
      <c r="EB122" s="18"/>
      <c r="EC122" s="18"/>
      <c r="ED122" s="18"/>
      <c r="EE122" s="18"/>
      <c r="EF122" s="18"/>
      <c r="EG122" s="18"/>
      <c r="EH122" s="18"/>
      <c r="EI122" s="18"/>
      <c r="EJ122" s="18"/>
      <c r="EK122" s="18"/>
      <c r="EL122" s="18"/>
      <c r="EM122" s="18"/>
      <c r="EN122" s="18"/>
      <c r="EO122" s="18"/>
      <c r="EP122" s="18"/>
      <c r="EQ122" s="18"/>
      <c r="ER122" s="18"/>
      <c r="ES122" s="18"/>
      <c r="ET122" s="18"/>
      <c r="EU122" s="18"/>
      <c r="EV122" s="18"/>
      <c r="EW122" s="18"/>
      <c r="EX122" s="18"/>
      <c r="EY122" s="18"/>
      <c r="EZ122" s="18"/>
      <c r="FA122" s="18"/>
      <c r="FB122" s="18"/>
      <c r="FC122" s="18"/>
      <c r="FD122" s="18"/>
      <c r="FE122" s="18"/>
    </row>
    <row r="123" spans="1:161" ht="15.75" thickBot="1" x14ac:dyDescent="0.3">
      <c r="A123" s="36"/>
      <c r="B123" s="72"/>
      <c r="C123" s="37"/>
      <c r="D123" s="38"/>
      <c r="E123" s="39"/>
      <c r="F123" s="40"/>
      <c r="G123" s="75"/>
      <c r="H123" s="41"/>
      <c r="I123" s="42"/>
      <c r="J123" s="43"/>
      <c r="K123" s="105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9"/>
      <c r="AX123" s="18"/>
      <c r="AY123" s="18"/>
      <c r="AZ123" s="18"/>
      <c r="BA123" s="18"/>
      <c r="BB123" s="18"/>
      <c r="BC123" s="18"/>
      <c r="BD123" s="18"/>
      <c r="BE123" s="18"/>
      <c r="BF123" s="18"/>
      <c r="BG123" s="18"/>
      <c r="BH123" s="19"/>
      <c r="BI123" s="18"/>
      <c r="BJ123" s="18"/>
      <c r="BK123" s="18"/>
      <c r="BL123" s="18"/>
      <c r="BM123" s="18"/>
      <c r="BN123" s="18"/>
      <c r="BO123" s="18"/>
      <c r="BP123" s="18"/>
      <c r="BQ123" s="18"/>
      <c r="BR123" s="18"/>
      <c r="BS123" s="19"/>
      <c r="BT123" s="18"/>
      <c r="BU123" s="18"/>
      <c r="BV123" s="18"/>
      <c r="BW123" s="18"/>
      <c r="BX123" s="18"/>
      <c r="BY123" s="18"/>
      <c r="BZ123" s="18"/>
      <c r="CA123" s="18"/>
      <c r="CB123" s="18"/>
      <c r="CC123" s="18"/>
      <c r="CD123" s="18"/>
      <c r="CE123" s="18"/>
      <c r="CF123" s="18"/>
      <c r="CG123" s="18"/>
      <c r="CH123" s="18"/>
      <c r="CI123" s="18"/>
      <c r="CJ123" s="8">
        <f t="shared" si="89"/>
        <v>0</v>
      </c>
      <c r="CK123" s="8">
        <f t="shared" si="90"/>
        <v>0</v>
      </c>
      <c r="CL123" s="8" t="str">
        <f t="shared" si="101"/>
        <v/>
      </c>
      <c r="CM123" s="8" t="str">
        <f t="shared" si="102"/>
        <v/>
      </c>
      <c r="CN123" s="8" t="str">
        <f t="shared" si="103"/>
        <v/>
      </c>
      <c r="CO123" s="8" t="str">
        <f t="shared" si="104"/>
        <v/>
      </c>
      <c r="CP123" s="8">
        <f>IF(D123="",0,IF(D123=E123,0,IF(D123&lt;E123,0,IF('Equipes et choix des points'!$I$2=1,IF('Matchs et classements'!D123&gt;'Matchs et classements'!E123,3),IF('Equipes et choix des points'!$I$2=2,IF('Matchs et classements'!D123&gt;E123,4))))))</f>
        <v>0</v>
      </c>
      <c r="CQ123" s="8">
        <f>IF(E123="",0,IF(E123=D123,0,IF(E123&lt;D123,0,IF('Equipes et choix des points'!$I$2=1,IF('Matchs et classements'!E123&gt;'Matchs et classements'!D123,3),IF('Equipes et choix des points'!$I$2=2,IF('Matchs et classements'!E123&gt;'Matchs et classements'!D123,4))))))</f>
        <v>0</v>
      </c>
      <c r="CR123" s="8">
        <f>IF(D123="",0,IF(D123&gt;E123,0,IF(D123&lt;E123,0,IF('Equipes et choix des points'!$I$2=1,IF('Matchs et classements'!D123='Matchs et classements'!E123,1),IF('Equipes et choix des points'!$I$2=2,IF('Matchs et classements'!D123='Matchs et classements'!E123,2))))))</f>
        <v>0</v>
      </c>
      <c r="CS123" s="8">
        <f>IF(E123="",0,IF(E123&gt;D123,0,IF(E123&lt;D123,0,IF('Equipes et choix des points'!$I$2=1,IF('Matchs et classements'!E123='Matchs et classements'!D123,1),IF('Equipes et choix des points'!$I$2=2,IF('Matchs et classements'!E123='Matchs et classements'!D123,2))))))</f>
        <v>0</v>
      </c>
      <c r="CT123" s="8">
        <f>IF(D123="",0,IF(D123&gt;E123,0,IF(D123=E123,0,IF('Equipes et choix des points'!$I$2=1,IF('Matchs et classements'!D123&lt;'Matchs et classements'!E123,0),IF('Equipes et choix des points'!$I$2=2,IF('Matchs et classements'!D123&lt;'Matchs et classements'!E123,1))))))</f>
        <v>0</v>
      </c>
      <c r="CU123" s="8">
        <f>IF(E123="",0,IF(E123&gt;D123,0,IF(E123=D123,0,IF('Equipes et choix des points'!$I$2=1,IF('Matchs et classements'!E123&lt;'Matchs et classements'!D123,0),IF('Equipes et choix des points'!$I$2=2,IF('Matchs et classements'!E123&lt;'Matchs et classements'!D123,1))))))</f>
        <v>0</v>
      </c>
      <c r="CV123" s="8">
        <f t="shared" si="105"/>
        <v>0</v>
      </c>
      <c r="CW123" s="8">
        <f t="shared" si="106"/>
        <v>0</v>
      </c>
      <c r="CX123" s="8">
        <f t="shared" si="107"/>
        <v>0</v>
      </c>
      <c r="CY123" s="8">
        <f t="shared" si="108"/>
        <v>0</v>
      </c>
      <c r="CZ123" s="8" t="b">
        <f t="shared" si="91"/>
        <v>0</v>
      </c>
      <c r="DA123" s="8" t="b">
        <f t="shared" si="92"/>
        <v>0</v>
      </c>
      <c r="DB123" s="8" t="b">
        <f t="shared" si="93"/>
        <v>0</v>
      </c>
      <c r="DC123" s="8" t="b">
        <f t="shared" si="94"/>
        <v>0</v>
      </c>
      <c r="DD123" s="8" t="b">
        <f t="shared" si="95"/>
        <v>0</v>
      </c>
      <c r="DE123" s="8" t="b">
        <f t="shared" si="96"/>
        <v>0</v>
      </c>
      <c r="DF123" s="8">
        <f t="shared" si="97"/>
        <v>0</v>
      </c>
      <c r="DG123" s="8">
        <f t="shared" si="98"/>
        <v>0</v>
      </c>
      <c r="DH123" s="8">
        <f t="shared" si="99"/>
        <v>0</v>
      </c>
      <c r="DI123" s="8">
        <f t="shared" si="100"/>
        <v>0</v>
      </c>
      <c r="DJ123" s="19"/>
      <c r="DK123" s="18"/>
      <c r="DL123" s="18"/>
      <c r="DM123" s="19"/>
      <c r="DN123" s="19"/>
      <c r="DO123" s="18"/>
      <c r="DP123" s="18"/>
      <c r="DQ123" s="19"/>
      <c r="DR123" s="19"/>
      <c r="DS123" s="18"/>
      <c r="DT123" s="18"/>
      <c r="DU123" s="19"/>
      <c r="DV123" s="18"/>
      <c r="DW123" s="18"/>
      <c r="DX123" s="18"/>
      <c r="DY123" s="18"/>
      <c r="DZ123" s="18"/>
      <c r="EA123" s="18"/>
      <c r="EB123" s="18"/>
      <c r="EC123" s="18"/>
      <c r="ED123" s="18"/>
      <c r="EE123" s="18"/>
      <c r="EF123" s="18"/>
      <c r="EG123" s="18"/>
      <c r="EH123" s="18"/>
      <c r="EI123" s="18"/>
      <c r="EJ123" s="18"/>
      <c r="EK123" s="18"/>
      <c r="EL123" s="18"/>
      <c r="EM123" s="18"/>
      <c r="EN123" s="18"/>
      <c r="EO123" s="18"/>
      <c r="EP123" s="18"/>
      <c r="EQ123" s="18"/>
      <c r="ER123" s="18"/>
      <c r="ES123" s="18"/>
      <c r="ET123" s="18"/>
      <c r="EU123" s="18"/>
      <c r="EV123" s="18"/>
      <c r="EW123" s="18"/>
      <c r="EX123" s="18"/>
      <c r="EY123" s="18"/>
      <c r="EZ123" s="18"/>
      <c r="FA123" s="18"/>
      <c r="FB123" s="18"/>
      <c r="FC123" s="18"/>
      <c r="FD123" s="18"/>
      <c r="FE123" s="18"/>
    </row>
    <row r="124" spans="1:161" x14ac:dyDescent="0.25">
      <c r="A124" s="20"/>
      <c r="B124" s="70"/>
      <c r="C124" s="21"/>
      <c r="D124" s="22"/>
      <c r="E124" s="23"/>
      <c r="F124" s="24"/>
      <c r="G124" s="73"/>
      <c r="H124" s="25"/>
      <c r="I124" s="26"/>
      <c r="J124" s="27"/>
      <c r="K124" s="103">
        <v>13</v>
      </c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9"/>
      <c r="AX124" s="18"/>
      <c r="AY124" s="18"/>
      <c r="AZ124" s="18"/>
      <c r="BA124" s="18"/>
      <c r="BB124" s="18"/>
      <c r="BC124" s="18"/>
      <c r="BD124" s="18"/>
      <c r="BE124" s="18"/>
      <c r="BF124" s="18"/>
      <c r="BG124" s="18"/>
      <c r="BH124" s="19"/>
      <c r="BI124" s="18"/>
      <c r="BJ124" s="18"/>
      <c r="BK124" s="18"/>
      <c r="BL124" s="18"/>
      <c r="BM124" s="18"/>
      <c r="BN124" s="18"/>
      <c r="BO124" s="18"/>
      <c r="BP124" s="18"/>
      <c r="BQ124" s="18"/>
      <c r="BR124" s="18"/>
      <c r="BS124" s="19"/>
      <c r="BT124" s="18"/>
      <c r="BU124" s="18"/>
      <c r="BV124" s="18"/>
      <c r="BW124" s="18"/>
      <c r="BX124" s="18"/>
      <c r="BY124" s="18"/>
      <c r="BZ124" s="18"/>
      <c r="CA124" s="18"/>
      <c r="CB124" s="18"/>
      <c r="CC124" s="18"/>
      <c r="CD124" s="18"/>
      <c r="CE124" s="18"/>
      <c r="CF124" s="18"/>
      <c r="CG124" s="18"/>
      <c r="CH124" s="18"/>
      <c r="CI124" s="18"/>
      <c r="CJ124" s="8">
        <f t="shared" si="89"/>
        <v>0</v>
      </c>
      <c r="CK124" s="8">
        <f t="shared" si="90"/>
        <v>0</v>
      </c>
      <c r="CL124" s="8" t="str">
        <f t="shared" si="101"/>
        <v/>
      </c>
      <c r="CM124" s="8" t="str">
        <f t="shared" si="102"/>
        <v/>
      </c>
      <c r="CN124" s="8" t="str">
        <f t="shared" si="103"/>
        <v/>
      </c>
      <c r="CO124" s="8" t="str">
        <f t="shared" si="104"/>
        <v/>
      </c>
      <c r="CP124" s="8">
        <f>IF(D124="",0,IF(D124=E124,0,IF(D124&lt;E124,0,IF('Equipes et choix des points'!$I$2=1,IF('Matchs et classements'!D124&gt;'Matchs et classements'!E124,3),IF('Equipes et choix des points'!$I$2=2,IF('Matchs et classements'!D124&gt;E124,4))))))</f>
        <v>0</v>
      </c>
      <c r="CQ124" s="8">
        <f>IF(E124="",0,IF(E124=D124,0,IF(E124&lt;D124,0,IF('Equipes et choix des points'!$I$2=1,IF('Matchs et classements'!E124&gt;'Matchs et classements'!D124,3),IF('Equipes et choix des points'!$I$2=2,IF('Matchs et classements'!E124&gt;'Matchs et classements'!D124,4))))))</f>
        <v>0</v>
      </c>
      <c r="CR124" s="8">
        <f>IF(D124="",0,IF(D124&gt;E124,0,IF(D124&lt;E124,0,IF('Equipes et choix des points'!$I$2=1,IF('Matchs et classements'!D124='Matchs et classements'!E124,1),IF('Equipes et choix des points'!$I$2=2,IF('Matchs et classements'!D124='Matchs et classements'!E124,2))))))</f>
        <v>0</v>
      </c>
      <c r="CS124" s="8">
        <f>IF(E124="",0,IF(E124&gt;D124,0,IF(E124&lt;D124,0,IF('Equipes et choix des points'!$I$2=1,IF('Matchs et classements'!E124='Matchs et classements'!D124,1),IF('Equipes et choix des points'!$I$2=2,IF('Matchs et classements'!E124='Matchs et classements'!D124,2))))))</f>
        <v>0</v>
      </c>
      <c r="CT124" s="8">
        <f>IF(D124="",0,IF(D124&gt;E124,0,IF(D124=E124,0,IF('Equipes et choix des points'!$I$2=1,IF('Matchs et classements'!D124&lt;'Matchs et classements'!E124,0),IF('Equipes et choix des points'!$I$2=2,IF('Matchs et classements'!D124&lt;'Matchs et classements'!E124,1))))))</f>
        <v>0</v>
      </c>
      <c r="CU124" s="8">
        <f>IF(E124="",0,IF(E124&gt;D124,0,IF(E124=D124,0,IF('Equipes et choix des points'!$I$2=1,IF('Matchs et classements'!E124&lt;'Matchs et classements'!D124,0),IF('Equipes et choix des points'!$I$2=2,IF('Matchs et classements'!E124&lt;'Matchs et classements'!D124,1))))))</f>
        <v>0</v>
      </c>
      <c r="CV124" s="8">
        <f t="shared" si="105"/>
        <v>0</v>
      </c>
      <c r="CW124" s="8">
        <f t="shared" si="106"/>
        <v>0</v>
      </c>
      <c r="CX124" s="8">
        <f t="shared" si="107"/>
        <v>0</v>
      </c>
      <c r="CY124" s="8">
        <f t="shared" si="108"/>
        <v>0</v>
      </c>
      <c r="CZ124" s="8" t="b">
        <f t="shared" si="91"/>
        <v>0</v>
      </c>
      <c r="DA124" s="8" t="b">
        <f t="shared" si="92"/>
        <v>0</v>
      </c>
      <c r="DB124" s="8" t="b">
        <f t="shared" si="93"/>
        <v>0</v>
      </c>
      <c r="DC124" s="8" t="b">
        <f t="shared" si="94"/>
        <v>0</v>
      </c>
      <c r="DD124" s="8" t="b">
        <f t="shared" si="95"/>
        <v>0</v>
      </c>
      <c r="DE124" s="8" t="b">
        <f t="shared" si="96"/>
        <v>0</v>
      </c>
      <c r="DF124" s="8">
        <f t="shared" si="97"/>
        <v>0</v>
      </c>
      <c r="DG124" s="8">
        <f t="shared" si="98"/>
        <v>0</v>
      </c>
      <c r="DH124" s="8">
        <f t="shared" si="99"/>
        <v>0</v>
      </c>
      <c r="DI124" s="8">
        <f t="shared" si="100"/>
        <v>0</v>
      </c>
      <c r="DJ124" s="19"/>
      <c r="DK124" s="18"/>
      <c r="DL124" s="18"/>
      <c r="DM124" s="19"/>
      <c r="DN124" s="19"/>
      <c r="DO124" s="18"/>
      <c r="DP124" s="18"/>
      <c r="DQ124" s="19"/>
      <c r="DR124" s="19"/>
      <c r="DS124" s="18"/>
      <c r="DT124" s="18"/>
      <c r="DU124" s="19"/>
      <c r="DV124" s="18"/>
      <c r="DW124" s="18"/>
      <c r="DX124" s="18"/>
      <c r="DY124" s="18"/>
      <c r="DZ124" s="18"/>
      <c r="EA124" s="18"/>
      <c r="EB124" s="18"/>
      <c r="EC124" s="18"/>
      <c r="ED124" s="18"/>
      <c r="EE124" s="18"/>
      <c r="EF124" s="18"/>
      <c r="EG124" s="18"/>
      <c r="EH124" s="18"/>
      <c r="EI124" s="18"/>
      <c r="EJ124" s="18"/>
      <c r="EK124" s="18"/>
      <c r="EL124" s="18"/>
      <c r="EM124" s="18"/>
      <c r="EN124" s="18"/>
      <c r="EO124" s="18"/>
      <c r="EP124" s="18"/>
      <c r="EQ124" s="18"/>
      <c r="ER124" s="18"/>
      <c r="ES124" s="18"/>
      <c r="ET124" s="18"/>
      <c r="EU124" s="18"/>
      <c r="EV124" s="18"/>
      <c r="EW124" s="18"/>
      <c r="EX124" s="18"/>
      <c r="EY124" s="18"/>
      <c r="EZ124" s="18"/>
      <c r="FA124" s="18"/>
      <c r="FB124" s="18"/>
      <c r="FC124" s="18"/>
      <c r="FD124" s="18"/>
      <c r="FE124" s="18"/>
    </row>
    <row r="125" spans="1:161" x14ac:dyDescent="0.25">
      <c r="A125" s="28"/>
      <c r="B125" s="71"/>
      <c r="C125" s="29"/>
      <c r="D125" s="30"/>
      <c r="E125" s="31"/>
      <c r="F125" s="32"/>
      <c r="G125" s="74"/>
      <c r="H125" s="33"/>
      <c r="I125" s="34"/>
      <c r="J125" s="35"/>
      <c r="K125" s="104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9"/>
      <c r="AX125" s="18"/>
      <c r="AY125" s="18"/>
      <c r="AZ125" s="18"/>
      <c r="BA125" s="18"/>
      <c r="BB125" s="18"/>
      <c r="BC125" s="18"/>
      <c r="BD125" s="18"/>
      <c r="BE125" s="18"/>
      <c r="BF125" s="18"/>
      <c r="BG125" s="18"/>
      <c r="BH125" s="19"/>
      <c r="BI125" s="18"/>
      <c r="BJ125" s="18"/>
      <c r="BK125" s="18"/>
      <c r="BL125" s="18"/>
      <c r="BM125" s="18"/>
      <c r="BN125" s="18"/>
      <c r="BO125" s="18"/>
      <c r="BP125" s="18"/>
      <c r="BQ125" s="18"/>
      <c r="BR125" s="18"/>
      <c r="BS125" s="19"/>
      <c r="BT125" s="18"/>
      <c r="BU125" s="18"/>
      <c r="BV125" s="18"/>
      <c r="BW125" s="18"/>
      <c r="BX125" s="18"/>
      <c r="BY125" s="18"/>
      <c r="BZ125" s="18"/>
      <c r="CA125" s="18"/>
      <c r="CB125" s="18"/>
      <c r="CC125" s="18"/>
      <c r="CD125" s="18"/>
      <c r="CE125" s="18"/>
      <c r="CF125" s="18"/>
      <c r="CG125" s="18"/>
      <c r="CH125" s="18"/>
      <c r="CI125" s="18"/>
      <c r="CJ125" s="8">
        <f t="shared" si="89"/>
        <v>0</v>
      </c>
      <c r="CK125" s="8">
        <f t="shared" si="90"/>
        <v>0</v>
      </c>
      <c r="CL125" s="8" t="str">
        <f t="shared" si="101"/>
        <v/>
      </c>
      <c r="CM125" s="8" t="str">
        <f t="shared" si="102"/>
        <v/>
      </c>
      <c r="CN125" s="8" t="str">
        <f t="shared" si="103"/>
        <v/>
      </c>
      <c r="CO125" s="8" t="str">
        <f t="shared" si="104"/>
        <v/>
      </c>
      <c r="CP125" s="8">
        <f>IF(D125="",0,IF(D125=E125,0,IF(D125&lt;E125,0,IF('Equipes et choix des points'!$I$2=1,IF('Matchs et classements'!D125&gt;'Matchs et classements'!E125,3),IF('Equipes et choix des points'!$I$2=2,IF('Matchs et classements'!D125&gt;E125,4))))))</f>
        <v>0</v>
      </c>
      <c r="CQ125" s="8">
        <f>IF(E125="",0,IF(E125=D125,0,IF(E125&lt;D125,0,IF('Equipes et choix des points'!$I$2=1,IF('Matchs et classements'!E125&gt;'Matchs et classements'!D125,3),IF('Equipes et choix des points'!$I$2=2,IF('Matchs et classements'!E125&gt;'Matchs et classements'!D125,4))))))</f>
        <v>0</v>
      </c>
      <c r="CR125" s="8">
        <f>IF(D125="",0,IF(D125&gt;E125,0,IF(D125&lt;E125,0,IF('Equipes et choix des points'!$I$2=1,IF('Matchs et classements'!D125='Matchs et classements'!E125,1),IF('Equipes et choix des points'!$I$2=2,IF('Matchs et classements'!D125='Matchs et classements'!E125,2))))))</f>
        <v>0</v>
      </c>
      <c r="CS125" s="8">
        <f>IF(E125="",0,IF(E125&gt;D125,0,IF(E125&lt;D125,0,IF('Equipes et choix des points'!$I$2=1,IF('Matchs et classements'!E125='Matchs et classements'!D125,1),IF('Equipes et choix des points'!$I$2=2,IF('Matchs et classements'!E125='Matchs et classements'!D125,2))))))</f>
        <v>0</v>
      </c>
      <c r="CT125" s="8">
        <f>IF(D125="",0,IF(D125&gt;E125,0,IF(D125=E125,0,IF('Equipes et choix des points'!$I$2=1,IF('Matchs et classements'!D125&lt;'Matchs et classements'!E125,0),IF('Equipes et choix des points'!$I$2=2,IF('Matchs et classements'!D125&lt;'Matchs et classements'!E125,1))))))</f>
        <v>0</v>
      </c>
      <c r="CU125" s="8">
        <f>IF(E125="",0,IF(E125&gt;D125,0,IF(E125=D125,0,IF('Equipes et choix des points'!$I$2=1,IF('Matchs et classements'!E125&lt;'Matchs et classements'!D125,0),IF('Equipes et choix des points'!$I$2=2,IF('Matchs et classements'!E125&lt;'Matchs et classements'!D125,1))))))</f>
        <v>0</v>
      </c>
      <c r="CV125" s="8">
        <f t="shared" si="105"/>
        <v>0</v>
      </c>
      <c r="CW125" s="8">
        <f t="shared" si="106"/>
        <v>0</v>
      </c>
      <c r="CX125" s="8">
        <f t="shared" si="107"/>
        <v>0</v>
      </c>
      <c r="CY125" s="8">
        <f t="shared" si="108"/>
        <v>0</v>
      </c>
      <c r="CZ125" s="8" t="b">
        <f t="shared" si="91"/>
        <v>0</v>
      </c>
      <c r="DA125" s="8" t="b">
        <f t="shared" si="92"/>
        <v>0</v>
      </c>
      <c r="DB125" s="8" t="b">
        <f t="shared" si="93"/>
        <v>0</v>
      </c>
      <c r="DC125" s="8" t="b">
        <f t="shared" si="94"/>
        <v>0</v>
      </c>
      <c r="DD125" s="8" t="b">
        <f t="shared" si="95"/>
        <v>0</v>
      </c>
      <c r="DE125" s="8" t="b">
        <f t="shared" si="96"/>
        <v>0</v>
      </c>
      <c r="DF125" s="8">
        <f t="shared" si="97"/>
        <v>0</v>
      </c>
      <c r="DG125" s="8">
        <f t="shared" si="98"/>
        <v>0</v>
      </c>
      <c r="DH125" s="8">
        <f t="shared" si="99"/>
        <v>0</v>
      </c>
      <c r="DI125" s="8">
        <f t="shared" si="100"/>
        <v>0</v>
      </c>
      <c r="DJ125" s="19"/>
      <c r="DK125" s="18"/>
      <c r="DL125" s="18"/>
      <c r="DM125" s="19"/>
      <c r="DN125" s="19"/>
      <c r="DO125" s="18"/>
      <c r="DP125" s="18"/>
      <c r="DQ125" s="19"/>
      <c r="DR125" s="19"/>
      <c r="DS125" s="18"/>
      <c r="DT125" s="18"/>
      <c r="DU125" s="19"/>
      <c r="DV125" s="18"/>
      <c r="DW125" s="18"/>
      <c r="DX125" s="18"/>
      <c r="DY125" s="18"/>
      <c r="DZ125" s="18"/>
      <c r="EA125" s="18"/>
      <c r="EB125" s="18"/>
      <c r="EC125" s="18"/>
      <c r="ED125" s="18"/>
      <c r="EE125" s="18"/>
      <c r="EF125" s="18"/>
      <c r="EG125" s="18"/>
      <c r="EH125" s="18"/>
      <c r="EI125" s="18"/>
      <c r="EJ125" s="18"/>
      <c r="EK125" s="18"/>
      <c r="EL125" s="18"/>
      <c r="EM125" s="18"/>
      <c r="EN125" s="18"/>
      <c r="EO125" s="18"/>
      <c r="EP125" s="18"/>
      <c r="EQ125" s="18"/>
      <c r="ER125" s="18"/>
      <c r="ES125" s="18"/>
      <c r="ET125" s="18"/>
      <c r="EU125" s="18"/>
      <c r="EV125" s="18"/>
      <c r="EW125" s="18"/>
      <c r="EX125" s="18"/>
      <c r="EY125" s="18"/>
      <c r="EZ125" s="18"/>
      <c r="FA125" s="18"/>
      <c r="FB125" s="18"/>
      <c r="FC125" s="18"/>
      <c r="FD125" s="18"/>
      <c r="FE125" s="18"/>
    </row>
    <row r="126" spans="1:161" x14ac:dyDescent="0.25">
      <c r="A126" s="28"/>
      <c r="B126" s="71"/>
      <c r="C126" s="29"/>
      <c r="D126" s="30"/>
      <c r="E126" s="31"/>
      <c r="F126" s="32"/>
      <c r="G126" s="74"/>
      <c r="H126" s="33"/>
      <c r="I126" s="34"/>
      <c r="J126" s="35"/>
      <c r="K126" s="104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9"/>
      <c r="AX126" s="18"/>
      <c r="AY126" s="18"/>
      <c r="AZ126" s="18"/>
      <c r="BA126" s="18"/>
      <c r="BB126" s="18"/>
      <c r="BC126" s="18"/>
      <c r="BD126" s="18"/>
      <c r="BE126" s="18"/>
      <c r="BF126" s="18"/>
      <c r="BG126" s="18"/>
      <c r="BH126" s="19"/>
      <c r="BI126" s="18"/>
      <c r="BJ126" s="18"/>
      <c r="BK126" s="18"/>
      <c r="BL126" s="18"/>
      <c r="BM126" s="18"/>
      <c r="BN126" s="18"/>
      <c r="BO126" s="18"/>
      <c r="BP126" s="18"/>
      <c r="BQ126" s="18"/>
      <c r="BR126" s="18"/>
      <c r="BS126" s="19"/>
      <c r="BT126" s="18"/>
      <c r="BU126" s="18"/>
      <c r="BV126" s="18"/>
      <c r="BW126" s="18"/>
      <c r="BX126" s="18"/>
      <c r="BY126" s="18"/>
      <c r="BZ126" s="18"/>
      <c r="CA126" s="18"/>
      <c r="CB126" s="18"/>
      <c r="CC126" s="18"/>
      <c r="CD126" s="18"/>
      <c r="CE126" s="18"/>
      <c r="CF126" s="18"/>
      <c r="CG126" s="18"/>
      <c r="CH126" s="18"/>
      <c r="CI126" s="18"/>
      <c r="CJ126" s="8">
        <f t="shared" si="89"/>
        <v>0</v>
      </c>
      <c r="CK126" s="8">
        <f t="shared" si="90"/>
        <v>0</v>
      </c>
      <c r="CL126" s="8" t="str">
        <f t="shared" si="101"/>
        <v/>
      </c>
      <c r="CM126" s="8" t="str">
        <f t="shared" si="102"/>
        <v/>
      </c>
      <c r="CN126" s="8" t="str">
        <f t="shared" si="103"/>
        <v/>
      </c>
      <c r="CO126" s="8" t="str">
        <f t="shared" si="104"/>
        <v/>
      </c>
      <c r="CP126" s="8">
        <f>IF(D126="",0,IF(D126=E126,0,IF(D126&lt;E126,0,IF('Equipes et choix des points'!$I$2=1,IF('Matchs et classements'!D126&gt;'Matchs et classements'!E126,3),IF('Equipes et choix des points'!$I$2=2,IF('Matchs et classements'!D126&gt;E126,4))))))</f>
        <v>0</v>
      </c>
      <c r="CQ126" s="8">
        <f>IF(E126="",0,IF(E126=D126,0,IF(E126&lt;D126,0,IF('Equipes et choix des points'!$I$2=1,IF('Matchs et classements'!E126&gt;'Matchs et classements'!D126,3),IF('Equipes et choix des points'!$I$2=2,IF('Matchs et classements'!E126&gt;'Matchs et classements'!D126,4))))))</f>
        <v>0</v>
      </c>
      <c r="CR126" s="8">
        <f>IF(D126="",0,IF(D126&gt;E126,0,IF(D126&lt;E126,0,IF('Equipes et choix des points'!$I$2=1,IF('Matchs et classements'!D126='Matchs et classements'!E126,1),IF('Equipes et choix des points'!$I$2=2,IF('Matchs et classements'!D126='Matchs et classements'!E126,2))))))</f>
        <v>0</v>
      </c>
      <c r="CS126" s="8">
        <f>IF(E126="",0,IF(E126&gt;D126,0,IF(E126&lt;D126,0,IF('Equipes et choix des points'!$I$2=1,IF('Matchs et classements'!E126='Matchs et classements'!D126,1),IF('Equipes et choix des points'!$I$2=2,IF('Matchs et classements'!E126='Matchs et classements'!D126,2))))))</f>
        <v>0</v>
      </c>
      <c r="CT126" s="8">
        <f>IF(D126="",0,IF(D126&gt;E126,0,IF(D126=E126,0,IF('Equipes et choix des points'!$I$2=1,IF('Matchs et classements'!D126&lt;'Matchs et classements'!E126,0),IF('Equipes et choix des points'!$I$2=2,IF('Matchs et classements'!D126&lt;'Matchs et classements'!E126,1))))))</f>
        <v>0</v>
      </c>
      <c r="CU126" s="8">
        <f>IF(E126="",0,IF(E126&gt;D126,0,IF(E126=D126,0,IF('Equipes et choix des points'!$I$2=1,IF('Matchs et classements'!E126&lt;'Matchs et classements'!D126,0),IF('Equipes et choix des points'!$I$2=2,IF('Matchs et classements'!E126&lt;'Matchs et classements'!D126,1))))))</f>
        <v>0</v>
      </c>
      <c r="CV126" s="8">
        <f t="shared" si="105"/>
        <v>0</v>
      </c>
      <c r="CW126" s="8">
        <f t="shared" si="106"/>
        <v>0</v>
      </c>
      <c r="CX126" s="8">
        <f t="shared" si="107"/>
        <v>0</v>
      </c>
      <c r="CY126" s="8">
        <f t="shared" si="108"/>
        <v>0</v>
      </c>
      <c r="CZ126" s="8" t="b">
        <f t="shared" si="91"/>
        <v>0</v>
      </c>
      <c r="DA126" s="8" t="b">
        <f t="shared" si="92"/>
        <v>0</v>
      </c>
      <c r="DB126" s="8" t="b">
        <f t="shared" si="93"/>
        <v>0</v>
      </c>
      <c r="DC126" s="8" t="b">
        <f t="shared" si="94"/>
        <v>0</v>
      </c>
      <c r="DD126" s="8" t="b">
        <f t="shared" si="95"/>
        <v>0</v>
      </c>
      <c r="DE126" s="8" t="b">
        <f t="shared" si="96"/>
        <v>0</v>
      </c>
      <c r="DF126" s="8">
        <f t="shared" si="97"/>
        <v>0</v>
      </c>
      <c r="DG126" s="8">
        <f t="shared" si="98"/>
        <v>0</v>
      </c>
      <c r="DH126" s="8">
        <f t="shared" si="99"/>
        <v>0</v>
      </c>
      <c r="DI126" s="8">
        <f t="shared" si="100"/>
        <v>0</v>
      </c>
      <c r="DJ126" s="19"/>
      <c r="DK126" s="18"/>
      <c r="DL126" s="18"/>
      <c r="DM126" s="19"/>
      <c r="DN126" s="19"/>
      <c r="DO126" s="18"/>
      <c r="DP126" s="18"/>
      <c r="DQ126" s="19"/>
      <c r="DR126" s="19"/>
      <c r="DS126" s="18"/>
      <c r="DT126" s="18"/>
      <c r="DU126" s="19"/>
      <c r="DV126" s="18"/>
      <c r="DW126" s="18"/>
      <c r="DX126" s="18"/>
      <c r="DY126" s="18"/>
      <c r="DZ126" s="18"/>
      <c r="EA126" s="18"/>
      <c r="EB126" s="18"/>
      <c r="EC126" s="18"/>
      <c r="ED126" s="18"/>
      <c r="EE126" s="18"/>
      <c r="EF126" s="18"/>
      <c r="EG126" s="18"/>
      <c r="EH126" s="18"/>
      <c r="EI126" s="18"/>
      <c r="EJ126" s="18"/>
      <c r="EK126" s="18"/>
      <c r="EL126" s="18"/>
      <c r="EM126" s="18"/>
      <c r="EN126" s="18"/>
      <c r="EO126" s="18"/>
      <c r="EP126" s="18"/>
      <c r="EQ126" s="18"/>
      <c r="ER126" s="18"/>
      <c r="ES126" s="18"/>
      <c r="ET126" s="18"/>
      <c r="EU126" s="18"/>
      <c r="EV126" s="18"/>
      <c r="EW126" s="18"/>
      <c r="EX126" s="18"/>
      <c r="EY126" s="18"/>
      <c r="EZ126" s="18"/>
      <c r="FA126" s="18"/>
      <c r="FB126" s="18"/>
      <c r="FC126" s="18"/>
      <c r="FD126" s="18"/>
      <c r="FE126" s="18"/>
    </row>
    <row r="127" spans="1:161" x14ac:dyDescent="0.25">
      <c r="A127" s="28"/>
      <c r="B127" s="71"/>
      <c r="C127" s="29"/>
      <c r="D127" s="30"/>
      <c r="E127" s="31"/>
      <c r="F127" s="32"/>
      <c r="G127" s="74"/>
      <c r="H127" s="33"/>
      <c r="I127" s="34"/>
      <c r="J127" s="35"/>
      <c r="K127" s="104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9"/>
      <c r="AX127" s="18"/>
      <c r="AY127" s="18"/>
      <c r="AZ127" s="18"/>
      <c r="BA127" s="18"/>
      <c r="BB127" s="18"/>
      <c r="BC127" s="18"/>
      <c r="BD127" s="18"/>
      <c r="BE127" s="18"/>
      <c r="BF127" s="18"/>
      <c r="BG127" s="18"/>
      <c r="BH127" s="19"/>
      <c r="BI127" s="18"/>
      <c r="BJ127" s="18"/>
      <c r="BK127" s="18"/>
      <c r="BL127" s="18"/>
      <c r="BM127" s="18"/>
      <c r="BN127" s="18"/>
      <c r="BO127" s="18"/>
      <c r="BP127" s="18"/>
      <c r="BQ127" s="18"/>
      <c r="BR127" s="18"/>
      <c r="BS127" s="19"/>
      <c r="BT127" s="18"/>
      <c r="BU127" s="18"/>
      <c r="BV127" s="18"/>
      <c r="BW127" s="18"/>
      <c r="BX127" s="18"/>
      <c r="BY127" s="18"/>
      <c r="BZ127" s="18"/>
      <c r="CA127" s="18"/>
      <c r="CB127" s="18"/>
      <c r="CC127" s="18"/>
      <c r="CD127" s="18"/>
      <c r="CE127" s="18"/>
      <c r="CF127" s="18"/>
      <c r="CG127" s="18"/>
      <c r="CH127" s="18"/>
      <c r="CI127" s="18"/>
      <c r="CJ127" s="8">
        <f t="shared" si="89"/>
        <v>0</v>
      </c>
      <c r="CK127" s="8">
        <f t="shared" si="90"/>
        <v>0</v>
      </c>
      <c r="CL127" s="8" t="str">
        <f t="shared" si="101"/>
        <v/>
      </c>
      <c r="CM127" s="8" t="str">
        <f t="shared" si="102"/>
        <v/>
      </c>
      <c r="CN127" s="8" t="str">
        <f t="shared" si="103"/>
        <v/>
      </c>
      <c r="CO127" s="8" t="str">
        <f t="shared" si="104"/>
        <v/>
      </c>
      <c r="CP127" s="8">
        <f>IF(D127="",0,IF(D127=E127,0,IF(D127&lt;E127,0,IF('Equipes et choix des points'!$I$2=1,IF('Matchs et classements'!D127&gt;'Matchs et classements'!E127,3),IF('Equipes et choix des points'!$I$2=2,IF('Matchs et classements'!D127&gt;E127,4))))))</f>
        <v>0</v>
      </c>
      <c r="CQ127" s="8">
        <f>IF(E127="",0,IF(E127=D127,0,IF(E127&lt;D127,0,IF('Equipes et choix des points'!$I$2=1,IF('Matchs et classements'!E127&gt;'Matchs et classements'!D127,3),IF('Equipes et choix des points'!$I$2=2,IF('Matchs et classements'!E127&gt;'Matchs et classements'!D127,4))))))</f>
        <v>0</v>
      </c>
      <c r="CR127" s="8">
        <f>IF(D127="",0,IF(D127&gt;E127,0,IF(D127&lt;E127,0,IF('Equipes et choix des points'!$I$2=1,IF('Matchs et classements'!D127='Matchs et classements'!E127,1),IF('Equipes et choix des points'!$I$2=2,IF('Matchs et classements'!D127='Matchs et classements'!E127,2))))))</f>
        <v>0</v>
      </c>
      <c r="CS127" s="8">
        <f>IF(E127="",0,IF(E127&gt;D127,0,IF(E127&lt;D127,0,IF('Equipes et choix des points'!$I$2=1,IF('Matchs et classements'!E127='Matchs et classements'!D127,1),IF('Equipes et choix des points'!$I$2=2,IF('Matchs et classements'!E127='Matchs et classements'!D127,2))))))</f>
        <v>0</v>
      </c>
      <c r="CT127" s="8">
        <f>IF(D127="",0,IF(D127&gt;E127,0,IF(D127=E127,0,IF('Equipes et choix des points'!$I$2=1,IF('Matchs et classements'!D127&lt;'Matchs et classements'!E127,0),IF('Equipes et choix des points'!$I$2=2,IF('Matchs et classements'!D127&lt;'Matchs et classements'!E127,1))))))</f>
        <v>0</v>
      </c>
      <c r="CU127" s="8">
        <f>IF(E127="",0,IF(E127&gt;D127,0,IF(E127=D127,0,IF('Equipes et choix des points'!$I$2=1,IF('Matchs et classements'!E127&lt;'Matchs et classements'!D127,0),IF('Equipes et choix des points'!$I$2=2,IF('Matchs et classements'!E127&lt;'Matchs et classements'!D127,1))))))</f>
        <v>0</v>
      </c>
      <c r="CV127" s="8">
        <f t="shared" si="105"/>
        <v>0</v>
      </c>
      <c r="CW127" s="8">
        <f t="shared" si="106"/>
        <v>0</v>
      </c>
      <c r="CX127" s="8">
        <f t="shared" si="107"/>
        <v>0</v>
      </c>
      <c r="CY127" s="8">
        <f t="shared" si="108"/>
        <v>0</v>
      </c>
      <c r="CZ127" s="8" t="b">
        <f t="shared" si="91"/>
        <v>0</v>
      </c>
      <c r="DA127" s="8" t="b">
        <f t="shared" si="92"/>
        <v>0</v>
      </c>
      <c r="DB127" s="8" t="b">
        <f t="shared" si="93"/>
        <v>0</v>
      </c>
      <c r="DC127" s="8" t="b">
        <f t="shared" si="94"/>
        <v>0</v>
      </c>
      <c r="DD127" s="8" t="b">
        <f t="shared" si="95"/>
        <v>0</v>
      </c>
      <c r="DE127" s="8" t="b">
        <f t="shared" si="96"/>
        <v>0</v>
      </c>
      <c r="DF127" s="8">
        <f t="shared" si="97"/>
        <v>0</v>
      </c>
      <c r="DG127" s="8">
        <f t="shared" si="98"/>
        <v>0</v>
      </c>
      <c r="DH127" s="8">
        <f t="shared" si="99"/>
        <v>0</v>
      </c>
      <c r="DI127" s="8">
        <f t="shared" si="100"/>
        <v>0</v>
      </c>
      <c r="DJ127" s="19"/>
      <c r="DK127" s="18"/>
      <c r="DL127" s="18"/>
      <c r="DM127" s="19"/>
      <c r="DN127" s="19"/>
      <c r="DO127" s="18"/>
      <c r="DP127" s="18"/>
      <c r="DQ127" s="19"/>
      <c r="DR127" s="19"/>
      <c r="DS127" s="18"/>
      <c r="DT127" s="18"/>
      <c r="DU127" s="19"/>
      <c r="DV127" s="18"/>
      <c r="DW127" s="18"/>
      <c r="DX127" s="18"/>
      <c r="DY127" s="18"/>
      <c r="DZ127" s="18"/>
      <c r="EA127" s="18"/>
      <c r="EB127" s="18"/>
      <c r="EC127" s="18"/>
      <c r="ED127" s="18"/>
      <c r="EE127" s="18"/>
      <c r="EF127" s="18"/>
      <c r="EG127" s="18"/>
      <c r="EH127" s="18"/>
      <c r="EI127" s="18"/>
      <c r="EJ127" s="18"/>
      <c r="EK127" s="18"/>
      <c r="EL127" s="18"/>
      <c r="EM127" s="18"/>
      <c r="EN127" s="18"/>
      <c r="EO127" s="18"/>
      <c r="EP127" s="18"/>
      <c r="EQ127" s="18"/>
      <c r="ER127" s="18"/>
      <c r="ES127" s="18"/>
      <c r="ET127" s="18"/>
      <c r="EU127" s="18"/>
      <c r="EV127" s="18"/>
      <c r="EW127" s="18"/>
      <c r="EX127" s="18"/>
      <c r="EY127" s="18"/>
      <c r="EZ127" s="18"/>
      <c r="FA127" s="18"/>
      <c r="FB127" s="18"/>
      <c r="FC127" s="18"/>
      <c r="FD127" s="18"/>
      <c r="FE127" s="18"/>
    </row>
    <row r="128" spans="1:161" x14ac:dyDescent="0.25">
      <c r="A128" s="28"/>
      <c r="B128" s="71"/>
      <c r="C128" s="29"/>
      <c r="D128" s="30"/>
      <c r="E128" s="31"/>
      <c r="F128" s="32"/>
      <c r="G128" s="74"/>
      <c r="H128" s="33"/>
      <c r="I128" s="34"/>
      <c r="J128" s="35"/>
      <c r="K128" s="104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9"/>
      <c r="AX128" s="18"/>
      <c r="AY128" s="18"/>
      <c r="AZ128" s="18"/>
      <c r="BA128" s="18"/>
      <c r="BB128" s="18"/>
      <c r="BC128" s="18"/>
      <c r="BD128" s="18"/>
      <c r="BE128" s="18"/>
      <c r="BF128" s="18"/>
      <c r="BG128" s="18"/>
      <c r="BH128" s="19"/>
      <c r="BI128" s="18"/>
      <c r="BJ128" s="18"/>
      <c r="BK128" s="18"/>
      <c r="BL128" s="18"/>
      <c r="BM128" s="18"/>
      <c r="BN128" s="18"/>
      <c r="BO128" s="18"/>
      <c r="BP128" s="18"/>
      <c r="BQ128" s="18"/>
      <c r="BR128" s="18"/>
      <c r="BS128" s="19"/>
      <c r="BT128" s="18"/>
      <c r="BU128" s="18"/>
      <c r="BV128" s="18"/>
      <c r="BW128" s="18"/>
      <c r="BX128" s="18"/>
      <c r="BY128" s="18"/>
      <c r="BZ128" s="18"/>
      <c r="CA128" s="18"/>
      <c r="CB128" s="18"/>
      <c r="CC128" s="18"/>
      <c r="CD128" s="18"/>
      <c r="CE128" s="18"/>
      <c r="CF128" s="18"/>
      <c r="CG128" s="18"/>
      <c r="CH128" s="18"/>
      <c r="CI128" s="18"/>
      <c r="CJ128" s="8">
        <f t="shared" si="89"/>
        <v>0</v>
      </c>
      <c r="CK128" s="8">
        <f t="shared" si="90"/>
        <v>0</v>
      </c>
      <c r="CL128" s="8" t="str">
        <f t="shared" si="101"/>
        <v/>
      </c>
      <c r="CM128" s="8" t="str">
        <f t="shared" si="102"/>
        <v/>
      </c>
      <c r="CN128" s="8" t="str">
        <f t="shared" si="103"/>
        <v/>
      </c>
      <c r="CO128" s="8" t="str">
        <f t="shared" si="104"/>
        <v/>
      </c>
      <c r="CP128" s="8">
        <f>IF(D128="",0,IF(D128=E128,0,IF(D128&lt;E128,0,IF('Equipes et choix des points'!$I$2=1,IF('Matchs et classements'!D128&gt;'Matchs et classements'!E128,3),IF('Equipes et choix des points'!$I$2=2,IF('Matchs et classements'!D128&gt;E128,4))))))</f>
        <v>0</v>
      </c>
      <c r="CQ128" s="8">
        <f>IF(E128="",0,IF(E128=D128,0,IF(E128&lt;D128,0,IF('Equipes et choix des points'!$I$2=1,IF('Matchs et classements'!E128&gt;'Matchs et classements'!D128,3),IF('Equipes et choix des points'!$I$2=2,IF('Matchs et classements'!E128&gt;'Matchs et classements'!D128,4))))))</f>
        <v>0</v>
      </c>
      <c r="CR128" s="8">
        <f>IF(D128="",0,IF(D128&gt;E128,0,IF(D128&lt;E128,0,IF('Equipes et choix des points'!$I$2=1,IF('Matchs et classements'!D128='Matchs et classements'!E128,1),IF('Equipes et choix des points'!$I$2=2,IF('Matchs et classements'!D128='Matchs et classements'!E128,2))))))</f>
        <v>0</v>
      </c>
      <c r="CS128" s="8">
        <f>IF(E128="",0,IF(E128&gt;D128,0,IF(E128&lt;D128,0,IF('Equipes et choix des points'!$I$2=1,IF('Matchs et classements'!E128='Matchs et classements'!D128,1),IF('Equipes et choix des points'!$I$2=2,IF('Matchs et classements'!E128='Matchs et classements'!D128,2))))))</f>
        <v>0</v>
      </c>
      <c r="CT128" s="8">
        <f>IF(D128="",0,IF(D128&gt;E128,0,IF(D128=E128,0,IF('Equipes et choix des points'!$I$2=1,IF('Matchs et classements'!D128&lt;'Matchs et classements'!E128,0),IF('Equipes et choix des points'!$I$2=2,IF('Matchs et classements'!D128&lt;'Matchs et classements'!E128,1))))))</f>
        <v>0</v>
      </c>
      <c r="CU128" s="8">
        <f>IF(E128="",0,IF(E128&gt;D128,0,IF(E128=D128,0,IF('Equipes et choix des points'!$I$2=1,IF('Matchs et classements'!E128&lt;'Matchs et classements'!D128,0),IF('Equipes et choix des points'!$I$2=2,IF('Matchs et classements'!E128&lt;'Matchs et classements'!D128,1))))))</f>
        <v>0</v>
      </c>
      <c r="CV128" s="8">
        <f t="shared" si="105"/>
        <v>0</v>
      </c>
      <c r="CW128" s="8">
        <f t="shared" si="106"/>
        <v>0</v>
      </c>
      <c r="CX128" s="8">
        <f t="shared" si="107"/>
        <v>0</v>
      </c>
      <c r="CY128" s="8">
        <f t="shared" si="108"/>
        <v>0</v>
      </c>
      <c r="CZ128" s="8" t="b">
        <f t="shared" si="91"/>
        <v>0</v>
      </c>
      <c r="DA128" s="8" t="b">
        <f t="shared" si="92"/>
        <v>0</v>
      </c>
      <c r="DB128" s="8" t="b">
        <f t="shared" si="93"/>
        <v>0</v>
      </c>
      <c r="DC128" s="8" t="b">
        <f t="shared" si="94"/>
        <v>0</v>
      </c>
      <c r="DD128" s="8" t="b">
        <f t="shared" si="95"/>
        <v>0</v>
      </c>
      <c r="DE128" s="8" t="b">
        <f t="shared" si="96"/>
        <v>0</v>
      </c>
      <c r="DF128" s="8">
        <f t="shared" si="97"/>
        <v>0</v>
      </c>
      <c r="DG128" s="8">
        <f t="shared" si="98"/>
        <v>0</v>
      </c>
      <c r="DH128" s="8">
        <f t="shared" si="99"/>
        <v>0</v>
      </c>
      <c r="DI128" s="8">
        <f t="shared" si="100"/>
        <v>0</v>
      </c>
      <c r="DJ128" s="19"/>
      <c r="DK128" s="18"/>
      <c r="DL128" s="18"/>
      <c r="DM128" s="19"/>
      <c r="DN128" s="19"/>
      <c r="DO128" s="18"/>
      <c r="DP128" s="18"/>
      <c r="DQ128" s="19"/>
      <c r="DR128" s="19"/>
      <c r="DS128" s="18"/>
      <c r="DT128" s="18"/>
      <c r="DU128" s="19"/>
      <c r="DV128" s="18"/>
      <c r="DW128" s="18"/>
      <c r="DX128" s="18"/>
      <c r="DY128" s="18"/>
      <c r="DZ128" s="18"/>
      <c r="EA128" s="18"/>
      <c r="EB128" s="18"/>
      <c r="EC128" s="18"/>
      <c r="ED128" s="18"/>
      <c r="EE128" s="18"/>
      <c r="EF128" s="18"/>
      <c r="EG128" s="18"/>
      <c r="EH128" s="18"/>
      <c r="EI128" s="18"/>
      <c r="EJ128" s="18"/>
      <c r="EK128" s="18"/>
      <c r="EL128" s="18"/>
      <c r="EM128" s="18"/>
      <c r="EN128" s="18"/>
      <c r="EO128" s="18"/>
      <c r="EP128" s="18"/>
      <c r="EQ128" s="18"/>
      <c r="ER128" s="18"/>
      <c r="ES128" s="18"/>
      <c r="ET128" s="18"/>
      <c r="EU128" s="18"/>
      <c r="EV128" s="18"/>
      <c r="EW128" s="18"/>
      <c r="EX128" s="18"/>
      <c r="EY128" s="18"/>
      <c r="EZ128" s="18"/>
      <c r="FA128" s="18"/>
      <c r="FB128" s="18"/>
      <c r="FC128" s="18"/>
      <c r="FD128" s="18"/>
      <c r="FE128" s="18"/>
    </row>
    <row r="129" spans="1:161" x14ac:dyDescent="0.25">
      <c r="A129" s="28"/>
      <c r="B129" s="71"/>
      <c r="C129" s="29"/>
      <c r="D129" s="30"/>
      <c r="E129" s="31"/>
      <c r="F129" s="32"/>
      <c r="G129" s="74"/>
      <c r="H129" s="33"/>
      <c r="I129" s="34"/>
      <c r="J129" s="35"/>
      <c r="K129" s="104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9"/>
      <c r="AX129" s="18"/>
      <c r="AY129" s="18"/>
      <c r="AZ129" s="18"/>
      <c r="BA129" s="18"/>
      <c r="BB129" s="18"/>
      <c r="BC129" s="18"/>
      <c r="BD129" s="18"/>
      <c r="BE129" s="18"/>
      <c r="BF129" s="18"/>
      <c r="BG129" s="18"/>
      <c r="BH129" s="19"/>
      <c r="BI129" s="18"/>
      <c r="BJ129" s="18"/>
      <c r="BK129" s="18"/>
      <c r="BL129" s="18"/>
      <c r="BM129" s="18"/>
      <c r="BN129" s="18"/>
      <c r="BO129" s="18"/>
      <c r="BP129" s="18"/>
      <c r="BQ129" s="18"/>
      <c r="BR129" s="18"/>
      <c r="BS129" s="19"/>
      <c r="BT129" s="18"/>
      <c r="BU129" s="18"/>
      <c r="BV129" s="18"/>
      <c r="BW129" s="18"/>
      <c r="BX129" s="18"/>
      <c r="BY129" s="18"/>
      <c r="BZ129" s="18"/>
      <c r="CA129" s="18"/>
      <c r="CB129" s="18"/>
      <c r="CC129" s="18"/>
      <c r="CD129" s="18"/>
      <c r="CE129" s="18"/>
      <c r="CF129" s="18"/>
      <c r="CG129" s="18"/>
      <c r="CH129" s="18"/>
      <c r="CI129" s="18"/>
      <c r="CJ129" s="8">
        <f t="shared" si="89"/>
        <v>0</v>
      </c>
      <c r="CK129" s="8">
        <f t="shared" si="90"/>
        <v>0</v>
      </c>
      <c r="CL129" s="8" t="str">
        <f t="shared" si="101"/>
        <v/>
      </c>
      <c r="CM129" s="8" t="str">
        <f t="shared" si="102"/>
        <v/>
      </c>
      <c r="CN129" s="8" t="str">
        <f t="shared" si="103"/>
        <v/>
      </c>
      <c r="CO129" s="8" t="str">
        <f t="shared" si="104"/>
        <v/>
      </c>
      <c r="CP129" s="8">
        <f>IF(D129="",0,IF(D129=E129,0,IF(D129&lt;E129,0,IF('Equipes et choix des points'!$I$2=1,IF('Matchs et classements'!D129&gt;'Matchs et classements'!E129,3),IF('Equipes et choix des points'!$I$2=2,IF('Matchs et classements'!D129&gt;E129,4))))))</f>
        <v>0</v>
      </c>
      <c r="CQ129" s="8">
        <f>IF(E129="",0,IF(E129=D129,0,IF(E129&lt;D129,0,IF('Equipes et choix des points'!$I$2=1,IF('Matchs et classements'!E129&gt;'Matchs et classements'!D129,3),IF('Equipes et choix des points'!$I$2=2,IF('Matchs et classements'!E129&gt;'Matchs et classements'!D129,4))))))</f>
        <v>0</v>
      </c>
      <c r="CR129" s="8">
        <f>IF(D129="",0,IF(D129&gt;E129,0,IF(D129&lt;E129,0,IF('Equipes et choix des points'!$I$2=1,IF('Matchs et classements'!D129='Matchs et classements'!E129,1),IF('Equipes et choix des points'!$I$2=2,IF('Matchs et classements'!D129='Matchs et classements'!E129,2))))))</f>
        <v>0</v>
      </c>
      <c r="CS129" s="8">
        <f>IF(E129="",0,IF(E129&gt;D129,0,IF(E129&lt;D129,0,IF('Equipes et choix des points'!$I$2=1,IF('Matchs et classements'!E129='Matchs et classements'!D129,1),IF('Equipes et choix des points'!$I$2=2,IF('Matchs et classements'!E129='Matchs et classements'!D129,2))))))</f>
        <v>0</v>
      </c>
      <c r="CT129" s="8">
        <f>IF(D129="",0,IF(D129&gt;E129,0,IF(D129=E129,0,IF('Equipes et choix des points'!$I$2=1,IF('Matchs et classements'!D129&lt;'Matchs et classements'!E129,0),IF('Equipes et choix des points'!$I$2=2,IF('Matchs et classements'!D129&lt;'Matchs et classements'!E129,1))))))</f>
        <v>0</v>
      </c>
      <c r="CU129" s="8">
        <f>IF(E129="",0,IF(E129&gt;D129,0,IF(E129=D129,0,IF('Equipes et choix des points'!$I$2=1,IF('Matchs et classements'!E129&lt;'Matchs et classements'!D129,0),IF('Equipes et choix des points'!$I$2=2,IF('Matchs et classements'!E129&lt;'Matchs et classements'!D129,1))))))</f>
        <v>0</v>
      </c>
      <c r="CV129" s="8">
        <f t="shared" si="105"/>
        <v>0</v>
      </c>
      <c r="CW129" s="8">
        <f t="shared" si="106"/>
        <v>0</v>
      </c>
      <c r="CX129" s="8">
        <f t="shared" si="107"/>
        <v>0</v>
      </c>
      <c r="CY129" s="8">
        <f t="shared" si="108"/>
        <v>0</v>
      </c>
      <c r="CZ129" s="8" t="b">
        <f t="shared" si="91"/>
        <v>0</v>
      </c>
      <c r="DA129" s="8" t="b">
        <f t="shared" si="92"/>
        <v>0</v>
      </c>
      <c r="DB129" s="8" t="b">
        <f t="shared" si="93"/>
        <v>0</v>
      </c>
      <c r="DC129" s="8" t="b">
        <f t="shared" si="94"/>
        <v>0</v>
      </c>
      <c r="DD129" s="8" t="b">
        <f t="shared" si="95"/>
        <v>0</v>
      </c>
      <c r="DE129" s="8" t="b">
        <f t="shared" si="96"/>
        <v>0</v>
      </c>
      <c r="DF129" s="8">
        <f t="shared" si="97"/>
        <v>0</v>
      </c>
      <c r="DG129" s="8">
        <f t="shared" si="98"/>
        <v>0</v>
      </c>
      <c r="DH129" s="8">
        <f t="shared" si="99"/>
        <v>0</v>
      </c>
      <c r="DI129" s="8">
        <f t="shared" si="100"/>
        <v>0</v>
      </c>
      <c r="DJ129" s="19"/>
      <c r="DK129" s="18"/>
      <c r="DL129" s="18"/>
      <c r="DM129" s="19"/>
      <c r="DN129" s="19"/>
      <c r="DO129" s="18"/>
      <c r="DP129" s="18"/>
      <c r="DQ129" s="19"/>
      <c r="DR129" s="19"/>
      <c r="DS129" s="18"/>
      <c r="DT129" s="18"/>
      <c r="DU129" s="19"/>
      <c r="DV129" s="18"/>
      <c r="DW129" s="18"/>
      <c r="DX129" s="18"/>
      <c r="DY129" s="18"/>
      <c r="DZ129" s="18"/>
      <c r="EA129" s="18"/>
      <c r="EB129" s="18"/>
      <c r="EC129" s="18"/>
      <c r="ED129" s="18"/>
      <c r="EE129" s="18"/>
      <c r="EF129" s="18"/>
      <c r="EG129" s="18"/>
      <c r="EH129" s="18"/>
      <c r="EI129" s="18"/>
      <c r="EJ129" s="18"/>
      <c r="EK129" s="18"/>
      <c r="EL129" s="18"/>
      <c r="EM129" s="18"/>
      <c r="EN129" s="18"/>
      <c r="EO129" s="18"/>
      <c r="EP129" s="18"/>
      <c r="EQ129" s="18"/>
      <c r="ER129" s="18"/>
      <c r="ES129" s="18"/>
      <c r="ET129" s="18"/>
      <c r="EU129" s="18"/>
      <c r="EV129" s="18"/>
      <c r="EW129" s="18"/>
      <c r="EX129" s="18"/>
      <c r="EY129" s="18"/>
      <c r="EZ129" s="18"/>
      <c r="FA129" s="18"/>
      <c r="FB129" s="18"/>
      <c r="FC129" s="18"/>
      <c r="FD129" s="18"/>
      <c r="FE129" s="18"/>
    </row>
    <row r="130" spans="1:161" x14ac:dyDescent="0.25">
      <c r="A130" s="28"/>
      <c r="B130" s="71"/>
      <c r="C130" s="29"/>
      <c r="D130" s="30"/>
      <c r="E130" s="31"/>
      <c r="F130" s="32"/>
      <c r="G130" s="74"/>
      <c r="H130" s="33"/>
      <c r="I130" s="34"/>
      <c r="J130" s="35"/>
      <c r="K130" s="104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9"/>
      <c r="AX130" s="18"/>
      <c r="AY130" s="18"/>
      <c r="AZ130" s="18"/>
      <c r="BA130" s="18"/>
      <c r="BB130" s="18"/>
      <c r="BC130" s="18"/>
      <c r="BD130" s="18"/>
      <c r="BE130" s="18"/>
      <c r="BF130" s="18"/>
      <c r="BG130" s="18"/>
      <c r="BH130" s="19"/>
      <c r="BI130" s="18"/>
      <c r="BJ130" s="18"/>
      <c r="BK130" s="18"/>
      <c r="BL130" s="18"/>
      <c r="BM130" s="18"/>
      <c r="BN130" s="18"/>
      <c r="BO130" s="18"/>
      <c r="BP130" s="18"/>
      <c r="BQ130" s="18"/>
      <c r="BR130" s="18"/>
      <c r="BS130" s="19"/>
      <c r="BT130" s="18"/>
      <c r="BU130" s="18"/>
      <c r="BV130" s="18"/>
      <c r="BW130" s="18"/>
      <c r="BX130" s="18"/>
      <c r="BY130" s="18"/>
      <c r="BZ130" s="18"/>
      <c r="CA130" s="18"/>
      <c r="CB130" s="18"/>
      <c r="CC130" s="18"/>
      <c r="CD130" s="18"/>
      <c r="CE130" s="18"/>
      <c r="CF130" s="18"/>
      <c r="CG130" s="18"/>
      <c r="CH130" s="18"/>
      <c r="CI130" s="18"/>
      <c r="CJ130" s="8">
        <f t="shared" si="89"/>
        <v>0</v>
      </c>
      <c r="CK130" s="8">
        <f t="shared" si="90"/>
        <v>0</v>
      </c>
      <c r="CL130" s="8" t="str">
        <f t="shared" si="101"/>
        <v/>
      </c>
      <c r="CM130" s="8" t="str">
        <f t="shared" si="102"/>
        <v/>
      </c>
      <c r="CN130" s="8" t="str">
        <f t="shared" si="103"/>
        <v/>
      </c>
      <c r="CO130" s="8" t="str">
        <f t="shared" si="104"/>
        <v/>
      </c>
      <c r="CP130" s="8">
        <f>IF(D130="",0,IF(D130=E130,0,IF(D130&lt;E130,0,IF('Equipes et choix des points'!$I$2=1,IF('Matchs et classements'!D130&gt;'Matchs et classements'!E130,3),IF('Equipes et choix des points'!$I$2=2,IF('Matchs et classements'!D130&gt;E130,4))))))</f>
        <v>0</v>
      </c>
      <c r="CQ130" s="8">
        <f>IF(E130="",0,IF(E130=D130,0,IF(E130&lt;D130,0,IF('Equipes et choix des points'!$I$2=1,IF('Matchs et classements'!E130&gt;'Matchs et classements'!D130,3),IF('Equipes et choix des points'!$I$2=2,IF('Matchs et classements'!E130&gt;'Matchs et classements'!D130,4))))))</f>
        <v>0</v>
      </c>
      <c r="CR130" s="8">
        <f>IF(D130="",0,IF(D130&gt;E130,0,IF(D130&lt;E130,0,IF('Equipes et choix des points'!$I$2=1,IF('Matchs et classements'!D130='Matchs et classements'!E130,1),IF('Equipes et choix des points'!$I$2=2,IF('Matchs et classements'!D130='Matchs et classements'!E130,2))))))</f>
        <v>0</v>
      </c>
      <c r="CS130" s="8">
        <f>IF(E130="",0,IF(E130&gt;D130,0,IF(E130&lt;D130,0,IF('Equipes et choix des points'!$I$2=1,IF('Matchs et classements'!E130='Matchs et classements'!D130,1),IF('Equipes et choix des points'!$I$2=2,IF('Matchs et classements'!E130='Matchs et classements'!D130,2))))))</f>
        <v>0</v>
      </c>
      <c r="CT130" s="8">
        <f>IF(D130="",0,IF(D130&gt;E130,0,IF(D130=E130,0,IF('Equipes et choix des points'!$I$2=1,IF('Matchs et classements'!D130&lt;'Matchs et classements'!E130,0),IF('Equipes et choix des points'!$I$2=2,IF('Matchs et classements'!D130&lt;'Matchs et classements'!E130,1))))))</f>
        <v>0</v>
      </c>
      <c r="CU130" s="8">
        <f>IF(E130="",0,IF(E130&gt;D130,0,IF(E130=D130,0,IF('Equipes et choix des points'!$I$2=1,IF('Matchs et classements'!E130&lt;'Matchs et classements'!D130,0),IF('Equipes et choix des points'!$I$2=2,IF('Matchs et classements'!E130&lt;'Matchs et classements'!D130,1))))))</f>
        <v>0</v>
      </c>
      <c r="CV130" s="8">
        <f t="shared" si="105"/>
        <v>0</v>
      </c>
      <c r="CW130" s="8">
        <f t="shared" si="106"/>
        <v>0</v>
      </c>
      <c r="CX130" s="8">
        <f t="shared" si="107"/>
        <v>0</v>
      </c>
      <c r="CY130" s="8">
        <f t="shared" si="108"/>
        <v>0</v>
      </c>
      <c r="CZ130" s="8" t="b">
        <f t="shared" si="91"/>
        <v>0</v>
      </c>
      <c r="DA130" s="8" t="b">
        <f t="shared" si="92"/>
        <v>0</v>
      </c>
      <c r="DB130" s="8" t="b">
        <f t="shared" si="93"/>
        <v>0</v>
      </c>
      <c r="DC130" s="8" t="b">
        <f t="shared" si="94"/>
        <v>0</v>
      </c>
      <c r="DD130" s="8" t="b">
        <f t="shared" si="95"/>
        <v>0</v>
      </c>
      <c r="DE130" s="8" t="b">
        <f t="shared" si="96"/>
        <v>0</v>
      </c>
      <c r="DF130" s="8">
        <f t="shared" si="97"/>
        <v>0</v>
      </c>
      <c r="DG130" s="8">
        <f t="shared" si="98"/>
        <v>0</v>
      </c>
      <c r="DH130" s="8">
        <f t="shared" si="99"/>
        <v>0</v>
      </c>
      <c r="DI130" s="8">
        <f t="shared" si="100"/>
        <v>0</v>
      </c>
      <c r="DJ130" s="19"/>
      <c r="DK130" s="18"/>
      <c r="DL130" s="18"/>
      <c r="DM130" s="19"/>
      <c r="DN130" s="19"/>
      <c r="DO130" s="18"/>
      <c r="DP130" s="18"/>
      <c r="DQ130" s="19"/>
      <c r="DR130" s="19"/>
      <c r="DS130" s="18"/>
      <c r="DT130" s="18"/>
      <c r="DU130" s="19"/>
      <c r="DV130" s="18"/>
      <c r="DW130" s="18"/>
      <c r="DX130" s="18"/>
      <c r="DY130" s="18"/>
      <c r="DZ130" s="18"/>
      <c r="EA130" s="18"/>
      <c r="EB130" s="18"/>
      <c r="EC130" s="18"/>
      <c r="ED130" s="18"/>
      <c r="EE130" s="18"/>
      <c r="EF130" s="18"/>
      <c r="EG130" s="18"/>
      <c r="EH130" s="18"/>
      <c r="EI130" s="18"/>
      <c r="EJ130" s="18"/>
      <c r="EK130" s="18"/>
      <c r="EL130" s="18"/>
      <c r="EM130" s="18"/>
      <c r="EN130" s="18"/>
      <c r="EO130" s="18"/>
      <c r="EP130" s="18"/>
      <c r="EQ130" s="18"/>
      <c r="ER130" s="18"/>
      <c r="ES130" s="18"/>
      <c r="ET130" s="18"/>
      <c r="EU130" s="18"/>
      <c r="EV130" s="18"/>
      <c r="EW130" s="18"/>
      <c r="EX130" s="18"/>
      <c r="EY130" s="18"/>
      <c r="EZ130" s="18"/>
      <c r="FA130" s="18"/>
      <c r="FB130" s="18"/>
      <c r="FC130" s="18"/>
      <c r="FD130" s="18"/>
      <c r="FE130" s="18"/>
    </row>
    <row r="131" spans="1:161" x14ac:dyDescent="0.25">
      <c r="A131" s="28"/>
      <c r="B131" s="71"/>
      <c r="C131" s="29"/>
      <c r="D131" s="30"/>
      <c r="E131" s="31"/>
      <c r="F131" s="32"/>
      <c r="G131" s="74"/>
      <c r="H131" s="33"/>
      <c r="I131" s="34"/>
      <c r="J131" s="35"/>
      <c r="K131" s="104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9"/>
      <c r="AX131" s="18"/>
      <c r="AY131" s="18"/>
      <c r="AZ131" s="18"/>
      <c r="BA131" s="18"/>
      <c r="BB131" s="18"/>
      <c r="BC131" s="18"/>
      <c r="BD131" s="18"/>
      <c r="BE131" s="18"/>
      <c r="BF131" s="18"/>
      <c r="BG131" s="18"/>
      <c r="BH131" s="19"/>
      <c r="BI131" s="18"/>
      <c r="BJ131" s="18"/>
      <c r="BK131" s="18"/>
      <c r="BL131" s="18"/>
      <c r="BM131" s="18"/>
      <c r="BN131" s="18"/>
      <c r="BO131" s="18"/>
      <c r="BP131" s="18"/>
      <c r="BQ131" s="18"/>
      <c r="BR131" s="18"/>
      <c r="BS131" s="19"/>
      <c r="BT131" s="18"/>
      <c r="BU131" s="18"/>
      <c r="BV131" s="18"/>
      <c r="BW131" s="18"/>
      <c r="BX131" s="18"/>
      <c r="BY131" s="18"/>
      <c r="BZ131" s="18"/>
      <c r="CA131" s="18"/>
      <c r="CB131" s="18"/>
      <c r="CC131" s="18"/>
      <c r="CD131" s="18"/>
      <c r="CE131" s="18"/>
      <c r="CF131" s="18"/>
      <c r="CG131" s="18"/>
      <c r="CH131" s="18"/>
      <c r="CI131" s="18"/>
      <c r="CJ131" s="8">
        <f t="shared" si="89"/>
        <v>0</v>
      </c>
      <c r="CK131" s="8">
        <f t="shared" si="90"/>
        <v>0</v>
      </c>
      <c r="CL131" s="8" t="str">
        <f t="shared" si="101"/>
        <v/>
      </c>
      <c r="CM131" s="8" t="str">
        <f t="shared" si="102"/>
        <v/>
      </c>
      <c r="CN131" s="8" t="str">
        <f t="shared" si="103"/>
        <v/>
      </c>
      <c r="CO131" s="8" t="str">
        <f t="shared" si="104"/>
        <v/>
      </c>
      <c r="CP131" s="8">
        <f>IF(D131="",0,IF(D131=E131,0,IF(D131&lt;E131,0,IF('Equipes et choix des points'!$I$2=1,IF('Matchs et classements'!D131&gt;'Matchs et classements'!E131,3),IF('Equipes et choix des points'!$I$2=2,IF('Matchs et classements'!D131&gt;E131,4))))))</f>
        <v>0</v>
      </c>
      <c r="CQ131" s="8">
        <f>IF(E131="",0,IF(E131=D131,0,IF(E131&lt;D131,0,IF('Equipes et choix des points'!$I$2=1,IF('Matchs et classements'!E131&gt;'Matchs et classements'!D131,3),IF('Equipes et choix des points'!$I$2=2,IF('Matchs et classements'!E131&gt;'Matchs et classements'!D131,4))))))</f>
        <v>0</v>
      </c>
      <c r="CR131" s="8">
        <f>IF(D131="",0,IF(D131&gt;E131,0,IF(D131&lt;E131,0,IF('Equipes et choix des points'!$I$2=1,IF('Matchs et classements'!D131='Matchs et classements'!E131,1),IF('Equipes et choix des points'!$I$2=2,IF('Matchs et classements'!D131='Matchs et classements'!E131,2))))))</f>
        <v>0</v>
      </c>
      <c r="CS131" s="8">
        <f>IF(E131="",0,IF(E131&gt;D131,0,IF(E131&lt;D131,0,IF('Equipes et choix des points'!$I$2=1,IF('Matchs et classements'!E131='Matchs et classements'!D131,1),IF('Equipes et choix des points'!$I$2=2,IF('Matchs et classements'!E131='Matchs et classements'!D131,2))))))</f>
        <v>0</v>
      </c>
      <c r="CT131" s="8">
        <f>IF(D131="",0,IF(D131&gt;E131,0,IF(D131=E131,0,IF('Equipes et choix des points'!$I$2=1,IF('Matchs et classements'!D131&lt;'Matchs et classements'!E131,0),IF('Equipes et choix des points'!$I$2=2,IF('Matchs et classements'!D131&lt;'Matchs et classements'!E131,1))))))</f>
        <v>0</v>
      </c>
      <c r="CU131" s="8">
        <f>IF(E131="",0,IF(E131&gt;D131,0,IF(E131=D131,0,IF('Equipes et choix des points'!$I$2=1,IF('Matchs et classements'!E131&lt;'Matchs et classements'!D131,0),IF('Equipes et choix des points'!$I$2=2,IF('Matchs et classements'!E131&lt;'Matchs et classements'!D131,1))))))</f>
        <v>0</v>
      </c>
      <c r="CV131" s="8">
        <f t="shared" si="105"/>
        <v>0</v>
      </c>
      <c r="CW131" s="8">
        <f t="shared" si="106"/>
        <v>0</v>
      </c>
      <c r="CX131" s="8">
        <f t="shared" si="107"/>
        <v>0</v>
      </c>
      <c r="CY131" s="8">
        <f t="shared" si="108"/>
        <v>0</v>
      </c>
      <c r="CZ131" s="8" t="b">
        <f t="shared" si="91"/>
        <v>0</v>
      </c>
      <c r="DA131" s="8" t="b">
        <f t="shared" si="92"/>
        <v>0</v>
      </c>
      <c r="DB131" s="8" t="b">
        <f t="shared" si="93"/>
        <v>0</v>
      </c>
      <c r="DC131" s="8" t="b">
        <f t="shared" si="94"/>
        <v>0</v>
      </c>
      <c r="DD131" s="8" t="b">
        <f t="shared" si="95"/>
        <v>0</v>
      </c>
      <c r="DE131" s="8" t="b">
        <f t="shared" si="96"/>
        <v>0</v>
      </c>
      <c r="DF131" s="8">
        <f t="shared" si="97"/>
        <v>0</v>
      </c>
      <c r="DG131" s="8">
        <f t="shared" si="98"/>
        <v>0</v>
      </c>
      <c r="DH131" s="8">
        <f t="shared" si="99"/>
        <v>0</v>
      </c>
      <c r="DI131" s="8">
        <f t="shared" si="100"/>
        <v>0</v>
      </c>
      <c r="DJ131" s="19"/>
      <c r="DK131" s="18"/>
      <c r="DL131" s="18"/>
      <c r="DM131" s="19"/>
      <c r="DN131" s="19"/>
      <c r="DO131" s="18"/>
      <c r="DP131" s="18"/>
      <c r="DQ131" s="19"/>
      <c r="DR131" s="19"/>
      <c r="DS131" s="18"/>
      <c r="DT131" s="18"/>
      <c r="DU131" s="19"/>
      <c r="DV131" s="18"/>
      <c r="DW131" s="18"/>
      <c r="DX131" s="18"/>
      <c r="DY131" s="18"/>
      <c r="DZ131" s="18"/>
      <c r="EA131" s="18"/>
      <c r="EB131" s="18"/>
      <c r="EC131" s="18"/>
      <c r="ED131" s="18"/>
      <c r="EE131" s="18"/>
      <c r="EF131" s="18"/>
      <c r="EG131" s="18"/>
      <c r="EH131" s="18"/>
      <c r="EI131" s="18"/>
      <c r="EJ131" s="18"/>
      <c r="EK131" s="18"/>
      <c r="EL131" s="18"/>
      <c r="EM131" s="18"/>
      <c r="EN131" s="18"/>
      <c r="EO131" s="18"/>
      <c r="EP131" s="18"/>
      <c r="EQ131" s="18"/>
      <c r="ER131" s="18"/>
      <c r="ES131" s="18"/>
      <c r="ET131" s="18"/>
      <c r="EU131" s="18"/>
      <c r="EV131" s="18"/>
      <c r="EW131" s="18"/>
      <c r="EX131" s="18"/>
      <c r="EY131" s="18"/>
      <c r="EZ131" s="18"/>
      <c r="FA131" s="18"/>
      <c r="FB131" s="18"/>
      <c r="FC131" s="18"/>
      <c r="FD131" s="18"/>
      <c r="FE131" s="18"/>
    </row>
    <row r="132" spans="1:161" x14ac:dyDescent="0.25">
      <c r="A132" s="28"/>
      <c r="B132" s="71"/>
      <c r="C132" s="29"/>
      <c r="D132" s="30"/>
      <c r="E132" s="31"/>
      <c r="F132" s="32"/>
      <c r="G132" s="74"/>
      <c r="H132" s="33"/>
      <c r="I132" s="34"/>
      <c r="J132" s="35"/>
      <c r="K132" s="104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9"/>
      <c r="AX132" s="18"/>
      <c r="AY132" s="18"/>
      <c r="AZ132" s="18"/>
      <c r="BA132" s="18"/>
      <c r="BB132" s="18"/>
      <c r="BC132" s="18"/>
      <c r="BD132" s="18"/>
      <c r="BE132" s="18"/>
      <c r="BF132" s="18"/>
      <c r="BG132" s="18"/>
      <c r="BH132" s="19"/>
      <c r="BI132" s="18"/>
      <c r="BJ132" s="18"/>
      <c r="BK132" s="18"/>
      <c r="BL132" s="18"/>
      <c r="BM132" s="18"/>
      <c r="BN132" s="18"/>
      <c r="BO132" s="18"/>
      <c r="BP132" s="18"/>
      <c r="BQ132" s="18"/>
      <c r="BR132" s="18"/>
      <c r="BS132" s="19"/>
      <c r="BT132" s="18"/>
      <c r="BU132" s="18"/>
      <c r="BV132" s="18"/>
      <c r="BW132" s="18"/>
      <c r="BX132" s="18"/>
      <c r="BY132" s="18"/>
      <c r="BZ132" s="18"/>
      <c r="CA132" s="18"/>
      <c r="CB132" s="18"/>
      <c r="CC132" s="18"/>
      <c r="CD132" s="18"/>
      <c r="CE132" s="18"/>
      <c r="CF132" s="18"/>
      <c r="CG132" s="18"/>
      <c r="CH132" s="18"/>
      <c r="CI132" s="18"/>
      <c r="CJ132" s="8">
        <f t="shared" ref="CJ132:CJ195" si="109">A132</f>
        <v>0</v>
      </c>
      <c r="CK132" s="8">
        <f t="shared" ref="CK132:CK195" si="110">H132</f>
        <v>0</v>
      </c>
      <c r="CL132" s="8" t="str">
        <f t="shared" si="101"/>
        <v/>
      </c>
      <c r="CM132" s="8" t="str">
        <f t="shared" si="102"/>
        <v/>
      </c>
      <c r="CN132" s="8" t="str">
        <f t="shared" si="103"/>
        <v/>
      </c>
      <c r="CO132" s="8" t="str">
        <f t="shared" si="104"/>
        <v/>
      </c>
      <c r="CP132" s="8">
        <f>IF(D132="",0,IF(D132=E132,0,IF(D132&lt;E132,0,IF('Equipes et choix des points'!$I$2=1,IF('Matchs et classements'!D132&gt;'Matchs et classements'!E132,3),IF('Equipes et choix des points'!$I$2=2,IF('Matchs et classements'!D132&gt;E132,4))))))</f>
        <v>0</v>
      </c>
      <c r="CQ132" s="8">
        <f>IF(E132="",0,IF(E132=D132,0,IF(E132&lt;D132,0,IF('Equipes et choix des points'!$I$2=1,IF('Matchs et classements'!E132&gt;'Matchs et classements'!D132,3),IF('Equipes et choix des points'!$I$2=2,IF('Matchs et classements'!E132&gt;'Matchs et classements'!D132,4))))))</f>
        <v>0</v>
      </c>
      <c r="CR132" s="8">
        <f>IF(D132="",0,IF(D132&gt;E132,0,IF(D132&lt;E132,0,IF('Equipes et choix des points'!$I$2=1,IF('Matchs et classements'!D132='Matchs et classements'!E132,1),IF('Equipes et choix des points'!$I$2=2,IF('Matchs et classements'!D132='Matchs et classements'!E132,2))))))</f>
        <v>0</v>
      </c>
      <c r="CS132" s="8">
        <f>IF(E132="",0,IF(E132&gt;D132,0,IF(E132&lt;D132,0,IF('Equipes et choix des points'!$I$2=1,IF('Matchs et classements'!E132='Matchs et classements'!D132,1),IF('Equipes et choix des points'!$I$2=2,IF('Matchs et classements'!E132='Matchs et classements'!D132,2))))))</f>
        <v>0</v>
      </c>
      <c r="CT132" s="8">
        <f>IF(D132="",0,IF(D132&gt;E132,0,IF(D132=E132,0,IF('Equipes et choix des points'!$I$2=1,IF('Matchs et classements'!D132&lt;'Matchs et classements'!E132,0),IF('Equipes et choix des points'!$I$2=2,IF('Matchs et classements'!D132&lt;'Matchs et classements'!E132,1))))))</f>
        <v>0</v>
      </c>
      <c r="CU132" s="8">
        <f>IF(E132="",0,IF(E132&gt;D132,0,IF(E132=D132,0,IF('Equipes et choix des points'!$I$2=1,IF('Matchs et classements'!E132&lt;'Matchs et classements'!D132,0),IF('Equipes et choix des points'!$I$2=2,IF('Matchs et classements'!E132&lt;'Matchs et classements'!D132,1))))))</f>
        <v>0</v>
      </c>
      <c r="CV132" s="8">
        <f t="shared" si="105"/>
        <v>0</v>
      </c>
      <c r="CW132" s="8">
        <f t="shared" si="106"/>
        <v>0</v>
      </c>
      <c r="CX132" s="8">
        <f t="shared" si="107"/>
        <v>0</v>
      </c>
      <c r="CY132" s="8">
        <f t="shared" si="108"/>
        <v>0</v>
      </c>
      <c r="CZ132" s="8" t="b">
        <f t="shared" ref="CZ132:CZ195" si="111">IF(D132&lt;&gt;"",IF(D132&gt;E132,1))</f>
        <v>0</v>
      </c>
      <c r="DA132" s="8" t="b">
        <f t="shared" ref="DA132:DA195" si="112">IF(E132&lt;&gt;"",IF(E132&gt;D132,1))</f>
        <v>0</v>
      </c>
      <c r="DB132" s="8" t="b">
        <f t="shared" ref="DB132:DB195" si="113">IF(D132&lt;&gt;"",IF(D132=E132,1))</f>
        <v>0</v>
      </c>
      <c r="DC132" s="8" t="b">
        <f t="shared" ref="DC132:DC195" si="114">IF(E132&lt;&gt;"",IF(E132=D132,1))</f>
        <v>0</v>
      </c>
      <c r="DD132" s="8" t="b">
        <f t="shared" ref="DD132:DD195" si="115">IF(D132&lt;&gt;"",IF(D132&lt;E132,1))</f>
        <v>0</v>
      </c>
      <c r="DE132" s="8" t="b">
        <f t="shared" ref="DE132:DE195" si="116">IF(E132&lt;&gt;"",IF(E132&lt;D132,1))</f>
        <v>0</v>
      </c>
      <c r="DF132" s="8">
        <f t="shared" ref="DF132:DF195" si="117">D132</f>
        <v>0</v>
      </c>
      <c r="DG132" s="8">
        <f t="shared" ref="DG132:DG195" si="118">E132</f>
        <v>0</v>
      </c>
      <c r="DH132" s="8">
        <f t="shared" ref="DH132:DH195" si="119">E132</f>
        <v>0</v>
      </c>
      <c r="DI132" s="8">
        <f t="shared" ref="DI132:DI195" si="120">D132</f>
        <v>0</v>
      </c>
      <c r="DJ132" s="19"/>
      <c r="DK132" s="18"/>
      <c r="DL132" s="18"/>
      <c r="DM132" s="19"/>
      <c r="DN132" s="19"/>
      <c r="DO132" s="18"/>
      <c r="DP132" s="18"/>
      <c r="DQ132" s="19"/>
      <c r="DR132" s="19"/>
      <c r="DS132" s="18"/>
      <c r="DT132" s="18"/>
      <c r="DU132" s="19"/>
      <c r="DV132" s="18"/>
      <c r="DW132" s="18"/>
      <c r="DX132" s="18"/>
      <c r="DY132" s="18"/>
      <c r="DZ132" s="18"/>
      <c r="EA132" s="18"/>
      <c r="EB132" s="18"/>
      <c r="EC132" s="18"/>
      <c r="ED132" s="18"/>
      <c r="EE132" s="18"/>
      <c r="EF132" s="18"/>
      <c r="EG132" s="18"/>
      <c r="EH132" s="18"/>
      <c r="EI132" s="18"/>
      <c r="EJ132" s="18"/>
      <c r="EK132" s="18"/>
      <c r="EL132" s="18"/>
      <c r="EM132" s="18"/>
      <c r="EN132" s="18"/>
      <c r="EO132" s="18"/>
      <c r="EP132" s="18"/>
      <c r="EQ132" s="18"/>
      <c r="ER132" s="18"/>
      <c r="ES132" s="18"/>
      <c r="ET132" s="18"/>
      <c r="EU132" s="18"/>
      <c r="EV132" s="18"/>
      <c r="EW132" s="18"/>
      <c r="EX132" s="18"/>
      <c r="EY132" s="18"/>
      <c r="EZ132" s="18"/>
      <c r="FA132" s="18"/>
      <c r="FB132" s="18"/>
      <c r="FC132" s="18"/>
      <c r="FD132" s="18"/>
      <c r="FE132" s="18"/>
    </row>
    <row r="133" spans="1:161" ht="15.75" thickBot="1" x14ac:dyDescent="0.3">
      <c r="A133" s="36"/>
      <c r="B133" s="72"/>
      <c r="C133" s="37"/>
      <c r="D133" s="38"/>
      <c r="E133" s="39"/>
      <c r="F133" s="40"/>
      <c r="G133" s="75"/>
      <c r="H133" s="41"/>
      <c r="I133" s="42"/>
      <c r="J133" s="43"/>
      <c r="K133" s="105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9"/>
      <c r="AX133" s="18"/>
      <c r="AY133" s="18"/>
      <c r="AZ133" s="18"/>
      <c r="BA133" s="18"/>
      <c r="BB133" s="18"/>
      <c r="BC133" s="18"/>
      <c r="BD133" s="18"/>
      <c r="BE133" s="18"/>
      <c r="BF133" s="18"/>
      <c r="BG133" s="18"/>
      <c r="BH133" s="19"/>
      <c r="BI133" s="18"/>
      <c r="BJ133" s="18"/>
      <c r="BK133" s="18"/>
      <c r="BL133" s="18"/>
      <c r="BM133" s="18"/>
      <c r="BN133" s="18"/>
      <c r="BO133" s="18"/>
      <c r="BP133" s="18"/>
      <c r="BQ133" s="18"/>
      <c r="BR133" s="18"/>
      <c r="BS133" s="19"/>
      <c r="BT133" s="18"/>
      <c r="BU133" s="18"/>
      <c r="BV133" s="18"/>
      <c r="BW133" s="18"/>
      <c r="BX133" s="18"/>
      <c r="BY133" s="18"/>
      <c r="BZ133" s="18"/>
      <c r="CA133" s="18"/>
      <c r="CB133" s="18"/>
      <c r="CC133" s="18"/>
      <c r="CD133" s="18"/>
      <c r="CE133" s="18"/>
      <c r="CF133" s="18"/>
      <c r="CG133" s="18"/>
      <c r="CH133" s="18"/>
      <c r="CI133" s="18"/>
      <c r="CJ133" s="8">
        <f t="shared" si="109"/>
        <v>0</v>
      </c>
      <c r="CK133" s="8">
        <f t="shared" si="110"/>
        <v>0</v>
      </c>
      <c r="CL133" s="8" t="str">
        <f t="shared" ref="CL133:CL196" si="121">IF(B133="Forfait Perdant",3,"")</f>
        <v/>
      </c>
      <c r="CM133" s="8" t="str">
        <f t="shared" ref="CM133:CM196" si="122">IF(G133="Forfait Perdant",3,"")</f>
        <v/>
      </c>
      <c r="CN133" s="8" t="str">
        <f t="shared" ref="CN133:CN196" si="123">IF(B133="Forfait Gagnant",0,"")</f>
        <v/>
      </c>
      <c r="CO133" s="8" t="str">
        <f t="shared" ref="CO133:CO196" si="124">IF(G133="Forfait Gagnant",0,"")</f>
        <v/>
      </c>
      <c r="CP133" s="8">
        <f>IF(D133="",0,IF(D133=E133,0,IF(D133&lt;E133,0,IF('Equipes et choix des points'!$I$2=1,IF('Matchs et classements'!D133&gt;'Matchs et classements'!E133,3),IF('Equipes et choix des points'!$I$2=2,IF('Matchs et classements'!D133&gt;E133,4))))))</f>
        <v>0</v>
      </c>
      <c r="CQ133" s="8">
        <f>IF(E133="",0,IF(E133=D133,0,IF(E133&lt;D133,0,IF('Equipes et choix des points'!$I$2=1,IF('Matchs et classements'!E133&gt;'Matchs et classements'!D133,3),IF('Equipes et choix des points'!$I$2=2,IF('Matchs et classements'!E133&gt;'Matchs et classements'!D133,4))))))</f>
        <v>0</v>
      </c>
      <c r="CR133" s="8">
        <f>IF(D133="",0,IF(D133&gt;E133,0,IF(D133&lt;E133,0,IF('Equipes et choix des points'!$I$2=1,IF('Matchs et classements'!D133='Matchs et classements'!E133,1),IF('Equipes et choix des points'!$I$2=2,IF('Matchs et classements'!D133='Matchs et classements'!E133,2))))))</f>
        <v>0</v>
      </c>
      <c r="CS133" s="8">
        <f>IF(E133="",0,IF(E133&gt;D133,0,IF(E133&lt;D133,0,IF('Equipes et choix des points'!$I$2=1,IF('Matchs et classements'!E133='Matchs et classements'!D133,1),IF('Equipes et choix des points'!$I$2=2,IF('Matchs et classements'!E133='Matchs et classements'!D133,2))))))</f>
        <v>0</v>
      </c>
      <c r="CT133" s="8">
        <f>IF(D133="",0,IF(D133&gt;E133,0,IF(D133=E133,0,IF('Equipes et choix des points'!$I$2=1,IF('Matchs et classements'!D133&lt;'Matchs et classements'!E133,0),IF('Equipes et choix des points'!$I$2=2,IF('Matchs et classements'!D133&lt;'Matchs et classements'!E133,1))))))</f>
        <v>0</v>
      </c>
      <c r="CU133" s="8">
        <f>IF(E133="",0,IF(E133&gt;D133,0,IF(E133=D133,0,IF('Equipes et choix des points'!$I$2=1,IF('Matchs et classements'!E133&lt;'Matchs et classements'!D133,0),IF('Equipes et choix des points'!$I$2=2,IF('Matchs et classements'!E133&lt;'Matchs et classements'!D133,1))))))</f>
        <v>0</v>
      </c>
      <c r="CV133" s="8">
        <f t="shared" ref="CV133:CV196" si="125">SUM(CP133,CR133,CT133)-SUM(CJ133,CL133)</f>
        <v>0</v>
      </c>
      <c r="CW133" s="8">
        <f t="shared" ref="CW133:CW196" si="126">SUM(CO133,CQ133,CS133)-SUM(CK133,CM133)</f>
        <v>0</v>
      </c>
      <c r="CX133" s="8">
        <f t="shared" ref="CX133:CX196" si="127">IF(B133="Forfait perdant",0,IF(B133="Forfait Général",0,IF(D133="",0,1)))</f>
        <v>0</v>
      </c>
      <c r="CY133" s="8">
        <f t="shared" ref="CY133:CY196" si="128">IF(G133="Forfait Perdant",0,IF(G133="Forfait Général",0,IF(E133="",0,1)))</f>
        <v>0</v>
      </c>
      <c r="CZ133" s="8" t="b">
        <f t="shared" si="111"/>
        <v>0</v>
      </c>
      <c r="DA133" s="8" t="b">
        <f t="shared" si="112"/>
        <v>0</v>
      </c>
      <c r="DB133" s="8" t="b">
        <f t="shared" si="113"/>
        <v>0</v>
      </c>
      <c r="DC133" s="8" t="b">
        <f t="shared" si="114"/>
        <v>0</v>
      </c>
      <c r="DD133" s="8" t="b">
        <f t="shared" si="115"/>
        <v>0</v>
      </c>
      <c r="DE133" s="8" t="b">
        <f t="shared" si="116"/>
        <v>0</v>
      </c>
      <c r="DF133" s="8">
        <f t="shared" si="117"/>
        <v>0</v>
      </c>
      <c r="DG133" s="8">
        <f t="shared" si="118"/>
        <v>0</v>
      </c>
      <c r="DH133" s="8">
        <f t="shared" si="119"/>
        <v>0</v>
      </c>
      <c r="DI133" s="8">
        <f t="shared" si="120"/>
        <v>0</v>
      </c>
      <c r="DJ133" s="19"/>
      <c r="DK133" s="18"/>
      <c r="DL133" s="18"/>
      <c r="DM133" s="19"/>
      <c r="DN133" s="19"/>
      <c r="DO133" s="18"/>
      <c r="DP133" s="18"/>
      <c r="DQ133" s="19"/>
      <c r="DR133" s="19"/>
      <c r="DS133" s="18"/>
      <c r="DT133" s="18"/>
      <c r="DU133" s="19"/>
      <c r="DV133" s="18"/>
      <c r="DW133" s="18"/>
      <c r="DX133" s="18"/>
      <c r="DY133" s="18"/>
      <c r="DZ133" s="18"/>
      <c r="EA133" s="18"/>
      <c r="EB133" s="18"/>
      <c r="EC133" s="18"/>
      <c r="ED133" s="18"/>
      <c r="EE133" s="18"/>
      <c r="EF133" s="18"/>
      <c r="EG133" s="18"/>
      <c r="EH133" s="18"/>
      <c r="EI133" s="18"/>
      <c r="EJ133" s="18"/>
      <c r="EK133" s="18"/>
      <c r="EL133" s="18"/>
      <c r="EM133" s="18"/>
      <c r="EN133" s="18"/>
      <c r="EO133" s="18"/>
      <c r="EP133" s="18"/>
      <c r="EQ133" s="18"/>
      <c r="ER133" s="18"/>
      <c r="ES133" s="18"/>
      <c r="ET133" s="18"/>
      <c r="EU133" s="18"/>
      <c r="EV133" s="18"/>
      <c r="EW133" s="18"/>
      <c r="EX133" s="18"/>
      <c r="EY133" s="18"/>
      <c r="EZ133" s="18"/>
      <c r="FA133" s="18"/>
      <c r="FB133" s="18"/>
      <c r="FC133" s="18"/>
      <c r="FD133" s="18"/>
      <c r="FE133" s="18"/>
    </row>
    <row r="134" spans="1:161" x14ac:dyDescent="0.25">
      <c r="A134" s="20"/>
      <c r="B134" s="70"/>
      <c r="C134" s="21"/>
      <c r="D134" s="22"/>
      <c r="E134" s="23"/>
      <c r="F134" s="24"/>
      <c r="G134" s="73"/>
      <c r="H134" s="25"/>
      <c r="I134" s="26"/>
      <c r="J134" s="27"/>
      <c r="K134" s="103">
        <v>14</v>
      </c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9"/>
      <c r="AX134" s="18"/>
      <c r="AY134" s="18"/>
      <c r="AZ134" s="18"/>
      <c r="BA134" s="18"/>
      <c r="BB134" s="18"/>
      <c r="BC134" s="18"/>
      <c r="BD134" s="18"/>
      <c r="BE134" s="18"/>
      <c r="BF134" s="18"/>
      <c r="BG134" s="18"/>
      <c r="BH134" s="19"/>
      <c r="BI134" s="18"/>
      <c r="BJ134" s="18"/>
      <c r="BK134" s="18"/>
      <c r="BL134" s="18"/>
      <c r="BM134" s="18"/>
      <c r="BN134" s="18"/>
      <c r="BO134" s="18"/>
      <c r="BP134" s="18"/>
      <c r="BQ134" s="18"/>
      <c r="BR134" s="18"/>
      <c r="BS134" s="19"/>
      <c r="BT134" s="18"/>
      <c r="BU134" s="18"/>
      <c r="BV134" s="18"/>
      <c r="BW134" s="18"/>
      <c r="BX134" s="18"/>
      <c r="BY134" s="18"/>
      <c r="BZ134" s="18"/>
      <c r="CA134" s="18"/>
      <c r="CB134" s="18"/>
      <c r="CC134" s="18"/>
      <c r="CD134" s="18"/>
      <c r="CE134" s="18"/>
      <c r="CF134" s="18"/>
      <c r="CG134" s="18"/>
      <c r="CH134" s="18"/>
      <c r="CI134" s="18"/>
      <c r="CJ134" s="8">
        <f t="shared" si="109"/>
        <v>0</v>
      </c>
      <c r="CK134" s="8">
        <f t="shared" si="110"/>
        <v>0</v>
      </c>
      <c r="CL134" s="8" t="str">
        <f t="shared" si="121"/>
        <v/>
      </c>
      <c r="CM134" s="8" t="str">
        <f t="shared" si="122"/>
        <v/>
      </c>
      <c r="CN134" s="8" t="str">
        <f t="shared" si="123"/>
        <v/>
      </c>
      <c r="CO134" s="8" t="str">
        <f t="shared" si="124"/>
        <v/>
      </c>
      <c r="CP134" s="8">
        <f>IF(D134="",0,IF(D134=E134,0,IF(D134&lt;E134,0,IF('Equipes et choix des points'!$I$2=1,IF('Matchs et classements'!D134&gt;'Matchs et classements'!E134,3),IF('Equipes et choix des points'!$I$2=2,IF('Matchs et classements'!D134&gt;E134,4))))))</f>
        <v>0</v>
      </c>
      <c r="CQ134" s="8">
        <f>IF(E134="",0,IF(E134=D134,0,IF(E134&lt;D134,0,IF('Equipes et choix des points'!$I$2=1,IF('Matchs et classements'!E134&gt;'Matchs et classements'!D134,3),IF('Equipes et choix des points'!$I$2=2,IF('Matchs et classements'!E134&gt;'Matchs et classements'!D134,4))))))</f>
        <v>0</v>
      </c>
      <c r="CR134" s="8">
        <f>IF(D134="",0,IF(D134&gt;E134,0,IF(D134&lt;E134,0,IF('Equipes et choix des points'!$I$2=1,IF('Matchs et classements'!D134='Matchs et classements'!E134,1),IF('Equipes et choix des points'!$I$2=2,IF('Matchs et classements'!D134='Matchs et classements'!E134,2))))))</f>
        <v>0</v>
      </c>
      <c r="CS134" s="8">
        <f>IF(E134="",0,IF(E134&gt;D134,0,IF(E134&lt;D134,0,IF('Equipes et choix des points'!$I$2=1,IF('Matchs et classements'!E134='Matchs et classements'!D134,1),IF('Equipes et choix des points'!$I$2=2,IF('Matchs et classements'!E134='Matchs et classements'!D134,2))))))</f>
        <v>0</v>
      </c>
      <c r="CT134" s="8">
        <f>IF(D134="",0,IF(D134&gt;E134,0,IF(D134=E134,0,IF('Equipes et choix des points'!$I$2=1,IF('Matchs et classements'!D134&lt;'Matchs et classements'!E134,0),IF('Equipes et choix des points'!$I$2=2,IF('Matchs et classements'!D134&lt;'Matchs et classements'!E134,1))))))</f>
        <v>0</v>
      </c>
      <c r="CU134" s="8">
        <f>IF(E134="",0,IF(E134&gt;D134,0,IF(E134=D134,0,IF('Equipes et choix des points'!$I$2=1,IF('Matchs et classements'!E134&lt;'Matchs et classements'!D134,0),IF('Equipes et choix des points'!$I$2=2,IF('Matchs et classements'!E134&lt;'Matchs et classements'!D134,1))))))</f>
        <v>0</v>
      </c>
      <c r="CV134" s="8">
        <f t="shared" si="125"/>
        <v>0</v>
      </c>
      <c r="CW134" s="8">
        <f t="shared" si="126"/>
        <v>0</v>
      </c>
      <c r="CX134" s="8">
        <f t="shared" si="127"/>
        <v>0</v>
      </c>
      <c r="CY134" s="8">
        <f t="shared" si="128"/>
        <v>0</v>
      </c>
      <c r="CZ134" s="8" t="b">
        <f t="shared" si="111"/>
        <v>0</v>
      </c>
      <c r="DA134" s="8" t="b">
        <f t="shared" si="112"/>
        <v>0</v>
      </c>
      <c r="DB134" s="8" t="b">
        <f t="shared" si="113"/>
        <v>0</v>
      </c>
      <c r="DC134" s="8" t="b">
        <f t="shared" si="114"/>
        <v>0</v>
      </c>
      <c r="DD134" s="8" t="b">
        <f t="shared" si="115"/>
        <v>0</v>
      </c>
      <c r="DE134" s="8" t="b">
        <f t="shared" si="116"/>
        <v>0</v>
      </c>
      <c r="DF134" s="8">
        <f t="shared" si="117"/>
        <v>0</v>
      </c>
      <c r="DG134" s="8">
        <f t="shared" si="118"/>
        <v>0</v>
      </c>
      <c r="DH134" s="8">
        <f t="shared" si="119"/>
        <v>0</v>
      </c>
      <c r="DI134" s="8">
        <f t="shared" si="120"/>
        <v>0</v>
      </c>
      <c r="DJ134" s="19"/>
      <c r="DK134" s="18"/>
      <c r="DL134" s="18"/>
      <c r="DM134" s="19"/>
      <c r="DN134" s="19"/>
      <c r="DO134" s="18"/>
      <c r="DP134" s="18"/>
      <c r="DQ134" s="19"/>
      <c r="DR134" s="19"/>
      <c r="DS134" s="18"/>
      <c r="DT134" s="18"/>
      <c r="DU134" s="19"/>
      <c r="DV134" s="18"/>
      <c r="DW134" s="18"/>
      <c r="DX134" s="18"/>
      <c r="DY134" s="18"/>
      <c r="DZ134" s="18"/>
      <c r="EA134" s="18"/>
      <c r="EB134" s="18"/>
      <c r="EC134" s="18"/>
      <c r="ED134" s="18"/>
      <c r="EE134" s="18"/>
      <c r="EF134" s="18"/>
      <c r="EG134" s="18"/>
      <c r="EH134" s="18"/>
      <c r="EI134" s="18"/>
      <c r="EJ134" s="18"/>
      <c r="EK134" s="18"/>
      <c r="EL134" s="18"/>
      <c r="EM134" s="18"/>
      <c r="EN134" s="18"/>
      <c r="EO134" s="18"/>
      <c r="EP134" s="18"/>
      <c r="EQ134" s="18"/>
      <c r="ER134" s="18"/>
      <c r="ES134" s="18"/>
      <c r="ET134" s="18"/>
      <c r="EU134" s="18"/>
      <c r="EV134" s="18"/>
      <c r="EW134" s="18"/>
      <c r="EX134" s="18"/>
      <c r="EY134" s="18"/>
      <c r="EZ134" s="18"/>
      <c r="FA134" s="18"/>
      <c r="FB134" s="18"/>
      <c r="FC134" s="18"/>
      <c r="FD134" s="18"/>
      <c r="FE134" s="18"/>
    </row>
    <row r="135" spans="1:161" x14ac:dyDescent="0.25">
      <c r="A135" s="28"/>
      <c r="B135" s="71"/>
      <c r="C135" s="29"/>
      <c r="D135" s="30"/>
      <c r="E135" s="31"/>
      <c r="F135" s="32"/>
      <c r="G135" s="74"/>
      <c r="H135" s="33"/>
      <c r="I135" s="34"/>
      <c r="J135" s="35"/>
      <c r="K135" s="104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9"/>
      <c r="AX135" s="18"/>
      <c r="AY135" s="18"/>
      <c r="AZ135" s="18"/>
      <c r="BA135" s="18"/>
      <c r="BB135" s="18"/>
      <c r="BC135" s="18"/>
      <c r="BD135" s="18"/>
      <c r="BE135" s="18"/>
      <c r="BF135" s="18"/>
      <c r="BG135" s="18"/>
      <c r="BH135" s="19"/>
      <c r="BI135" s="18"/>
      <c r="BJ135" s="18"/>
      <c r="BK135" s="18"/>
      <c r="BL135" s="18"/>
      <c r="BM135" s="18"/>
      <c r="BN135" s="18"/>
      <c r="BO135" s="18"/>
      <c r="BP135" s="18"/>
      <c r="BQ135" s="18"/>
      <c r="BR135" s="18"/>
      <c r="BS135" s="19"/>
      <c r="BT135" s="18"/>
      <c r="BU135" s="18"/>
      <c r="BV135" s="18"/>
      <c r="BW135" s="18"/>
      <c r="BX135" s="18"/>
      <c r="BY135" s="18"/>
      <c r="BZ135" s="18"/>
      <c r="CA135" s="18"/>
      <c r="CB135" s="18"/>
      <c r="CC135" s="18"/>
      <c r="CD135" s="18"/>
      <c r="CE135" s="18"/>
      <c r="CF135" s="18"/>
      <c r="CG135" s="18"/>
      <c r="CH135" s="18"/>
      <c r="CI135" s="18"/>
      <c r="CJ135" s="8">
        <f t="shared" si="109"/>
        <v>0</v>
      </c>
      <c r="CK135" s="8">
        <f t="shared" si="110"/>
        <v>0</v>
      </c>
      <c r="CL135" s="8" t="str">
        <f t="shared" si="121"/>
        <v/>
      </c>
      <c r="CM135" s="8" t="str">
        <f t="shared" si="122"/>
        <v/>
      </c>
      <c r="CN135" s="8" t="str">
        <f t="shared" si="123"/>
        <v/>
      </c>
      <c r="CO135" s="8" t="str">
        <f t="shared" si="124"/>
        <v/>
      </c>
      <c r="CP135" s="8">
        <f>IF(D135="",0,IF(D135=E135,0,IF(D135&lt;E135,0,IF('Equipes et choix des points'!$I$2=1,IF('Matchs et classements'!D135&gt;'Matchs et classements'!E135,3),IF('Equipes et choix des points'!$I$2=2,IF('Matchs et classements'!D135&gt;E135,4))))))</f>
        <v>0</v>
      </c>
      <c r="CQ135" s="8">
        <f>IF(E135="",0,IF(E135=D135,0,IF(E135&lt;D135,0,IF('Equipes et choix des points'!$I$2=1,IF('Matchs et classements'!E135&gt;'Matchs et classements'!D135,3),IF('Equipes et choix des points'!$I$2=2,IF('Matchs et classements'!E135&gt;'Matchs et classements'!D135,4))))))</f>
        <v>0</v>
      </c>
      <c r="CR135" s="8">
        <f>IF(D135="",0,IF(D135&gt;E135,0,IF(D135&lt;E135,0,IF('Equipes et choix des points'!$I$2=1,IF('Matchs et classements'!D135='Matchs et classements'!E135,1),IF('Equipes et choix des points'!$I$2=2,IF('Matchs et classements'!D135='Matchs et classements'!E135,2))))))</f>
        <v>0</v>
      </c>
      <c r="CS135" s="8">
        <f>IF(E135="",0,IF(E135&gt;D135,0,IF(E135&lt;D135,0,IF('Equipes et choix des points'!$I$2=1,IF('Matchs et classements'!E135='Matchs et classements'!D135,1),IF('Equipes et choix des points'!$I$2=2,IF('Matchs et classements'!E135='Matchs et classements'!D135,2))))))</f>
        <v>0</v>
      </c>
      <c r="CT135" s="8">
        <f>IF(D135="",0,IF(D135&gt;E135,0,IF(D135=E135,0,IF('Equipes et choix des points'!$I$2=1,IF('Matchs et classements'!D135&lt;'Matchs et classements'!E135,0),IF('Equipes et choix des points'!$I$2=2,IF('Matchs et classements'!D135&lt;'Matchs et classements'!E135,1))))))</f>
        <v>0</v>
      </c>
      <c r="CU135" s="8">
        <f>IF(E135="",0,IF(E135&gt;D135,0,IF(E135=D135,0,IF('Equipes et choix des points'!$I$2=1,IF('Matchs et classements'!E135&lt;'Matchs et classements'!D135,0),IF('Equipes et choix des points'!$I$2=2,IF('Matchs et classements'!E135&lt;'Matchs et classements'!D135,1))))))</f>
        <v>0</v>
      </c>
      <c r="CV135" s="8">
        <f t="shared" si="125"/>
        <v>0</v>
      </c>
      <c r="CW135" s="8">
        <f t="shared" si="126"/>
        <v>0</v>
      </c>
      <c r="CX135" s="8">
        <f t="shared" si="127"/>
        <v>0</v>
      </c>
      <c r="CY135" s="8">
        <f t="shared" si="128"/>
        <v>0</v>
      </c>
      <c r="CZ135" s="8" t="b">
        <f t="shared" si="111"/>
        <v>0</v>
      </c>
      <c r="DA135" s="8" t="b">
        <f t="shared" si="112"/>
        <v>0</v>
      </c>
      <c r="DB135" s="8" t="b">
        <f t="shared" si="113"/>
        <v>0</v>
      </c>
      <c r="DC135" s="8" t="b">
        <f t="shared" si="114"/>
        <v>0</v>
      </c>
      <c r="DD135" s="8" t="b">
        <f t="shared" si="115"/>
        <v>0</v>
      </c>
      <c r="DE135" s="8" t="b">
        <f t="shared" si="116"/>
        <v>0</v>
      </c>
      <c r="DF135" s="8">
        <f t="shared" si="117"/>
        <v>0</v>
      </c>
      <c r="DG135" s="8">
        <f t="shared" si="118"/>
        <v>0</v>
      </c>
      <c r="DH135" s="8">
        <f t="shared" si="119"/>
        <v>0</v>
      </c>
      <c r="DI135" s="8">
        <f t="shared" si="120"/>
        <v>0</v>
      </c>
      <c r="DJ135" s="19"/>
      <c r="DK135" s="18"/>
      <c r="DL135" s="18"/>
      <c r="DM135" s="19"/>
      <c r="DN135" s="19"/>
      <c r="DO135" s="18"/>
      <c r="DP135" s="18"/>
      <c r="DQ135" s="19"/>
      <c r="DR135" s="19"/>
      <c r="DS135" s="18"/>
      <c r="DT135" s="18"/>
      <c r="DU135" s="19"/>
      <c r="DV135" s="18"/>
      <c r="DW135" s="18"/>
      <c r="DX135" s="18"/>
      <c r="DY135" s="18"/>
      <c r="DZ135" s="18"/>
      <c r="EA135" s="18"/>
      <c r="EB135" s="18"/>
      <c r="EC135" s="18"/>
      <c r="ED135" s="18"/>
      <c r="EE135" s="18"/>
      <c r="EF135" s="18"/>
      <c r="EG135" s="18"/>
      <c r="EH135" s="18"/>
      <c r="EI135" s="18"/>
      <c r="EJ135" s="18"/>
      <c r="EK135" s="18"/>
      <c r="EL135" s="18"/>
      <c r="EM135" s="18"/>
      <c r="EN135" s="18"/>
      <c r="EO135" s="18"/>
      <c r="EP135" s="18"/>
      <c r="EQ135" s="18"/>
      <c r="ER135" s="18"/>
      <c r="ES135" s="18"/>
      <c r="ET135" s="18"/>
      <c r="EU135" s="18"/>
      <c r="EV135" s="18"/>
      <c r="EW135" s="18"/>
      <c r="EX135" s="18"/>
      <c r="EY135" s="18"/>
      <c r="EZ135" s="18"/>
      <c r="FA135" s="18"/>
      <c r="FB135" s="18"/>
      <c r="FC135" s="18"/>
      <c r="FD135" s="18"/>
      <c r="FE135" s="18"/>
    </row>
    <row r="136" spans="1:161" x14ac:dyDescent="0.25">
      <c r="A136" s="28"/>
      <c r="B136" s="71"/>
      <c r="C136" s="29"/>
      <c r="D136" s="30"/>
      <c r="E136" s="31"/>
      <c r="F136" s="32"/>
      <c r="G136" s="74"/>
      <c r="H136" s="33"/>
      <c r="I136" s="34"/>
      <c r="J136" s="35"/>
      <c r="K136" s="104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9"/>
      <c r="AX136" s="18"/>
      <c r="AY136" s="18"/>
      <c r="AZ136" s="18"/>
      <c r="BA136" s="18"/>
      <c r="BB136" s="18"/>
      <c r="BC136" s="18"/>
      <c r="BD136" s="18"/>
      <c r="BE136" s="18"/>
      <c r="BF136" s="18"/>
      <c r="BG136" s="18"/>
      <c r="BH136" s="19"/>
      <c r="BI136" s="18"/>
      <c r="BJ136" s="18"/>
      <c r="BK136" s="18"/>
      <c r="BL136" s="18"/>
      <c r="BM136" s="18"/>
      <c r="BN136" s="18"/>
      <c r="BO136" s="18"/>
      <c r="BP136" s="18"/>
      <c r="BQ136" s="18"/>
      <c r="BR136" s="18"/>
      <c r="BS136" s="19"/>
      <c r="BT136" s="18"/>
      <c r="BU136" s="18"/>
      <c r="BV136" s="18"/>
      <c r="BW136" s="18"/>
      <c r="BX136" s="18"/>
      <c r="BY136" s="18"/>
      <c r="BZ136" s="18"/>
      <c r="CA136" s="18"/>
      <c r="CB136" s="18"/>
      <c r="CC136" s="18"/>
      <c r="CD136" s="18"/>
      <c r="CE136" s="18"/>
      <c r="CF136" s="18"/>
      <c r="CG136" s="18"/>
      <c r="CH136" s="18"/>
      <c r="CI136" s="18"/>
      <c r="CJ136" s="8">
        <f t="shared" si="109"/>
        <v>0</v>
      </c>
      <c r="CK136" s="8">
        <f t="shared" si="110"/>
        <v>0</v>
      </c>
      <c r="CL136" s="8" t="str">
        <f t="shared" si="121"/>
        <v/>
      </c>
      <c r="CM136" s="8" t="str">
        <f t="shared" si="122"/>
        <v/>
      </c>
      <c r="CN136" s="8" t="str">
        <f t="shared" si="123"/>
        <v/>
      </c>
      <c r="CO136" s="8" t="str">
        <f t="shared" si="124"/>
        <v/>
      </c>
      <c r="CP136" s="8">
        <f>IF(D136="",0,IF(D136=E136,0,IF(D136&lt;E136,0,IF('Equipes et choix des points'!$I$2=1,IF('Matchs et classements'!D136&gt;'Matchs et classements'!E136,3),IF('Equipes et choix des points'!$I$2=2,IF('Matchs et classements'!D136&gt;E136,4))))))</f>
        <v>0</v>
      </c>
      <c r="CQ136" s="8">
        <f>IF(E136="",0,IF(E136=D136,0,IF(E136&lt;D136,0,IF('Equipes et choix des points'!$I$2=1,IF('Matchs et classements'!E136&gt;'Matchs et classements'!D136,3),IF('Equipes et choix des points'!$I$2=2,IF('Matchs et classements'!E136&gt;'Matchs et classements'!D136,4))))))</f>
        <v>0</v>
      </c>
      <c r="CR136" s="8">
        <f>IF(D136="",0,IF(D136&gt;E136,0,IF(D136&lt;E136,0,IF('Equipes et choix des points'!$I$2=1,IF('Matchs et classements'!D136='Matchs et classements'!E136,1),IF('Equipes et choix des points'!$I$2=2,IF('Matchs et classements'!D136='Matchs et classements'!E136,2))))))</f>
        <v>0</v>
      </c>
      <c r="CS136" s="8">
        <f>IF(E136="",0,IF(E136&gt;D136,0,IF(E136&lt;D136,0,IF('Equipes et choix des points'!$I$2=1,IF('Matchs et classements'!E136='Matchs et classements'!D136,1),IF('Equipes et choix des points'!$I$2=2,IF('Matchs et classements'!E136='Matchs et classements'!D136,2))))))</f>
        <v>0</v>
      </c>
      <c r="CT136" s="8">
        <f>IF(D136="",0,IF(D136&gt;E136,0,IF(D136=E136,0,IF('Equipes et choix des points'!$I$2=1,IF('Matchs et classements'!D136&lt;'Matchs et classements'!E136,0),IF('Equipes et choix des points'!$I$2=2,IF('Matchs et classements'!D136&lt;'Matchs et classements'!E136,1))))))</f>
        <v>0</v>
      </c>
      <c r="CU136" s="8">
        <f>IF(E136="",0,IF(E136&gt;D136,0,IF(E136=D136,0,IF('Equipes et choix des points'!$I$2=1,IF('Matchs et classements'!E136&lt;'Matchs et classements'!D136,0),IF('Equipes et choix des points'!$I$2=2,IF('Matchs et classements'!E136&lt;'Matchs et classements'!D136,1))))))</f>
        <v>0</v>
      </c>
      <c r="CV136" s="8">
        <f t="shared" si="125"/>
        <v>0</v>
      </c>
      <c r="CW136" s="8">
        <f t="shared" si="126"/>
        <v>0</v>
      </c>
      <c r="CX136" s="8">
        <f t="shared" si="127"/>
        <v>0</v>
      </c>
      <c r="CY136" s="8">
        <f t="shared" si="128"/>
        <v>0</v>
      </c>
      <c r="CZ136" s="8" t="b">
        <f t="shared" si="111"/>
        <v>0</v>
      </c>
      <c r="DA136" s="8" t="b">
        <f t="shared" si="112"/>
        <v>0</v>
      </c>
      <c r="DB136" s="8" t="b">
        <f t="shared" si="113"/>
        <v>0</v>
      </c>
      <c r="DC136" s="8" t="b">
        <f t="shared" si="114"/>
        <v>0</v>
      </c>
      <c r="DD136" s="8" t="b">
        <f t="shared" si="115"/>
        <v>0</v>
      </c>
      <c r="DE136" s="8" t="b">
        <f t="shared" si="116"/>
        <v>0</v>
      </c>
      <c r="DF136" s="8">
        <f t="shared" si="117"/>
        <v>0</v>
      </c>
      <c r="DG136" s="8">
        <f t="shared" si="118"/>
        <v>0</v>
      </c>
      <c r="DH136" s="8">
        <f t="shared" si="119"/>
        <v>0</v>
      </c>
      <c r="DI136" s="8">
        <f t="shared" si="120"/>
        <v>0</v>
      </c>
      <c r="DJ136" s="19"/>
      <c r="DK136" s="18"/>
      <c r="DL136" s="18"/>
      <c r="DM136" s="19"/>
      <c r="DN136" s="19"/>
      <c r="DO136" s="18"/>
      <c r="DP136" s="18"/>
      <c r="DQ136" s="19"/>
      <c r="DR136" s="19"/>
      <c r="DS136" s="18"/>
      <c r="DT136" s="18"/>
      <c r="DU136" s="19"/>
      <c r="DV136" s="18"/>
      <c r="DW136" s="18"/>
      <c r="DX136" s="18"/>
      <c r="DY136" s="18"/>
      <c r="DZ136" s="18"/>
      <c r="EA136" s="18"/>
      <c r="EB136" s="18"/>
      <c r="EC136" s="18"/>
      <c r="ED136" s="18"/>
      <c r="EE136" s="18"/>
      <c r="EF136" s="18"/>
      <c r="EG136" s="18"/>
      <c r="EH136" s="18"/>
      <c r="EI136" s="18"/>
      <c r="EJ136" s="18"/>
      <c r="EK136" s="18"/>
      <c r="EL136" s="18"/>
      <c r="EM136" s="18"/>
      <c r="EN136" s="18"/>
      <c r="EO136" s="18"/>
      <c r="EP136" s="18"/>
      <c r="EQ136" s="18"/>
      <c r="ER136" s="18"/>
      <c r="ES136" s="18"/>
      <c r="ET136" s="18"/>
      <c r="EU136" s="18"/>
      <c r="EV136" s="18"/>
      <c r="EW136" s="18"/>
      <c r="EX136" s="18"/>
      <c r="EY136" s="18"/>
      <c r="EZ136" s="18"/>
      <c r="FA136" s="18"/>
      <c r="FB136" s="18"/>
      <c r="FC136" s="18"/>
      <c r="FD136" s="18"/>
      <c r="FE136" s="18"/>
    </row>
    <row r="137" spans="1:161" x14ac:dyDescent="0.25">
      <c r="A137" s="28"/>
      <c r="B137" s="71"/>
      <c r="C137" s="29"/>
      <c r="D137" s="30"/>
      <c r="E137" s="31"/>
      <c r="F137" s="32"/>
      <c r="G137" s="74"/>
      <c r="H137" s="33"/>
      <c r="I137" s="34"/>
      <c r="J137" s="35"/>
      <c r="K137" s="104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9"/>
      <c r="AX137" s="18"/>
      <c r="AY137" s="18"/>
      <c r="AZ137" s="18"/>
      <c r="BA137" s="18"/>
      <c r="BB137" s="18"/>
      <c r="BC137" s="18"/>
      <c r="BD137" s="18"/>
      <c r="BE137" s="18"/>
      <c r="BF137" s="18"/>
      <c r="BG137" s="18"/>
      <c r="BH137" s="19"/>
      <c r="BI137" s="18"/>
      <c r="BJ137" s="18"/>
      <c r="BK137" s="18"/>
      <c r="BL137" s="18"/>
      <c r="BM137" s="18"/>
      <c r="BN137" s="18"/>
      <c r="BO137" s="18"/>
      <c r="BP137" s="18"/>
      <c r="BQ137" s="18"/>
      <c r="BR137" s="18"/>
      <c r="BS137" s="19"/>
      <c r="BT137" s="18"/>
      <c r="BU137" s="18"/>
      <c r="BV137" s="18"/>
      <c r="BW137" s="18"/>
      <c r="BX137" s="18"/>
      <c r="BY137" s="18"/>
      <c r="BZ137" s="18"/>
      <c r="CA137" s="18"/>
      <c r="CB137" s="18"/>
      <c r="CC137" s="18"/>
      <c r="CD137" s="18"/>
      <c r="CE137" s="18"/>
      <c r="CF137" s="18"/>
      <c r="CG137" s="18"/>
      <c r="CH137" s="18"/>
      <c r="CI137" s="18"/>
      <c r="CJ137" s="8">
        <f t="shared" si="109"/>
        <v>0</v>
      </c>
      <c r="CK137" s="8">
        <f t="shared" si="110"/>
        <v>0</v>
      </c>
      <c r="CL137" s="8" t="str">
        <f t="shared" si="121"/>
        <v/>
      </c>
      <c r="CM137" s="8" t="str">
        <f t="shared" si="122"/>
        <v/>
      </c>
      <c r="CN137" s="8" t="str">
        <f t="shared" si="123"/>
        <v/>
      </c>
      <c r="CO137" s="8" t="str">
        <f t="shared" si="124"/>
        <v/>
      </c>
      <c r="CP137" s="8">
        <f>IF(D137="",0,IF(D137=E137,0,IF(D137&lt;E137,0,IF('Equipes et choix des points'!$I$2=1,IF('Matchs et classements'!D137&gt;'Matchs et classements'!E137,3),IF('Equipes et choix des points'!$I$2=2,IF('Matchs et classements'!D137&gt;E137,4))))))</f>
        <v>0</v>
      </c>
      <c r="CQ137" s="8">
        <f>IF(E137="",0,IF(E137=D137,0,IF(E137&lt;D137,0,IF('Equipes et choix des points'!$I$2=1,IF('Matchs et classements'!E137&gt;'Matchs et classements'!D137,3),IF('Equipes et choix des points'!$I$2=2,IF('Matchs et classements'!E137&gt;'Matchs et classements'!D137,4))))))</f>
        <v>0</v>
      </c>
      <c r="CR137" s="8">
        <f>IF(D137="",0,IF(D137&gt;E137,0,IF(D137&lt;E137,0,IF('Equipes et choix des points'!$I$2=1,IF('Matchs et classements'!D137='Matchs et classements'!E137,1),IF('Equipes et choix des points'!$I$2=2,IF('Matchs et classements'!D137='Matchs et classements'!E137,2))))))</f>
        <v>0</v>
      </c>
      <c r="CS137" s="8">
        <f>IF(E137="",0,IF(E137&gt;D137,0,IF(E137&lt;D137,0,IF('Equipes et choix des points'!$I$2=1,IF('Matchs et classements'!E137='Matchs et classements'!D137,1),IF('Equipes et choix des points'!$I$2=2,IF('Matchs et classements'!E137='Matchs et classements'!D137,2))))))</f>
        <v>0</v>
      </c>
      <c r="CT137" s="8">
        <f>IF(D137="",0,IF(D137&gt;E137,0,IF(D137=E137,0,IF('Equipes et choix des points'!$I$2=1,IF('Matchs et classements'!D137&lt;'Matchs et classements'!E137,0),IF('Equipes et choix des points'!$I$2=2,IF('Matchs et classements'!D137&lt;'Matchs et classements'!E137,1))))))</f>
        <v>0</v>
      </c>
      <c r="CU137" s="8">
        <f>IF(E137="",0,IF(E137&gt;D137,0,IF(E137=D137,0,IF('Equipes et choix des points'!$I$2=1,IF('Matchs et classements'!E137&lt;'Matchs et classements'!D137,0),IF('Equipes et choix des points'!$I$2=2,IF('Matchs et classements'!E137&lt;'Matchs et classements'!D137,1))))))</f>
        <v>0</v>
      </c>
      <c r="CV137" s="8">
        <f t="shared" si="125"/>
        <v>0</v>
      </c>
      <c r="CW137" s="8">
        <f t="shared" si="126"/>
        <v>0</v>
      </c>
      <c r="CX137" s="8">
        <f t="shared" si="127"/>
        <v>0</v>
      </c>
      <c r="CY137" s="8">
        <f t="shared" si="128"/>
        <v>0</v>
      </c>
      <c r="CZ137" s="8" t="b">
        <f t="shared" si="111"/>
        <v>0</v>
      </c>
      <c r="DA137" s="8" t="b">
        <f t="shared" si="112"/>
        <v>0</v>
      </c>
      <c r="DB137" s="8" t="b">
        <f t="shared" si="113"/>
        <v>0</v>
      </c>
      <c r="DC137" s="8" t="b">
        <f t="shared" si="114"/>
        <v>0</v>
      </c>
      <c r="DD137" s="8" t="b">
        <f t="shared" si="115"/>
        <v>0</v>
      </c>
      <c r="DE137" s="8" t="b">
        <f t="shared" si="116"/>
        <v>0</v>
      </c>
      <c r="DF137" s="8">
        <f t="shared" si="117"/>
        <v>0</v>
      </c>
      <c r="DG137" s="8">
        <f t="shared" si="118"/>
        <v>0</v>
      </c>
      <c r="DH137" s="8">
        <f t="shared" si="119"/>
        <v>0</v>
      </c>
      <c r="DI137" s="8">
        <f t="shared" si="120"/>
        <v>0</v>
      </c>
      <c r="DJ137" s="19"/>
      <c r="DK137" s="18"/>
      <c r="DL137" s="18"/>
      <c r="DM137" s="19"/>
      <c r="DN137" s="19"/>
      <c r="DO137" s="18"/>
      <c r="DP137" s="18"/>
      <c r="DQ137" s="19"/>
      <c r="DR137" s="19"/>
      <c r="DS137" s="18"/>
      <c r="DT137" s="18"/>
      <c r="DU137" s="19"/>
      <c r="DV137" s="18"/>
      <c r="DW137" s="18"/>
      <c r="DX137" s="18"/>
      <c r="DY137" s="18"/>
      <c r="DZ137" s="18"/>
      <c r="EA137" s="18"/>
      <c r="EB137" s="18"/>
      <c r="EC137" s="18"/>
      <c r="ED137" s="18"/>
      <c r="EE137" s="18"/>
      <c r="EF137" s="18"/>
      <c r="EG137" s="18"/>
      <c r="EH137" s="18"/>
      <c r="EI137" s="18"/>
      <c r="EJ137" s="18"/>
      <c r="EK137" s="18"/>
      <c r="EL137" s="18"/>
      <c r="EM137" s="18"/>
      <c r="EN137" s="18"/>
      <c r="EO137" s="18"/>
      <c r="EP137" s="18"/>
      <c r="EQ137" s="18"/>
      <c r="ER137" s="18"/>
      <c r="ES137" s="18"/>
      <c r="ET137" s="18"/>
      <c r="EU137" s="18"/>
      <c r="EV137" s="18"/>
      <c r="EW137" s="18"/>
      <c r="EX137" s="18"/>
      <c r="EY137" s="18"/>
      <c r="EZ137" s="18"/>
      <c r="FA137" s="18"/>
      <c r="FB137" s="18"/>
      <c r="FC137" s="18"/>
      <c r="FD137" s="18"/>
      <c r="FE137" s="18"/>
    </row>
    <row r="138" spans="1:161" x14ac:dyDescent="0.25">
      <c r="A138" s="28"/>
      <c r="B138" s="71"/>
      <c r="C138" s="29"/>
      <c r="D138" s="30"/>
      <c r="E138" s="31"/>
      <c r="F138" s="32"/>
      <c r="G138" s="74"/>
      <c r="H138" s="33"/>
      <c r="I138" s="34"/>
      <c r="J138" s="35"/>
      <c r="K138" s="104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9"/>
      <c r="AX138" s="18"/>
      <c r="AY138" s="18"/>
      <c r="AZ138" s="18"/>
      <c r="BA138" s="18"/>
      <c r="BB138" s="18"/>
      <c r="BC138" s="18"/>
      <c r="BD138" s="18"/>
      <c r="BE138" s="18"/>
      <c r="BF138" s="18"/>
      <c r="BG138" s="18"/>
      <c r="BH138" s="19"/>
      <c r="BI138" s="18"/>
      <c r="BJ138" s="18"/>
      <c r="BK138" s="18"/>
      <c r="BL138" s="18"/>
      <c r="BM138" s="18"/>
      <c r="BN138" s="18"/>
      <c r="BO138" s="18"/>
      <c r="BP138" s="18"/>
      <c r="BQ138" s="18"/>
      <c r="BR138" s="18"/>
      <c r="BS138" s="19"/>
      <c r="BT138" s="18"/>
      <c r="BU138" s="18"/>
      <c r="BV138" s="18"/>
      <c r="BW138" s="18"/>
      <c r="BX138" s="18"/>
      <c r="BY138" s="18"/>
      <c r="BZ138" s="18"/>
      <c r="CA138" s="18"/>
      <c r="CB138" s="18"/>
      <c r="CC138" s="18"/>
      <c r="CD138" s="18"/>
      <c r="CE138" s="18"/>
      <c r="CF138" s="18"/>
      <c r="CG138" s="18"/>
      <c r="CH138" s="18"/>
      <c r="CI138" s="18"/>
      <c r="CJ138" s="8">
        <f t="shared" si="109"/>
        <v>0</v>
      </c>
      <c r="CK138" s="8">
        <f t="shared" si="110"/>
        <v>0</v>
      </c>
      <c r="CL138" s="8" t="str">
        <f t="shared" si="121"/>
        <v/>
      </c>
      <c r="CM138" s="8" t="str">
        <f t="shared" si="122"/>
        <v/>
      </c>
      <c r="CN138" s="8" t="str">
        <f t="shared" si="123"/>
        <v/>
      </c>
      <c r="CO138" s="8" t="str">
        <f t="shared" si="124"/>
        <v/>
      </c>
      <c r="CP138" s="8">
        <f>IF(D138="",0,IF(D138=E138,0,IF(D138&lt;E138,0,IF('Equipes et choix des points'!$I$2=1,IF('Matchs et classements'!D138&gt;'Matchs et classements'!E138,3),IF('Equipes et choix des points'!$I$2=2,IF('Matchs et classements'!D138&gt;E138,4))))))</f>
        <v>0</v>
      </c>
      <c r="CQ138" s="8">
        <f>IF(E138="",0,IF(E138=D138,0,IF(E138&lt;D138,0,IF('Equipes et choix des points'!$I$2=1,IF('Matchs et classements'!E138&gt;'Matchs et classements'!D138,3),IF('Equipes et choix des points'!$I$2=2,IF('Matchs et classements'!E138&gt;'Matchs et classements'!D138,4))))))</f>
        <v>0</v>
      </c>
      <c r="CR138" s="8">
        <f>IF(D138="",0,IF(D138&gt;E138,0,IF(D138&lt;E138,0,IF('Equipes et choix des points'!$I$2=1,IF('Matchs et classements'!D138='Matchs et classements'!E138,1),IF('Equipes et choix des points'!$I$2=2,IF('Matchs et classements'!D138='Matchs et classements'!E138,2))))))</f>
        <v>0</v>
      </c>
      <c r="CS138" s="8">
        <f>IF(E138="",0,IF(E138&gt;D138,0,IF(E138&lt;D138,0,IF('Equipes et choix des points'!$I$2=1,IF('Matchs et classements'!E138='Matchs et classements'!D138,1),IF('Equipes et choix des points'!$I$2=2,IF('Matchs et classements'!E138='Matchs et classements'!D138,2))))))</f>
        <v>0</v>
      </c>
      <c r="CT138" s="8">
        <f>IF(D138="",0,IF(D138&gt;E138,0,IF(D138=E138,0,IF('Equipes et choix des points'!$I$2=1,IF('Matchs et classements'!D138&lt;'Matchs et classements'!E138,0),IF('Equipes et choix des points'!$I$2=2,IF('Matchs et classements'!D138&lt;'Matchs et classements'!E138,1))))))</f>
        <v>0</v>
      </c>
      <c r="CU138" s="8">
        <f>IF(E138="",0,IF(E138&gt;D138,0,IF(E138=D138,0,IF('Equipes et choix des points'!$I$2=1,IF('Matchs et classements'!E138&lt;'Matchs et classements'!D138,0),IF('Equipes et choix des points'!$I$2=2,IF('Matchs et classements'!E138&lt;'Matchs et classements'!D138,1))))))</f>
        <v>0</v>
      </c>
      <c r="CV138" s="8">
        <f t="shared" si="125"/>
        <v>0</v>
      </c>
      <c r="CW138" s="8">
        <f t="shared" si="126"/>
        <v>0</v>
      </c>
      <c r="CX138" s="8">
        <f t="shared" si="127"/>
        <v>0</v>
      </c>
      <c r="CY138" s="8">
        <f t="shared" si="128"/>
        <v>0</v>
      </c>
      <c r="CZ138" s="8" t="b">
        <f t="shared" si="111"/>
        <v>0</v>
      </c>
      <c r="DA138" s="8" t="b">
        <f t="shared" si="112"/>
        <v>0</v>
      </c>
      <c r="DB138" s="8" t="b">
        <f t="shared" si="113"/>
        <v>0</v>
      </c>
      <c r="DC138" s="8" t="b">
        <f t="shared" si="114"/>
        <v>0</v>
      </c>
      <c r="DD138" s="8" t="b">
        <f t="shared" si="115"/>
        <v>0</v>
      </c>
      <c r="DE138" s="8" t="b">
        <f t="shared" si="116"/>
        <v>0</v>
      </c>
      <c r="DF138" s="8">
        <f t="shared" si="117"/>
        <v>0</v>
      </c>
      <c r="DG138" s="8">
        <f t="shared" si="118"/>
        <v>0</v>
      </c>
      <c r="DH138" s="8">
        <f t="shared" si="119"/>
        <v>0</v>
      </c>
      <c r="DI138" s="8">
        <f t="shared" si="120"/>
        <v>0</v>
      </c>
      <c r="DJ138" s="19"/>
      <c r="DK138" s="18"/>
      <c r="DL138" s="18"/>
      <c r="DM138" s="19"/>
      <c r="DN138" s="19"/>
      <c r="DO138" s="18"/>
      <c r="DP138" s="18"/>
      <c r="DQ138" s="19"/>
      <c r="DR138" s="19"/>
      <c r="DS138" s="18"/>
      <c r="DT138" s="18"/>
      <c r="DU138" s="19"/>
      <c r="DV138" s="18"/>
      <c r="DW138" s="18"/>
      <c r="DX138" s="18"/>
      <c r="DY138" s="18"/>
      <c r="DZ138" s="18"/>
      <c r="EA138" s="18"/>
      <c r="EB138" s="18"/>
      <c r="EC138" s="18"/>
      <c r="ED138" s="18"/>
      <c r="EE138" s="18"/>
      <c r="EF138" s="18"/>
      <c r="EG138" s="18"/>
      <c r="EH138" s="18"/>
      <c r="EI138" s="18"/>
      <c r="EJ138" s="18"/>
      <c r="EK138" s="18"/>
      <c r="EL138" s="18"/>
      <c r="EM138" s="18"/>
      <c r="EN138" s="18"/>
      <c r="EO138" s="18"/>
      <c r="EP138" s="18"/>
      <c r="EQ138" s="18"/>
      <c r="ER138" s="18"/>
      <c r="ES138" s="18"/>
      <c r="ET138" s="18"/>
      <c r="EU138" s="18"/>
      <c r="EV138" s="18"/>
      <c r="EW138" s="18"/>
      <c r="EX138" s="18"/>
      <c r="EY138" s="18"/>
      <c r="EZ138" s="18"/>
      <c r="FA138" s="18"/>
      <c r="FB138" s="18"/>
      <c r="FC138" s="18"/>
      <c r="FD138" s="18"/>
      <c r="FE138" s="18"/>
    </row>
    <row r="139" spans="1:161" x14ac:dyDescent="0.25">
      <c r="A139" s="28"/>
      <c r="B139" s="71"/>
      <c r="C139" s="29"/>
      <c r="D139" s="30"/>
      <c r="E139" s="31"/>
      <c r="F139" s="32"/>
      <c r="G139" s="74"/>
      <c r="H139" s="33"/>
      <c r="I139" s="34"/>
      <c r="J139" s="35"/>
      <c r="K139" s="104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9"/>
      <c r="AX139" s="18"/>
      <c r="AY139" s="18"/>
      <c r="AZ139" s="18"/>
      <c r="BA139" s="18"/>
      <c r="BB139" s="18"/>
      <c r="BC139" s="18"/>
      <c r="BD139" s="18"/>
      <c r="BE139" s="18"/>
      <c r="BF139" s="18"/>
      <c r="BG139" s="18"/>
      <c r="BH139" s="19"/>
      <c r="BI139" s="18"/>
      <c r="BJ139" s="18"/>
      <c r="BK139" s="18"/>
      <c r="BL139" s="18"/>
      <c r="BM139" s="18"/>
      <c r="BN139" s="18"/>
      <c r="BO139" s="18"/>
      <c r="BP139" s="18"/>
      <c r="BQ139" s="18"/>
      <c r="BR139" s="18"/>
      <c r="BS139" s="19"/>
      <c r="BT139" s="18"/>
      <c r="BU139" s="18"/>
      <c r="BV139" s="18"/>
      <c r="BW139" s="18"/>
      <c r="BX139" s="18"/>
      <c r="BY139" s="18"/>
      <c r="BZ139" s="18"/>
      <c r="CA139" s="18"/>
      <c r="CB139" s="18"/>
      <c r="CC139" s="18"/>
      <c r="CD139" s="18"/>
      <c r="CE139" s="18"/>
      <c r="CF139" s="18"/>
      <c r="CG139" s="18"/>
      <c r="CH139" s="18"/>
      <c r="CI139" s="18"/>
      <c r="CJ139" s="8">
        <f t="shared" si="109"/>
        <v>0</v>
      </c>
      <c r="CK139" s="8">
        <f t="shared" si="110"/>
        <v>0</v>
      </c>
      <c r="CL139" s="8" t="str">
        <f t="shared" si="121"/>
        <v/>
      </c>
      <c r="CM139" s="8" t="str">
        <f t="shared" si="122"/>
        <v/>
      </c>
      <c r="CN139" s="8" t="str">
        <f t="shared" si="123"/>
        <v/>
      </c>
      <c r="CO139" s="8" t="str">
        <f t="shared" si="124"/>
        <v/>
      </c>
      <c r="CP139" s="8">
        <f>IF(D139="",0,IF(D139=E139,0,IF(D139&lt;E139,0,IF('Equipes et choix des points'!$I$2=1,IF('Matchs et classements'!D139&gt;'Matchs et classements'!E139,3),IF('Equipes et choix des points'!$I$2=2,IF('Matchs et classements'!D139&gt;E139,4))))))</f>
        <v>0</v>
      </c>
      <c r="CQ139" s="8">
        <f>IF(E139="",0,IF(E139=D139,0,IF(E139&lt;D139,0,IF('Equipes et choix des points'!$I$2=1,IF('Matchs et classements'!E139&gt;'Matchs et classements'!D139,3),IF('Equipes et choix des points'!$I$2=2,IF('Matchs et classements'!E139&gt;'Matchs et classements'!D139,4))))))</f>
        <v>0</v>
      </c>
      <c r="CR139" s="8">
        <f>IF(D139="",0,IF(D139&gt;E139,0,IF(D139&lt;E139,0,IF('Equipes et choix des points'!$I$2=1,IF('Matchs et classements'!D139='Matchs et classements'!E139,1),IF('Equipes et choix des points'!$I$2=2,IF('Matchs et classements'!D139='Matchs et classements'!E139,2))))))</f>
        <v>0</v>
      </c>
      <c r="CS139" s="8">
        <f>IF(E139="",0,IF(E139&gt;D139,0,IF(E139&lt;D139,0,IF('Equipes et choix des points'!$I$2=1,IF('Matchs et classements'!E139='Matchs et classements'!D139,1),IF('Equipes et choix des points'!$I$2=2,IF('Matchs et classements'!E139='Matchs et classements'!D139,2))))))</f>
        <v>0</v>
      </c>
      <c r="CT139" s="8">
        <f>IF(D139="",0,IF(D139&gt;E139,0,IF(D139=E139,0,IF('Equipes et choix des points'!$I$2=1,IF('Matchs et classements'!D139&lt;'Matchs et classements'!E139,0),IF('Equipes et choix des points'!$I$2=2,IF('Matchs et classements'!D139&lt;'Matchs et classements'!E139,1))))))</f>
        <v>0</v>
      </c>
      <c r="CU139" s="8">
        <f>IF(E139="",0,IF(E139&gt;D139,0,IF(E139=D139,0,IF('Equipes et choix des points'!$I$2=1,IF('Matchs et classements'!E139&lt;'Matchs et classements'!D139,0),IF('Equipes et choix des points'!$I$2=2,IF('Matchs et classements'!E139&lt;'Matchs et classements'!D139,1))))))</f>
        <v>0</v>
      </c>
      <c r="CV139" s="8">
        <f t="shared" si="125"/>
        <v>0</v>
      </c>
      <c r="CW139" s="8">
        <f t="shared" si="126"/>
        <v>0</v>
      </c>
      <c r="CX139" s="8">
        <f t="shared" si="127"/>
        <v>0</v>
      </c>
      <c r="CY139" s="8">
        <f t="shared" si="128"/>
        <v>0</v>
      </c>
      <c r="CZ139" s="8" t="b">
        <f t="shared" si="111"/>
        <v>0</v>
      </c>
      <c r="DA139" s="8" t="b">
        <f t="shared" si="112"/>
        <v>0</v>
      </c>
      <c r="DB139" s="8" t="b">
        <f t="shared" si="113"/>
        <v>0</v>
      </c>
      <c r="DC139" s="8" t="b">
        <f t="shared" si="114"/>
        <v>0</v>
      </c>
      <c r="DD139" s="8" t="b">
        <f t="shared" si="115"/>
        <v>0</v>
      </c>
      <c r="DE139" s="8" t="b">
        <f t="shared" si="116"/>
        <v>0</v>
      </c>
      <c r="DF139" s="8">
        <f t="shared" si="117"/>
        <v>0</v>
      </c>
      <c r="DG139" s="8">
        <f t="shared" si="118"/>
        <v>0</v>
      </c>
      <c r="DH139" s="8">
        <f t="shared" si="119"/>
        <v>0</v>
      </c>
      <c r="DI139" s="8">
        <f t="shared" si="120"/>
        <v>0</v>
      </c>
      <c r="DJ139" s="19"/>
      <c r="DK139" s="18"/>
      <c r="DL139" s="18"/>
      <c r="DM139" s="19"/>
      <c r="DN139" s="19"/>
      <c r="DO139" s="18"/>
      <c r="DP139" s="18"/>
      <c r="DQ139" s="19"/>
      <c r="DR139" s="19"/>
      <c r="DS139" s="18"/>
      <c r="DT139" s="18"/>
      <c r="DU139" s="19"/>
      <c r="DV139" s="18"/>
      <c r="DW139" s="18"/>
      <c r="DX139" s="18"/>
      <c r="DY139" s="18"/>
      <c r="DZ139" s="18"/>
      <c r="EA139" s="18"/>
      <c r="EB139" s="18"/>
      <c r="EC139" s="18"/>
      <c r="ED139" s="18"/>
      <c r="EE139" s="18"/>
      <c r="EF139" s="18"/>
      <c r="EG139" s="18"/>
      <c r="EH139" s="18"/>
      <c r="EI139" s="18"/>
      <c r="EJ139" s="18"/>
      <c r="EK139" s="18"/>
      <c r="EL139" s="18"/>
      <c r="EM139" s="18"/>
      <c r="EN139" s="18"/>
      <c r="EO139" s="18"/>
      <c r="EP139" s="18"/>
      <c r="EQ139" s="18"/>
      <c r="ER139" s="18"/>
      <c r="ES139" s="18"/>
      <c r="ET139" s="18"/>
      <c r="EU139" s="18"/>
      <c r="EV139" s="18"/>
      <c r="EW139" s="18"/>
      <c r="EX139" s="18"/>
      <c r="EY139" s="18"/>
      <c r="EZ139" s="18"/>
      <c r="FA139" s="18"/>
      <c r="FB139" s="18"/>
      <c r="FC139" s="18"/>
      <c r="FD139" s="18"/>
      <c r="FE139" s="18"/>
    </row>
    <row r="140" spans="1:161" x14ac:dyDescent="0.25">
      <c r="A140" s="28"/>
      <c r="B140" s="71"/>
      <c r="C140" s="29"/>
      <c r="D140" s="30"/>
      <c r="E140" s="31"/>
      <c r="F140" s="32"/>
      <c r="G140" s="74"/>
      <c r="H140" s="33"/>
      <c r="I140" s="34"/>
      <c r="J140" s="35"/>
      <c r="K140" s="104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9"/>
      <c r="AX140" s="18"/>
      <c r="AY140" s="18"/>
      <c r="AZ140" s="18"/>
      <c r="BA140" s="18"/>
      <c r="BB140" s="18"/>
      <c r="BC140" s="18"/>
      <c r="BD140" s="18"/>
      <c r="BE140" s="18"/>
      <c r="BF140" s="18"/>
      <c r="BG140" s="18"/>
      <c r="BH140" s="19"/>
      <c r="BI140" s="18"/>
      <c r="BJ140" s="18"/>
      <c r="BK140" s="18"/>
      <c r="BL140" s="18"/>
      <c r="BM140" s="18"/>
      <c r="BN140" s="18"/>
      <c r="BO140" s="18"/>
      <c r="BP140" s="18"/>
      <c r="BQ140" s="18"/>
      <c r="BR140" s="18"/>
      <c r="BS140" s="19"/>
      <c r="BT140" s="18"/>
      <c r="BU140" s="18"/>
      <c r="BV140" s="18"/>
      <c r="BW140" s="18"/>
      <c r="BX140" s="18"/>
      <c r="BY140" s="18"/>
      <c r="BZ140" s="18"/>
      <c r="CA140" s="18"/>
      <c r="CB140" s="18"/>
      <c r="CC140" s="18"/>
      <c r="CD140" s="18"/>
      <c r="CE140" s="18"/>
      <c r="CF140" s="18"/>
      <c r="CG140" s="18"/>
      <c r="CH140" s="18"/>
      <c r="CI140" s="18"/>
      <c r="CJ140" s="8">
        <f t="shared" si="109"/>
        <v>0</v>
      </c>
      <c r="CK140" s="8">
        <f t="shared" si="110"/>
        <v>0</v>
      </c>
      <c r="CL140" s="8" t="str">
        <f t="shared" si="121"/>
        <v/>
      </c>
      <c r="CM140" s="8" t="str">
        <f t="shared" si="122"/>
        <v/>
      </c>
      <c r="CN140" s="8" t="str">
        <f t="shared" si="123"/>
        <v/>
      </c>
      <c r="CO140" s="8" t="str">
        <f t="shared" si="124"/>
        <v/>
      </c>
      <c r="CP140" s="8">
        <f>IF(D140="",0,IF(D140=E140,0,IF(D140&lt;E140,0,IF('Equipes et choix des points'!$I$2=1,IF('Matchs et classements'!D140&gt;'Matchs et classements'!E140,3),IF('Equipes et choix des points'!$I$2=2,IF('Matchs et classements'!D140&gt;E140,4))))))</f>
        <v>0</v>
      </c>
      <c r="CQ140" s="8">
        <f>IF(E140="",0,IF(E140=D140,0,IF(E140&lt;D140,0,IF('Equipes et choix des points'!$I$2=1,IF('Matchs et classements'!E140&gt;'Matchs et classements'!D140,3),IF('Equipes et choix des points'!$I$2=2,IF('Matchs et classements'!E140&gt;'Matchs et classements'!D140,4))))))</f>
        <v>0</v>
      </c>
      <c r="CR140" s="8">
        <f>IF(D140="",0,IF(D140&gt;E140,0,IF(D140&lt;E140,0,IF('Equipes et choix des points'!$I$2=1,IF('Matchs et classements'!D140='Matchs et classements'!E140,1),IF('Equipes et choix des points'!$I$2=2,IF('Matchs et classements'!D140='Matchs et classements'!E140,2))))))</f>
        <v>0</v>
      </c>
      <c r="CS140" s="8">
        <f>IF(E140="",0,IF(E140&gt;D140,0,IF(E140&lt;D140,0,IF('Equipes et choix des points'!$I$2=1,IF('Matchs et classements'!E140='Matchs et classements'!D140,1),IF('Equipes et choix des points'!$I$2=2,IF('Matchs et classements'!E140='Matchs et classements'!D140,2))))))</f>
        <v>0</v>
      </c>
      <c r="CT140" s="8">
        <f>IF(D140="",0,IF(D140&gt;E140,0,IF(D140=E140,0,IF('Equipes et choix des points'!$I$2=1,IF('Matchs et classements'!D140&lt;'Matchs et classements'!E140,0),IF('Equipes et choix des points'!$I$2=2,IF('Matchs et classements'!D140&lt;'Matchs et classements'!E140,1))))))</f>
        <v>0</v>
      </c>
      <c r="CU140" s="8">
        <f>IF(E140="",0,IF(E140&gt;D140,0,IF(E140=D140,0,IF('Equipes et choix des points'!$I$2=1,IF('Matchs et classements'!E140&lt;'Matchs et classements'!D140,0),IF('Equipes et choix des points'!$I$2=2,IF('Matchs et classements'!E140&lt;'Matchs et classements'!D140,1))))))</f>
        <v>0</v>
      </c>
      <c r="CV140" s="8">
        <f t="shared" si="125"/>
        <v>0</v>
      </c>
      <c r="CW140" s="8">
        <f t="shared" si="126"/>
        <v>0</v>
      </c>
      <c r="CX140" s="8">
        <f t="shared" si="127"/>
        <v>0</v>
      </c>
      <c r="CY140" s="8">
        <f t="shared" si="128"/>
        <v>0</v>
      </c>
      <c r="CZ140" s="8" t="b">
        <f t="shared" si="111"/>
        <v>0</v>
      </c>
      <c r="DA140" s="8" t="b">
        <f t="shared" si="112"/>
        <v>0</v>
      </c>
      <c r="DB140" s="8" t="b">
        <f t="shared" si="113"/>
        <v>0</v>
      </c>
      <c r="DC140" s="8" t="b">
        <f t="shared" si="114"/>
        <v>0</v>
      </c>
      <c r="DD140" s="8" t="b">
        <f t="shared" si="115"/>
        <v>0</v>
      </c>
      <c r="DE140" s="8" t="b">
        <f t="shared" si="116"/>
        <v>0</v>
      </c>
      <c r="DF140" s="8">
        <f t="shared" si="117"/>
        <v>0</v>
      </c>
      <c r="DG140" s="8">
        <f t="shared" si="118"/>
        <v>0</v>
      </c>
      <c r="DH140" s="8">
        <f t="shared" si="119"/>
        <v>0</v>
      </c>
      <c r="DI140" s="8">
        <f t="shared" si="120"/>
        <v>0</v>
      </c>
      <c r="DJ140" s="19"/>
      <c r="DK140" s="18"/>
      <c r="DL140" s="18"/>
      <c r="DM140" s="19"/>
      <c r="DN140" s="19"/>
      <c r="DO140" s="18"/>
      <c r="DP140" s="18"/>
      <c r="DQ140" s="19"/>
      <c r="DR140" s="19"/>
      <c r="DS140" s="18"/>
      <c r="DT140" s="18"/>
      <c r="DU140" s="19"/>
      <c r="DV140" s="18"/>
      <c r="DW140" s="18"/>
      <c r="DX140" s="18"/>
      <c r="DY140" s="18"/>
      <c r="DZ140" s="18"/>
      <c r="EA140" s="18"/>
      <c r="EB140" s="18"/>
      <c r="EC140" s="18"/>
      <c r="ED140" s="18"/>
      <c r="EE140" s="18"/>
      <c r="EF140" s="18"/>
      <c r="EG140" s="18"/>
      <c r="EH140" s="18"/>
      <c r="EI140" s="18"/>
      <c r="EJ140" s="18"/>
      <c r="EK140" s="18"/>
      <c r="EL140" s="18"/>
      <c r="EM140" s="18"/>
      <c r="EN140" s="18"/>
      <c r="EO140" s="18"/>
      <c r="EP140" s="18"/>
      <c r="EQ140" s="18"/>
      <c r="ER140" s="18"/>
      <c r="ES140" s="18"/>
      <c r="ET140" s="18"/>
      <c r="EU140" s="18"/>
      <c r="EV140" s="18"/>
      <c r="EW140" s="18"/>
      <c r="EX140" s="18"/>
      <c r="EY140" s="18"/>
      <c r="EZ140" s="18"/>
      <c r="FA140" s="18"/>
      <c r="FB140" s="18"/>
      <c r="FC140" s="18"/>
      <c r="FD140" s="18"/>
      <c r="FE140" s="18"/>
    </row>
    <row r="141" spans="1:161" x14ac:dyDescent="0.25">
      <c r="A141" s="28"/>
      <c r="B141" s="71"/>
      <c r="C141" s="29"/>
      <c r="D141" s="30"/>
      <c r="E141" s="31"/>
      <c r="F141" s="32"/>
      <c r="G141" s="74"/>
      <c r="H141" s="33"/>
      <c r="I141" s="34"/>
      <c r="J141" s="35"/>
      <c r="K141" s="104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9"/>
      <c r="AX141" s="18"/>
      <c r="AY141" s="18"/>
      <c r="AZ141" s="18"/>
      <c r="BA141" s="18"/>
      <c r="BB141" s="18"/>
      <c r="BC141" s="18"/>
      <c r="BD141" s="18"/>
      <c r="BE141" s="18"/>
      <c r="BF141" s="18"/>
      <c r="BG141" s="18"/>
      <c r="BH141" s="19"/>
      <c r="BI141" s="18"/>
      <c r="BJ141" s="18"/>
      <c r="BK141" s="18"/>
      <c r="BL141" s="18"/>
      <c r="BM141" s="18"/>
      <c r="BN141" s="18"/>
      <c r="BO141" s="18"/>
      <c r="BP141" s="18"/>
      <c r="BQ141" s="18"/>
      <c r="BR141" s="18"/>
      <c r="BS141" s="19"/>
      <c r="BT141" s="18"/>
      <c r="BU141" s="18"/>
      <c r="BV141" s="18"/>
      <c r="BW141" s="18"/>
      <c r="BX141" s="18"/>
      <c r="BY141" s="18"/>
      <c r="BZ141" s="18"/>
      <c r="CA141" s="18"/>
      <c r="CB141" s="18"/>
      <c r="CC141" s="18"/>
      <c r="CD141" s="18"/>
      <c r="CE141" s="18"/>
      <c r="CF141" s="18"/>
      <c r="CG141" s="18"/>
      <c r="CH141" s="18"/>
      <c r="CI141" s="18"/>
      <c r="CJ141" s="8">
        <f t="shared" si="109"/>
        <v>0</v>
      </c>
      <c r="CK141" s="8">
        <f t="shared" si="110"/>
        <v>0</v>
      </c>
      <c r="CL141" s="8" t="str">
        <f t="shared" si="121"/>
        <v/>
      </c>
      <c r="CM141" s="8" t="str">
        <f t="shared" si="122"/>
        <v/>
      </c>
      <c r="CN141" s="8" t="str">
        <f t="shared" si="123"/>
        <v/>
      </c>
      <c r="CO141" s="8" t="str">
        <f t="shared" si="124"/>
        <v/>
      </c>
      <c r="CP141" s="8">
        <f>IF(D141="",0,IF(D141=E141,0,IF(D141&lt;E141,0,IF('Equipes et choix des points'!$I$2=1,IF('Matchs et classements'!D141&gt;'Matchs et classements'!E141,3),IF('Equipes et choix des points'!$I$2=2,IF('Matchs et classements'!D141&gt;E141,4))))))</f>
        <v>0</v>
      </c>
      <c r="CQ141" s="8">
        <f>IF(E141="",0,IF(E141=D141,0,IF(E141&lt;D141,0,IF('Equipes et choix des points'!$I$2=1,IF('Matchs et classements'!E141&gt;'Matchs et classements'!D141,3),IF('Equipes et choix des points'!$I$2=2,IF('Matchs et classements'!E141&gt;'Matchs et classements'!D141,4))))))</f>
        <v>0</v>
      </c>
      <c r="CR141" s="8">
        <f>IF(D141="",0,IF(D141&gt;E141,0,IF(D141&lt;E141,0,IF('Equipes et choix des points'!$I$2=1,IF('Matchs et classements'!D141='Matchs et classements'!E141,1),IF('Equipes et choix des points'!$I$2=2,IF('Matchs et classements'!D141='Matchs et classements'!E141,2))))))</f>
        <v>0</v>
      </c>
      <c r="CS141" s="8">
        <f>IF(E141="",0,IF(E141&gt;D141,0,IF(E141&lt;D141,0,IF('Equipes et choix des points'!$I$2=1,IF('Matchs et classements'!E141='Matchs et classements'!D141,1),IF('Equipes et choix des points'!$I$2=2,IF('Matchs et classements'!E141='Matchs et classements'!D141,2))))))</f>
        <v>0</v>
      </c>
      <c r="CT141" s="8">
        <f>IF(D141="",0,IF(D141&gt;E141,0,IF(D141=E141,0,IF('Equipes et choix des points'!$I$2=1,IF('Matchs et classements'!D141&lt;'Matchs et classements'!E141,0),IF('Equipes et choix des points'!$I$2=2,IF('Matchs et classements'!D141&lt;'Matchs et classements'!E141,1))))))</f>
        <v>0</v>
      </c>
      <c r="CU141" s="8">
        <f>IF(E141="",0,IF(E141&gt;D141,0,IF(E141=D141,0,IF('Equipes et choix des points'!$I$2=1,IF('Matchs et classements'!E141&lt;'Matchs et classements'!D141,0),IF('Equipes et choix des points'!$I$2=2,IF('Matchs et classements'!E141&lt;'Matchs et classements'!D141,1))))))</f>
        <v>0</v>
      </c>
      <c r="CV141" s="8">
        <f t="shared" si="125"/>
        <v>0</v>
      </c>
      <c r="CW141" s="8">
        <f t="shared" si="126"/>
        <v>0</v>
      </c>
      <c r="CX141" s="8">
        <f t="shared" si="127"/>
        <v>0</v>
      </c>
      <c r="CY141" s="8">
        <f t="shared" si="128"/>
        <v>0</v>
      </c>
      <c r="CZ141" s="8" t="b">
        <f t="shared" si="111"/>
        <v>0</v>
      </c>
      <c r="DA141" s="8" t="b">
        <f t="shared" si="112"/>
        <v>0</v>
      </c>
      <c r="DB141" s="8" t="b">
        <f t="shared" si="113"/>
        <v>0</v>
      </c>
      <c r="DC141" s="8" t="b">
        <f t="shared" si="114"/>
        <v>0</v>
      </c>
      <c r="DD141" s="8" t="b">
        <f t="shared" si="115"/>
        <v>0</v>
      </c>
      <c r="DE141" s="8" t="b">
        <f t="shared" si="116"/>
        <v>0</v>
      </c>
      <c r="DF141" s="8">
        <f t="shared" si="117"/>
        <v>0</v>
      </c>
      <c r="DG141" s="8">
        <f t="shared" si="118"/>
        <v>0</v>
      </c>
      <c r="DH141" s="8">
        <f t="shared" si="119"/>
        <v>0</v>
      </c>
      <c r="DI141" s="8">
        <f t="shared" si="120"/>
        <v>0</v>
      </c>
      <c r="DJ141" s="19"/>
      <c r="DK141" s="18"/>
      <c r="DL141" s="18"/>
      <c r="DM141" s="19"/>
      <c r="DN141" s="19"/>
      <c r="DO141" s="18"/>
      <c r="DP141" s="18"/>
      <c r="DQ141" s="19"/>
      <c r="DR141" s="19"/>
      <c r="DS141" s="18"/>
      <c r="DT141" s="18"/>
      <c r="DU141" s="19"/>
      <c r="DV141" s="18"/>
      <c r="DW141" s="18"/>
      <c r="DX141" s="18"/>
      <c r="DY141" s="18"/>
      <c r="DZ141" s="18"/>
      <c r="EA141" s="18"/>
      <c r="EB141" s="18"/>
      <c r="EC141" s="18"/>
      <c r="ED141" s="18"/>
      <c r="EE141" s="18"/>
      <c r="EF141" s="18"/>
      <c r="EG141" s="18"/>
      <c r="EH141" s="18"/>
      <c r="EI141" s="18"/>
      <c r="EJ141" s="18"/>
      <c r="EK141" s="18"/>
      <c r="EL141" s="18"/>
      <c r="EM141" s="18"/>
      <c r="EN141" s="18"/>
      <c r="EO141" s="18"/>
      <c r="EP141" s="18"/>
      <c r="EQ141" s="18"/>
      <c r="ER141" s="18"/>
      <c r="ES141" s="18"/>
      <c r="ET141" s="18"/>
      <c r="EU141" s="18"/>
      <c r="EV141" s="18"/>
      <c r="EW141" s="18"/>
      <c r="EX141" s="18"/>
      <c r="EY141" s="18"/>
      <c r="EZ141" s="18"/>
      <c r="FA141" s="18"/>
      <c r="FB141" s="18"/>
      <c r="FC141" s="18"/>
      <c r="FD141" s="18"/>
      <c r="FE141" s="18"/>
    </row>
    <row r="142" spans="1:161" x14ac:dyDescent="0.25">
      <c r="A142" s="28"/>
      <c r="B142" s="71"/>
      <c r="C142" s="29"/>
      <c r="D142" s="30"/>
      <c r="E142" s="31"/>
      <c r="F142" s="32"/>
      <c r="G142" s="74"/>
      <c r="H142" s="33"/>
      <c r="I142" s="34"/>
      <c r="J142" s="35"/>
      <c r="K142" s="104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9"/>
      <c r="AX142" s="18"/>
      <c r="AY142" s="18"/>
      <c r="AZ142" s="18"/>
      <c r="BA142" s="18"/>
      <c r="BB142" s="18"/>
      <c r="BC142" s="18"/>
      <c r="BD142" s="18"/>
      <c r="BE142" s="18"/>
      <c r="BF142" s="18"/>
      <c r="BG142" s="18"/>
      <c r="BH142" s="19"/>
      <c r="BI142" s="18"/>
      <c r="BJ142" s="18"/>
      <c r="BK142" s="18"/>
      <c r="BL142" s="18"/>
      <c r="BM142" s="18"/>
      <c r="BN142" s="18"/>
      <c r="BO142" s="18"/>
      <c r="BP142" s="18"/>
      <c r="BQ142" s="18"/>
      <c r="BR142" s="18"/>
      <c r="BS142" s="19"/>
      <c r="BT142" s="18"/>
      <c r="BU142" s="18"/>
      <c r="BV142" s="18"/>
      <c r="BW142" s="18"/>
      <c r="BX142" s="18"/>
      <c r="BY142" s="18"/>
      <c r="BZ142" s="18"/>
      <c r="CA142" s="18"/>
      <c r="CB142" s="18"/>
      <c r="CC142" s="18"/>
      <c r="CD142" s="18"/>
      <c r="CE142" s="18"/>
      <c r="CF142" s="18"/>
      <c r="CG142" s="18"/>
      <c r="CH142" s="18"/>
      <c r="CI142" s="18"/>
      <c r="CJ142" s="8">
        <f t="shared" si="109"/>
        <v>0</v>
      </c>
      <c r="CK142" s="8">
        <f t="shared" si="110"/>
        <v>0</v>
      </c>
      <c r="CL142" s="8" t="str">
        <f t="shared" si="121"/>
        <v/>
      </c>
      <c r="CM142" s="8" t="str">
        <f t="shared" si="122"/>
        <v/>
      </c>
      <c r="CN142" s="8" t="str">
        <f t="shared" si="123"/>
        <v/>
      </c>
      <c r="CO142" s="8" t="str">
        <f t="shared" si="124"/>
        <v/>
      </c>
      <c r="CP142" s="8">
        <f>IF(D142="",0,IF(D142=E142,0,IF(D142&lt;E142,0,IF('Equipes et choix des points'!$I$2=1,IF('Matchs et classements'!D142&gt;'Matchs et classements'!E142,3),IF('Equipes et choix des points'!$I$2=2,IF('Matchs et classements'!D142&gt;E142,4))))))</f>
        <v>0</v>
      </c>
      <c r="CQ142" s="8">
        <f>IF(E142="",0,IF(E142=D142,0,IF(E142&lt;D142,0,IF('Equipes et choix des points'!$I$2=1,IF('Matchs et classements'!E142&gt;'Matchs et classements'!D142,3),IF('Equipes et choix des points'!$I$2=2,IF('Matchs et classements'!E142&gt;'Matchs et classements'!D142,4))))))</f>
        <v>0</v>
      </c>
      <c r="CR142" s="8">
        <f>IF(D142="",0,IF(D142&gt;E142,0,IF(D142&lt;E142,0,IF('Equipes et choix des points'!$I$2=1,IF('Matchs et classements'!D142='Matchs et classements'!E142,1),IF('Equipes et choix des points'!$I$2=2,IF('Matchs et classements'!D142='Matchs et classements'!E142,2))))))</f>
        <v>0</v>
      </c>
      <c r="CS142" s="8">
        <f>IF(E142="",0,IF(E142&gt;D142,0,IF(E142&lt;D142,0,IF('Equipes et choix des points'!$I$2=1,IF('Matchs et classements'!E142='Matchs et classements'!D142,1),IF('Equipes et choix des points'!$I$2=2,IF('Matchs et classements'!E142='Matchs et classements'!D142,2))))))</f>
        <v>0</v>
      </c>
      <c r="CT142" s="8">
        <f>IF(D142="",0,IF(D142&gt;E142,0,IF(D142=E142,0,IF('Equipes et choix des points'!$I$2=1,IF('Matchs et classements'!D142&lt;'Matchs et classements'!E142,0),IF('Equipes et choix des points'!$I$2=2,IF('Matchs et classements'!D142&lt;'Matchs et classements'!E142,1))))))</f>
        <v>0</v>
      </c>
      <c r="CU142" s="8">
        <f>IF(E142="",0,IF(E142&gt;D142,0,IF(E142=D142,0,IF('Equipes et choix des points'!$I$2=1,IF('Matchs et classements'!E142&lt;'Matchs et classements'!D142,0),IF('Equipes et choix des points'!$I$2=2,IF('Matchs et classements'!E142&lt;'Matchs et classements'!D142,1))))))</f>
        <v>0</v>
      </c>
      <c r="CV142" s="8">
        <f t="shared" si="125"/>
        <v>0</v>
      </c>
      <c r="CW142" s="8">
        <f t="shared" si="126"/>
        <v>0</v>
      </c>
      <c r="CX142" s="8">
        <f t="shared" si="127"/>
        <v>0</v>
      </c>
      <c r="CY142" s="8">
        <f t="shared" si="128"/>
        <v>0</v>
      </c>
      <c r="CZ142" s="8" t="b">
        <f t="shared" si="111"/>
        <v>0</v>
      </c>
      <c r="DA142" s="8" t="b">
        <f t="shared" si="112"/>
        <v>0</v>
      </c>
      <c r="DB142" s="8" t="b">
        <f t="shared" si="113"/>
        <v>0</v>
      </c>
      <c r="DC142" s="8" t="b">
        <f t="shared" si="114"/>
        <v>0</v>
      </c>
      <c r="DD142" s="8" t="b">
        <f t="shared" si="115"/>
        <v>0</v>
      </c>
      <c r="DE142" s="8" t="b">
        <f t="shared" si="116"/>
        <v>0</v>
      </c>
      <c r="DF142" s="8">
        <f t="shared" si="117"/>
        <v>0</v>
      </c>
      <c r="DG142" s="8">
        <f t="shared" si="118"/>
        <v>0</v>
      </c>
      <c r="DH142" s="8">
        <f t="shared" si="119"/>
        <v>0</v>
      </c>
      <c r="DI142" s="8">
        <f t="shared" si="120"/>
        <v>0</v>
      </c>
      <c r="DJ142" s="19"/>
      <c r="DK142" s="18"/>
      <c r="DL142" s="18"/>
      <c r="DM142" s="19"/>
      <c r="DN142" s="19"/>
      <c r="DO142" s="18"/>
      <c r="DP142" s="18"/>
      <c r="DQ142" s="19"/>
      <c r="DR142" s="19"/>
      <c r="DS142" s="18"/>
      <c r="DT142" s="18"/>
      <c r="DU142" s="19"/>
      <c r="DV142" s="18"/>
      <c r="DW142" s="18"/>
      <c r="DX142" s="18"/>
      <c r="DY142" s="18"/>
      <c r="DZ142" s="18"/>
      <c r="EA142" s="18"/>
      <c r="EB142" s="18"/>
      <c r="EC142" s="18"/>
      <c r="ED142" s="18"/>
      <c r="EE142" s="18"/>
      <c r="EF142" s="18"/>
      <c r="EG142" s="18"/>
      <c r="EH142" s="18"/>
      <c r="EI142" s="18"/>
      <c r="EJ142" s="18"/>
      <c r="EK142" s="18"/>
      <c r="EL142" s="18"/>
      <c r="EM142" s="18"/>
      <c r="EN142" s="18"/>
      <c r="EO142" s="18"/>
      <c r="EP142" s="18"/>
      <c r="EQ142" s="18"/>
      <c r="ER142" s="18"/>
      <c r="ES142" s="18"/>
      <c r="ET142" s="18"/>
      <c r="EU142" s="18"/>
      <c r="EV142" s="18"/>
      <c r="EW142" s="18"/>
      <c r="EX142" s="18"/>
      <c r="EY142" s="18"/>
      <c r="EZ142" s="18"/>
      <c r="FA142" s="18"/>
      <c r="FB142" s="18"/>
      <c r="FC142" s="18"/>
      <c r="FD142" s="18"/>
      <c r="FE142" s="18"/>
    </row>
    <row r="143" spans="1:161" ht="15.75" thickBot="1" x14ac:dyDescent="0.3">
      <c r="A143" s="36"/>
      <c r="B143" s="72"/>
      <c r="C143" s="37"/>
      <c r="D143" s="38"/>
      <c r="E143" s="39"/>
      <c r="F143" s="40"/>
      <c r="G143" s="75"/>
      <c r="H143" s="41"/>
      <c r="I143" s="42"/>
      <c r="J143" s="43"/>
      <c r="K143" s="105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9"/>
      <c r="AX143" s="18"/>
      <c r="AY143" s="18"/>
      <c r="AZ143" s="18"/>
      <c r="BA143" s="18"/>
      <c r="BB143" s="18"/>
      <c r="BC143" s="18"/>
      <c r="BD143" s="18"/>
      <c r="BE143" s="18"/>
      <c r="BF143" s="18"/>
      <c r="BG143" s="18"/>
      <c r="BH143" s="19"/>
      <c r="BI143" s="18"/>
      <c r="BJ143" s="18"/>
      <c r="BK143" s="18"/>
      <c r="BL143" s="18"/>
      <c r="BM143" s="18"/>
      <c r="BN143" s="18"/>
      <c r="BO143" s="18"/>
      <c r="BP143" s="18"/>
      <c r="BQ143" s="18"/>
      <c r="BR143" s="18"/>
      <c r="BS143" s="19"/>
      <c r="BT143" s="18"/>
      <c r="BU143" s="18"/>
      <c r="BV143" s="18"/>
      <c r="BW143" s="18"/>
      <c r="BX143" s="18"/>
      <c r="BY143" s="18"/>
      <c r="BZ143" s="18"/>
      <c r="CA143" s="18"/>
      <c r="CB143" s="18"/>
      <c r="CC143" s="18"/>
      <c r="CD143" s="18"/>
      <c r="CE143" s="18"/>
      <c r="CF143" s="18"/>
      <c r="CG143" s="18"/>
      <c r="CH143" s="18"/>
      <c r="CI143" s="18"/>
      <c r="CJ143" s="8">
        <f t="shared" si="109"/>
        <v>0</v>
      </c>
      <c r="CK143" s="8">
        <f t="shared" si="110"/>
        <v>0</v>
      </c>
      <c r="CL143" s="8" t="str">
        <f t="shared" si="121"/>
        <v/>
      </c>
      <c r="CM143" s="8" t="str">
        <f t="shared" si="122"/>
        <v/>
      </c>
      <c r="CN143" s="8" t="str">
        <f t="shared" si="123"/>
        <v/>
      </c>
      <c r="CO143" s="8" t="str">
        <f t="shared" si="124"/>
        <v/>
      </c>
      <c r="CP143" s="8">
        <f>IF(D143="",0,IF(D143=E143,0,IF(D143&lt;E143,0,IF('Equipes et choix des points'!$I$2=1,IF('Matchs et classements'!D143&gt;'Matchs et classements'!E143,3),IF('Equipes et choix des points'!$I$2=2,IF('Matchs et classements'!D143&gt;E143,4))))))</f>
        <v>0</v>
      </c>
      <c r="CQ143" s="8">
        <f>IF(E143="",0,IF(E143=D143,0,IF(E143&lt;D143,0,IF('Equipes et choix des points'!$I$2=1,IF('Matchs et classements'!E143&gt;'Matchs et classements'!D143,3),IF('Equipes et choix des points'!$I$2=2,IF('Matchs et classements'!E143&gt;'Matchs et classements'!D143,4))))))</f>
        <v>0</v>
      </c>
      <c r="CR143" s="8">
        <f>IF(D143="",0,IF(D143&gt;E143,0,IF(D143&lt;E143,0,IF('Equipes et choix des points'!$I$2=1,IF('Matchs et classements'!D143='Matchs et classements'!E143,1),IF('Equipes et choix des points'!$I$2=2,IF('Matchs et classements'!D143='Matchs et classements'!E143,2))))))</f>
        <v>0</v>
      </c>
      <c r="CS143" s="8">
        <f>IF(E143="",0,IF(E143&gt;D143,0,IF(E143&lt;D143,0,IF('Equipes et choix des points'!$I$2=1,IF('Matchs et classements'!E143='Matchs et classements'!D143,1),IF('Equipes et choix des points'!$I$2=2,IF('Matchs et classements'!E143='Matchs et classements'!D143,2))))))</f>
        <v>0</v>
      </c>
      <c r="CT143" s="8">
        <f>IF(D143="",0,IF(D143&gt;E143,0,IF(D143=E143,0,IF('Equipes et choix des points'!$I$2=1,IF('Matchs et classements'!D143&lt;'Matchs et classements'!E143,0),IF('Equipes et choix des points'!$I$2=2,IF('Matchs et classements'!D143&lt;'Matchs et classements'!E143,1))))))</f>
        <v>0</v>
      </c>
      <c r="CU143" s="8">
        <f>IF(E143="",0,IF(E143&gt;D143,0,IF(E143=D143,0,IF('Equipes et choix des points'!$I$2=1,IF('Matchs et classements'!E143&lt;'Matchs et classements'!D143,0),IF('Equipes et choix des points'!$I$2=2,IF('Matchs et classements'!E143&lt;'Matchs et classements'!D143,1))))))</f>
        <v>0</v>
      </c>
      <c r="CV143" s="8">
        <f t="shared" si="125"/>
        <v>0</v>
      </c>
      <c r="CW143" s="8">
        <f t="shared" si="126"/>
        <v>0</v>
      </c>
      <c r="CX143" s="8">
        <f t="shared" si="127"/>
        <v>0</v>
      </c>
      <c r="CY143" s="8">
        <f t="shared" si="128"/>
        <v>0</v>
      </c>
      <c r="CZ143" s="8" t="b">
        <f t="shared" si="111"/>
        <v>0</v>
      </c>
      <c r="DA143" s="8" t="b">
        <f t="shared" si="112"/>
        <v>0</v>
      </c>
      <c r="DB143" s="8" t="b">
        <f t="shared" si="113"/>
        <v>0</v>
      </c>
      <c r="DC143" s="8" t="b">
        <f t="shared" si="114"/>
        <v>0</v>
      </c>
      <c r="DD143" s="8" t="b">
        <f t="shared" si="115"/>
        <v>0</v>
      </c>
      <c r="DE143" s="8" t="b">
        <f t="shared" si="116"/>
        <v>0</v>
      </c>
      <c r="DF143" s="8">
        <f t="shared" si="117"/>
        <v>0</v>
      </c>
      <c r="DG143" s="8">
        <f t="shared" si="118"/>
        <v>0</v>
      </c>
      <c r="DH143" s="8">
        <f t="shared" si="119"/>
        <v>0</v>
      </c>
      <c r="DI143" s="8">
        <f t="shared" si="120"/>
        <v>0</v>
      </c>
      <c r="DJ143" s="19"/>
      <c r="DK143" s="18"/>
      <c r="DL143" s="18"/>
      <c r="DM143" s="19"/>
      <c r="DN143" s="19"/>
      <c r="DO143" s="18"/>
      <c r="DP143" s="18"/>
      <c r="DQ143" s="19"/>
      <c r="DR143" s="19"/>
      <c r="DS143" s="18"/>
      <c r="DT143" s="18"/>
      <c r="DU143" s="19"/>
      <c r="DV143" s="18"/>
      <c r="DW143" s="18"/>
      <c r="DX143" s="18"/>
      <c r="DY143" s="18"/>
      <c r="DZ143" s="18"/>
      <c r="EA143" s="18"/>
      <c r="EB143" s="18"/>
      <c r="EC143" s="18"/>
      <c r="ED143" s="18"/>
      <c r="EE143" s="18"/>
      <c r="EF143" s="18"/>
      <c r="EG143" s="18"/>
      <c r="EH143" s="18"/>
      <c r="EI143" s="18"/>
      <c r="EJ143" s="18"/>
      <c r="EK143" s="18"/>
      <c r="EL143" s="18"/>
      <c r="EM143" s="18"/>
      <c r="EN143" s="18"/>
      <c r="EO143" s="18"/>
      <c r="EP143" s="18"/>
      <c r="EQ143" s="18"/>
      <c r="ER143" s="18"/>
      <c r="ES143" s="18"/>
      <c r="ET143" s="18"/>
      <c r="EU143" s="18"/>
      <c r="EV143" s="18"/>
      <c r="EW143" s="18"/>
      <c r="EX143" s="18"/>
      <c r="EY143" s="18"/>
      <c r="EZ143" s="18"/>
      <c r="FA143" s="18"/>
      <c r="FB143" s="18"/>
      <c r="FC143" s="18"/>
      <c r="FD143" s="18"/>
      <c r="FE143" s="18"/>
    </row>
    <row r="144" spans="1:161" x14ac:dyDescent="0.25">
      <c r="A144" s="20"/>
      <c r="B144" s="70"/>
      <c r="C144" s="21"/>
      <c r="D144" s="22"/>
      <c r="E144" s="23"/>
      <c r="F144" s="24"/>
      <c r="G144" s="73"/>
      <c r="H144" s="25"/>
      <c r="I144" s="26"/>
      <c r="J144" s="27"/>
      <c r="K144" s="103">
        <v>15</v>
      </c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9"/>
      <c r="AX144" s="18"/>
      <c r="AY144" s="18"/>
      <c r="AZ144" s="18"/>
      <c r="BA144" s="18"/>
      <c r="BB144" s="18"/>
      <c r="BC144" s="18"/>
      <c r="BD144" s="18"/>
      <c r="BE144" s="18"/>
      <c r="BF144" s="18"/>
      <c r="BG144" s="18"/>
      <c r="BH144" s="19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9"/>
      <c r="BT144" s="18"/>
      <c r="BU144" s="18"/>
      <c r="BV144" s="18"/>
      <c r="BW144" s="18"/>
      <c r="BX144" s="18"/>
      <c r="BY144" s="18"/>
      <c r="BZ144" s="18"/>
      <c r="CA144" s="18"/>
      <c r="CB144" s="18"/>
      <c r="CC144" s="18"/>
      <c r="CD144" s="18"/>
      <c r="CE144" s="18"/>
      <c r="CF144" s="18"/>
      <c r="CG144" s="18"/>
      <c r="CH144" s="18"/>
      <c r="CI144" s="18"/>
      <c r="CJ144" s="8">
        <f t="shared" si="109"/>
        <v>0</v>
      </c>
      <c r="CK144" s="8">
        <f t="shared" si="110"/>
        <v>0</v>
      </c>
      <c r="CL144" s="8" t="str">
        <f t="shared" si="121"/>
        <v/>
      </c>
      <c r="CM144" s="8" t="str">
        <f t="shared" si="122"/>
        <v/>
      </c>
      <c r="CN144" s="8" t="str">
        <f t="shared" si="123"/>
        <v/>
      </c>
      <c r="CO144" s="8" t="str">
        <f t="shared" si="124"/>
        <v/>
      </c>
      <c r="CP144" s="8">
        <f>IF(D144="",0,IF(D144=E144,0,IF(D144&lt;E144,0,IF('Equipes et choix des points'!$I$2=1,IF('Matchs et classements'!D144&gt;'Matchs et classements'!E144,3),IF('Equipes et choix des points'!$I$2=2,IF('Matchs et classements'!D144&gt;E144,4))))))</f>
        <v>0</v>
      </c>
      <c r="CQ144" s="8">
        <f>IF(E144="",0,IF(E144=D144,0,IF(E144&lt;D144,0,IF('Equipes et choix des points'!$I$2=1,IF('Matchs et classements'!E144&gt;'Matchs et classements'!D144,3),IF('Equipes et choix des points'!$I$2=2,IF('Matchs et classements'!E144&gt;'Matchs et classements'!D144,4))))))</f>
        <v>0</v>
      </c>
      <c r="CR144" s="8">
        <f>IF(D144="",0,IF(D144&gt;E144,0,IF(D144&lt;E144,0,IF('Equipes et choix des points'!$I$2=1,IF('Matchs et classements'!D144='Matchs et classements'!E144,1),IF('Equipes et choix des points'!$I$2=2,IF('Matchs et classements'!D144='Matchs et classements'!E144,2))))))</f>
        <v>0</v>
      </c>
      <c r="CS144" s="8">
        <f>IF(E144="",0,IF(E144&gt;D144,0,IF(E144&lt;D144,0,IF('Equipes et choix des points'!$I$2=1,IF('Matchs et classements'!E144='Matchs et classements'!D144,1),IF('Equipes et choix des points'!$I$2=2,IF('Matchs et classements'!E144='Matchs et classements'!D144,2))))))</f>
        <v>0</v>
      </c>
      <c r="CT144" s="8">
        <f>IF(D144="",0,IF(D144&gt;E144,0,IF(D144=E144,0,IF('Equipes et choix des points'!$I$2=1,IF('Matchs et classements'!D144&lt;'Matchs et classements'!E144,0),IF('Equipes et choix des points'!$I$2=2,IF('Matchs et classements'!D144&lt;'Matchs et classements'!E144,1))))))</f>
        <v>0</v>
      </c>
      <c r="CU144" s="8">
        <f>IF(E144="",0,IF(E144&gt;D144,0,IF(E144=D144,0,IF('Equipes et choix des points'!$I$2=1,IF('Matchs et classements'!E144&lt;'Matchs et classements'!D144,0),IF('Equipes et choix des points'!$I$2=2,IF('Matchs et classements'!E144&lt;'Matchs et classements'!D144,1))))))</f>
        <v>0</v>
      </c>
      <c r="CV144" s="8">
        <f t="shared" si="125"/>
        <v>0</v>
      </c>
      <c r="CW144" s="8">
        <f t="shared" si="126"/>
        <v>0</v>
      </c>
      <c r="CX144" s="8">
        <f t="shared" si="127"/>
        <v>0</v>
      </c>
      <c r="CY144" s="8">
        <f t="shared" si="128"/>
        <v>0</v>
      </c>
      <c r="CZ144" s="8" t="b">
        <f t="shared" si="111"/>
        <v>0</v>
      </c>
      <c r="DA144" s="8" t="b">
        <f t="shared" si="112"/>
        <v>0</v>
      </c>
      <c r="DB144" s="8" t="b">
        <f t="shared" si="113"/>
        <v>0</v>
      </c>
      <c r="DC144" s="8" t="b">
        <f t="shared" si="114"/>
        <v>0</v>
      </c>
      <c r="DD144" s="8" t="b">
        <f t="shared" si="115"/>
        <v>0</v>
      </c>
      <c r="DE144" s="8" t="b">
        <f t="shared" si="116"/>
        <v>0</v>
      </c>
      <c r="DF144" s="8">
        <f t="shared" si="117"/>
        <v>0</v>
      </c>
      <c r="DG144" s="8">
        <f t="shared" si="118"/>
        <v>0</v>
      </c>
      <c r="DH144" s="8">
        <f t="shared" si="119"/>
        <v>0</v>
      </c>
      <c r="DI144" s="8">
        <f t="shared" si="120"/>
        <v>0</v>
      </c>
      <c r="DJ144" s="19"/>
      <c r="DK144" s="18"/>
      <c r="DL144" s="18"/>
      <c r="DM144" s="19"/>
      <c r="DN144" s="19"/>
      <c r="DO144" s="18"/>
      <c r="DP144" s="18"/>
      <c r="DQ144" s="19"/>
      <c r="DR144" s="19"/>
      <c r="DS144" s="18"/>
      <c r="DT144" s="18"/>
      <c r="DU144" s="19"/>
      <c r="DV144" s="18"/>
      <c r="DW144" s="18"/>
      <c r="DX144" s="18"/>
      <c r="DY144" s="18"/>
      <c r="DZ144" s="18"/>
      <c r="EA144" s="18"/>
      <c r="EB144" s="18"/>
      <c r="EC144" s="18"/>
      <c r="ED144" s="18"/>
      <c r="EE144" s="18"/>
      <c r="EF144" s="18"/>
      <c r="EG144" s="18"/>
      <c r="EH144" s="18"/>
      <c r="EI144" s="18"/>
      <c r="EJ144" s="18"/>
      <c r="EK144" s="18"/>
      <c r="EL144" s="18"/>
      <c r="EM144" s="18"/>
      <c r="EN144" s="18"/>
      <c r="EO144" s="18"/>
      <c r="EP144" s="18"/>
      <c r="EQ144" s="18"/>
      <c r="ER144" s="18"/>
      <c r="ES144" s="18"/>
      <c r="ET144" s="18"/>
      <c r="EU144" s="18"/>
      <c r="EV144" s="18"/>
      <c r="EW144" s="18"/>
      <c r="EX144" s="18"/>
      <c r="EY144" s="18"/>
      <c r="EZ144" s="18"/>
      <c r="FA144" s="18"/>
      <c r="FB144" s="18"/>
      <c r="FC144" s="18"/>
      <c r="FD144" s="18"/>
      <c r="FE144" s="18"/>
    </row>
    <row r="145" spans="1:161" x14ac:dyDescent="0.25">
      <c r="A145" s="28"/>
      <c r="B145" s="71"/>
      <c r="C145" s="29"/>
      <c r="D145" s="30"/>
      <c r="E145" s="31"/>
      <c r="F145" s="32"/>
      <c r="G145" s="74"/>
      <c r="H145" s="33"/>
      <c r="I145" s="34"/>
      <c r="J145" s="35"/>
      <c r="K145" s="104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9"/>
      <c r="AX145" s="18"/>
      <c r="AY145" s="18"/>
      <c r="AZ145" s="18"/>
      <c r="BA145" s="18"/>
      <c r="BB145" s="18"/>
      <c r="BC145" s="18"/>
      <c r="BD145" s="18"/>
      <c r="BE145" s="18"/>
      <c r="BF145" s="18"/>
      <c r="BG145" s="18"/>
      <c r="BH145" s="19"/>
      <c r="BI145" s="18"/>
      <c r="BJ145" s="18"/>
      <c r="BK145" s="18"/>
      <c r="BL145" s="18"/>
      <c r="BM145" s="18"/>
      <c r="BN145" s="18"/>
      <c r="BO145" s="18"/>
      <c r="BP145" s="18"/>
      <c r="BQ145" s="18"/>
      <c r="BR145" s="18"/>
      <c r="BS145" s="19"/>
      <c r="BT145" s="18"/>
      <c r="BU145" s="18"/>
      <c r="BV145" s="18"/>
      <c r="BW145" s="18"/>
      <c r="BX145" s="18"/>
      <c r="BY145" s="18"/>
      <c r="BZ145" s="18"/>
      <c r="CA145" s="18"/>
      <c r="CB145" s="18"/>
      <c r="CC145" s="18"/>
      <c r="CD145" s="18"/>
      <c r="CE145" s="18"/>
      <c r="CF145" s="18"/>
      <c r="CG145" s="18"/>
      <c r="CH145" s="18"/>
      <c r="CI145" s="18"/>
      <c r="CJ145" s="8">
        <f t="shared" si="109"/>
        <v>0</v>
      </c>
      <c r="CK145" s="8">
        <f t="shared" si="110"/>
        <v>0</v>
      </c>
      <c r="CL145" s="8" t="str">
        <f t="shared" si="121"/>
        <v/>
      </c>
      <c r="CM145" s="8" t="str">
        <f t="shared" si="122"/>
        <v/>
      </c>
      <c r="CN145" s="8" t="str">
        <f t="shared" si="123"/>
        <v/>
      </c>
      <c r="CO145" s="8" t="str">
        <f t="shared" si="124"/>
        <v/>
      </c>
      <c r="CP145" s="8">
        <f>IF(D145="",0,IF(D145=E145,0,IF(D145&lt;E145,0,IF('Equipes et choix des points'!$I$2=1,IF('Matchs et classements'!D145&gt;'Matchs et classements'!E145,3),IF('Equipes et choix des points'!$I$2=2,IF('Matchs et classements'!D145&gt;E145,4))))))</f>
        <v>0</v>
      </c>
      <c r="CQ145" s="8">
        <f>IF(E145="",0,IF(E145=D145,0,IF(E145&lt;D145,0,IF('Equipes et choix des points'!$I$2=1,IF('Matchs et classements'!E145&gt;'Matchs et classements'!D145,3),IF('Equipes et choix des points'!$I$2=2,IF('Matchs et classements'!E145&gt;'Matchs et classements'!D145,4))))))</f>
        <v>0</v>
      </c>
      <c r="CR145" s="8">
        <f>IF(D145="",0,IF(D145&gt;E145,0,IF(D145&lt;E145,0,IF('Equipes et choix des points'!$I$2=1,IF('Matchs et classements'!D145='Matchs et classements'!E145,1),IF('Equipes et choix des points'!$I$2=2,IF('Matchs et classements'!D145='Matchs et classements'!E145,2))))))</f>
        <v>0</v>
      </c>
      <c r="CS145" s="8">
        <f>IF(E145="",0,IF(E145&gt;D145,0,IF(E145&lt;D145,0,IF('Equipes et choix des points'!$I$2=1,IF('Matchs et classements'!E145='Matchs et classements'!D145,1),IF('Equipes et choix des points'!$I$2=2,IF('Matchs et classements'!E145='Matchs et classements'!D145,2))))))</f>
        <v>0</v>
      </c>
      <c r="CT145" s="8">
        <f>IF(D145="",0,IF(D145&gt;E145,0,IF(D145=E145,0,IF('Equipes et choix des points'!$I$2=1,IF('Matchs et classements'!D145&lt;'Matchs et classements'!E145,0),IF('Equipes et choix des points'!$I$2=2,IF('Matchs et classements'!D145&lt;'Matchs et classements'!E145,1))))))</f>
        <v>0</v>
      </c>
      <c r="CU145" s="8">
        <f>IF(E145="",0,IF(E145&gt;D145,0,IF(E145=D145,0,IF('Equipes et choix des points'!$I$2=1,IF('Matchs et classements'!E145&lt;'Matchs et classements'!D145,0),IF('Equipes et choix des points'!$I$2=2,IF('Matchs et classements'!E145&lt;'Matchs et classements'!D145,1))))))</f>
        <v>0</v>
      </c>
      <c r="CV145" s="8">
        <f t="shared" si="125"/>
        <v>0</v>
      </c>
      <c r="CW145" s="8">
        <f t="shared" si="126"/>
        <v>0</v>
      </c>
      <c r="CX145" s="8">
        <f t="shared" si="127"/>
        <v>0</v>
      </c>
      <c r="CY145" s="8">
        <f t="shared" si="128"/>
        <v>0</v>
      </c>
      <c r="CZ145" s="8" t="b">
        <f t="shared" si="111"/>
        <v>0</v>
      </c>
      <c r="DA145" s="8" t="b">
        <f t="shared" si="112"/>
        <v>0</v>
      </c>
      <c r="DB145" s="8" t="b">
        <f t="shared" si="113"/>
        <v>0</v>
      </c>
      <c r="DC145" s="8" t="b">
        <f t="shared" si="114"/>
        <v>0</v>
      </c>
      <c r="DD145" s="8" t="b">
        <f t="shared" si="115"/>
        <v>0</v>
      </c>
      <c r="DE145" s="8" t="b">
        <f t="shared" si="116"/>
        <v>0</v>
      </c>
      <c r="DF145" s="8">
        <f t="shared" si="117"/>
        <v>0</v>
      </c>
      <c r="DG145" s="8">
        <f t="shared" si="118"/>
        <v>0</v>
      </c>
      <c r="DH145" s="8">
        <f t="shared" si="119"/>
        <v>0</v>
      </c>
      <c r="DI145" s="8">
        <f t="shared" si="120"/>
        <v>0</v>
      </c>
      <c r="DJ145" s="19"/>
      <c r="DK145" s="18"/>
      <c r="DL145" s="18"/>
      <c r="DM145" s="19"/>
      <c r="DN145" s="19"/>
      <c r="DO145" s="18"/>
      <c r="DP145" s="18"/>
      <c r="DQ145" s="19"/>
      <c r="DR145" s="19"/>
      <c r="DS145" s="18"/>
      <c r="DT145" s="18"/>
      <c r="DU145" s="19"/>
      <c r="DV145" s="18"/>
      <c r="DW145" s="18"/>
      <c r="DX145" s="18"/>
      <c r="DY145" s="18"/>
      <c r="DZ145" s="18"/>
      <c r="EA145" s="18"/>
      <c r="EB145" s="18"/>
      <c r="EC145" s="18"/>
      <c r="ED145" s="18"/>
      <c r="EE145" s="18"/>
      <c r="EF145" s="18"/>
      <c r="EG145" s="18"/>
      <c r="EH145" s="18"/>
      <c r="EI145" s="18"/>
      <c r="EJ145" s="18"/>
      <c r="EK145" s="18"/>
      <c r="EL145" s="18"/>
      <c r="EM145" s="18"/>
      <c r="EN145" s="18"/>
      <c r="EO145" s="18"/>
      <c r="EP145" s="18"/>
      <c r="EQ145" s="18"/>
      <c r="ER145" s="18"/>
      <c r="ES145" s="18"/>
      <c r="ET145" s="18"/>
      <c r="EU145" s="18"/>
      <c r="EV145" s="18"/>
      <c r="EW145" s="18"/>
      <c r="EX145" s="18"/>
      <c r="EY145" s="18"/>
      <c r="EZ145" s="18"/>
      <c r="FA145" s="18"/>
      <c r="FB145" s="18"/>
      <c r="FC145" s="18"/>
      <c r="FD145" s="18"/>
      <c r="FE145" s="18"/>
    </row>
    <row r="146" spans="1:161" x14ac:dyDescent="0.25">
      <c r="A146" s="28"/>
      <c r="B146" s="71"/>
      <c r="C146" s="29"/>
      <c r="D146" s="30"/>
      <c r="E146" s="31"/>
      <c r="F146" s="32"/>
      <c r="G146" s="74"/>
      <c r="H146" s="33"/>
      <c r="I146" s="34"/>
      <c r="J146" s="35"/>
      <c r="K146" s="104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9"/>
      <c r="AX146" s="18"/>
      <c r="AY146" s="18"/>
      <c r="AZ146" s="18"/>
      <c r="BA146" s="18"/>
      <c r="BB146" s="18"/>
      <c r="BC146" s="18"/>
      <c r="BD146" s="18"/>
      <c r="BE146" s="18"/>
      <c r="BF146" s="18"/>
      <c r="BG146" s="18"/>
      <c r="BH146" s="19"/>
      <c r="BI146" s="18"/>
      <c r="BJ146" s="18"/>
      <c r="BK146" s="18"/>
      <c r="BL146" s="18"/>
      <c r="BM146" s="18"/>
      <c r="BN146" s="18"/>
      <c r="BO146" s="18"/>
      <c r="BP146" s="18"/>
      <c r="BQ146" s="18"/>
      <c r="BR146" s="18"/>
      <c r="BS146" s="19"/>
      <c r="BT146" s="18"/>
      <c r="BU146" s="18"/>
      <c r="BV146" s="18"/>
      <c r="BW146" s="18"/>
      <c r="BX146" s="18"/>
      <c r="BY146" s="18"/>
      <c r="BZ146" s="18"/>
      <c r="CA146" s="18"/>
      <c r="CB146" s="18"/>
      <c r="CC146" s="18"/>
      <c r="CD146" s="18"/>
      <c r="CE146" s="18"/>
      <c r="CF146" s="18"/>
      <c r="CG146" s="18"/>
      <c r="CH146" s="18"/>
      <c r="CI146" s="18"/>
      <c r="CJ146" s="8">
        <f t="shared" si="109"/>
        <v>0</v>
      </c>
      <c r="CK146" s="8">
        <f t="shared" si="110"/>
        <v>0</v>
      </c>
      <c r="CL146" s="8" t="str">
        <f t="shared" si="121"/>
        <v/>
      </c>
      <c r="CM146" s="8" t="str">
        <f t="shared" si="122"/>
        <v/>
      </c>
      <c r="CN146" s="8" t="str">
        <f t="shared" si="123"/>
        <v/>
      </c>
      <c r="CO146" s="8" t="str">
        <f t="shared" si="124"/>
        <v/>
      </c>
      <c r="CP146" s="8">
        <f>IF(D146="",0,IF(D146=E146,0,IF(D146&lt;E146,0,IF('Equipes et choix des points'!$I$2=1,IF('Matchs et classements'!D146&gt;'Matchs et classements'!E146,3),IF('Equipes et choix des points'!$I$2=2,IF('Matchs et classements'!D146&gt;E146,4))))))</f>
        <v>0</v>
      </c>
      <c r="CQ146" s="8">
        <f>IF(E146="",0,IF(E146=D146,0,IF(E146&lt;D146,0,IF('Equipes et choix des points'!$I$2=1,IF('Matchs et classements'!E146&gt;'Matchs et classements'!D146,3),IF('Equipes et choix des points'!$I$2=2,IF('Matchs et classements'!E146&gt;'Matchs et classements'!D146,4))))))</f>
        <v>0</v>
      </c>
      <c r="CR146" s="8">
        <f>IF(D146="",0,IF(D146&gt;E146,0,IF(D146&lt;E146,0,IF('Equipes et choix des points'!$I$2=1,IF('Matchs et classements'!D146='Matchs et classements'!E146,1),IF('Equipes et choix des points'!$I$2=2,IF('Matchs et classements'!D146='Matchs et classements'!E146,2))))))</f>
        <v>0</v>
      </c>
      <c r="CS146" s="8">
        <f>IF(E146="",0,IF(E146&gt;D146,0,IF(E146&lt;D146,0,IF('Equipes et choix des points'!$I$2=1,IF('Matchs et classements'!E146='Matchs et classements'!D146,1),IF('Equipes et choix des points'!$I$2=2,IF('Matchs et classements'!E146='Matchs et classements'!D146,2))))))</f>
        <v>0</v>
      </c>
      <c r="CT146" s="8">
        <f>IF(D146="",0,IF(D146&gt;E146,0,IF(D146=E146,0,IF('Equipes et choix des points'!$I$2=1,IF('Matchs et classements'!D146&lt;'Matchs et classements'!E146,0),IF('Equipes et choix des points'!$I$2=2,IF('Matchs et classements'!D146&lt;'Matchs et classements'!E146,1))))))</f>
        <v>0</v>
      </c>
      <c r="CU146" s="8">
        <f>IF(E146="",0,IF(E146&gt;D146,0,IF(E146=D146,0,IF('Equipes et choix des points'!$I$2=1,IF('Matchs et classements'!E146&lt;'Matchs et classements'!D146,0),IF('Equipes et choix des points'!$I$2=2,IF('Matchs et classements'!E146&lt;'Matchs et classements'!D146,1))))))</f>
        <v>0</v>
      </c>
      <c r="CV146" s="8">
        <f t="shared" si="125"/>
        <v>0</v>
      </c>
      <c r="CW146" s="8">
        <f t="shared" si="126"/>
        <v>0</v>
      </c>
      <c r="CX146" s="8">
        <f t="shared" si="127"/>
        <v>0</v>
      </c>
      <c r="CY146" s="8">
        <f t="shared" si="128"/>
        <v>0</v>
      </c>
      <c r="CZ146" s="8" t="b">
        <f t="shared" si="111"/>
        <v>0</v>
      </c>
      <c r="DA146" s="8" t="b">
        <f t="shared" si="112"/>
        <v>0</v>
      </c>
      <c r="DB146" s="8" t="b">
        <f t="shared" si="113"/>
        <v>0</v>
      </c>
      <c r="DC146" s="8" t="b">
        <f t="shared" si="114"/>
        <v>0</v>
      </c>
      <c r="DD146" s="8" t="b">
        <f t="shared" si="115"/>
        <v>0</v>
      </c>
      <c r="DE146" s="8" t="b">
        <f t="shared" si="116"/>
        <v>0</v>
      </c>
      <c r="DF146" s="8">
        <f t="shared" si="117"/>
        <v>0</v>
      </c>
      <c r="DG146" s="8">
        <f t="shared" si="118"/>
        <v>0</v>
      </c>
      <c r="DH146" s="8">
        <f t="shared" si="119"/>
        <v>0</v>
      </c>
      <c r="DI146" s="8">
        <f t="shared" si="120"/>
        <v>0</v>
      </c>
      <c r="DJ146" s="19"/>
      <c r="DK146" s="18"/>
      <c r="DL146" s="18"/>
      <c r="DM146" s="19"/>
      <c r="DN146" s="19"/>
      <c r="DO146" s="18"/>
      <c r="DP146" s="18"/>
      <c r="DQ146" s="19"/>
      <c r="DR146" s="19"/>
      <c r="DS146" s="18"/>
      <c r="DT146" s="18"/>
      <c r="DU146" s="19"/>
      <c r="DV146" s="18"/>
      <c r="DW146" s="18"/>
      <c r="DX146" s="18"/>
      <c r="DY146" s="18"/>
      <c r="DZ146" s="18"/>
      <c r="EA146" s="18"/>
      <c r="EB146" s="18"/>
      <c r="EC146" s="18"/>
      <c r="ED146" s="18"/>
      <c r="EE146" s="18"/>
      <c r="EF146" s="18"/>
      <c r="EG146" s="18"/>
      <c r="EH146" s="18"/>
      <c r="EI146" s="18"/>
      <c r="EJ146" s="18"/>
      <c r="EK146" s="18"/>
      <c r="EL146" s="18"/>
      <c r="EM146" s="18"/>
      <c r="EN146" s="18"/>
      <c r="EO146" s="18"/>
      <c r="EP146" s="18"/>
      <c r="EQ146" s="18"/>
      <c r="ER146" s="18"/>
      <c r="ES146" s="18"/>
      <c r="ET146" s="18"/>
      <c r="EU146" s="18"/>
      <c r="EV146" s="18"/>
      <c r="EW146" s="18"/>
      <c r="EX146" s="18"/>
      <c r="EY146" s="18"/>
      <c r="EZ146" s="18"/>
      <c r="FA146" s="18"/>
      <c r="FB146" s="18"/>
      <c r="FC146" s="18"/>
      <c r="FD146" s="18"/>
      <c r="FE146" s="18"/>
    </row>
    <row r="147" spans="1:161" x14ac:dyDescent="0.25">
      <c r="A147" s="28"/>
      <c r="B147" s="71"/>
      <c r="C147" s="29"/>
      <c r="D147" s="30"/>
      <c r="E147" s="31"/>
      <c r="F147" s="32"/>
      <c r="G147" s="74"/>
      <c r="H147" s="33"/>
      <c r="I147" s="34"/>
      <c r="J147" s="35"/>
      <c r="K147" s="104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9"/>
      <c r="AX147" s="18"/>
      <c r="AY147" s="18"/>
      <c r="AZ147" s="18"/>
      <c r="BA147" s="18"/>
      <c r="BB147" s="18"/>
      <c r="BC147" s="18"/>
      <c r="BD147" s="18"/>
      <c r="BE147" s="18"/>
      <c r="BF147" s="18"/>
      <c r="BG147" s="18"/>
      <c r="BH147" s="19"/>
      <c r="BI147" s="18"/>
      <c r="BJ147" s="18"/>
      <c r="BK147" s="18"/>
      <c r="BL147" s="18"/>
      <c r="BM147" s="18"/>
      <c r="BN147" s="18"/>
      <c r="BO147" s="18"/>
      <c r="BP147" s="18"/>
      <c r="BQ147" s="18"/>
      <c r="BR147" s="18"/>
      <c r="BS147" s="19"/>
      <c r="BT147" s="18"/>
      <c r="BU147" s="18"/>
      <c r="BV147" s="18"/>
      <c r="BW147" s="18"/>
      <c r="BX147" s="18"/>
      <c r="BY147" s="18"/>
      <c r="BZ147" s="18"/>
      <c r="CA147" s="18"/>
      <c r="CB147" s="18"/>
      <c r="CC147" s="18"/>
      <c r="CD147" s="18"/>
      <c r="CE147" s="18"/>
      <c r="CF147" s="18"/>
      <c r="CG147" s="18"/>
      <c r="CH147" s="18"/>
      <c r="CI147" s="18"/>
      <c r="CJ147" s="8">
        <f t="shared" si="109"/>
        <v>0</v>
      </c>
      <c r="CK147" s="8">
        <f t="shared" si="110"/>
        <v>0</v>
      </c>
      <c r="CL147" s="8" t="str">
        <f t="shared" si="121"/>
        <v/>
      </c>
      <c r="CM147" s="8" t="str">
        <f t="shared" si="122"/>
        <v/>
      </c>
      <c r="CN147" s="8" t="str">
        <f t="shared" si="123"/>
        <v/>
      </c>
      <c r="CO147" s="8" t="str">
        <f t="shared" si="124"/>
        <v/>
      </c>
      <c r="CP147" s="8">
        <f>IF(D147="",0,IF(D147=E147,0,IF(D147&lt;E147,0,IF('Equipes et choix des points'!$I$2=1,IF('Matchs et classements'!D147&gt;'Matchs et classements'!E147,3),IF('Equipes et choix des points'!$I$2=2,IF('Matchs et classements'!D147&gt;E147,4))))))</f>
        <v>0</v>
      </c>
      <c r="CQ147" s="8">
        <f>IF(E147="",0,IF(E147=D147,0,IF(E147&lt;D147,0,IF('Equipes et choix des points'!$I$2=1,IF('Matchs et classements'!E147&gt;'Matchs et classements'!D147,3),IF('Equipes et choix des points'!$I$2=2,IF('Matchs et classements'!E147&gt;'Matchs et classements'!D147,4))))))</f>
        <v>0</v>
      </c>
      <c r="CR147" s="8">
        <f>IF(D147="",0,IF(D147&gt;E147,0,IF(D147&lt;E147,0,IF('Equipes et choix des points'!$I$2=1,IF('Matchs et classements'!D147='Matchs et classements'!E147,1),IF('Equipes et choix des points'!$I$2=2,IF('Matchs et classements'!D147='Matchs et classements'!E147,2))))))</f>
        <v>0</v>
      </c>
      <c r="CS147" s="8">
        <f>IF(E147="",0,IF(E147&gt;D147,0,IF(E147&lt;D147,0,IF('Equipes et choix des points'!$I$2=1,IF('Matchs et classements'!E147='Matchs et classements'!D147,1),IF('Equipes et choix des points'!$I$2=2,IF('Matchs et classements'!E147='Matchs et classements'!D147,2))))))</f>
        <v>0</v>
      </c>
      <c r="CT147" s="8">
        <f>IF(D147="",0,IF(D147&gt;E147,0,IF(D147=E147,0,IF('Equipes et choix des points'!$I$2=1,IF('Matchs et classements'!D147&lt;'Matchs et classements'!E147,0),IF('Equipes et choix des points'!$I$2=2,IF('Matchs et classements'!D147&lt;'Matchs et classements'!E147,1))))))</f>
        <v>0</v>
      </c>
      <c r="CU147" s="8">
        <f>IF(E147="",0,IF(E147&gt;D147,0,IF(E147=D147,0,IF('Equipes et choix des points'!$I$2=1,IF('Matchs et classements'!E147&lt;'Matchs et classements'!D147,0),IF('Equipes et choix des points'!$I$2=2,IF('Matchs et classements'!E147&lt;'Matchs et classements'!D147,1))))))</f>
        <v>0</v>
      </c>
      <c r="CV147" s="8">
        <f t="shared" si="125"/>
        <v>0</v>
      </c>
      <c r="CW147" s="8">
        <f t="shared" si="126"/>
        <v>0</v>
      </c>
      <c r="CX147" s="8">
        <f t="shared" si="127"/>
        <v>0</v>
      </c>
      <c r="CY147" s="8">
        <f t="shared" si="128"/>
        <v>0</v>
      </c>
      <c r="CZ147" s="8" t="b">
        <f t="shared" si="111"/>
        <v>0</v>
      </c>
      <c r="DA147" s="8" t="b">
        <f t="shared" si="112"/>
        <v>0</v>
      </c>
      <c r="DB147" s="8" t="b">
        <f t="shared" si="113"/>
        <v>0</v>
      </c>
      <c r="DC147" s="8" t="b">
        <f t="shared" si="114"/>
        <v>0</v>
      </c>
      <c r="DD147" s="8" t="b">
        <f t="shared" si="115"/>
        <v>0</v>
      </c>
      <c r="DE147" s="8" t="b">
        <f t="shared" si="116"/>
        <v>0</v>
      </c>
      <c r="DF147" s="8">
        <f t="shared" si="117"/>
        <v>0</v>
      </c>
      <c r="DG147" s="8">
        <f t="shared" si="118"/>
        <v>0</v>
      </c>
      <c r="DH147" s="8">
        <f t="shared" si="119"/>
        <v>0</v>
      </c>
      <c r="DI147" s="8">
        <f t="shared" si="120"/>
        <v>0</v>
      </c>
      <c r="DJ147" s="19"/>
      <c r="DK147" s="18"/>
      <c r="DL147" s="18"/>
      <c r="DM147" s="19"/>
      <c r="DN147" s="19"/>
      <c r="DO147" s="18"/>
      <c r="DP147" s="18"/>
      <c r="DQ147" s="19"/>
      <c r="DR147" s="19"/>
      <c r="DS147" s="18"/>
      <c r="DT147" s="18"/>
      <c r="DU147" s="19"/>
      <c r="DV147" s="18"/>
      <c r="DW147" s="18"/>
      <c r="DX147" s="18"/>
      <c r="DY147" s="18"/>
      <c r="DZ147" s="18"/>
      <c r="EA147" s="18"/>
      <c r="EB147" s="18"/>
      <c r="EC147" s="18"/>
      <c r="ED147" s="18"/>
      <c r="EE147" s="18"/>
      <c r="EF147" s="18"/>
      <c r="EG147" s="18"/>
      <c r="EH147" s="18"/>
      <c r="EI147" s="18"/>
      <c r="EJ147" s="18"/>
      <c r="EK147" s="18"/>
      <c r="EL147" s="18"/>
      <c r="EM147" s="18"/>
      <c r="EN147" s="18"/>
      <c r="EO147" s="18"/>
      <c r="EP147" s="18"/>
      <c r="EQ147" s="18"/>
      <c r="ER147" s="18"/>
      <c r="ES147" s="18"/>
      <c r="ET147" s="18"/>
      <c r="EU147" s="18"/>
      <c r="EV147" s="18"/>
      <c r="EW147" s="18"/>
      <c r="EX147" s="18"/>
      <c r="EY147" s="18"/>
      <c r="EZ147" s="18"/>
      <c r="FA147" s="18"/>
      <c r="FB147" s="18"/>
      <c r="FC147" s="18"/>
      <c r="FD147" s="18"/>
      <c r="FE147" s="18"/>
    </row>
    <row r="148" spans="1:161" x14ac:dyDescent="0.25">
      <c r="A148" s="28"/>
      <c r="B148" s="71"/>
      <c r="C148" s="29"/>
      <c r="D148" s="30"/>
      <c r="E148" s="31"/>
      <c r="F148" s="32"/>
      <c r="G148" s="74"/>
      <c r="H148" s="33"/>
      <c r="I148" s="34"/>
      <c r="J148" s="35"/>
      <c r="K148" s="104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9"/>
      <c r="AX148" s="18"/>
      <c r="AY148" s="18"/>
      <c r="AZ148" s="18"/>
      <c r="BA148" s="18"/>
      <c r="BB148" s="18"/>
      <c r="BC148" s="18"/>
      <c r="BD148" s="18"/>
      <c r="BE148" s="18"/>
      <c r="BF148" s="18"/>
      <c r="BG148" s="18"/>
      <c r="BH148" s="19"/>
      <c r="BI148" s="18"/>
      <c r="BJ148" s="18"/>
      <c r="BK148" s="18"/>
      <c r="BL148" s="18"/>
      <c r="BM148" s="18"/>
      <c r="BN148" s="18"/>
      <c r="BO148" s="18"/>
      <c r="BP148" s="18"/>
      <c r="BQ148" s="18"/>
      <c r="BR148" s="18"/>
      <c r="BS148" s="19"/>
      <c r="BT148" s="18"/>
      <c r="BU148" s="18"/>
      <c r="BV148" s="18"/>
      <c r="BW148" s="18"/>
      <c r="BX148" s="18"/>
      <c r="BY148" s="18"/>
      <c r="BZ148" s="18"/>
      <c r="CA148" s="18"/>
      <c r="CB148" s="18"/>
      <c r="CC148" s="18"/>
      <c r="CD148" s="18"/>
      <c r="CE148" s="18"/>
      <c r="CF148" s="18"/>
      <c r="CG148" s="18"/>
      <c r="CH148" s="18"/>
      <c r="CI148" s="18"/>
      <c r="CJ148" s="8">
        <f t="shared" si="109"/>
        <v>0</v>
      </c>
      <c r="CK148" s="8">
        <f t="shared" si="110"/>
        <v>0</v>
      </c>
      <c r="CL148" s="8" t="str">
        <f t="shared" si="121"/>
        <v/>
      </c>
      <c r="CM148" s="8" t="str">
        <f t="shared" si="122"/>
        <v/>
      </c>
      <c r="CN148" s="8" t="str">
        <f t="shared" si="123"/>
        <v/>
      </c>
      <c r="CO148" s="8" t="str">
        <f t="shared" si="124"/>
        <v/>
      </c>
      <c r="CP148" s="8">
        <f>IF(D148="",0,IF(D148=E148,0,IF(D148&lt;E148,0,IF('Equipes et choix des points'!$I$2=1,IF('Matchs et classements'!D148&gt;'Matchs et classements'!E148,3),IF('Equipes et choix des points'!$I$2=2,IF('Matchs et classements'!D148&gt;E148,4))))))</f>
        <v>0</v>
      </c>
      <c r="CQ148" s="8">
        <f>IF(E148="",0,IF(E148=D148,0,IF(E148&lt;D148,0,IF('Equipes et choix des points'!$I$2=1,IF('Matchs et classements'!E148&gt;'Matchs et classements'!D148,3),IF('Equipes et choix des points'!$I$2=2,IF('Matchs et classements'!E148&gt;'Matchs et classements'!D148,4))))))</f>
        <v>0</v>
      </c>
      <c r="CR148" s="8">
        <f>IF(D148="",0,IF(D148&gt;E148,0,IF(D148&lt;E148,0,IF('Equipes et choix des points'!$I$2=1,IF('Matchs et classements'!D148='Matchs et classements'!E148,1),IF('Equipes et choix des points'!$I$2=2,IF('Matchs et classements'!D148='Matchs et classements'!E148,2))))))</f>
        <v>0</v>
      </c>
      <c r="CS148" s="8">
        <f>IF(E148="",0,IF(E148&gt;D148,0,IF(E148&lt;D148,0,IF('Equipes et choix des points'!$I$2=1,IF('Matchs et classements'!E148='Matchs et classements'!D148,1),IF('Equipes et choix des points'!$I$2=2,IF('Matchs et classements'!E148='Matchs et classements'!D148,2))))))</f>
        <v>0</v>
      </c>
      <c r="CT148" s="8">
        <f>IF(D148="",0,IF(D148&gt;E148,0,IF(D148=E148,0,IF('Equipes et choix des points'!$I$2=1,IF('Matchs et classements'!D148&lt;'Matchs et classements'!E148,0),IF('Equipes et choix des points'!$I$2=2,IF('Matchs et classements'!D148&lt;'Matchs et classements'!E148,1))))))</f>
        <v>0</v>
      </c>
      <c r="CU148" s="8">
        <f>IF(E148="",0,IF(E148&gt;D148,0,IF(E148=D148,0,IF('Equipes et choix des points'!$I$2=1,IF('Matchs et classements'!E148&lt;'Matchs et classements'!D148,0),IF('Equipes et choix des points'!$I$2=2,IF('Matchs et classements'!E148&lt;'Matchs et classements'!D148,1))))))</f>
        <v>0</v>
      </c>
      <c r="CV148" s="8">
        <f t="shared" si="125"/>
        <v>0</v>
      </c>
      <c r="CW148" s="8">
        <f t="shared" si="126"/>
        <v>0</v>
      </c>
      <c r="CX148" s="8">
        <f t="shared" si="127"/>
        <v>0</v>
      </c>
      <c r="CY148" s="8">
        <f t="shared" si="128"/>
        <v>0</v>
      </c>
      <c r="CZ148" s="8" t="b">
        <f t="shared" si="111"/>
        <v>0</v>
      </c>
      <c r="DA148" s="8" t="b">
        <f t="shared" si="112"/>
        <v>0</v>
      </c>
      <c r="DB148" s="8" t="b">
        <f t="shared" si="113"/>
        <v>0</v>
      </c>
      <c r="DC148" s="8" t="b">
        <f t="shared" si="114"/>
        <v>0</v>
      </c>
      <c r="DD148" s="8" t="b">
        <f t="shared" si="115"/>
        <v>0</v>
      </c>
      <c r="DE148" s="8" t="b">
        <f t="shared" si="116"/>
        <v>0</v>
      </c>
      <c r="DF148" s="8">
        <f t="shared" si="117"/>
        <v>0</v>
      </c>
      <c r="DG148" s="8">
        <f t="shared" si="118"/>
        <v>0</v>
      </c>
      <c r="DH148" s="8">
        <f t="shared" si="119"/>
        <v>0</v>
      </c>
      <c r="DI148" s="8">
        <f t="shared" si="120"/>
        <v>0</v>
      </c>
      <c r="DJ148" s="19"/>
      <c r="DK148" s="18"/>
      <c r="DL148" s="18"/>
      <c r="DM148" s="19"/>
      <c r="DN148" s="19"/>
      <c r="DO148" s="18"/>
      <c r="DP148" s="18"/>
      <c r="DQ148" s="19"/>
      <c r="DR148" s="19"/>
      <c r="DS148" s="18"/>
      <c r="DT148" s="18"/>
      <c r="DU148" s="19"/>
      <c r="DV148" s="18"/>
      <c r="DW148" s="18"/>
      <c r="DX148" s="18"/>
      <c r="DY148" s="18"/>
      <c r="DZ148" s="18"/>
      <c r="EA148" s="18"/>
      <c r="EB148" s="18"/>
      <c r="EC148" s="18"/>
      <c r="ED148" s="18"/>
      <c r="EE148" s="18"/>
      <c r="EF148" s="18"/>
      <c r="EG148" s="18"/>
      <c r="EH148" s="18"/>
      <c r="EI148" s="18"/>
      <c r="EJ148" s="18"/>
      <c r="EK148" s="18"/>
      <c r="EL148" s="18"/>
      <c r="EM148" s="18"/>
      <c r="EN148" s="18"/>
      <c r="EO148" s="18"/>
      <c r="EP148" s="18"/>
      <c r="EQ148" s="18"/>
      <c r="ER148" s="18"/>
      <c r="ES148" s="18"/>
      <c r="ET148" s="18"/>
      <c r="EU148" s="18"/>
      <c r="EV148" s="18"/>
      <c r="EW148" s="18"/>
      <c r="EX148" s="18"/>
      <c r="EY148" s="18"/>
      <c r="EZ148" s="18"/>
      <c r="FA148" s="18"/>
      <c r="FB148" s="18"/>
      <c r="FC148" s="18"/>
      <c r="FD148" s="18"/>
      <c r="FE148" s="18"/>
    </row>
    <row r="149" spans="1:161" x14ac:dyDescent="0.25">
      <c r="A149" s="28"/>
      <c r="B149" s="71"/>
      <c r="C149" s="29"/>
      <c r="D149" s="30"/>
      <c r="E149" s="31"/>
      <c r="F149" s="32"/>
      <c r="G149" s="74"/>
      <c r="H149" s="33"/>
      <c r="I149" s="34"/>
      <c r="J149" s="35"/>
      <c r="K149" s="104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9"/>
      <c r="AX149" s="18"/>
      <c r="AY149" s="18"/>
      <c r="AZ149" s="18"/>
      <c r="BA149" s="18"/>
      <c r="BB149" s="18"/>
      <c r="BC149" s="18"/>
      <c r="BD149" s="18"/>
      <c r="BE149" s="18"/>
      <c r="BF149" s="18"/>
      <c r="BG149" s="18"/>
      <c r="BH149" s="19"/>
      <c r="BI149" s="18"/>
      <c r="BJ149" s="18"/>
      <c r="BK149" s="18"/>
      <c r="BL149" s="18"/>
      <c r="BM149" s="18"/>
      <c r="BN149" s="18"/>
      <c r="BO149" s="18"/>
      <c r="BP149" s="18"/>
      <c r="BQ149" s="18"/>
      <c r="BR149" s="18"/>
      <c r="BS149" s="19"/>
      <c r="BT149" s="18"/>
      <c r="BU149" s="18"/>
      <c r="BV149" s="18"/>
      <c r="BW149" s="18"/>
      <c r="BX149" s="18"/>
      <c r="BY149" s="18"/>
      <c r="BZ149" s="18"/>
      <c r="CA149" s="18"/>
      <c r="CB149" s="18"/>
      <c r="CC149" s="18"/>
      <c r="CD149" s="18"/>
      <c r="CE149" s="18"/>
      <c r="CF149" s="18"/>
      <c r="CG149" s="18"/>
      <c r="CH149" s="18"/>
      <c r="CI149" s="18"/>
      <c r="CJ149" s="8">
        <f t="shared" si="109"/>
        <v>0</v>
      </c>
      <c r="CK149" s="8">
        <f t="shared" si="110"/>
        <v>0</v>
      </c>
      <c r="CL149" s="8" t="str">
        <f t="shared" si="121"/>
        <v/>
      </c>
      <c r="CM149" s="8" t="str">
        <f t="shared" si="122"/>
        <v/>
      </c>
      <c r="CN149" s="8" t="str">
        <f t="shared" si="123"/>
        <v/>
      </c>
      <c r="CO149" s="8" t="str">
        <f t="shared" si="124"/>
        <v/>
      </c>
      <c r="CP149" s="8">
        <f>IF(D149="",0,IF(D149=E149,0,IF(D149&lt;E149,0,IF('Equipes et choix des points'!$I$2=1,IF('Matchs et classements'!D149&gt;'Matchs et classements'!E149,3),IF('Equipes et choix des points'!$I$2=2,IF('Matchs et classements'!D149&gt;E149,4))))))</f>
        <v>0</v>
      </c>
      <c r="CQ149" s="8">
        <f>IF(E149="",0,IF(E149=D149,0,IF(E149&lt;D149,0,IF('Equipes et choix des points'!$I$2=1,IF('Matchs et classements'!E149&gt;'Matchs et classements'!D149,3),IF('Equipes et choix des points'!$I$2=2,IF('Matchs et classements'!E149&gt;'Matchs et classements'!D149,4))))))</f>
        <v>0</v>
      </c>
      <c r="CR149" s="8">
        <f>IF(D149="",0,IF(D149&gt;E149,0,IF(D149&lt;E149,0,IF('Equipes et choix des points'!$I$2=1,IF('Matchs et classements'!D149='Matchs et classements'!E149,1),IF('Equipes et choix des points'!$I$2=2,IF('Matchs et classements'!D149='Matchs et classements'!E149,2))))))</f>
        <v>0</v>
      </c>
      <c r="CS149" s="8">
        <f>IF(E149="",0,IF(E149&gt;D149,0,IF(E149&lt;D149,0,IF('Equipes et choix des points'!$I$2=1,IF('Matchs et classements'!E149='Matchs et classements'!D149,1),IF('Equipes et choix des points'!$I$2=2,IF('Matchs et classements'!E149='Matchs et classements'!D149,2))))))</f>
        <v>0</v>
      </c>
      <c r="CT149" s="8">
        <f>IF(D149="",0,IF(D149&gt;E149,0,IF(D149=E149,0,IF('Equipes et choix des points'!$I$2=1,IF('Matchs et classements'!D149&lt;'Matchs et classements'!E149,0),IF('Equipes et choix des points'!$I$2=2,IF('Matchs et classements'!D149&lt;'Matchs et classements'!E149,1))))))</f>
        <v>0</v>
      </c>
      <c r="CU149" s="8">
        <f>IF(E149="",0,IF(E149&gt;D149,0,IF(E149=D149,0,IF('Equipes et choix des points'!$I$2=1,IF('Matchs et classements'!E149&lt;'Matchs et classements'!D149,0),IF('Equipes et choix des points'!$I$2=2,IF('Matchs et classements'!E149&lt;'Matchs et classements'!D149,1))))))</f>
        <v>0</v>
      </c>
      <c r="CV149" s="8">
        <f t="shared" si="125"/>
        <v>0</v>
      </c>
      <c r="CW149" s="8">
        <f t="shared" si="126"/>
        <v>0</v>
      </c>
      <c r="CX149" s="8">
        <f t="shared" si="127"/>
        <v>0</v>
      </c>
      <c r="CY149" s="8">
        <f t="shared" si="128"/>
        <v>0</v>
      </c>
      <c r="CZ149" s="8" t="b">
        <f t="shared" si="111"/>
        <v>0</v>
      </c>
      <c r="DA149" s="8" t="b">
        <f t="shared" si="112"/>
        <v>0</v>
      </c>
      <c r="DB149" s="8" t="b">
        <f t="shared" si="113"/>
        <v>0</v>
      </c>
      <c r="DC149" s="8" t="b">
        <f t="shared" si="114"/>
        <v>0</v>
      </c>
      <c r="DD149" s="8" t="b">
        <f t="shared" si="115"/>
        <v>0</v>
      </c>
      <c r="DE149" s="8" t="b">
        <f t="shared" si="116"/>
        <v>0</v>
      </c>
      <c r="DF149" s="8">
        <f t="shared" si="117"/>
        <v>0</v>
      </c>
      <c r="DG149" s="8">
        <f t="shared" si="118"/>
        <v>0</v>
      </c>
      <c r="DH149" s="8">
        <f t="shared" si="119"/>
        <v>0</v>
      </c>
      <c r="DI149" s="8">
        <f t="shared" si="120"/>
        <v>0</v>
      </c>
      <c r="DJ149" s="19"/>
      <c r="DK149" s="18"/>
      <c r="DL149" s="18"/>
      <c r="DM149" s="19"/>
      <c r="DN149" s="19"/>
      <c r="DO149" s="18"/>
      <c r="DP149" s="18"/>
      <c r="DQ149" s="19"/>
      <c r="DR149" s="19"/>
      <c r="DS149" s="18"/>
      <c r="DT149" s="18"/>
      <c r="DU149" s="19"/>
      <c r="DV149" s="18"/>
      <c r="DW149" s="18"/>
      <c r="DX149" s="18"/>
      <c r="DY149" s="18"/>
      <c r="DZ149" s="18"/>
      <c r="EA149" s="18"/>
      <c r="EB149" s="18"/>
      <c r="EC149" s="18"/>
      <c r="ED149" s="18"/>
      <c r="EE149" s="18"/>
      <c r="EF149" s="18"/>
      <c r="EG149" s="18"/>
      <c r="EH149" s="18"/>
      <c r="EI149" s="18"/>
      <c r="EJ149" s="18"/>
      <c r="EK149" s="18"/>
      <c r="EL149" s="18"/>
      <c r="EM149" s="18"/>
      <c r="EN149" s="18"/>
      <c r="EO149" s="18"/>
      <c r="EP149" s="18"/>
      <c r="EQ149" s="18"/>
      <c r="ER149" s="18"/>
      <c r="ES149" s="18"/>
      <c r="ET149" s="18"/>
      <c r="EU149" s="18"/>
      <c r="EV149" s="18"/>
      <c r="EW149" s="18"/>
      <c r="EX149" s="18"/>
      <c r="EY149" s="18"/>
      <c r="EZ149" s="18"/>
      <c r="FA149" s="18"/>
      <c r="FB149" s="18"/>
      <c r="FC149" s="18"/>
      <c r="FD149" s="18"/>
      <c r="FE149" s="18"/>
    </row>
    <row r="150" spans="1:161" x14ac:dyDescent="0.25">
      <c r="A150" s="28"/>
      <c r="B150" s="71"/>
      <c r="C150" s="29"/>
      <c r="D150" s="30"/>
      <c r="E150" s="31"/>
      <c r="F150" s="32"/>
      <c r="G150" s="74"/>
      <c r="H150" s="33"/>
      <c r="I150" s="34"/>
      <c r="J150" s="35"/>
      <c r="K150" s="104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9"/>
      <c r="AX150" s="18"/>
      <c r="AY150" s="18"/>
      <c r="AZ150" s="18"/>
      <c r="BA150" s="18"/>
      <c r="BB150" s="18"/>
      <c r="BC150" s="18"/>
      <c r="BD150" s="18"/>
      <c r="BE150" s="18"/>
      <c r="BF150" s="18"/>
      <c r="BG150" s="18"/>
      <c r="BH150" s="19"/>
      <c r="BI150" s="18"/>
      <c r="BJ150" s="18"/>
      <c r="BK150" s="18"/>
      <c r="BL150" s="18"/>
      <c r="BM150" s="18"/>
      <c r="BN150" s="18"/>
      <c r="BO150" s="18"/>
      <c r="BP150" s="18"/>
      <c r="BQ150" s="18"/>
      <c r="BR150" s="18"/>
      <c r="BS150" s="19"/>
      <c r="BT150" s="18"/>
      <c r="BU150" s="18"/>
      <c r="BV150" s="18"/>
      <c r="BW150" s="18"/>
      <c r="BX150" s="18"/>
      <c r="BY150" s="18"/>
      <c r="BZ150" s="18"/>
      <c r="CA150" s="18"/>
      <c r="CB150" s="18"/>
      <c r="CC150" s="18"/>
      <c r="CD150" s="18"/>
      <c r="CE150" s="18"/>
      <c r="CF150" s="18"/>
      <c r="CG150" s="18"/>
      <c r="CH150" s="18"/>
      <c r="CI150" s="18"/>
      <c r="CJ150" s="8">
        <f t="shared" si="109"/>
        <v>0</v>
      </c>
      <c r="CK150" s="8">
        <f t="shared" si="110"/>
        <v>0</v>
      </c>
      <c r="CL150" s="8" t="str">
        <f t="shared" si="121"/>
        <v/>
      </c>
      <c r="CM150" s="8" t="str">
        <f t="shared" si="122"/>
        <v/>
      </c>
      <c r="CN150" s="8" t="str">
        <f t="shared" si="123"/>
        <v/>
      </c>
      <c r="CO150" s="8" t="str">
        <f t="shared" si="124"/>
        <v/>
      </c>
      <c r="CP150" s="8">
        <f>IF(D150="",0,IF(D150=E150,0,IF(D150&lt;E150,0,IF('Equipes et choix des points'!$I$2=1,IF('Matchs et classements'!D150&gt;'Matchs et classements'!E150,3),IF('Equipes et choix des points'!$I$2=2,IF('Matchs et classements'!D150&gt;E150,4))))))</f>
        <v>0</v>
      </c>
      <c r="CQ150" s="8">
        <f>IF(E150="",0,IF(E150=D150,0,IF(E150&lt;D150,0,IF('Equipes et choix des points'!$I$2=1,IF('Matchs et classements'!E150&gt;'Matchs et classements'!D150,3),IF('Equipes et choix des points'!$I$2=2,IF('Matchs et classements'!E150&gt;'Matchs et classements'!D150,4))))))</f>
        <v>0</v>
      </c>
      <c r="CR150" s="8">
        <f>IF(D150="",0,IF(D150&gt;E150,0,IF(D150&lt;E150,0,IF('Equipes et choix des points'!$I$2=1,IF('Matchs et classements'!D150='Matchs et classements'!E150,1),IF('Equipes et choix des points'!$I$2=2,IF('Matchs et classements'!D150='Matchs et classements'!E150,2))))))</f>
        <v>0</v>
      </c>
      <c r="CS150" s="8">
        <f>IF(E150="",0,IF(E150&gt;D150,0,IF(E150&lt;D150,0,IF('Equipes et choix des points'!$I$2=1,IF('Matchs et classements'!E150='Matchs et classements'!D150,1),IF('Equipes et choix des points'!$I$2=2,IF('Matchs et classements'!E150='Matchs et classements'!D150,2))))))</f>
        <v>0</v>
      </c>
      <c r="CT150" s="8">
        <f>IF(D150="",0,IF(D150&gt;E150,0,IF(D150=E150,0,IF('Equipes et choix des points'!$I$2=1,IF('Matchs et classements'!D150&lt;'Matchs et classements'!E150,0),IF('Equipes et choix des points'!$I$2=2,IF('Matchs et classements'!D150&lt;'Matchs et classements'!E150,1))))))</f>
        <v>0</v>
      </c>
      <c r="CU150" s="8">
        <f>IF(E150="",0,IF(E150&gt;D150,0,IF(E150=D150,0,IF('Equipes et choix des points'!$I$2=1,IF('Matchs et classements'!E150&lt;'Matchs et classements'!D150,0),IF('Equipes et choix des points'!$I$2=2,IF('Matchs et classements'!E150&lt;'Matchs et classements'!D150,1))))))</f>
        <v>0</v>
      </c>
      <c r="CV150" s="8">
        <f t="shared" si="125"/>
        <v>0</v>
      </c>
      <c r="CW150" s="8">
        <f t="shared" si="126"/>
        <v>0</v>
      </c>
      <c r="CX150" s="8">
        <f t="shared" si="127"/>
        <v>0</v>
      </c>
      <c r="CY150" s="8">
        <f t="shared" si="128"/>
        <v>0</v>
      </c>
      <c r="CZ150" s="8" t="b">
        <f t="shared" si="111"/>
        <v>0</v>
      </c>
      <c r="DA150" s="8" t="b">
        <f t="shared" si="112"/>
        <v>0</v>
      </c>
      <c r="DB150" s="8" t="b">
        <f t="shared" si="113"/>
        <v>0</v>
      </c>
      <c r="DC150" s="8" t="b">
        <f t="shared" si="114"/>
        <v>0</v>
      </c>
      <c r="DD150" s="8" t="b">
        <f t="shared" si="115"/>
        <v>0</v>
      </c>
      <c r="DE150" s="8" t="b">
        <f t="shared" si="116"/>
        <v>0</v>
      </c>
      <c r="DF150" s="8">
        <f t="shared" si="117"/>
        <v>0</v>
      </c>
      <c r="DG150" s="8">
        <f t="shared" si="118"/>
        <v>0</v>
      </c>
      <c r="DH150" s="8">
        <f t="shared" si="119"/>
        <v>0</v>
      </c>
      <c r="DI150" s="8">
        <f t="shared" si="120"/>
        <v>0</v>
      </c>
      <c r="DJ150" s="19"/>
      <c r="DK150" s="18"/>
      <c r="DL150" s="18"/>
      <c r="DM150" s="19"/>
      <c r="DN150" s="19"/>
      <c r="DO150" s="18"/>
      <c r="DP150" s="18"/>
      <c r="DQ150" s="19"/>
      <c r="DR150" s="19"/>
      <c r="DS150" s="18"/>
      <c r="DT150" s="18"/>
      <c r="DU150" s="19"/>
      <c r="DV150" s="18"/>
      <c r="DW150" s="18"/>
      <c r="DX150" s="18"/>
      <c r="DY150" s="18"/>
      <c r="DZ150" s="18"/>
      <c r="EA150" s="18"/>
      <c r="EB150" s="18"/>
      <c r="EC150" s="18"/>
      <c r="ED150" s="18"/>
      <c r="EE150" s="18"/>
      <c r="EF150" s="18"/>
      <c r="EG150" s="18"/>
      <c r="EH150" s="18"/>
      <c r="EI150" s="18"/>
      <c r="EJ150" s="18"/>
      <c r="EK150" s="18"/>
      <c r="EL150" s="18"/>
      <c r="EM150" s="18"/>
      <c r="EN150" s="18"/>
      <c r="EO150" s="18"/>
      <c r="EP150" s="18"/>
      <c r="EQ150" s="18"/>
      <c r="ER150" s="18"/>
      <c r="ES150" s="18"/>
      <c r="ET150" s="18"/>
      <c r="EU150" s="18"/>
      <c r="EV150" s="18"/>
      <c r="EW150" s="18"/>
      <c r="EX150" s="18"/>
      <c r="EY150" s="18"/>
      <c r="EZ150" s="18"/>
      <c r="FA150" s="18"/>
      <c r="FB150" s="18"/>
      <c r="FC150" s="18"/>
      <c r="FD150" s="18"/>
      <c r="FE150" s="18"/>
    </row>
    <row r="151" spans="1:161" x14ac:dyDescent="0.25">
      <c r="A151" s="28"/>
      <c r="B151" s="71"/>
      <c r="C151" s="29"/>
      <c r="D151" s="30"/>
      <c r="E151" s="31"/>
      <c r="F151" s="32"/>
      <c r="G151" s="74"/>
      <c r="H151" s="33"/>
      <c r="I151" s="34"/>
      <c r="J151" s="35"/>
      <c r="K151" s="104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9"/>
      <c r="AX151" s="18"/>
      <c r="AY151" s="18"/>
      <c r="AZ151" s="18"/>
      <c r="BA151" s="18"/>
      <c r="BB151" s="18"/>
      <c r="BC151" s="18"/>
      <c r="BD151" s="18"/>
      <c r="BE151" s="18"/>
      <c r="BF151" s="18"/>
      <c r="BG151" s="18"/>
      <c r="BH151" s="19"/>
      <c r="BI151" s="18"/>
      <c r="BJ151" s="18"/>
      <c r="BK151" s="18"/>
      <c r="BL151" s="18"/>
      <c r="BM151" s="18"/>
      <c r="BN151" s="18"/>
      <c r="BO151" s="18"/>
      <c r="BP151" s="18"/>
      <c r="BQ151" s="18"/>
      <c r="BR151" s="18"/>
      <c r="BS151" s="19"/>
      <c r="BT151" s="18"/>
      <c r="BU151" s="18"/>
      <c r="BV151" s="18"/>
      <c r="BW151" s="18"/>
      <c r="BX151" s="18"/>
      <c r="BY151" s="18"/>
      <c r="BZ151" s="18"/>
      <c r="CA151" s="18"/>
      <c r="CB151" s="18"/>
      <c r="CC151" s="18"/>
      <c r="CD151" s="18"/>
      <c r="CE151" s="18"/>
      <c r="CF151" s="18"/>
      <c r="CG151" s="18"/>
      <c r="CH151" s="18"/>
      <c r="CI151" s="18"/>
      <c r="CJ151" s="8">
        <f t="shared" si="109"/>
        <v>0</v>
      </c>
      <c r="CK151" s="8">
        <f t="shared" si="110"/>
        <v>0</v>
      </c>
      <c r="CL151" s="8" t="str">
        <f t="shared" si="121"/>
        <v/>
      </c>
      <c r="CM151" s="8" t="str">
        <f t="shared" si="122"/>
        <v/>
      </c>
      <c r="CN151" s="8" t="str">
        <f t="shared" si="123"/>
        <v/>
      </c>
      <c r="CO151" s="8" t="str">
        <f t="shared" si="124"/>
        <v/>
      </c>
      <c r="CP151" s="8">
        <f>IF(D151="",0,IF(D151=E151,0,IF(D151&lt;E151,0,IF('Equipes et choix des points'!$I$2=1,IF('Matchs et classements'!D151&gt;'Matchs et classements'!E151,3),IF('Equipes et choix des points'!$I$2=2,IF('Matchs et classements'!D151&gt;E151,4))))))</f>
        <v>0</v>
      </c>
      <c r="CQ151" s="8">
        <f>IF(E151="",0,IF(E151=D151,0,IF(E151&lt;D151,0,IF('Equipes et choix des points'!$I$2=1,IF('Matchs et classements'!E151&gt;'Matchs et classements'!D151,3),IF('Equipes et choix des points'!$I$2=2,IF('Matchs et classements'!E151&gt;'Matchs et classements'!D151,4))))))</f>
        <v>0</v>
      </c>
      <c r="CR151" s="8">
        <f>IF(D151="",0,IF(D151&gt;E151,0,IF(D151&lt;E151,0,IF('Equipes et choix des points'!$I$2=1,IF('Matchs et classements'!D151='Matchs et classements'!E151,1),IF('Equipes et choix des points'!$I$2=2,IF('Matchs et classements'!D151='Matchs et classements'!E151,2))))))</f>
        <v>0</v>
      </c>
      <c r="CS151" s="8">
        <f>IF(E151="",0,IF(E151&gt;D151,0,IF(E151&lt;D151,0,IF('Equipes et choix des points'!$I$2=1,IF('Matchs et classements'!E151='Matchs et classements'!D151,1),IF('Equipes et choix des points'!$I$2=2,IF('Matchs et classements'!E151='Matchs et classements'!D151,2))))))</f>
        <v>0</v>
      </c>
      <c r="CT151" s="8">
        <f>IF(D151="",0,IF(D151&gt;E151,0,IF(D151=E151,0,IF('Equipes et choix des points'!$I$2=1,IF('Matchs et classements'!D151&lt;'Matchs et classements'!E151,0),IF('Equipes et choix des points'!$I$2=2,IF('Matchs et classements'!D151&lt;'Matchs et classements'!E151,1))))))</f>
        <v>0</v>
      </c>
      <c r="CU151" s="8">
        <f>IF(E151="",0,IF(E151&gt;D151,0,IF(E151=D151,0,IF('Equipes et choix des points'!$I$2=1,IF('Matchs et classements'!E151&lt;'Matchs et classements'!D151,0),IF('Equipes et choix des points'!$I$2=2,IF('Matchs et classements'!E151&lt;'Matchs et classements'!D151,1))))))</f>
        <v>0</v>
      </c>
      <c r="CV151" s="8">
        <f t="shared" si="125"/>
        <v>0</v>
      </c>
      <c r="CW151" s="8">
        <f t="shared" si="126"/>
        <v>0</v>
      </c>
      <c r="CX151" s="8">
        <f t="shared" si="127"/>
        <v>0</v>
      </c>
      <c r="CY151" s="8">
        <f t="shared" si="128"/>
        <v>0</v>
      </c>
      <c r="CZ151" s="8" t="b">
        <f t="shared" si="111"/>
        <v>0</v>
      </c>
      <c r="DA151" s="8" t="b">
        <f t="shared" si="112"/>
        <v>0</v>
      </c>
      <c r="DB151" s="8" t="b">
        <f t="shared" si="113"/>
        <v>0</v>
      </c>
      <c r="DC151" s="8" t="b">
        <f t="shared" si="114"/>
        <v>0</v>
      </c>
      <c r="DD151" s="8" t="b">
        <f t="shared" si="115"/>
        <v>0</v>
      </c>
      <c r="DE151" s="8" t="b">
        <f t="shared" si="116"/>
        <v>0</v>
      </c>
      <c r="DF151" s="8">
        <f t="shared" si="117"/>
        <v>0</v>
      </c>
      <c r="DG151" s="8">
        <f t="shared" si="118"/>
        <v>0</v>
      </c>
      <c r="DH151" s="8">
        <f t="shared" si="119"/>
        <v>0</v>
      </c>
      <c r="DI151" s="8">
        <f t="shared" si="120"/>
        <v>0</v>
      </c>
      <c r="DJ151" s="19"/>
      <c r="DK151" s="18"/>
      <c r="DL151" s="18"/>
      <c r="DM151" s="19"/>
      <c r="DN151" s="19"/>
      <c r="DO151" s="18"/>
      <c r="DP151" s="18"/>
      <c r="DQ151" s="19"/>
      <c r="DR151" s="19"/>
      <c r="DS151" s="18"/>
      <c r="DT151" s="18"/>
      <c r="DU151" s="19"/>
      <c r="DV151" s="18"/>
      <c r="DW151" s="18"/>
      <c r="DX151" s="18"/>
      <c r="DY151" s="18"/>
      <c r="DZ151" s="18"/>
      <c r="EA151" s="18"/>
      <c r="EB151" s="18"/>
      <c r="EC151" s="18"/>
      <c r="ED151" s="18"/>
      <c r="EE151" s="18"/>
      <c r="EF151" s="18"/>
      <c r="EG151" s="18"/>
      <c r="EH151" s="18"/>
      <c r="EI151" s="18"/>
      <c r="EJ151" s="18"/>
      <c r="EK151" s="18"/>
      <c r="EL151" s="18"/>
      <c r="EM151" s="18"/>
      <c r="EN151" s="18"/>
      <c r="EO151" s="18"/>
      <c r="EP151" s="18"/>
      <c r="EQ151" s="18"/>
      <c r="ER151" s="18"/>
      <c r="ES151" s="18"/>
      <c r="ET151" s="18"/>
      <c r="EU151" s="18"/>
      <c r="EV151" s="18"/>
      <c r="EW151" s="18"/>
      <c r="EX151" s="18"/>
      <c r="EY151" s="18"/>
      <c r="EZ151" s="18"/>
      <c r="FA151" s="18"/>
      <c r="FB151" s="18"/>
      <c r="FC151" s="18"/>
      <c r="FD151" s="18"/>
      <c r="FE151" s="18"/>
    </row>
    <row r="152" spans="1:161" x14ac:dyDescent="0.25">
      <c r="A152" s="28"/>
      <c r="B152" s="71"/>
      <c r="C152" s="29"/>
      <c r="D152" s="30"/>
      <c r="E152" s="31"/>
      <c r="F152" s="32"/>
      <c r="G152" s="74"/>
      <c r="H152" s="33"/>
      <c r="I152" s="34"/>
      <c r="J152" s="35"/>
      <c r="K152" s="104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9"/>
      <c r="AX152" s="18"/>
      <c r="AY152" s="18"/>
      <c r="AZ152" s="18"/>
      <c r="BA152" s="18"/>
      <c r="BB152" s="18"/>
      <c r="BC152" s="18"/>
      <c r="BD152" s="18"/>
      <c r="BE152" s="18"/>
      <c r="BF152" s="18"/>
      <c r="BG152" s="18"/>
      <c r="BH152" s="19"/>
      <c r="BI152" s="18"/>
      <c r="BJ152" s="18"/>
      <c r="BK152" s="18"/>
      <c r="BL152" s="18"/>
      <c r="BM152" s="18"/>
      <c r="BN152" s="18"/>
      <c r="BO152" s="18"/>
      <c r="BP152" s="18"/>
      <c r="BQ152" s="18"/>
      <c r="BR152" s="18"/>
      <c r="BS152" s="19"/>
      <c r="BT152" s="18"/>
      <c r="BU152" s="18"/>
      <c r="BV152" s="18"/>
      <c r="BW152" s="18"/>
      <c r="BX152" s="18"/>
      <c r="BY152" s="18"/>
      <c r="BZ152" s="18"/>
      <c r="CA152" s="18"/>
      <c r="CB152" s="18"/>
      <c r="CC152" s="18"/>
      <c r="CD152" s="18"/>
      <c r="CE152" s="18"/>
      <c r="CF152" s="18"/>
      <c r="CG152" s="18"/>
      <c r="CH152" s="18"/>
      <c r="CI152" s="18"/>
      <c r="CJ152" s="8">
        <f t="shared" si="109"/>
        <v>0</v>
      </c>
      <c r="CK152" s="8">
        <f t="shared" si="110"/>
        <v>0</v>
      </c>
      <c r="CL152" s="8" t="str">
        <f t="shared" si="121"/>
        <v/>
      </c>
      <c r="CM152" s="8" t="str">
        <f t="shared" si="122"/>
        <v/>
      </c>
      <c r="CN152" s="8" t="str">
        <f t="shared" si="123"/>
        <v/>
      </c>
      <c r="CO152" s="8" t="str">
        <f t="shared" si="124"/>
        <v/>
      </c>
      <c r="CP152" s="8">
        <f>IF(D152="",0,IF(D152=E152,0,IF(D152&lt;E152,0,IF('Equipes et choix des points'!$I$2=1,IF('Matchs et classements'!D152&gt;'Matchs et classements'!E152,3),IF('Equipes et choix des points'!$I$2=2,IF('Matchs et classements'!D152&gt;E152,4))))))</f>
        <v>0</v>
      </c>
      <c r="CQ152" s="8">
        <f>IF(E152="",0,IF(E152=D152,0,IF(E152&lt;D152,0,IF('Equipes et choix des points'!$I$2=1,IF('Matchs et classements'!E152&gt;'Matchs et classements'!D152,3),IF('Equipes et choix des points'!$I$2=2,IF('Matchs et classements'!E152&gt;'Matchs et classements'!D152,4))))))</f>
        <v>0</v>
      </c>
      <c r="CR152" s="8">
        <f>IF(D152="",0,IF(D152&gt;E152,0,IF(D152&lt;E152,0,IF('Equipes et choix des points'!$I$2=1,IF('Matchs et classements'!D152='Matchs et classements'!E152,1),IF('Equipes et choix des points'!$I$2=2,IF('Matchs et classements'!D152='Matchs et classements'!E152,2))))))</f>
        <v>0</v>
      </c>
      <c r="CS152" s="8">
        <f>IF(E152="",0,IF(E152&gt;D152,0,IF(E152&lt;D152,0,IF('Equipes et choix des points'!$I$2=1,IF('Matchs et classements'!E152='Matchs et classements'!D152,1),IF('Equipes et choix des points'!$I$2=2,IF('Matchs et classements'!E152='Matchs et classements'!D152,2))))))</f>
        <v>0</v>
      </c>
      <c r="CT152" s="8">
        <f>IF(D152="",0,IF(D152&gt;E152,0,IF(D152=E152,0,IF('Equipes et choix des points'!$I$2=1,IF('Matchs et classements'!D152&lt;'Matchs et classements'!E152,0),IF('Equipes et choix des points'!$I$2=2,IF('Matchs et classements'!D152&lt;'Matchs et classements'!E152,1))))))</f>
        <v>0</v>
      </c>
      <c r="CU152" s="8">
        <f>IF(E152="",0,IF(E152&gt;D152,0,IF(E152=D152,0,IF('Equipes et choix des points'!$I$2=1,IF('Matchs et classements'!E152&lt;'Matchs et classements'!D152,0),IF('Equipes et choix des points'!$I$2=2,IF('Matchs et classements'!E152&lt;'Matchs et classements'!D152,1))))))</f>
        <v>0</v>
      </c>
      <c r="CV152" s="8">
        <f t="shared" si="125"/>
        <v>0</v>
      </c>
      <c r="CW152" s="8">
        <f t="shared" si="126"/>
        <v>0</v>
      </c>
      <c r="CX152" s="8">
        <f t="shared" si="127"/>
        <v>0</v>
      </c>
      <c r="CY152" s="8">
        <f t="shared" si="128"/>
        <v>0</v>
      </c>
      <c r="CZ152" s="8" t="b">
        <f t="shared" si="111"/>
        <v>0</v>
      </c>
      <c r="DA152" s="8" t="b">
        <f t="shared" si="112"/>
        <v>0</v>
      </c>
      <c r="DB152" s="8" t="b">
        <f t="shared" si="113"/>
        <v>0</v>
      </c>
      <c r="DC152" s="8" t="b">
        <f t="shared" si="114"/>
        <v>0</v>
      </c>
      <c r="DD152" s="8" t="b">
        <f t="shared" si="115"/>
        <v>0</v>
      </c>
      <c r="DE152" s="8" t="b">
        <f t="shared" si="116"/>
        <v>0</v>
      </c>
      <c r="DF152" s="8">
        <f t="shared" si="117"/>
        <v>0</v>
      </c>
      <c r="DG152" s="8">
        <f t="shared" si="118"/>
        <v>0</v>
      </c>
      <c r="DH152" s="8">
        <f t="shared" si="119"/>
        <v>0</v>
      </c>
      <c r="DI152" s="8">
        <f t="shared" si="120"/>
        <v>0</v>
      </c>
      <c r="DJ152" s="19"/>
      <c r="DK152" s="18"/>
      <c r="DL152" s="18"/>
      <c r="DM152" s="19"/>
      <c r="DN152" s="19"/>
      <c r="DO152" s="18"/>
      <c r="DP152" s="18"/>
      <c r="DQ152" s="19"/>
      <c r="DR152" s="19"/>
      <c r="DS152" s="18"/>
      <c r="DT152" s="18"/>
      <c r="DU152" s="19"/>
      <c r="DV152" s="18"/>
      <c r="DW152" s="18"/>
      <c r="DX152" s="18"/>
      <c r="DY152" s="18"/>
      <c r="DZ152" s="18"/>
      <c r="EA152" s="18"/>
      <c r="EB152" s="18"/>
      <c r="EC152" s="18"/>
      <c r="ED152" s="18"/>
      <c r="EE152" s="18"/>
      <c r="EF152" s="18"/>
      <c r="EG152" s="18"/>
      <c r="EH152" s="18"/>
      <c r="EI152" s="18"/>
      <c r="EJ152" s="18"/>
      <c r="EK152" s="18"/>
      <c r="EL152" s="18"/>
      <c r="EM152" s="18"/>
      <c r="EN152" s="18"/>
      <c r="EO152" s="18"/>
      <c r="EP152" s="18"/>
      <c r="EQ152" s="18"/>
      <c r="ER152" s="18"/>
      <c r="ES152" s="18"/>
      <c r="ET152" s="18"/>
      <c r="EU152" s="18"/>
      <c r="EV152" s="18"/>
      <c r="EW152" s="18"/>
      <c r="EX152" s="18"/>
      <c r="EY152" s="18"/>
      <c r="EZ152" s="18"/>
      <c r="FA152" s="18"/>
      <c r="FB152" s="18"/>
      <c r="FC152" s="18"/>
      <c r="FD152" s="18"/>
      <c r="FE152" s="18"/>
    </row>
    <row r="153" spans="1:161" ht="15.75" thickBot="1" x14ac:dyDescent="0.3">
      <c r="A153" s="36"/>
      <c r="B153" s="72"/>
      <c r="C153" s="37"/>
      <c r="D153" s="38"/>
      <c r="E153" s="39"/>
      <c r="F153" s="40"/>
      <c r="G153" s="75"/>
      <c r="H153" s="41"/>
      <c r="I153" s="42"/>
      <c r="J153" s="43"/>
      <c r="K153" s="105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9"/>
      <c r="AX153" s="18"/>
      <c r="AY153" s="18"/>
      <c r="AZ153" s="18"/>
      <c r="BA153" s="18"/>
      <c r="BB153" s="18"/>
      <c r="BC153" s="18"/>
      <c r="BD153" s="18"/>
      <c r="BE153" s="18"/>
      <c r="BF153" s="18"/>
      <c r="BG153" s="18"/>
      <c r="BH153" s="19"/>
      <c r="BI153" s="18"/>
      <c r="BJ153" s="18"/>
      <c r="BK153" s="18"/>
      <c r="BL153" s="18"/>
      <c r="BM153" s="18"/>
      <c r="BN153" s="18"/>
      <c r="BO153" s="18"/>
      <c r="BP153" s="18"/>
      <c r="BQ153" s="18"/>
      <c r="BR153" s="18"/>
      <c r="BS153" s="19"/>
      <c r="BT153" s="18"/>
      <c r="BU153" s="18"/>
      <c r="BV153" s="18"/>
      <c r="BW153" s="18"/>
      <c r="BX153" s="18"/>
      <c r="BY153" s="18"/>
      <c r="BZ153" s="18"/>
      <c r="CA153" s="18"/>
      <c r="CB153" s="18"/>
      <c r="CC153" s="18"/>
      <c r="CD153" s="18"/>
      <c r="CE153" s="18"/>
      <c r="CF153" s="18"/>
      <c r="CG153" s="18"/>
      <c r="CH153" s="18"/>
      <c r="CI153" s="18"/>
      <c r="CJ153" s="8">
        <f t="shared" si="109"/>
        <v>0</v>
      </c>
      <c r="CK153" s="8">
        <f t="shared" si="110"/>
        <v>0</v>
      </c>
      <c r="CL153" s="8" t="str">
        <f t="shared" si="121"/>
        <v/>
      </c>
      <c r="CM153" s="8" t="str">
        <f t="shared" si="122"/>
        <v/>
      </c>
      <c r="CN153" s="8" t="str">
        <f t="shared" si="123"/>
        <v/>
      </c>
      <c r="CO153" s="8" t="str">
        <f t="shared" si="124"/>
        <v/>
      </c>
      <c r="CP153" s="8">
        <f>IF(D153="",0,IF(D153=E153,0,IF(D153&lt;E153,0,IF('Equipes et choix des points'!$I$2=1,IF('Matchs et classements'!D153&gt;'Matchs et classements'!E153,3),IF('Equipes et choix des points'!$I$2=2,IF('Matchs et classements'!D153&gt;E153,4))))))</f>
        <v>0</v>
      </c>
      <c r="CQ153" s="8">
        <f>IF(E153="",0,IF(E153=D153,0,IF(E153&lt;D153,0,IF('Equipes et choix des points'!$I$2=1,IF('Matchs et classements'!E153&gt;'Matchs et classements'!D153,3),IF('Equipes et choix des points'!$I$2=2,IF('Matchs et classements'!E153&gt;'Matchs et classements'!D153,4))))))</f>
        <v>0</v>
      </c>
      <c r="CR153" s="8">
        <f>IF(D153="",0,IF(D153&gt;E153,0,IF(D153&lt;E153,0,IF('Equipes et choix des points'!$I$2=1,IF('Matchs et classements'!D153='Matchs et classements'!E153,1),IF('Equipes et choix des points'!$I$2=2,IF('Matchs et classements'!D153='Matchs et classements'!E153,2))))))</f>
        <v>0</v>
      </c>
      <c r="CS153" s="8">
        <f>IF(E153="",0,IF(E153&gt;D153,0,IF(E153&lt;D153,0,IF('Equipes et choix des points'!$I$2=1,IF('Matchs et classements'!E153='Matchs et classements'!D153,1),IF('Equipes et choix des points'!$I$2=2,IF('Matchs et classements'!E153='Matchs et classements'!D153,2))))))</f>
        <v>0</v>
      </c>
      <c r="CT153" s="8">
        <f>IF(D153="",0,IF(D153&gt;E153,0,IF(D153=E153,0,IF('Equipes et choix des points'!$I$2=1,IF('Matchs et classements'!D153&lt;'Matchs et classements'!E153,0),IF('Equipes et choix des points'!$I$2=2,IF('Matchs et classements'!D153&lt;'Matchs et classements'!E153,1))))))</f>
        <v>0</v>
      </c>
      <c r="CU153" s="8">
        <f>IF(E153="",0,IF(E153&gt;D153,0,IF(E153=D153,0,IF('Equipes et choix des points'!$I$2=1,IF('Matchs et classements'!E153&lt;'Matchs et classements'!D153,0),IF('Equipes et choix des points'!$I$2=2,IF('Matchs et classements'!E153&lt;'Matchs et classements'!D153,1))))))</f>
        <v>0</v>
      </c>
      <c r="CV153" s="8">
        <f t="shared" si="125"/>
        <v>0</v>
      </c>
      <c r="CW153" s="8">
        <f t="shared" si="126"/>
        <v>0</v>
      </c>
      <c r="CX153" s="8">
        <f t="shared" si="127"/>
        <v>0</v>
      </c>
      <c r="CY153" s="8">
        <f t="shared" si="128"/>
        <v>0</v>
      </c>
      <c r="CZ153" s="8" t="b">
        <f t="shared" si="111"/>
        <v>0</v>
      </c>
      <c r="DA153" s="8" t="b">
        <f t="shared" si="112"/>
        <v>0</v>
      </c>
      <c r="DB153" s="8" t="b">
        <f t="shared" si="113"/>
        <v>0</v>
      </c>
      <c r="DC153" s="8" t="b">
        <f t="shared" si="114"/>
        <v>0</v>
      </c>
      <c r="DD153" s="8" t="b">
        <f t="shared" si="115"/>
        <v>0</v>
      </c>
      <c r="DE153" s="8" t="b">
        <f t="shared" si="116"/>
        <v>0</v>
      </c>
      <c r="DF153" s="8">
        <f t="shared" si="117"/>
        <v>0</v>
      </c>
      <c r="DG153" s="8">
        <f t="shared" si="118"/>
        <v>0</v>
      </c>
      <c r="DH153" s="8">
        <f t="shared" si="119"/>
        <v>0</v>
      </c>
      <c r="DI153" s="8">
        <f t="shared" si="120"/>
        <v>0</v>
      </c>
      <c r="DJ153" s="19"/>
      <c r="DK153" s="18"/>
      <c r="DL153" s="18"/>
      <c r="DM153" s="19"/>
      <c r="DN153" s="19"/>
      <c r="DO153" s="18"/>
      <c r="DP153" s="18"/>
      <c r="DQ153" s="19"/>
      <c r="DR153" s="19"/>
      <c r="DS153" s="18"/>
      <c r="DT153" s="18"/>
      <c r="DU153" s="19"/>
      <c r="DV153" s="18"/>
      <c r="DW153" s="18"/>
      <c r="DX153" s="18"/>
      <c r="DY153" s="18"/>
      <c r="DZ153" s="18"/>
      <c r="EA153" s="18"/>
      <c r="EB153" s="18"/>
      <c r="EC153" s="18"/>
      <c r="ED153" s="18"/>
      <c r="EE153" s="18"/>
      <c r="EF153" s="18"/>
      <c r="EG153" s="18"/>
      <c r="EH153" s="18"/>
      <c r="EI153" s="18"/>
      <c r="EJ153" s="18"/>
      <c r="EK153" s="18"/>
      <c r="EL153" s="18"/>
      <c r="EM153" s="18"/>
      <c r="EN153" s="18"/>
      <c r="EO153" s="18"/>
      <c r="EP153" s="18"/>
      <c r="EQ153" s="18"/>
      <c r="ER153" s="18"/>
      <c r="ES153" s="18"/>
      <c r="ET153" s="18"/>
      <c r="EU153" s="18"/>
      <c r="EV153" s="18"/>
      <c r="EW153" s="18"/>
      <c r="EX153" s="18"/>
      <c r="EY153" s="18"/>
      <c r="EZ153" s="18"/>
      <c r="FA153" s="18"/>
      <c r="FB153" s="18"/>
      <c r="FC153" s="18"/>
      <c r="FD153" s="18"/>
      <c r="FE153" s="18"/>
    </row>
    <row r="154" spans="1:161" x14ac:dyDescent="0.25">
      <c r="A154" s="20"/>
      <c r="B154" s="70"/>
      <c r="C154" s="21"/>
      <c r="D154" s="22"/>
      <c r="E154" s="23"/>
      <c r="F154" s="24"/>
      <c r="G154" s="73"/>
      <c r="H154" s="25"/>
      <c r="I154" s="26"/>
      <c r="J154" s="27"/>
      <c r="K154" s="103">
        <v>16</v>
      </c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9"/>
      <c r="AX154" s="18"/>
      <c r="AY154" s="18"/>
      <c r="AZ154" s="18"/>
      <c r="BA154" s="18"/>
      <c r="BB154" s="18"/>
      <c r="BC154" s="18"/>
      <c r="BD154" s="18"/>
      <c r="BE154" s="18"/>
      <c r="BF154" s="18"/>
      <c r="BG154" s="18"/>
      <c r="BH154" s="19"/>
      <c r="BI154" s="18"/>
      <c r="BJ154" s="18"/>
      <c r="BK154" s="18"/>
      <c r="BL154" s="18"/>
      <c r="BM154" s="18"/>
      <c r="BN154" s="18"/>
      <c r="BO154" s="18"/>
      <c r="BP154" s="18"/>
      <c r="BQ154" s="18"/>
      <c r="BR154" s="18"/>
      <c r="BS154" s="19"/>
      <c r="BT154" s="18"/>
      <c r="BU154" s="18"/>
      <c r="BV154" s="18"/>
      <c r="BW154" s="18"/>
      <c r="BX154" s="18"/>
      <c r="BY154" s="18"/>
      <c r="BZ154" s="18"/>
      <c r="CA154" s="18"/>
      <c r="CB154" s="18"/>
      <c r="CC154" s="18"/>
      <c r="CD154" s="18"/>
      <c r="CE154" s="18"/>
      <c r="CF154" s="18"/>
      <c r="CG154" s="18"/>
      <c r="CH154" s="18"/>
      <c r="CI154" s="18"/>
      <c r="CJ154" s="8">
        <f t="shared" si="109"/>
        <v>0</v>
      </c>
      <c r="CK154" s="8">
        <f t="shared" si="110"/>
        <v>0</v>
      </c>
      <c r="CL154" s="8" t="str">
        <f t="shared" si="121"/>
        <v/>
      </c>
      <c r="CM154" s="8" t="str">
        <f t="shared" si="122"/>
        <v/>
      </c>
      <c r="CN154" s="8" t="str">
        <f t="shared" si="123"/>
        <v/>
      </c>
      <c r="CO154" s="8" t="str">
        <f t="shared" si="124"/>
        <v/>
      </c>
      <c r="CP154" s="8">
        <f>IF(D154="",0,IF(D154=E154,0,IF(D154&lt;E154,0,IF('Equipes et choix des points'!$I$2=1,IF('Matchs et classements'!D154&gt;'Matchs et classements'!E154,3),IF('Equipes et choix des points'!$I$2=2,IF('Matchs et classements'!D154&gt;E154,4))))))</f>
        <v>0</v>
      </c>
      <c r="CQ154" s="8">
        <f>IF(E154="",0,IF(E154=D154,0,IF(E154&lt;D154,0,IF('Equipes et choix des points'!$I$2=1,IF('Matchs et classements'!E154&gt;'Matchs et classements'!D154,3),IF('Equipes et choix des points'!$I$2=2,IF('Matchs et classements'!E154&gt;'Matchs et classements'!D154,4))))))</f>
        <v>0</v>
      </c>
      <c r="CR154" s="8">
        <f>IF(D154="",0,IF(D154&gt;E154,0,IF(D154&lt;E154,0,IF('Equipes et choix des points'!$I$2=1,IF('Matchs et classements'!D154='Matchs et classements'!E154,1),IF('Equipes et choix des points'!$I$2=2,IF('Matchs et classements'!D154='Matchs et classements'!E154,2))))))</f>
        <v>0</v>
      </c>
      <c r="CS154" s="8">
        <f>IF(E154="",0,IF(E154&gt;D154,0,IF(E154&lt;D154,0,IF('Equipes et choix des points'!$I$2=1,IF('Matchs et classements'!E154='Matchs et classements'!D154,1),IF('Equipes et choix des points'!$I$2=2,IF('Matchs et classements'!E154='Matchs et classements'!D154,2))))))</f>
        <v>0</v>
      </c>
      <c r="CT154" s="8">
        <f>IF(D154="",0,IF(D154&gt;E154,0,IF(D154=E154,0,IF('Equipes et choix des points'!$I$2=1,IF('Matchs et classements'!D154&lt;'Matchs et classements'!E154,0),IF('Equipes et choix des points'!$I$2=2,IF('Matchs et classements'!D154&lt;'Matchs et classements'!E154,1))))))</f>
        <v>0</v>
      </c>
      <c r="CU154" s="8">
        <f>IF(E154="",0,IF(E154&gt;D154,0,IF(E154=D154,0,IF('Equipes et choix des points'!$I$2=1,IF('Matchs et classements'!E154&lt;'Matchs et classements'!D154,0),IF('Equipes et choix des points'!$I$2=2,IF('Matchs et classements'!E154&lt;'Matchs et classements'!D154,1))))))</f>
        <v>0</v>
      </c>
      <c r="CV154" s="8">
        <f t="shared" si="125"/>
        <v>0</v>
      </c>
      <c r="CW154" s="8">
        <f t="shared" si="126"/>
        <v>0</v>
      </c>
      <c r="CX154" s="8">
        <f t="shared" si="127"/>
        <v>0</v>
      </c>
      <c r="CY154" s="8">
        <f t="shared" si="128"/>
        <v>0</v>
      </c>
      <c r="CZ154" s="8" t="b">
        <f t="shared" si="111"/>
        <v>0</v>
      </c>
      <c r="DA154" s="8" t="b">
        <f t="shared" si="112"/>
        <v>0</v>
      </c>
      <c r="DB154" s="8" t="b">
        <f t="shared" si="113"/>
        <v>0</v>
      </c>
      <c r="DC154" s="8" t="b">
        <f t="shared" si="114"/>
        <v>0</v>
      </c>
      <c r="DD154" s="8" t="b">
        <f t="shared" si="115"/>
        <v>0</v>
      </c>
      <c r="DE154" s="8" t="b">
        <f t="shared" si="116"/>
        <v>0</v>
      </c>
      <c r="DF154" s="8">
        <f t="shared" si="117"/>
        <v>0</v>
      </c>
      <c r="DG154" s="8">
        <f t="shared" si="118"/>
        <v>0</v>
      </c>
      <c r="DH154" s="8">
        <f t="shared" si="119"/>
        <v>0</v>
      </c>
      <c r="DI154" s="8">
        <f t="shared" si="120"/>
        <v>0</v>
      </c>
      <c r="DJ154" s="19"/>
      <c r="DK154" s="18"/>
      <c r="DL154" s="18"/>
      <c r="DM154" s="19"/>
      <c r="DN154" s="19"/>
      <c r="DO154" s="18"/>
      <c r="DP154" s="18"/>
      <c r="DQ154" s="19"/>
      <c r="DR154" s="19"/>
      <c r="DS154" s="18"/>
      <c r="DT154" s="18"/>
      <c r="DU154" s="19"/>
      <c r="DV154" s="18"/>
      <c r="DW154" s="18"/>
      <c r="DX154" s="18"/>
      <c r="DY154" s="18"/>
      <c r="DZ154" s="18"/>
      <c r="EA154" s="18"/>
      <c r="EB154" s="18"/>
      <c r="EC154" s="18"/>
      <c r="ED154" s="18"/>
      <c r="EE154" s="18"/>
      <c r="EF154" s="18"/>
      <c r="EG154" s="18"/>
      <c r="EH154" s="18"/>
      <c r="EI154" s="18"/>
      <c r="EJ154" s="18"/>
      <c r="EK154" s="18"/>
      <c r="EL154" s="18"/>
      <c r="EM154" s="18"/>
      <c r="EN154" s="18"/>
      <c r="EO154" s="18"/>
      <c r="EP154" s="18"/>
      <c r="EQ154" s="18"/>
      <c r="ER154" s="18"/>
      <c r="ES154" s="18"/>
      <c r="ET154" s="18"/>
      <c r="EU154" s="18"/>
      <c r="EV154" s="18"/>
      <c r="EW154" s="18"/>
      <c r="EX154" s="18"/>
      <c r="EY154" s="18"/>
      <c r="EZ154" s="18"/>
      <c r="FA154" s="18"/>
      <c r="FB154" s="18"/>
      <c r="FC154" s="18"/>
      <c r="FD154" s="18"/>
      <c r="FE154" s="18"/>
    </row>
    <row r="155" spans="1:161" x14ac:dyDescent="0.25">
      <c r="A155" s="28"/>
      <c r="B155" s="71"/>
      <c r="C155" s="29"/>
      <c r="D155" s="30"/>
      <c r="E155" s="31"/>
      <c r="F155" s="32"/>
      <c r="G155" s="74"/>
      <c r="H155" s="33"/>
      <c r="I155" s="34"/>
      <c r="J155" s="35"/>
      <c r="K155" s="104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9"/>
      <c r="AX155" s="18"/>
      <c r="AY155" s="18"/>
      <c r="AZ155" s="18"/>
      <c r="BA155" s="18"/>
      <c r="BB155" s="18"/>
      <c r="BC155" s="18"/>
      <c r="BD155" s="18"/>
      <c r="BE155" s="18"/>
      <c r="BF155" s="18"/>
      <c r="BG155" s="18"/>
      <c r="BH155" s="19"/>
      <c r="BI155" s="18"/>
      <c r="BJ155" s="18"/>
      <c r="BK155" s="18"/>
      <c r="BL155" s="18"/>
      <c r="BM155" s="18"/>
      <c r="BN155" s="18"/>
      <c r="BO155" s="18"/>
      <c r="BP155" s="18"/>
      <c r="BQ155" s="18"/>
      <c r="BR155" s="18"/>
      <c r="BS155" s="19"/>
      <c r="BT155" s="18"/>
      <c r="BU155" s="18"/>
      <c r="BV155" s="18"/>
      <c r="BW155" s="18"/>
      <c r="BX155" s="18"/>
      <c r="BY155" s="18"/>
      <c r="BZ155" s="18"/>
      <c r="CA155" s="18"/>
      <c r="CB155" s="18"/>
      <c r="CC155" s="18"/>
      <c r="CD155" s="18"/>
      <c r="CE155" s="18"/>
      <c r="CF155" s="18"/>
      <c r="CG155" s="18"/>
      <c r="CH155" s="18"/>
      <c r="CI155" s="18"/>
      <c r="CJ155" s="8">
        <f t="shared" si="109"/>
        <v>0</v>
      </c>
      <c r="CK155" s="8">
        <f t="shared" si="110"/>
        <v>0</v>
      </c>
      <c r="CL155" s="8" t="str">
        <f t="shared" si="121"/>
        <v/>
      </c>
      <c r="CM155" s="8" t="str">
        <f t="shared" si="122"/>
        <v/>
      </c>
      <c r="CN155" s="8" t="str">
        <f t="shared" si="123"/>
        <v/>
      </c>
      <c r="CO155" s="8" t="str">
        <f t="shared" si="124"/>
        <v/>
      </c>
      <c r="CP155" s="8">
        <f>IF(D155="",0,IF(D155=E155,0,IF(D155&lt;E155,0,IF('Equipes et choix des points'!$I$2=1,IF('Matchs et classements'!D155&gt;'Matchs et classements'!E155,3),IF('Equipes et choix des points'!$I$2=2,IF('Matchs et classements'!D155&gt;E155,4))))))</f>
        <v>0</v>
      </c>
      <c r="CQ155" s="8">
        <f>IF(E155="",0,IF(E155=D155,0,IF(E155&lt;D155,0,IF('Equipes et choix des points'!$I$2=1,IF('Matchs et classements'!E155&gt;'Matchs et classements'!D155,3),IF('Equipes et choix des points'!$I$2=2,IF('Matchs et classements'!E155&gt;'Matchs et classements'!D155,4))))))</f>
        <v>0</v>
      </c>
      <c r="CR155" s="8">
        <f>IF(D155="",0,IF(D155&gt;E155,0,IF(D155&lt;E155,0,IF('Equipes et choix des points'!$I$2=1,IF('Matchs et classements'!D155='Matchs et classements'!E155,1),IF('Equipes et choix des points'!$I$2=2,IF('Matchs et classements'!D155='Matchs et classements'!E155,2))))))</f>
        <v>0</v>
      </c>
      <c r="CS155" s="8">
        <f>IF(E155="",0,IF(E155&gt;D155,0,IF(E155&lt;D155,0,IF('Equipes et choix des points'!$I$2=1,IF('Matchs et classements'!E155='Matchs et classements'!D155,1),IF('Equipes et choix des points'!$I$2=2,IF('Matchs et classements'!E155='Matchs et classements'!D155,2))))))</f>
        <v>0</v>
      </c>
      <c r="CT155" s="8">
        <f>IF(D155="",0,IF(D155&gt;E155,0,IF(D155=E155,0,IF('Equipes et choix des points'!$I$2=1,IF('Matchs et classements'!D155&lt;'Matchs et classements'!E155,0),IF('Equipes et choix des points'!$I$2=2,IF('Matchs et classements'!D155&lt;'Matchs et classements'!E155,1))))))</f>
        <v>0</v>
      </c>
      <c r="CU155" s="8">
        <f>IF(E155="",0,IF(E155&gt;D155,0,IF(E155=D155,0,IF('Equipes et choix des points'!$I$2=1,IF('Matchs et classements'!E155&lt;'Matchs et classements'!D155,0),IF('Equipes et choix des points'!$I$2=2,IF('Matchs et classements'!E155&lt;'Matchs et classements'!D155,1))))))</f>
        <v>0</v>
      </c>
      <c r="CV155" s="8">
        <f t="shared" si="125"/>
        <v>0</v>
      </c>
      <c r="CW155" s="8">
        <f t="shared" si="126"/>
        <v>0</v>
      </c>
      <c r="CX155" s="8">
        <f t="shared" si="127"/>
        <v>0</v>
      </c>
      <c r="CY155" s="8">
        <f t="shared" si="128"/>
        <v>0</v>
      </c>
      <c r="CZ155" s="8" t="b">
        <f t="shared" si="111"/>
        <v>0</v>
      </c>
      <c r="DA155" s="8" t="b">
        <f t="shared" si="112"/>
        <v>0</v>
      </c>
      <c r="DB155" s="8" t="b">
        <f t="shared" si="113"/>
        <v>0</v>
      </c>
      <c r="DC155" s="8" t="b">
        <f t="shared" si="114"/>
        <v>0</v>
      </c>
      <c r="DD155" s="8" t="b">
        <f t="shared" si="115"/>
        <v>0</v>
      </c>
      <c r="DE155" s="8" t="b">
        <f t="shared" si="116"/>
        <v>0</v>
      </c>
      <c r="DF155" s="8">
        <f t="shared" si="117"/>
        <v>0</v>
      </c>
      <c r="DG155" s="8">
        <f t="shared" si="118"/>
        <v>0</v>
      </c>
      <c r="DH155" s="8">
        <f t="shared" si="119"/>
        <v>0</v>
      </c>
      <c r="DI155" s="8">
        <f t="shared" si="120"/>
        <v>0</v>
      </c>
      <c r="DJ155" s="19"/>
      <c r="DK155" s="18"/>
      <c r="DL155" s="18"/>
      <c r="DM155" s="19"/>
      <c r="DN155" s="19"/>
      <c r="DO155" s="18"/>
      <c r="DP155" s="18"/>
      <c r="DQ155" s="19"/>
      <c r="DR155" s="19"/>
      <c r="DS155" s="18"/>
      <c r="DT155" s="18"/>
      <c r="DU155" s="19"/>
      <c r="DV155" s="18"/>
      <c r="DW155" s="18"/>
      <c r="DX155" s="18"/>
      <c r="DY155" s="18"/>
      <c r="DZ155" s="18"/>
      <c r="EA155" s="18"/>
      <c r="EB155" s="18"/>
      <c r="EC155" s="18"/>
      <c r="ED155" s="18"/>
      <c r="EE155" s="18"/>
      <c r="EF155" s="18"/>
      <c r="EG155" s="18"/>
      <c r="EH155" s="18"/>
      <c r="EI155" s="18"/>
      <c r="EJ155" s="18"/>
      <c r="EK155" s="18"/>
      <c r="EL155" s="18"/>
      <c r="EM155" s="18"/>
      <c r="EN155" s="18"/>
      <c r="EO155" s="18"/>
      <c r="EP155" s="18"/>
      <c r="EQ155" s="18"/>
      <c r="ER155" s="18"/>
      <c r="ES155" s="18"/>
      <c r="ET155" s="18"/>
      <c r="EU155" s="18"/>
      <c r="EV155" s="18"/>
      <c r="EW155" s="18"/>
      <c r="EX155" s="18"/>
      <c r="EY155" s="18"/>
      <c r="EZ155" s="18"/>
      <c r="FA155" s="18"/>
      <c r="FB155" s="18"/>
      <c r="FC155" s="18"/>
      <c r="FD155" s="18"/>
      <c r="FE155" s="18"/>
    </row>
    <row r="156" spans="1:161" x14ac:dyDescent="0.25">
      <c r="A156" s="28"/>
      <c r="B156" s="71"/>
      <c r="C156" s="29"/>
      <c r="D156" s="30"/>
      <c r="E156" s="31"/>
      <c r="F156" s="32"/>
      <c r="G156" s="74"/>
      <c r="H156" s="33"/>
      <c r="I156" s="34"/>
      <c r="J156" s="35"/>
      <c r="K156" s="104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9"/>
      <c r="AX156" s="18"/>
      <c r="AY156" s="18"/>
      <c r="AZ156" s="18"/>
      <c r="BA156" s="18"/>
      <c r="BB156" s="18"/>
      <c r="BC156" s="18"/>
      <c r="BD156" s="18"/>
      <c r="BE156" s="18"/>
      <c r="BF156" s="18"/>
      <c r="BG156" s="18"/>
      <c r="BH156" s="19"/>
      <c r="BI156" s="18"/>
      <c r="BJ156" s="18"/>
      <c r="BK156" s="18"/>
      <c r="BL156" s="18"/>
      <c r="BM156" s="18"/>
      <c r="BN156" s="18"/>
      <c r="BO156" s="18"/>
      <c r="BP156" s="18"/>
      <c r="BQ156" s="18"/>
      <c r="BR156" s="18"/>
      <c r="BS156" s="19"/>
      <c r="BT156" s="18"/>
      <c r="BU156" s="18"/>
      <c r="BV156" s="18"/>
      <c r="BW156" s="18"/>
      <c r="BX156" s="18"/>
      <c r="BY156" s="18"/>
      <c r="BZ156" s="18"/>
      <c r="CA156" s="18"/>
      <c r="CB156" s="18"/>
      <c r="CC156" s="18"/>
      <c r="CD156" s="18"/>
      <c r="CE156" s="18"/>
      <c r="CF156" s="18"/>
      <c r="CG156" s="18"/>
      <c r="CH156" s="18"/>
      <c r="CI156" s="18"/>
      <c r="CJ156" s="8">
        <f t="shared" si="109"/>
        <v>0</v>
      </c>
      <c r="CK156" s="8">
        <f t="shared" si="110"/>
        <v>0</v>
      </c>
      <c r="CL156" s="8" t="str">
        <f t="shared" si="121"/>
        <v/>
      </c>
      <c r="CM156" s="8" t="str">
        <f t="shared" si="122"/>
        <v/>
      </c>
      <c r="CN156" s="8" t="str">
        <f t="shared" si="123"/>
        <v/>
      </c>
      <c r="CO156" s="8" t="str">
        <f t="shared" si="124"/>
        <v/>
      </c>
      <c r="CP156" s="8">
        <f>IF(D156="",0,IF(D156=E156,0,IF(D156&lt;E156,0,IF('Equipes et choix des points'!$I$2=1,IF('Matchs et classements'!D156&gt;'Matchs et classements'!E156,3),IF('Equipes et choix des points'!$I$2=2,IF('Matchs et classements'!D156&gt;E156,4))))))</f>
        <v>0</v>
      </c>
      <c r="CQ156" s="8">
        <f>IF(E156="",0,IF(E156=D156,0,IF(E156&lt;D156,0,IF('Equipes et choix des points'!$I$2=1,IF('Matchs et classements'!E156&gt;'Matchs et classements'!D156,3),IF('Equipes et choix des points'!$I$2=2,IF('Matchs et classements'!E156&gt;'Matchs et classements'!D156,4))))))</f>
        <v>0</v>
      </c>
      <c r="CR156" s="8">
        <f>IF(D156="",0,IF(D156&gt;E156,0,IF(D156&lt;E156,0,IF('Equipes et choix des points'!$I$2=1,IF('Matchs et classements'!D156='Matchs et classements'!E156,1),IF('Equipes et choix des points'!$I$2=2,IF('Matchs et classements'!D156='Matchs et classements'!E156,2))))))</f>
        <v>0</v>
      </c>
      <c r="CS156" s="8">
        <f>IF(E156="",0,IF(E156&gt;D156,0,IF(E156&lt;D156,0,IF('Equipes et choix des points'!$I$2=1,IF('Matchs et classements'!E156='Matchs et classements'!D156,1),IF('Equipes et choix des points'!$I$2=2,IF('Matchs et classements'!E156='Matchs et classements'!D156,2))))))</f>
        <v>0</v>
      </c>
      <c r="CT156" s="8">
        <f>IF(D156="",0,IF(D156&gt;E156,0,IF(D156=E156,0,IF('Equipes et choix des points'!$I$2=1,IF('Matchs et classements'!D156&lt;'Matchs et classements'!E156,0),IF('Equipes et choix des points'!$I$2=2,IF('Matchs et classements'!D156&lt;'Matchs et classements'!E156,1))))))</f>
        <v>0</v>
      </c>
      <c r="CU156" s="8">
        <f>IF(E156="",0,IF(E156&gt;D156,0,IF(E156=D156,0,IF('Equipes et choix des points'!$I$2=1,IF('Matchs et classements'!E156&lt;'Matchs et classements'!D156,0),IF('Equipes et choix des points'!$I$2=2,IF('Matchs et classements'!E156&lt;'Matchs et classements'!D156,1))))))</f>
        <v>0</v>
      </c>
      <c r="CV156" s="8">
        <f t="shared" si="125"/>
        <v>0</v>
      </c>
      <c r="CW156" s="8">
        <f t="shared" si="126"/>
        <v>0</v>
      </c>
      <c r="CX156" s="8">
        <f t="shared" si="127"/>
        <v>0</v>
      </c>
      <c r="CY156" s="8">
        <f t="shared" si="128"/>
        <v>0</v>
      </c>
      <c r="CZ156" s="8" t="b">
        <f t="shared" si="111"/>
        <v>0</v>
      </c>
      <c r="DA156" s="8" t="b">
        <f t="shared" si="112"/>
        <v>0</v>
      </c>
      <c r="DB156" s="8" t="b">
        <f t="shared" si="113"/>
        <v>0</v>
      </c>
      <c r="DC156" s="8" t="b">
        <f t="shared" si="114"/>
        <v>0</v>
      </c>
      <c r="DD156" s="8" t="b">
        <f t="shared" si="115"/>
        <v>0</v>
      </c>
      <c r="DE156" s="8" t="b">
        <f t="shared" si="116"/>
        <v>0</v>
      </c>
      <c r="DF156" s="8">
        <f t="shared" si="117"/>
        <v>0</v>
      </c>
      <c r="DG156" s="8">
        <f t="shared" si="118"/>
        <v>0</v>
      </c>
      <c r="DH156" s="8">
        <f t="shared" si="119"/>
        <v>0</v>
      </c>
      <c r="DI156" s="8">
        <f t="shared" si="120"/>
        <v>0</v>
      </c>
      <c r="DJ156" s="19"/>
      <c r="DK156" s="18"/>
      <c r="DL156" s="18"/>
      <c r="DM156" s="19"/>
      <c r="DN156" s="19"/>
      <c r="DO156" s="18"/>
      <c r="DP156" s="18"/>
      <c r="DQ156" s="19"/>
      <c r="DR156" s="19"/>
      <c r="DS156" s="18"/>
      <c r="DT156" s="18"/>
      <c r="DU156" s="19"/>
      <c r="DV156" s="18"/>
      <c r="DW156" s="18"/>
      <c r="DX156" s="18"/>
      <c r="DY156" s="18"/>
      <c r="DZ156" s="18"/>
      <c r="EA156" s="18"/>
      <c r="EB156" s="18"/>
      <c r="EC156" s="18"/>
      <c r="ED156" s="18"/>
      <c r="EE156" s="18"/>
      <c r="EF156" s="18"/>
      <c r="EG156" s="18"/>
      <c r="EH156" s="18"/>
      <c r="EI156" s="18"/>
      <c r="EJ156" s="18"/>
      <c r="EK156" s="18"/>
      <c r="EL156" s="18"/>
      <c r="EM156" s="18"/>
      <c r="EN156" s="18"/>
      <c r="EO156" s="18"/>
      <c r="EP156" s="18"/>
      <c r="EQ156" s="18"/>
      <c r="ER156" s="18"/>
      <c r="ES156" s="18"/>
      <c r="ET156" s="18"/>
      <c r="EU156" s="18"/>
      <c r="EV156" s="18"/>
      <c r="EW156" s="18"/>
      <c r="EX156" s="18"/>
      <c r="EY156" s="18"/>
      <c r="EZ156" s="18"/>
      <c r="FA156" s="18"/>
      <c r="FB156" s="18"/>
      <c r="FC156" s="18"/>
      <c r="FD156" s="18"/>
      <c r="FE156" s="18"/>
    </row>
    <row r="157" spans="1:161" x14ac:dyDescent="0.25">
      <c r="A157" s="28"/>
      <c r="B157" s="71"/>
      <c r="C157" s="29"/>
      <c r="D157" s="30"/>
      <c r="E157" s="31"/>
      <c r="F157" s="32"/>
      <c r="G157" s="74"/>
      <c r="H157" s="33"/>
      <c r="I157" s="34"/>
      <c r="J157" s="35"/>
      <c r="K157" s="104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9"/>
      <c r="AX157" s="18"/>
      <c r="AY157" s="18"/>
      <c r="AZ157" s="18"/>
      <c r="BA157" s="18"/>
      <c r="BB157" s="18"/>
      <c r="BC157" s="18"/>
      <c r="BD157" s="18"/>
      <c r="BE157" s="18"/>
      <c r="BF157" s="18"/>
      <c r="BG157" s="18"/>
      <c r="BH157" s="19"/>
      <c r="BI157" s="18"/>
      <c r="BJ157" s="18"/>
      <c r="BK157" s="18"/>
      <c r="BL157" s="18"/>
      <c r="BM157" s="18"/>
      <c r="BN157" s="18"/>
      <c r="BO157" s="18"/>
      <c r="BP157" s="18"/>
      <c r="BQ157" s="18"/>
      <c r="BR157" s="18"/>
      <c r="BS157" s="19"/>
      <c r="BT157" s="18"/>
      <c r="BU157" s="18"/>
      <c r="BV157" s="18"/>
      <c r="BW157" s="18"/>
      <c r="BX157" s="18"/>
      <c r="BY157" s="18"/>
      <c r="BZ157" s="18"/>
      <c r="CA157" s="18"/>
      <c r="CB157" s="18"/>
      <c r="CC157" s="18"/>
      <c r="CD157" s="18"/>
      <c r="CE157" s="18"/>
      <c r="CF157" s="18"/>
      <c r="CG157" s="18"/>
      <c r="CH157" s="18"/>
      <c r="CI157" s="18"/>
      <c r="CJ157" s="8">
        <f t="shared" si="109"/>
        <v>0</v>
      </c>
      <c r="CK157" s="8">
        <f t="shared" si="110"/>
        <v>0</v>
      </c>
      <c r="CL157" s="8" t="str">
        <f t="shared" si="121"/>
        <v/>
      </c>
      <c r="CM157" s="8" t="str">
        <f t="shared" si="122"/>
        <v/>
      </c>
      <c r="CN157" s="8" t="str">
        <f t="shared" si="123"/>
        <v/>
      </c>
      <c r="CO157" s="8" t="str">
        <f t="shared" si="124"/>
        <v/>
      </c>
      <c r="CP157" s="8">
        <f>IF(D157="",0,IF(D157=E157,0,IF(D157&lt;E157,0,IF('Equipes et choix des points'!$I$2=1,IF('Matchs et classements'!D157&gt;'Matchs et classements'!E157,3),IF('Equipes et choix des points'!$I$2=2,IF('Matchs et classements'!D157&gt;E157,4))))))</f>
        <v>0</v>
      </c>
      <c r="CQ157" s="8">
        <f>IF(E157="",0,IF(E157=D157,0,IF(E157&lt;D157,0,IF('Equipes et choix des points'!$I$2=1,IF('Matchs et classements'!E157&gt;'Matchs et classements'!D157,3),IF('Equipes et choix des points'!$I$2=2,IF('Matchs et classements'!E157&gt;'Matchs et classements'!D157,4))))))</f>
        <v>0</v>
      </c>
      <c r="CR157" s="8">
        <f>IF(D157="",0,IF(D157&gt;E157,0,IF(D157&lt;E157,0,IF('Equipes et choix des points'!$I$2=1,IF('Matchs et classements'!D157='Matchs et classements'!E157,1),IF('Equipes et choix des points'!$I$2=2,IF('Matchs et classements'!D157='Matchs et classements'!E157,2))))))</f>
        <v>0</v>
      </c>
      <c r="CS157" s="8">
        <f>IF(E157="",0,IF(E157&gt;D157,0,IF(E157&lt;D157,0,IF('Equipes et choix des points'!$I$2=1,IF('Matchs et classements'!E157='Matchs et classements'!D157,1),IF('Equipes et choix des points'!$I$2=2,IF('Matchs et classements'!E157='Matchs et classements'!D157,2))))))</f>
        <v>0</v>
      </c>
      <c r="CT157" s="8">
        <f>IF(D157="",0,IF(D157&gt;E157,0,IF(D157=E157,0,IF('Equipes et choix des points'!$I$2=1,IF('Matchs et classements'!D157&lt;'Matchs et classements'!E157,0),IF('Equipes et choix des points'!$I$2=2,IF('Matchs et classements'!D157&lt;'Matchs et classements'!E157,1))))))</f>
        <v>0</v>
      </c>
      <c r="CU157" s="8">
        <f>IF(E157="",0,IF(E157&gt;D157,0,IF(E157=D157,0,IF('Equipes et choix des points'!$I$2=1,IF('Matchs et classements'!E157&lt;'Matchs et classements'!D157,0),IF('Equipes et choix des points'!$I$2=2,IF('Matchs et classements'!E157&lt;'Matchs et classements'!D157,1))))))</f>
        <v>0</v>
      </c>
      <c r="CV157" s="8">
        <f t="shared" si="125"/>
        <v>0</v>
      </c>
      <c r="CW157" s="8">
        <f t="shared" si="126"/>
        <v>0</v>
      </c>
      <c r="CX157" s="8">
        <f t="shared" si="127"/>
        <v>0</v>
      </c>
      <c r="CY157" s="8">
        <f t="shared" si="128"/>
        <v>0</v>
      </c>
      <c r="CZ157" s="8" t="b">
        <f t="shared" si="111"/>
        <v>0</v>
      </c>
      <c r="DA157" s="8" t="b">
        <f t="shared" si="112"/>
        <v>0</v>
      </c>
      <c r="DB157" s="8" t="b">
        <f t="shared" si="113"/>
        <v>0</v>
      </c>
      <c r="DC157" s="8" t="b">
        <f t="shared" si="114"/>
        <v>0</v>
      </c>
      <c r="DD157" s="8" t="b">
        <f t="shared" si="115"/>
        <v>0</v>
      </c>
      <c r="DE157" s="8" t="b">
        <f t="shared" si="116"/>
        <v>0</v>
      </c>
      <c r="DF157" s="8">
        <f t="shared" si="117"/>
        <v>0</v>
      </c>
      <c r="DG157" s="8">
        <f t="shared" si="118"/>
        <v>0</v>
      </c>
      <c r="DH157" s="8">
        <f t="shared" si="119"/>
        <v>0</v>
      </c>
      <c r="DI157" s="8">
        <f t="shared" si="120"/>
        <v>0</v>
      </c>
      <c r="DJ157" s="19"/>
      <c r="DK157" s="18"/>
      <c r="DL157" s="18"/>
      <c r="DM157" s="19"/>
      <c r="DN157" s="19"/>
      <c r="DO157" s="18"/>
      <c r="DP157" s="18"/>
      <c r="DQ157" s="19"/>
      <c r="DR157" s="19"/>
      <c r="DS157" s="18"/>
      <c r="DT157" s="18"/>
      <c r="DU157" s="19"/>
      <c r="DV157" s="18"/>
      <c r="DW157" s="18"/>
      <c r="DX157" s="18"/>
      <c r="DY157" s="18"/>
      <c r="DZ157" s="18"/>
      <c r="EA157" s="18"/>
      <c r="EB157" s="18"/>
      <c r="EC157" s="18"/>
      <c r="ED157" s="18"/>
      <c r="EE157" s="18"/>
      <c r="EF157" s="18"/>
      <c r="EG157" s="18"/>
      <c r="EH157" s="18"/>
      <c r="EI157" s="18"/>
      <c r="EJ157" s="18"/>
      <c r="EK157" s="18"/>
      <c r="EL157" s="18"/>
      <c r="EM157" s="18"/>
      <c r="EN157" s="18"/>
      <c r="EO157" s="18"/>
      <c r="EP157" s="18"/>
      <c r="EQ157" s="18"/>
      <c r="ER157" s="18"/>
      <c r="ES157" s="18"/>
      <c r="ET157" s="18"/>
      <c r="EU157" s="18"/>
      <c r="EV157" s="18"/>
      <c r="EW157" s="18"/>
      <c r="EX157" s="18"/>
      <c r="EY157" s="18"/>
      <c r="EZ157" s="18"/>
      <c r="FA157" s="18"/>
      <c r="FB157" s="18"/>
      <c r="FC157" s="18"/>
      <c r="FD157" s="18"/>
      <c r="FE157" s="18"/>
    </row>
    <row r="158" spans="1:161" x14ac:dyDescent="0.25">
      <c r="A158" s="28"/>
      <c r="B158" s="71"/>
      <c r="C158" s="29"/>
      <c r="D158" s="30"/>
      <c r="E158" s="31"/>
      <c r="F158" s="32"/>
      <c r="G158" s="74"/>
      <c r="H158" s="33"/>
      <c r="I158" s="34"/>
      <c r="J158" s="35"/>
      <c r="K158" s="104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9"/>
      <c r="AX158" s="18"/>
      <c r="AY158" s="18"/>
      <c r="AZ158" s="18"/>
      <c r="BA158" s="18"/>
      <c r="BB158" s="18"/>
      <c r="BC158" s="18"/>
      <c r="BD158" s="18"/>
      <c r="BE158" s="18"/>
      <c r="BF158" s="18"/>
      <c r="BG158" s="18"/>
      <c r="BH158" s="19"/>
      <c r="BI158" s="18"/>
      <c r="BJ158" s="18"/>
      <c r="BK158" s="18"/>
      <c r="BL158" s="18"/>
      <c r="BM158" s="18"/>
      <c r="BN158" s="18"/>
      <c r="BO158" s="18"/>
      <c r="BP158" s="18"/>
      <c r="BQ158" s="18"/>
      <c r="BR158" s="18"/>
      <c r="BS158" s="19"/>
      <c r="BT158" s="18"/>
      <c r="BU158" s="18"/>
      <c r="BV158" s="18"/>
      <c r="BW158" s="18"/>
      <c r="BX158" s="18"/>
      <c r="BY158" s="18"/>
      <c r="BZ158" s="18"/>
      <c r="CA158" s="18"/>
      <c r="CB158" s="18"/>
      <c r="CC158" s="18"/>
      <c r="CD158" s="18"/>
      <c r="CE158" s="18"/>
      <c r="CF158" s="18"/>
      <c r="CG158" s="18"/>
      <c r="CH158" s="18"/>
      <c r="CI158" s="18"/>
      <c r="CJ158" s="8">
        <f t="shared" si="109"/>
        <v>0</v>
      </c>
      <c r="CK158" s="8">
        <f t="shared" si="110"/>
        <v>0</v>
      </c>
      <c r="CL158" s="8" t="str">
        <f t="shared" si="121"/>
        <v/>
      </c>
      <c r="CM158" s="8" t="str">
        <f t="shared" si="122"/>
        <v/>
      </c>
      <c r="CN158" s="8" t="str">
        <f t="shared" si="123"/>
        <v/>
      </c>
      <c r="CO158" s="8" t="str">
        <f t="shared" si="124"/>
        <v/>
      </c>
      <c r="CP158" s="8">
        <f>IF(D158="",0,IF(D158=E158,0,IF(D158&lt;E158,0,IF('Equipes et choix des points'!$I$2=1,IF('Matchs et classements'!D158&gt;'Matchs et classements'!E158,3),IF('Equipes et choix des points'!$I$2=2,IF('Matchs et classements'!D158&gt;E158,4))))))</f>
        <v>0</v>
      </c>
      <c r="CQ158" s="8">
        <f>IF(E158="",0,IF(E158=D158,0,IF(E158&lt;D158,0,IF('Equipes et choix des points'!$I$2=1,IF('Matchs et classements'!E158&gt;'Matchs et classements'!D158,3),IF('Equipes et choix des points'!$I$2=2,IF('Matchs et classements'!E158&gt;'Matchs et classements'!D158,4))))))</f>
        <v>0</v>
      </c>
      <c r="CR158" s="8">
        <f>IF(D158="",0,IF(D158&gt;E158,0,IF(D158&lt;E158,0,IF('Equipes et choix des points'!$I$2=1,IF('Matchs et classements'!D158='Matchs et classements'!E158,1),IF('Equipes et choix des points'!$I$2=2,IF('Matchs et classements'!D158='Matchs et classements'!E158,2))))))</f>
        <v>0</v>
      </c>
      <c r="CS158" s="8">
        <f>IF(E158="",0,IF(E158&gt;D158,0,IF(E158&lt;D158,0,IF('Equipes et choix des points'!$I$2=1,IF('Matchs et classements'!E158='Matchs et classements'!D158,1),IF('Equipes et choix des points'!$I$2=2,IF('Matchs et classements'!E158='Matchs et classements'!D158,2))))))</f>
        <v>0</v>
      </c>
      <c r="CT158" s="8">
        <f>IF(D158="",0,IF(D158&gt;E158,0,IF(D158=E158,0,IF('Equipes et choix des points'!$I$2=1,IF('Matchs et classements'!D158&lt;'Matchs et classements'!E158,0),IF('Equipes et choix des points'!$I$2=2,IF('Matchs et classements'!D158&lt;'Matchs et classements'!E158,1))))))</f>
        <v>0</v>
      </c>
      <c r="CU158" s="8">
        <f>IF(E158="",0,IF(E158&gt;D158,0,IF(E158=D158,0,IF('Equipes et choix des points'!$I$2=1,IF('Matchs et classements'!E158&lt;'Matchs et classements'!D158,0),IF('Equipes et choix des points'!$I$2=2,IF('Matchs et classements'!E158&lt;'Matchs et classements'!D158,1))))))</f>
        <v>0</v>
      </c>
      <c r="CV158" s="8">
        <f t="shared" si="125"/>
        <v>0</v>
      </c>
      <c r="CW158" s="8">
        <f t="shared" si="126"/>
        <v>0</v>
      </c>
      <c r="CX158" s="8">
        <f t="shared" si="127"/>
        <v>0</v>
      </c>
      <c r="CY158" s="8">
        <f t="shared" si="128"/>
        <v>0</v>
      </c>
      <c r="CZ158" s="8" t="b">
        <f t="shared" si="111"/>
        <v>0</v>
      </c>
      <c r="DA158" s="8" t="b">
        <f t="shared" si="112"/>
        <v>0</v>
      </c>
      <c r="DB158" s="8" t="b">
        <f t="shared" si="113"/>
        <v>0</v>
      </c>
      <c r="DC158" s="8" t="b">
        <f t="shared" si="114"/>
        <v>0</v>
      </c>
      <c r="DD158" s="8" t="b">
        <f t="shared" si="115"/>
        <v>0</v>
      </c>
      <c r="DE158" s="8" t="b">
        <f t="shared" si="116"/>
        <v>0</v>
      </c>
      <c r="DF158" s="8">
        <f t="shared" si="117"/>
        <v>0</v>
      </c>
      <c r="DG158" s="8">
        <f t="shared" si="118"/>
        <v>0</v>
      </c>
      <c r="DH158" s="8">
        <f t="shared" si="119"/>
        <v>0</v>
      </c>
      <c r="DI158" s="8">
        <f t="shared" si="120"/>
        <v>0</v>
      </c>
      <c r="DJ158" s="19"/>
      <c r="DK158" s="18"/>
      <c r="DL158" s="18"/>
      <c r="DM158" s="19"/>
      <c r="DN158" s="19"/>
      <c r="DO158" s="18"/>
      <c r="DP158" s="18"/>
      <c r="DQ158" s="19"/>
      <c r="DR158" s="19"/>
      <c r="DS158" s="18"/>
      <c r="DT158" s="18"/>
      <c r="DU158" s="19"/>
      <c r="DV158" s="18"/>
      <c r="DW158" s="18"/>
      <c r="DX158" s="18"/>
      <c r="DY158" s="18"/>
      <c r="DZ158" s="18"/>
      <c r="EA158" s="18"/>
      <c r="EB158" s="18"/>
      <c r="EC158" s="18"/>
      <c r="ED158" s="18"/>
      <c r="EE158" s="18"/>
      <c r="EF158" s="18"/>
      <c r="EG158" s="18"/>
      <c r="EH158" s="18"/>
      <c r="EI158" s="18"/>
      <c r="EJ158" s="18"/>
      <c r="EK158" s="18"/>
      <c r="EL158" s="18"/>
      <c r="EM158" s="18"/>
      <c r="EN158" s="18"/>
      <c r="EO158" s="18"/>
      <c r="EP158" s="18"/>
      <c r="EQ158" s="18"/>
      <c r="ER158" s="18"/>
      <c r="ES158" s="18"/>
      <c r="ET158" s="18"/>
      <c r="EU158" s="18"/>
      <c r="EV158" s="18"/>
      <c r="EW158" s="18"/>
      <c r="EX158" s="18"/>
      <c r="EY158" s="18"/>
      <c r="EZ158" s="18"/>
      <c r="FA158" s="18"/>
      <c r="FB158" s="18"/>
      <c r="FC158" s="18"/>
      <c r="FD158" s="18"/>
      <c r="FE158" s="18"/>
    </row>
    <row r="159" spans="1:161" x14ac:dyDescent="0.25">
      <c r="A159" s="28"/>
      <c r="B159" s="71"/>
      <c r="C159" s="29"/>
      <c r="D159" s="30"/>
      <c r="E159" s="31"/>
      <c r="F159" s="32"/>
      <c r="G159" s="74"/>
      <c r="H159" s="33"/>
      <c r="I159" s="34"/>
      <c r="J159" s="35"/>
      <c r="K159" s="104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9"/>
      <c r="AX159" s="18"/>
      <c r="AY159" s="18"/>
      <c r="AZ159" s="18"/>
      <c r="BA159" s="18"/>
      <c r="BB159" s="18"/>
      <c r="BC159" s="18"/>
      <c r="BD159" s="18"/>
      <c r="BE159" s="18"/>
      <c r="BF159" s="18"/>
      <c r="BG159" s="18"/>
      <c r="BH159" s="19"/>
      <c r="BI159" s="18"/>
      <c r="BJ159" s="18"/>
      <c r="BK159" s="18"/>
      <c r="BL159" s="18"/>
      <c r="BM159" s="18"/>
      <c r="BN159" s="18"/>
      <c r="BO159" s="18"/>
      <c r="BP159" s="18"/>
      <c r="BQ159" s="18"/>
      <c r="BR159" s="18"/>
      <c r="BS159" s="19"/>
      <c r="BT159" s="18"/>
      <c r="BU159" s="18"/>
      <c r="BV159" s="18"/>
      <c r="BW159" s="18"/>
      <c r="BX159" s="18"/>
      <c r="BY159" s="18"/>
      <c r="BZ159" s="18"/>
      <c r="CA159" s="18"/>
      <c r="CB159" s="18"/>
      <c r="CC159" s="18"/>
      <c r="CD159" s="18"/>
      <c r="CE159" s="18"/>
      <c r="CF159" s="18"/>
      <c r="CG159" s="18"/>
      <c r="CH159" s="18"/>
      <c r="CI159" s="18"/>
      <c r="CJ159" s="8">
        <f t="shared" si="109"/>
        <v>0</v>
      </c>
      <c r="CK159" s="8">
        <f t="shared" si="110"/>
        <v>0</v>
      </c>
      <c r="CL159" s="8" t="str">
        <f t="shared" si="121"/>
        <v/>
      </c>
      <c r="CM159" s="8" t="str">
        <f t="shared" si="122"/>
        <v/>
      </c>
      <c r="CN159" s="8" t="str">
        <f t="shared" si="123"/>
        <v/>
      </c>
      <c r="CO159" s="8" t="str">
        <f t="shared" si="124"/>
        <v/>
      </c>
      <c r="CP159" s="8">
        <f>IF(D159="",0,IF(D159=E159,0,IF(D159&lt;E159,0,IF('Equipes et choix des points'!$I$2=1,IF('Matchs et classements'!D159&gt;'Matchs et classements'!E159,3),IF('Equipes et choix des points'!$I$2=2,IF('Matchs et classements'!D159&gt;E159,4))))))</f>
        <v>0</v>
      </c>
      <c r="CQ159" s="8">
        <f>IF(E159="",0,IF(E159=D159,0,IF(E159&lt;D159,0,IF('Equipes et choix des points'!$I$2=1,IF('Matchs et classements'!E159&gt;'Matchs et classements'!D159,3),IF('Equipes et choix des points'!$I$2=2,IF('Matchs et classements'!E159&gt;'Matchs et classements'!D159,4))))))</f>
        <v>0</v>
      </c>
      <c r="CR159" s="8">
        <f>IF(D159="",0,IF(D159&gt;E159,0,IF(D159&lt;E159,0,IF('Equipes et choix des points'!$I$2=1,IF('Matchs et classements'!D159='Matchs et classements'!E159,1),IF('Equipes et choix des points'!$I$2=2,IF('Matchs et classements'!D159='Matchs et classements'!E159,2))))))</f>
        <v>0</v>
      </c>
      <c r="CS159" s="8">
        <f>IF(E159="",0,IF(E159&gt;D159,0,IF(E159&lt;D159,0,IF('Equipes et choix des points'!$I$2=1,IF('Matchs et classements'!E159='Matchs et classements'!D159,1),IF('Equipes et choix des points'!$I$2=2,IF('Matchs et classements'!E159='Matchs et classements'!D159,2))))))</f>
        <v>0</v>
      </c>
      <c r="CT159" s="8">
        <f>IF(D159="",0,IF(D159&gt;E159,0,IF(D159=E159,0,IF('Equipes et choix des points'!$I$2=1,IF('Matchs et classements'!D159&lt;'Matchs et classements'!E159,0),IF('Equipes et choix des points'!$I$2=2,IF('Matchs et classements'!D159&lt;'Matchs et classements'!E159,1))))))</f>
        <v>0</v>
      </c>
      <c r="CU159" s="8">
        <f>IF(E159="",0,IF(E159&gt;D159,0,IF(E159=D159,0,IF('Equipes et choix des points'!$I$2=1,IF('Matchs et classements'!E159&lt;'Matchs et classements'!D159,0),IF('Equipes et choix des points'!$I$2=2,IF('Matchs et classements'!E159&lt;'Matchs et classements'!D159,1))))))</f>
        <v>0</v>
      </c>
      <c r="CV159" s="8">
        <f t="shared" si="125"/>
        <v>0</v>
      </c>
      <c r="CW159" s="8">
        <f t="shared" si="126"/>
        <v>0</v>
      </c>
      <c r="CX159" s="8">
        <f t="shared" si="127"/>
        <v>0</v>
      </c>
      <c r="CY159" s="8">
        <f t="shared" si="128"/>
        <v>0</v>
      </c>
      <c r="CZ159" s="8" t="b">
        <f t="shared" si="111"/>
        <v>0</v>
      </c>
      <c r="DA159" s="8" t="b">
        <f t="shared" si="112"/>
        <v>0</v>
      </c>
      <c r="DB159" s="8" t="b">
        <f t="shared" si="113"/>
        <v>0</v>
      </c>
      <c r="DC159" s="8" t="b">
        <f t="shared" si="114"/>
        <v>0</v>
      </c>
      <c r="DD159" s="8" t="b">
        <f t="shared" si="115"/>
        <v>0</v>
      </c>
      <c r="DE159" s="8" t="b">
        <f t="shared" si="116"/>
        <v>0</v>
      </c>
      <c r="DF159" s="8">
        <f t="shared" si="117"/>
        <v>0</v>
      </c>
      <c r="DG159" s="8">
        <f t="shared" si="118"/>
        <v>0</v>
      </c>
      <c r="DH159" s="8">
        <f t="shared" si="119"/>
        <v>0</v>
      </c>
      <c r="DI159" s="8">
        <f t="shared" si="120"/>
        <v>0</v>
      </c>
      <c r="DJ159" s="19"/>
      <c r="DK159" s="18"/>
      <c r="DL159" s="18"/>
      <c r="DM159" s="19"/>
      <c r="DN159" s="19"/>
      <c r="DO159" s="18"/>
      <c r="DP159" s="18"/>
      <c r="DQ159" s="19"/>
      <c r="DR159" s="19"/>
      <c r="DS159" s="18"/>
      <c r="DT159" s="18"/>
      <c r="DU159" s="19"/>
      <c r="DV159" s="18"/>
      <c r="DW159" s="18"/>
      <c r="DX159" s="18"/>
      <c r="DY159" s="18"/>
      <c r="DZ159" s="18"/>
      <c r="EA159" s="18"/>
      <c r="EB159" s="18"/>
      <c r="EC159" s="18"/>
      <c r="ED159" s="18"/>
      <c r="EE159" s="18"/>
      <c r="EF159" s="18"/>
      <c r="EG159" s="18"/>
      <c r="EH159" s="18"/>
      <c r="EI159" s="18"/>
      <c r="EJ159" s="18"/>
      <c r="EK159" s="18"/>
      <c r="EL159" s="18"/>
      <c r="EM159" s="18"/>
      <c r="EN159" s="18"/>
      <c r="EO159" s="18"/>
      <c r="EP159" s="18"/>
      <c r="EQ159" s="18"/>
      <c r="ER159" s="18"/>
      <c r="ES159" s="18"/>
      <c r="ET159" s="18"/>
      <c r="EU159" s="18"/>
      <c r="EV159" s="18"/>
      <c r="EW159" s="18"/>
      <c r="EX159" s="18"/>
      <c r="EY159" s="18"/>
      <c r="EZ159" s="18"/>
      <c r="FA159" s="18"/>
      <c r="FB159" s="18"/>
      <c r="FC159" s="18"/>
      <c r="FD159" s="18"/>
      <c r="FE159" s="18"/>
    </row>
    <row r="160" spans="1:161" x14ac:dyDescent="0.25">
      <c r="A160" s="28"/>
      <c r="B160" s="71"/>
      <c r="C160" s="29"/>
      <c r="D160" s="30"/>
      <c r="E160" s="31"/>
      <c r="F160" s="32"/>
      <c r="G160" s="74"/>
      <c r="H160" s="33"/>
      <c r="I160" s="34"/>
      <c r="J160" s="35"/>
      <c r="K160" s="104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9"/>
      <c r="AX160" s="18"/>
      <c r="AY160" s="18"/>
      <c r="AZ160" s="18"/>
      <c r="BA160" s="18"/>
      <c r="BB160" s="18"/>
      <c r="BC160" s="18"/>
      <c r="BD160" s="18"/>
      <c r="BE160" s="18"/>
      <c r="BF160" s="18"/>
      <c r="BG160" s="18"/>
      <c r="BH160" s="19"/>
      <c r="BI160" s="18"/>
      <c r="BJ160" s="18"/>
      <c r="BK160" s="18"/>
      <c r="BL160" s="18"/>
      <c r="BM160" s="18"/>
      <c r="BN160" s="18"/>
      <c r="BO160" s="18"/>
      <c r="BP160" s="18"/>
      <c r="BQ160" s="18"/>
      <c r="BR160" s="18"/>
      <c r="BS160" s="19"/>
      <c r="BT160" s="18"/>
      <c r="BU160" s="18"/>
      <c r="BV160" s="18"/>
      <c r="BW160" s="18"/>
      <c r="BX160" s="18"/>
      <c r="BY160" s="18"/>
      <c r="BZ160" s="18"/>
      <c r="CA160" s="18"/>
      <c r="CB160" s="18"/>
      <c r="CC160" s="18"/>
      <c r="CD160" s="18"/>
      <c r="CE160" s="18"/>
      <c r="CF160" s="18"/>
      <c r="CG160" s="18"/>
      <c r="CH160" s="18"/>
      <c r="CI160" s="18"/>
      <c r="CJ160" s="8">
        <f t="shared" si="109"/>
        <v>0</v>
      </c>
      <c r="CK160" s="8">
        <f t="shared" si="110"/>
        <v>0</v>
      </c>
      <c r="CL160" s="8" t="str">
        <f t="shared" si="121"/>
        <v/>
      </c>
      <c r="CM160" s="8" t="str">
        <f t="shared" si="122"/>
        <v/>
      </c>
      <c r="CN160" s="8" t="str">
        <f t="shared" si="123"/>
        <v/>
      </c>
      <c r="CO160" s="8" t="str">
        <f t="shared" si="124"/>
        <v/>
      </c>
      <c r="CP160" s="8">
        <f>IF(D160="",0,IF(D160=E160,0,IF(D160&lt;E160,0,IF('Equipes et choix des points'!$I$2=1,IF('Matchs et classements'!D160&gt;'Matchs et classements'!E160,3),IF('Equipes et choix des points'!$I$2=2,IF('Matchs et classements'!D160&gt;E160,4))))))</f>
        <v>0</v>
      </c>
      <c r="CQ160" s="8">
        <f>IF(E160="",0,IF(E160=D160,0,IF(E160&lt;D160,0,IF('Equipes et choix des points'!$I$2=1,IF('Matchs et classements'!E160&gt;'Matchs et classements'!D160,3),IF('Equipes et choix des points'!$I$2=2,IF('Matchs et classements'!E160&gt;'Matchs et classements'!D160,4))))))</f>
        <v>0</v>
      </c>
      <c r="CR160" s="8">
        <f>IF(D160="",0,IF(D160&gt;E160,0,IF(D160&lt;E160,0,IF('Equipes et choix des points'!$I$2=1,IF('Matchs et classements'!D160='Matchs et classements'!E160,1),IF('Equipes et choix des points'!$I$2=2,IF('Matchs et classements'!D160='Matchs et classements'!E160,2))))))</f>
        <v>0</v>
      </c>
      <c r="CS160" s="8">
        <f>IF(E160="",0,IF(E160&gt;D160,0,IF(E160&lt;D160,0,IF('Equipes et choix des points'!$I$2=1,IF('Matchs et classements'!E160='Matchs et classements'!D160,1),IF('Equipes et choix des points'!$I$2=2,IF('Matchs et classements'!E160='Matchs et classements'!D160,2))))))</f>
        <v>0</v>
      </c>
      <c r="CT160" s="8">
        <f>IF(D160="",0,IF(D160&gt;E160,0,IF(D160=E160,0,IF('Equipes et choix des points'!$I$2=1,IF('Matchs et classements'!D160&lt;'Matchs et classements'!E160,0),IF('Equipes et choix des points'!$I$2=2,IF('Matchs et classements'!D160&lt;'Matchs et classements'!E160,1))))))</f>
        <v>0</v>
      </c>
      <c r="CU160" s="8">
        <f>IF(E160="",0,IF(E160&gt;D160,0,IF(E160=D160,0,IF('Equipes et choix des points'!$I$2=1,IF('Matchs et classements'!E160&lt;'Matchs et classements'!D160,0),IF('Equipes et choix des points'!$I$2=2,IF('Matchs et classements'!E160&lt;'Matchs et classements'!D160,1))))))</f>
        <v>0</v>
      </c>
      <c r="CV160" s="8">
        <f t="shared" si="125"/>
        <v>0</v>
      </c>
      <c r="CW160" s="8">
        <f t="shared" si="126"/>
        <v>0</v>
      </c>
      <c r="CX160" s="8">
        <f t="shared" si="127"/>
        <v>0</v>
      </c>
      <c r="CY160" s="8">
        <f t="shared" si="128"/>
        <v>0</v>
      </c>
      <c r="CZ160" s="8" t="b">
        <f t="shared" si="111"/>
        <v>0</v>
      </c>
      <c r="DA160" s="8" t="b">
        <f t="shared" si="112"/>
        <v>0</v>
      </c>
      <c r="DB160" s="8" t="b">
        <f t="shared" si="113"/>
        <v>0</v>
      </c>
      <c r="DC160" s="8" t="b">
        <f t="shared" si="114"/>
        <v>0</v>
      </c>
      <c r="DD160" s="8" t="b">
        <f t="shared" si="115"/>
        <v>0</v>
      </c>
      <c r="DE160" s="8" t="b">
        <f t="shared" si="116"/>
        <v>0</v>
      </c>
      <c r="DF160" s="8">
        <f t="shared" si="117"/>
        <v>0</v>
      </c>
      <c r="DG160" s="8">
        <f t="shared" si="118"/>
        <v>0</v>
      </c>
      <c r="DH160" s="8">
        <f t="shared" si="119"/>
        <v>0</v>
      </c>
      <c r="DI160" s="8">
        <f t="shared" si="120"/>
        <v>0</v>
      </c>
      <c r="DJ160" s="19"/>
      <c r="DK160" s="18"/>
      <c r="DL160" s="18"/>
      <c r="DM160" s="19"/>
      <c r="DN160" s="19"/>
      <c r="DO160" s="18"/>
      <c r="DP160" s="18"/>
      <c r="DQ160" s="19"/>
      <c r="DR160" s="19"/>
      <c r="DS160" s="18"/>
      <c r="DT160" s="18"/>
      <c r="DU160" s="19"/>
      <c r="DV160" s="18"/>
      <c r="DW160" s="18"/>
      <c r="DX160" s="18"/>
      <c r="DY160" s="18"/>
      <c r="DZ160" s="18"/>
      <c r="EA160" s="18"/>
      <c r="EB160" s="18"/>
      <c r="EC160" s="18"/>
      <c r="ED160" s="18"/>
      <c r="EE160" s="18"/>
      <c r="EF160" s="18"/>
      <c r="EG160" s="18"/>
      <c r="EH160" s="18"/>
      <c r="EI160" s="18"/>
      <c r="EJ160" s="18"/>
      <c r="EK160" s="18"/>
      <c r="EL160" s="18"/>
      <c r="EM160" s="18"/>
      <c r="EN160" s="18"/>
      <c r="EO160" s="18"/>
      <c r="EP160" s="18"/>
      <c r="EQ160" s="18"/>
      <c r="ER160" s="18"/>
      <c r="ES160" s="18"/>
      <c r="ET160" s="18"/>
      <c r="EU160" s="18"/>
      <c r="EV160" s="18"/>
      <c r="EW160" s="18"/>
      <c r="EX160" s="18"/>
      <c r="EY160" s="18"/>
      <c r="EZ160" s="18"/>
      <c r="FA160" s="18"/>
      <c r="FB160" s="18"/>
      <c r="FC160" s="18"/>
      <c r="FD160" s="18"/>
      <c r="FE160" s="18"/>
    </row>
    <row r="161" spans="1:161" x14ac:dyDescent="0.25">
      <c r="A161" s="28"/>
      <c r="B161" s="71"/>
      <c r="C161" s="29"/>
      <c r="D161" s="30"/>
      <c r="E161" s="31"/>
      <c r="F161" s="32"/>
      <c r="G161" s="74"/>
      <c r="H161" s="33"/>
      <c r="I161" s="34"/>
      <c r="J161" s="35"/>
      <c r="K161" s="104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9"/>
      <c r="AX161" s="18"/>
      <c r="AY161" s="18"/>
      <c r="AZ161" s="18"/>
      <c r="BA161" s="18"/>
      <c r="BB161" s="18"/>
      <c r="BC161" s="18"/>
      <c r="BD161" s="18"/>
      <c r="BE161" s="18"/>
      <c r="BF161" s="18"/>
      <c r="BG161" s="18"/>
      <c r="BH161" s="19"/>
      <c r="BI161" s="18"/>
      <c r="BJ161" s="18"/>
      <c r="BK161" s="18"/>
      <c r="BL161" s="18"/>
      <c r="BM161" s="18"/>
      <c r="BN161" s="18"/>
      <c r="BO161" s="18"/>
      <c r="BP161" s="18"/>
      <c r="BQ161" s="18"/>
      <c r="BR161" s="18"/>
      <c r="BS161" s="19"/>
      <c r="BT161" s="18"/>
      <c r="BU161" s="18"/>
      <c r="BV161" s="18"/>
      <c r="BW161" s="18"/>
      <c r="BX161" s="18"/>
      <c r="BY161" s="18"/>
      <c r="BZ161" s="18"/>
      <c r="CA161" s="18"/>
      <c r="CB161" s="18"/>
      <c r="CC161" s="18"/>
      <c r="CD161" s="18"/>
      <c r="CE161" s="18"/>
      <c r="CF161" s="18"/>
      <c r="CG161" s="18"/>
      <c r="CH161" s="18"/>
      <c r="CI161" s="18"/>
      <c r="CJ161" s="8">
        <f t="shared" si="109"/>
        <v>0</v>
      </c>
      <c r="CK161" s="8">
        <f t="shared" si="110"/>
        <v>0</v>
      </c>
      <c r="CL161" s="8" t="str">
        <f t="shared" si="121"/>
        <v/>
      </c>
      <c r="CM161" s="8" t="str">
        <f t="shared" si="122"/>
        <v/>
      </c>
      <c r="CN161" s="8" t="str">
        <f t="shared" si="123"/>
        <v/>
      </c>
      <c r="CO161" s="8" t="str">
        <f t="shared" si="124"/>
        <v/>
      </c>
      <c r="CP161" s="8">
        <f>IF(D161="",0,IF(D161=E161,0,IF(D161&lt;E161,0,IF('Equipes et choix des points'!$I$2=1,IF('Matchs et classements'!D161&gt;'Matchs et classements'!E161,3),IF('Equipes et choix des points'!$I$2=2,IF('Matchs et classements'!D161&gt;E161,4))))))</f>
        <v>0</v>
      </c>
      <c r="CQ161" s="8">
        <f>IF(E161="",0,IF(E161=D161,0,IF(E161&lt;D161,0,IF('Equipes et choix des points'!$I$2=1,IF('Matchs et classements'!E161&gt;'Matchs et classements'!D161,3),IF('Equipes et choix des points'!$I$2=2,IF('Matchs et classements'!E161&gt;'Matchs et classements'!D161,4))))))</f>
        <v>0</v>
      </c>
      <c r="CR161" s="8">
        <f>IF(D161="",0,IF(D161&gt;E161,0,IF(D161&lt;E161,0,IF('Equipes et choix des points'!$I$2=1,IF('Matchs et classements'!D161='Matchs et classements'!E161,1),IF('Equipes et choix des points'!$I$2=2,IF('Matchs et classements'!D161='Matchs et classements'!E161,2))))))</f>
        <v>0</v>
      </c>
      <c r="CS161" s="8">
        <f>IF(E161="",0,IF(E161&gt;D161,0,IF(E161&lt;D161,0,IF('Equipes et choix des points'!$I$2=1,IF('Matchs et classements'!E161='Matchs et classements'!D161,1),IF('Equipes et choix des points'!$I$2=2,IF('Matchs et classements'!E161='Matchs et classements'!D161,2))))))</f>
        <v>0</v>
      </c>
      <c r="CT161" s="8">
        <f>IF(D161="",0,IF(D161&gt;E161,0,IF(D161=E161,0,IF('Equipes et choix des points'!$I$2=1,IF('Matchs et classements'!D161&lt;'Matchs et classements'!E161,0),IF('Equipes et choix des points'!$I$2=2,IF('Matchs et classements'!D161&lt;'Matchs et classements'!E161,1))))))</f>
        <v>0</v>
      </c>
      <c r="CU161" s="8">
        <f>IF(E161="",0,IF(E161&gt;D161,0,IF(E161=D161,0,IF('Equipes et choix des points'!$I$2=1,IF('Matchs et classements'!E161&lt;'Matchs et classements'!D161,0),IF('Equipes et choix des points'!$I$2=2,IF('Matchs et classements'!E161&lt;'Matchs et classements'!D161,1))))))</f>
        <v>0</v>
      </c>
      <c r="CV161" s="8">
        <f t="shared" si="125"/>
        <v>0</v>
      </c>
      <c r="CW161" s="8">
        <f t="shared" si="126"/>
        <v>0</v>
      </c>
      <c r="CX161" s="8">
        <f t="shared" si="127"/>
        <v>0</v>
      </c>
      <c r="CY161" s="8">
        <f t="shared" si="128"/>
        <v>0</v>
      </c>
      <c r="CZ161" s="8" t="b">
        <f t="shared" si="111"/>
        <v>0</v>
      </c>
      <c r="DA161" s="8" t="b">
        <f t="shared" si="112"/>
        <v>0</v>
      </c>
      <c r="DB161" s="8" t="b">
        <f t="shared" si="113"/>
        <v>0</v>
      </c>
      <c r="DC161" s="8" t="b">
        <f t="shared" si="114"/>
        <v>0</v>
      </c>
      <c r="DD161" s="8" t="b">
        <f t="shared" si="115"/>
        <v>0</v>
      </c>
      <c r="DE161" s="8" t="b">
        <f t="shared" si="116"/>
        <v>0</v>
      </c>
      <c r="DF161" s="8">
        <f t="shared" si="117"/>
        <v>0</v>
      </c>
      <c r="DG161" s="8">
        <f t="shared" si="118"/>
        <v>0</v>
      </c>
      <c r="DH161" s="8">
        <f t="shared" si="119"/>
        <v>0</v>
      </c>
      <c r="DI161" s="8">
        <f t="shared" si="120"/>
        <v>0</v>
      </c>
      <c r="DJ161" s="19"/>
      <c r="DK161" s="18"/>
      <c r="DL161" s="18"/>
      <c r="DM161" s="19"/>
      <c r="DN161" s="19"/>
      <c r="DO161" s="18"/>
      <c r="DP161" s="18"/>
      <c r="DQ161" s="19"/>
      <c r="DR161" s="19"/>
      <c r="DS161" s="18"/>
      <c r="DT161" s="18"/>
      <c r="DU161" s="19"/>
      <c r="DV161" s="18"/>
      <c r="DW161" s="18"/>
      <c r="DX161" s="18"/>
      <c r="DY161" s="18"/>
      <c r="DZ161" s="18"/>
      <c r="EA161" s="18"/>
      <c r="EB161" s="18"/>
      <c r="EC161" s="18"/>
      <c r="ED161" s="18"/>
      <c r="EE161" s="18"/>
      <c r="EF161" s="18"/>
      <c r="EG161" s="18"/>
      <c r="EH161" s="18"/>
      <c r="EI161" s="18"/>
      <c r="EJ161" s="18"/>
      <c r="EK161" s="18"/>
      <c r="EL161" s="18"/>
      <c r="EM161" s="18"/>
      <c r="EN161" s="18"/>
      <c r="EO161" s="18"/>
      <c r="EP161" s="18"/>
      <c r="EQ161" s="18"/>
      <c r="ER161" s="18"/>
      <c r="ES161" s="18"/>
      <c r="ET161" s="18"/>
      <c r="EU161" s="18"/>
      <c r="EV161" s="18"/>
      <c r="EW161" s="18"/>
      <c r="EX161" s="18"/>
      <c r="EY161" s="18"/>
      <c r="EZ161" s="18"/>
      <c r="FA161" s="18"/>
      <c r="FB161" s="18"/>
      <c r="FC161" s="18"/>
      <c r="FD161" s="18"/>
      <c r="FE161" s="18"/>
    </row>
    <row r="162" spans="1:161" x14ac:dyDescent="0.25">
      <c r="A162" s="28"/>
      <c r="B162" s="71"/>
      <c r="C162" s="29"/>
      <c r="D162" s="30"/>
      <c r="E162" s="31"/>
      <c r="F162" s="32"/>
      <c r="G162" s="74"/>
      <c r="H162" s="33"/>
      <c r="I162" s="34"/>
      <c r="J162" s="35"/>
      <c r="K162" s="104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9"/>
      <c r="AX162" s="18"/>
      <c r="AY162" s="18"/>
      <c r="AZ162" s="18"/>
      <c r="BA162" s="18"/>
      <c r="BB162" s="18"/>
      <c r="BC162" s="18"/>
      <c r="BD162" s="18"/>
      <c r="BE162" s="18"/>
      <c r="BF162" s="18"/>
      <c r="BG162" s="18"/>
      <c r="BH162" s="19"/>
      <c r="BI162" s="18"/>
      <c r="BJ162" s="18"/>
      <c r="BK162" s="18"/>
      <c r="BL162" s="18"/>
      <c r="BM162" s="18"/>
      <c r="BN162" s="18"/>
      <c r="BO162" s="18"/>
      <c r="BP162" s="18"/>
      <c r="BQ162" s="18"/>
      <c r="BR162" s="18"/>
      <c r="BS162" s="19"/>
      <c r="BT162" s="18"/>
      <c r="BU162" s="18"/>
      <c r="BV162" s="18"/>
      <c r="BW162" s="18"/>
      <c r="BX162" s="18"/>
      <c r="BY162" s="18"/>
      <c r="BZ162" s="18"/>
      <c r="CA162" s="18"/>
      <c r="CB162" s="18"/>
      <c r="CC162" s="18"/>
      <c r="CD162" s="18"/>
      <c r="CE162" s="18"/>
      <c r="CF162" s="18"/>
      <c r="CG162" s="18"/>
      <c r="CH162" s="18"/>
      <c r="CI162" s="18"/>
      <c r="CJ162" s="8">
        <f t="shared" si="109"/>
        <v>0</v>
      </c>
      <c r="CK162" s="8">
        <f t="shared" si="110"/>
        <v>0</v>
      </c>
      <c r="CL162" s="8" t="str">
        <f t="shared" si="121"/>
        <v/>
      </c>
      <c r="CM162" s="8" t="str">
        <f t="shared" si="122"/>
        <v/>
      </c>
      <c r="CN162" s="8" t="str">
        <f t="shared" si="123"/>
        <v/>
      </c>
      <c r="CO162" s="8" t="str">
        <f t="shared" si="124"/>
        <v/>
      </c>
      <c r="CP162" s="8">
        <f>IF(D162="",0,IF(D162=E162,0,IF(D162&lt;E162,0,IF('Equipes et choix des points'!$I$2=1,IF('Matchs et classements'!D162&gt;'Matchs et classements'!E162,3),IF('Equipes et choix des points'!$I$2=2,IF('Matchs et classements'!D162&gt;E162,4))))))</f>
        <v>0</v>
      </c>
      <c r="CQ162" s="8">
        <f>IF(E162="",0,IF(E162=D162,0,IF(E162&lt;D162,0,IF('Equipes et choix des points'!$I$2=1,IF('Matchs et classements'!E162&gt;'Matchs et classements'!D162,3),IF('Equipes et choix des points'!$I$2=2,IF('Matchs et classements'!E162&gt;'Matchs et classements'!D162,4))))))</f>
        <v>0</v>
      </c>
      <c r="CR162" s="8">
        <f>IF(D162="",0,IF(D162&gt;E162,0,IF(D162&lt;E162,0,IF('Equipes et choix des points'!$I$2=1,IF('Matchs et classements'!D162='Matchs et classements'!E162,1),IF('Equipes et choix des points'!$I$2=2,IF('Matchs et classements'!D162='Matchs et classements'!E162,2))))))</f>
        <v>0</v>
      </c>
      <c r="CS162" s="8">
        <f>IF(E162="",0,IF(E162&gt;D162,0,IF(E162&lt;D162,0,IF('Equipes et choix des points'!$I$2=1,IF('Matchs et classements'!E162='Matchs et classements'!D162,1),IF('Equipes et choix des points'!$I$2=2,IF('Matchs et classements'!E162='Matchs et classements'!D162,2))))))</f>
        <v>0</v>
      </c>
      <c r="CT162" s="8">
        <f>IF(D162="",0,IF(D162&gt;E162,0,IF(D162=E162,0,IF('Equipes et choix des points'!$I$2=1,IF('Matchs et classements'!D162&lt;'Matchs et classements'!E162,0),IF('Equipes et choix des points'!$I$2=2,IF('Matchs et classements'!D162&lt;'Matchs et classements'!E162,1))))))</f>
        <v>0</v>
      </c>
      <c r="CU162" s="8">
        <f>IF(E162="",0,IF(E162&gt;D162,0,IF(E162=D162,0,IF('Equipes et choix des points'!$I$2=1,IF('Matchs et classements'!E162&lt;'Matchs et classements'!D162,0),IF('Equipes et choix des points'!$I$2=2,IF('Matchs et classements'!E162&lt;'Matchs et classements'!D162,1))))))</f>
        <v>0</v>
      </c>
      <c r="CV162" s="8">
        <f t="shared" si="125"/>
        <v>0</v>
      </c>
      <c r="CW162" s="8">
        <f t="shared" si="126"/>
        <v>0</v>
      </c>
      <c r="CX162" s="8">
        <f t="shared" si="127"/>
        <v>0</v>
      </c>
      <c r="CY162" s="8">
        <f t="shared" si="128"/>
        <v>0</v>
      </c>
      <c r="CZ162" s="8" t="b">
        <f t="shared" si="111"/>
        <v>0</v>
      </c>
      <c r="DA162" s="8" t="b">
        <f t="shared" si="112"/>
        <v>0</v>
      </c>
      <c r="DB162" s="8" t="b">
        <f t="shared" si="113"/>
        <v>0</v>
      </c>
      <c r="DC162" s="8" t="b">
        <f t="shared" si="114"/>
        <v>0</v>
      </c>
      <c r="DD162" s="8" t="b">
        <f t="shared" si="115"/>
        <v>0</v>
      </c>
      <c r="DE162" s="8" t="b">
        <f t="shared" si="116"/>
        <v>0</v>
      </c>
      <c r="DF162" s="8">
        <f t="shared" si="117"/>
        <v>0</v>
      </c>
      <c r="DG162" s="8">
        <f t="shared" si="118"/>
        <v>0</v>
      </c>
      <c r="DH162" s="8">
        <f t="shared" si="119"/>
        <v>0</v>
      </c>
      <c r="DI162" s="8">
        <f t="shared" si="120"/>
        <v>0</v>
      </c>
      <c r="DJ162" s="19"/>
      <c r="DK162" s="18"/>
      <c r="DL162" s="18"/>
      <c r="DM162" s="19"/>
      <c r="DN162" s="19"/>
      <c r="DO162" s="18"/>
      <c r="DP162" s="18"/>
      <c r="DQ162" s="19"/>
      <c r="DR162" s="19"/>
      <c r="DS162" s="18"/>
      <c r="DT162" s="18"/>
      <c r="DU162" s="19"/>
      <c r="DV162" s="18"/>
      <c r="DW162" s="18"/>
      <c r="DX162" s="18"/>
      <c r="DY162" s="18"/>
      <c r="DZ162" s="18"/>
      <c r="EA162" s="18"/>
      <c r="EB162" s="18"/>
      <c r="EC162" s="18"/>
      <c r="ED162" s="18"/>
      <c r="EE162" s="18"/>
      <c r="EF162" s="18"/>
      <c r="EG162" s="18"/>
      <c r="EH162" s="18"/>
      <c r="EI162" s="18"/>
      <c r="EJ162" s="18"/>
      <c r="EK162" s="18"/>
      <c r="EL162" s="18"/>
      <c r="EM162" s="18"/>
      <c r="EN162" s="18"/>
      <c r="EO162" s="18"/>
      <c r="EP162" s="18"/>
      <c r="EQ162" s="18"/>
      <c r="ER162" s="18"/>
      <c r="ES162" s="18"/>
      <c r="ET162" s="18"/>
      <c r="EU162" s="18"/>
      <c r="EV162" s="18"/>
      <c r="EW162" s="18"/>
      <c r="EX162" s="18"/>
      <c r="EY162" s="18"/>
      <c r="EZ162" s="18"/>
      <c r="FA162" s="18"/>
      <c r="FB162" s="18"/>
      <c r="FC162" s="18"/>
      <c r="FD162" s="18"/>
      <c r="FE162" s="18"/>
    </row>
    <row r="163" spans="1:161" ht="15.75" thickBot="1" x14ac:dyDescent="0.3">
      <c r="A163" s="36"/>
      <c r="B163" s="72"/>
      <c r="C163" s="37"/>
      <c r="D163" s="38"/>
      <c r="E163" s="39"/>
      <c r="F163" s="40"/>
      <c r="G163" s="75"/>
      <c r="H163" s="41"/>
      <c r="I163" s="42"/>
      <c r="J163" s="43"/>
      <c r="K163" s="105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9"/>
      <c r="AX163" s="18"/>
      <c r="AY163" s="18"/>
      <c r="AZ163" s="18"/>
      <c r="BA163" s="18"/>
      <c r="BB163" s="18"/>
      <c r="BC163" s="18"/>
      <c r="BD163" s="18"/>
      <c r="BE163" s="18"/>
      <c r="BF163" s="18"/>
      <c r="BG163" s="18"/>
      <c r="BH163" s="19"/>
      <c r="BI163" s="18"/>
      <c r="BJ163" s="18"/>
      <c r="BK163" s="18"/>
      <c r="BL163" s="18"/>
      <c r="BM163" s="18"/>
      <c r="BN163" s="18"/>
      <c r="BO163" s="18"/>
      <c r="BP163" s="18"/>
      <c r="BQ163" s="18"/>
      <c r="BR163" s="18"/>
      <c r="BS163" s="19"/>
      <c r="BT163" s="18"/>
      <c r="BU163" s="18"/>
      <c r="BV163" s="18"/>
      <c r="BW163" s="18"/>
      <c r="BX163" s="18"/>
      <c r="BY163" s="18"/>
      <c r="BZ163" s="18"/>
      <c r="CA163" s="18"/>
      <c r="CB163" s="18"/>
      <c r="CC163" s="18"/>
      <c r="CD163" s="18"/>
      <c r="CE163" s="18"/>
      <c r="CF163" s="18"/>
      <c r="CG163" s="18"/>
      <c r="CH163" s="18"/>
      <c r="CI163" s="18"/>
      <c r="CJ163" s="8">
        <f t="shared" si="109"/>
        <v>0</v>
      </c>
      <c r="CK163" s="8">
        <f t="shared" si="110"/>
        <v>0</v>
      </c>
      <c r="CL163" s="8" t="str">
        <f t="shared" si="121"/>
        <v/>
      </c>
      <c r="CM163" s="8" t="str">
        <f t="shared" si="122"/>
        <v/>
      </c>
      <c r="CN163" s="8" t="str">
        <f t="shared" si="123"/>
        <v/>
      </c>
      <c r="CO163" s="8" t="str">
        <f t="shared" si="124"/>
        <v/>
      </c>
      <c r="CP163" s="8">
        <f>IF(D163="",0,IF(D163=E163,0,IF(D163&lt;E163,0,IF('Equipes et choix des points'!$I$2=1,IF('Matchs et classements'!D163&gt;'Matchs et classements'!E163,3),IF('Equipes et choix des points'!$I$2=2,IF('Matchs et classements'!D163&gt;E163,4))))))</f>
        <v>0</v>
      </c>
      <c r="CQ163" s="8">
        <f>IF(E163="",0,IF(E163=D163,0,IF(E163&lt;D163,0,IF('Equipes et choix des points'!$I$2=1,IF('Matchs et classements'!E163&gt;'Matchs et classements'!D163,3),IF('Equipes et choix des points'!$I$2=2,IF('Matchs et classements'!E163&gt;'Matchs et classements'!D163,4))))))</f>
        <v>0</v>
      </c>
      <c r="CR163" s="8">
        <f>IF(D163="",0,IF(D163&gt;E163,0,IF(D163&lt;E163,0,IF('Equipes et choix des points'!$I$2=1,IF('Matchs et classements'!D163='Matchs et classements'!E163,1),IF('Equipes et choix des points'!$I$2=2,IF('Matchs et classements'!D163='Matchs et classements'!E163,2))))))</f>
        <v>0</v>
      </c>
      <c r="CS163" s="8">
        <f>IF(E163="",0,IF(E163&gt;D163,0,IF(E163&lt;D163,0,IF('Equipes et choix des points'!$I$2=1,IF('Matchs et classements'!E163='Matchs et classements'!D163,1),IF('Equipes et choix des points'!$I$2=2,IF('Matchs et classements'!E163='Matchs et classements'!D163,2))))))</f>
        <v>0</v>
      </c>
      <c r="CT163" s="8">
        <f>IF(D163="",0,IF(D163&gt;E163,0,IF(D163=E163,0,IF('Equipes et choix des points'!$I$2=1,IF('Matchs et classements'!D163&lt;'Matchs et classements'!E163,0),IF('Equipes et choix des points'!$I$2=2,IF('Matchs et classements'!D163&lt;'Matchs et classements'!E163,1))))))</f>
        <v>0</v>
      </c>
      <c r="CU163" s="8">
        <f>IF(E163="",0,IF(E163&gt;D163,0,IF(E163=D163,0,IF('Equipes et choix des points'!$I$2=1,IF('Matchs et classements'!E163&lt;'Matchs et classements'!D163,0),IF('Equipes et choix des points'!$I$2=2,IF('Matchs et classements'!E163&lt;'Matchs et classements'!D163,1))))))</f>
        <v>0</v>
      </c>
      <c r="CV163" s="8">
        <f t="shared" si="125"/>
        <v>0</v>
      </c>
      <c r="CW163" s="8">
        <f t="shared" si="126"/>
        <v>0</v>
      </c>
      <c r="CX163" s="8">
        <f t="shared" si="127"/>
        <v>0</v>
      </c>
      <c r="CY163" s="8">
        <f t="shared" si="128"/>
        <v>0</v>
      </c>
      <c r="CZ163" s="8" t="b">
        <f t="shared" si="111"/>
        <v>0</v>
      </c>
      <c r="DA163" s="8" t="b">
        <f t="shared" si="112"/>
        <v>0</v>
      </c>
      <c r="DB163" s="8" t="b">
        <f t="shared" si="113"/>
        <v>0</v>
      </c>
      <c r="DC163" s="8" t="b">
        <f t="shared" si="114"/>
        <v>0</v>
      </c>
      <c r="DD163" s="8" t="b">
        <f t="shared" si="115"/>
        <v>0</v>
      </c>
      <c r="DE163" s="8" t="b">
        <f t="shared" si="116"/>
        <v>0</v>
      </c>
      <c r="DF163" s="8">
        <f t="shared" si="117"/>
        <v>0</v>
      </c>
      <c r="DG163" s="8">
        <f t="shared" si="118"/>
        <v>0</v>
      </c>
      <c r="DH163" s="8">
        <f t="shared" si="119"/>
        <v>0</v>
      </c>
      <c r="DI163" s="8">
        <f t="shared" si="120"/>
        <v>0</v>
      </c>
      <c r="DJ163" s="19"/>
      <c r="DK163" s="18"/>
      <c r="DL163" s="18"/>
      <c r="DM163" s="19"/>
      <c r="DN163" s="19"/>
      <c r="DO163" s="18"/>
      <c r="DP163" s="18"/>
      <c r="DQ163" s="19"/>
      <c r="DR163" s="19"/>
      <c r="DS163" s="18"/>
      <c r="DT163" s="18"/>
      <c r="DU163" s="19"/>
      <c r="DV163" s="18"/>
      <c r="DW163" s="18"/>
      <c r="DX163" s="18"/>
      <c r="DY163" s="18"/>
      <c r="DZ163" s="18"/>
      <c r="EA163" s="18"/>
      <c r="EB163" s="18"/>
      <c r="EC163" s="18"/>
      <c r="ED163" s="18"/>
      <c r="EE163" s="18"/>
      <c r="EF163" s="18"/>
      <c r="EG163" s="18"/>
      <c r="EH163" s="18"/>
      <c r="EI163" s="18"/>
      <c r="EJ163" s="18"/>
      <c r="EK163" s="18"/>
      <c r="EL163" s="18"/>
      <c r="EM163" s="18"/>
      <c r="EN163" s="18"/>
      <c r="EO163" s="18"/>
      <c r="EP163" s="18"/>
      <c r="EQ163" s="18"/>
      <c r="ER163" s="18"/>
      <c r="ES163" s="18"/>
      <c r="ET163" s="18"/>
      <c r="EU163" s="18"/>
      <c r="EV163" s="18"/>
      <c r="EW163" s="18"/>
      <c r="EX163" s="18"/>
      <c r="EY163" s="18"/>
      <c r="EZ163" s="18"/>
      <c r="FA163" s="18"/>
      <c r="FB163" s="18"/>
      <c r="FC163" s="18"/>
      <c r="FD163" s="18"/>
      <c r="FE163" s="18"/>
    </row>
    <row r="164" spans="1:161" x14ac:dyDescent="0.25">
      <c r="A164" s="20"/>
      <c r="B164" s="70"/>
      <c r="C164" s="21"/>
      <c r="D164" s="22"/>
      <c r="E164" s="23"/>
      <c r="F164" s="24"/>
      <c r="G164" s="73"/>
      <c r="H164" s="25"/>
      <c r="I164" s="26"/>
      <c r="J164" s="27"/>
      <c r="K164" s="103">
        <v>17</v>
      </c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9"/>
      <c r="AX164" s="18"/>
      <c r="AY164" s="18"/>
      <c r="AZ164" s="18"/>
      <c r="BA164" s="18"/>
      <c r="BB164" s="18"/>
      <c r="BC164" s="18"/>
      <c r="BD164" s="18"/>
      <c r="BE164" s="18"/>
      <c r="BF164" s="18"/>
      <c r="BG164" s="18"/>
      <c r="BH164" s="19"/>
      <c r="BI164" s="18"/>
      <c r="BJ164" s="18"/>
      <c r="BK164" s="18"/>
      <c r="BL164" s="18"/>
      <c r="BM164" s="18"/>
      <c r="BN164" s="18"/>
      <c r="BO164" s="18"/>
      <c r="BP164" s="18"/>
      <c r="BQ164" s="18"/>
      <c r="BR164" s="18"/>
      <c r="BS164" s="19"/>
      <c r="BT164" s="18"/>
      <c r="BU164" s="18"/>
      <c r="BV164" s="18"/>
      <c r="BW164" s="18"/>
      <c r="BX164" s="18"/>
      <c r="BY164" s="18"/>
      <c r="BZ164" s="18"/>
      <c r="CA164" s="18"/>
      <c r="CB164" s="18"/>
      <c r="CC164" s="18"/>
      <c r="CD164" s="18"/>
      <c r="CE164" s="18"/>
      <c r="CF164" s="18"/>
      <c r="CG164" s="18"/>
      <c r="CH164" s="18"/>
      <c r="CI164" s="18"/>
      <c r="CJ164" s="8">
        <f t="shared" si="109"/>
        <v>0</v>
      </c>
      <c r="CK164" s="8">
        <f t="shared" si="110"/>
        <v>0</v>
      </c>
      <c r="CL164" s="8" t="str">
        <f t="shared" si="121"/>
        <v/>
      </c>
      <c r="CM164" s="8" t="str">
        <f t="shared" si="122"/>
        <v/>
      </c>
      <c r="CN164" s="8" t="str">
        <f t="shared" si="123"/>
        <v/>
      </c>
      <c r="CO164" s="8" t="str">
        <f t="shared" si="124"/>
        <v/>
      </c>
      <c r="CP164" s="8">
        <f>IF(D164="",0,IF(D164=E164,0,IF(D164&lt;E164,0,IF('Equipes et choix des points'!$I$2=1,IF('Matchs et classements'!D164&gt;'Matchs et classements'!E164,3),IF('Equipes et choix des points'!$I$2=2,IF('Matchs et classements'!D164&gt;E164,4))))))</f>
        <v>0</v>
      </c>
      <c r="CQ164" s="8">
        <f>IF(E164="",0,IF(E164=D164,0,IF(E164&lt;D164,0,IF('Equipes et choix des points'!$I$2=1,IF('Matchs et classements'!E164&gt;'Matchs et classements'!D164,3),IF('Equipes et choix des points'!$I$2=2,IF('Matchs et classements'!E164&gt;'Matchs et classements'!D164,4))))))</f>
        <v>0</v>
      </c>
      <c r="CR164" s="8">
        <f>IF(D164="",0,IF(D164&gt;E164,0,IF(D164&lt;E164,0,IF('Equipes et choix des points'!$I$2=1,IF('Matchs et classements'!D164='Matchs et classements'!E164,1),IF('Equipes et choix des points'!$I$2=2,IF('Matchs et classements'!D164='Matchs et classements'!E164,2))))))</f>
        <v>0</v>
      </c>
      <c r="CS164" s="8">
        <f>IF(E164="",0,IF(E164&gt;D164,0,IF(E164&lt;D164,0,IF('Equipes et choix des points'!$I$2=1,IF('Matchs et classements'!E164='Matchs et classements'!D164,1),IF('Equipes et choix des points'!$I$2=2,IF('Matchs et classements'!E164='Matchs et classements'!D164,2))))))</f>
        <v>0</v>
      </c>
      <c r="CT164" s="8">
        <f>IF(D164="",0,IF(D164&gt;E164,0,IF(D164=E164,0,IF('Equipes et choix des points'!$I$2=1,IF('Matchs et classements'!D164&lt;'Matchs et classements'!E164,0),IF('Equipes et choix des points'!$I$2=2,IF('Matchs et classements'!D164&lt;'Matchs et classements'!E164,1))))))</f>
        <v>0</v>
      </c>
      <c r="CU164" s="8">
        <f>IF(E164="",0,IF(E164&gt;D164,0,IF(E164=D164,0,IF('Equipes et choix des points'!$I$2=1,IF('Matchs et classements'!E164&lt;'Matchs et classements'!D164,0),IF('Equipes et choix des points'!$I$2=2,IF('Matchs et classements'!E164&lt;'Matchs et classements'!D164,1))))))</f>
        <v>0</v>
      </c>
      <c r="CV164" s="8">
        <f t="shared" si="125"/>
        <v>0</v>
      </c>
      <c r="CW164" s="8">
        <f t="shared" si="126"/>
        <v>0</v>
      </c>
      <c r="CX164" s="8">
        <f t="shared" si="127"/>
        <v>0</v>
      </c>
      <c r="CY164" s="8">
        <f t="shared" si="128"/>
        <v>0</v>
      </c>
      <c r="CZ164" s="8" t="b">
        <f t="shared" si="111"/>
        <v>0</v>
      </c>
      <c r="DA164" s="8" t="b">
        <f t="shared" si="112"/>
        <v>0</v>
      </c>
      <c r="DB164" s="8" t="b">
        <f t="shared" si="113"/>
        <v>0</v>
      </c>
      <c r="DC164" s="8" t="b">
        <f t="shared" si="114"/>
        <v>0</v>
      </c>
      <c r="DD164" s="8" t="b">
        <f t="shared" si="115"/>
        <v>0</v>
      </c>
      <c r="DE164" s="8" t="b">
        <f t="shared" si="116"/>
        <v>0</v>
      </c>
      <c r="DF164" s="8">
        <f t="shared" si="117"/>
        <v>0</v>
      </c>
      <c r="DG164" s="8">
        <f t="shared" si="118"/>
        <v>0</v>
      </c>
      <c r="DH164" s="8">
        <f t="shared" si="119"/>
        <v>0</v>
      </c>
      <c r="DI164" s="8">
        <f t="shared" si="120"/>
        <v>0</v>
      </c>
      <c r="DJ164" s="19"/>
      <c r="DK164" s="18"/>
      <c r="DL164" s="18"/>
      <c r="DM164" s="19"/>
      <c r="DN164" s="19"/>
      <c r="DO164" s="18"/>
      <c r="DP164" s="18"/>
      <c r="DQ164" s="19"/>
      <c r="DR164" s="19"/>
      <c r="DS164" s="18"/>
      <c r="DT164" s="18"/>
      <c r="DU164" s="19"/>
      <c r="DV164" s="18"/>
      <c r="DW164" s="18"/>
      <c r="DX164" s="18"/>
      <c r="DY164" s="18"/>
      <c r="DZ164" s="18"/>
      <c r="EA164" s="18"/>
      <c r="EB164" s="18"/>
      <c r="EC164" s="18"/>
      <c r="ED164" s="18"/>
      <c r="EE164" s="18"/>
      <c r="EF164" s="18"/>
      <c r="EG164" s="18"/>
      <c r="EH164" s="18"/>
      <c r="EI164" s="18"/>
      <c r="EJ164" s="18"/>
      <c r="EK164" s="18"/>
      <c r="EL164" s="18"/>
      <c r="EM164" s="18"/>
      <c r="EN164" s="18"/>
      <c r="EO164" s="18"/>
      <c r="EP164" s="18"/>
      <c r="EQ164" s="18"/>
      <c r="ER164" s="18"/>
      <c r="ES164" s="18"/>
      <c r="ET164" s="18"/>
      <c r="EU164" s="18"/>
      <c r="EV164" s="18"/>
      <c r="EW164" s="18"/>
      <c r="EX164" s="18"/>
      <c r="EY164" s="18"/>
      <c r="EZ164" s="18"/>
      <c r="FA164" s="18"/>
      <c r="FB164" s="18"/>
      <c r="FC164" s="18"/>
      <c r="FD164" s="18"/>
      <c r="FE164" s="18"/>
    </row>
    <row r="165" spans="1:161" x14ac:dyDescent="0.25">
      <c r="A165" s="28"/>
      <c r="B165" s="71"/>
      <c r="C165" s="29"/>
      <c r="D165" s="30"/>
      <c r="E165" s="31"/>
      <c r="F165" s="32"/>
      <c r="G165" s="74"/>
      <c r="H165" s="33"/>
      <c r="I165" s="34"/>
      <c r="J165" s="35"/>
      <c r="K165" s="104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9"/>
      <c r="AX165" s="18"/>
      <c r="AY165" s="18"/>
      <c r="AZ165" s="18"/>
      <c r="BA165" s="18"/>
      <c r="BB165" s="18"/>
      <c r="BC165" s="18"/>
      <c r="BD165" s="18"/>
      <c r="BE165" s="18"/>
      <c r="BF165" s="18"/>
      <c r="BG165" s="18"/>
      <c r="BH165" s="19"/>
      <c r="BI165" s="18"/>
      <c r="BJ165" s="18"/>
      <c r="BK165" s="18"/>
      <c r="BL165" s="18"/>
      <c r="BM165" s="18"/>
      <c r="BN165" s="18"/>
      <c r="BO165" s="18"/>
      <c r="BP165" s="18"/>
      <c r="BQ165" s="18"/>
      <c r="BR165" s="18"/>
      <c r="BS165" s="19"/>
      <c r="BT165" s="18"/>
      <c r="BU165" s="18"/>
      <c r="BV165" s="18"/>
      <c r="BW165" s="18"/>
      <c r="BX165" s="18"/>
      <c r="BY165" s="18"/>
      <c r="BZ165" s="18"/>
      <c r="CA165" s="18"/>
      <c r="CB165" s="18"/>
      <c r="CC165" s="18"/>
      <c r="CD165" s="18"/>
      <c r="CE165" s="18"/>
      <c r="CF165" s="18"/>
      <c r="CG165" s="18"/>
      <c r="CH165" s="18"/>
      <c r="CI165" s="18"/>
      <c r="CJ165" s="8">
        <f t="shared" si="109"/>
        <v>0</v>
      </c>
      <c r="CK165" s="8">
        <f t="shared" si="110"/>
        <v>0</v>
      </c>
      <c r="CL165" s="8" t="str">
        <f t="shared" si="121"/>
        <v/>
      </c>
      <c r="CM165" s="8" t="str">
        <f t="shared" si="122"/>
        <v/>
      </c>
      <c r="CN165" s="8" t="str">
        <f t="shared" si="123"/>
        <v/>
      </c>
      <c r="CO165" s="8" t="str">
        <f t="shared" si="124"/>
        <v/>
      </c>
      <c r="CP165" s="8">
        <f>IF(D165="",0,IF(D165=E165,0,IF(D165&lt;E165,0,IF('Equipes et choix des points'!$I$2=1,IF('Matchs et classements'!D165&gt;'Matchs et classements'!E165,3),IF('Equipes et choix des points'!$I$2=2,IF('Matchs et classements'!D165&gt;E165,4))))))</f>
        <v>0</v>
      </c>
      <c r="CQ165" s="8">
        <f>IF(E165="",0,IF(E165=D165,0,IF(E165&lt;D165,0,IF('Equipes et choix des points'!$I$2=1,IF('Matchs et classements'!E165&gt;'Matchs et classements'!D165,3),IF('Equipes et choix des points'!$I$2=2,IF('Matchs et classements'!E165&gt;'Matchs et classements'!D165,4))))))</f>
        <v>0</v>
      </c>
      <c r="CR165" s="8">
        <f>IF(D165="",0,IF(D165&gt;E165,0,IF(D165&lt;E165,0,IF('Equipes et choix des points'!$I$2=1,IF('Matchs et classements'!D165='Matchs et classements'!E165,1),IF('Equipes et choix des points'!$I$2=2,IF('Matchs et classements'!D165='Matchs et classements'!E165,2))))))</f>
        <v>0</v>
      </c>
      <c r="CS165" s="8">
        <f>IF(E165="",0,IF(E165&gt;D165,0,IF(E165&lt;D165,0,IF('Equipes et choix des points'!$I$2=1,IF('Matchs et classements'!E165='Matchs et classements'!D165,1),IF('Equipes et choix des points'!$I$2=2,IF('Matchs et classements'!E165='Matchs et classements'!D165,2))))))</f>
        <v>0</v>
      </c>
      <c r="CT165" s="8">
        <f>IF(D165="",0,IF(D165&gt;E165,0,IF(D165=E165,0,IF('Equipes et choix des points'!$I$2=1,IF('Matchs et classements'!D165&lt;'Matchs et classements'!E165,0),IF('Equipes et choix des points'!$I$2=2,IF('Matchs et classements'!D165&lt;'Matchs et classements'!E165,1))))))</f>
        <v>0</v>
      </c>
      <c r="CU165" s="8">
        <f>IF(E165="",0,IF(E165&gt;D165,0,IF(E165=D165,0,IF('Equipes et choix des points'!$I$2=1,IF('Matchs et classements'!E165&lt;'Matchs et classements'!D165,0),IF('Equipes et choix des points'!$I$2=2,IF('Matchs et classements'!E165&lt;'Matchs et classements'!D165,1))))))</f>
        <v>0</v>
      </c>
      <c r="CV165" s="8">
        <f t="shared" si="125"/>
        <v>0</v>
      </c>
      <c r="CW165" s="8">
        <f t="shared" si="126"/>
        <v>0</v>
      </c>
      <c r="CX165" s="8">
        <f t="shared" si="127"/>
        <v>0</v>
      </c>
      <c r="CY165" s="8">
        <f t="shared" si="128"/>
        <v>0</v>
      </c>
      <c r="CZ165" s="8" t="b">
        <f t="shared" si="111"/>
        <v>0</v>
      </c>
      <c r="DA165" s="8" t="b">
        <f t="shared" si="112"/>
        <v>0</v>
      </c>
      <c r="DB165" s="8" t="b">
        <f t="shared" si="113"/>
        <v>0</v>
      </c>
      <c r="DC165" s="8" t="b">
        <f t="shared" si="114"/>
        <v>0</v>
      </c>
      <c r="DD165" s="8" t="b">
        <f t="shared" si="115"/>
        <v>0</v>
      </c>
      <c r="DE165" s="8" t="b">
        <f t="shared" si="116"/>
        <v>0</v>
      </c>
      <c r="DF165" s="8">
        <f t="shared" si="117"/>
        <v>0</v>
      </c>
      <c r="DG165" s="8">
        <f t="shared" si="118"/>
        <v>0</v>
      </c>
      <c r="DH165" s="8">
        <f t="shared" si="119"/>
        <v>0</v>
      </c>
      <c r="DI165" s="8">
        <f t="shared" si="120"/>
        <v>0</v>
      </c>
      <c r="DJ165" s="19"/>
      <c r="DK165" s="18"/>
      <c r="DL165" s="18"/>
      <c r="DM165" s="19"/>
      <c r="DN165" s="19"/>
      <c r="DO165" s="18"/>
      <c r="DP165" s="18"/>
      <c r="DQ165" s="19"/>
      <c r="DR165" s="19"/>
      <c r="DS165" s="18"/>
      <c r="DT165" s="18"/>
      <c r="DU165" s="19"/>
      <c r="DV165" s="18"/>
      <c r="DW165" s="18"/>
      <c r="DX165" s="18"/>
      <c r="DY165" s="18"/>
      <c r="DZ165" s="18"/>
      <c r="EA165" s="18"/>
      <c r="EB165" s="18"/>
      <c r="EC165" s="18"/>
      <c r="ED165" s="18"/>
      <c r="EE165" s="18"/>
      <c r="EF165" s="18"/>
      <c r="EG165" s="18"/>
      <c r="EH165" s="18"/>
      <c r="EI165" s="18"/>
      <c r="EJ165" s="18"/>
      <c r="EK165" s="18"/>
      <c r="EL165" s="18"/>
      <c r="EM165" s="18"/>
      <c r="EN165" s="18"/>
      <c r="EO165" s="18"/>
      <c r="EP165" s="18"/>
      <c r="EQ165" s="18"/>
      <c r="ER165" s="18"/>
      <c r="ES165" s="18"/>
      <c r="ET165" s="18"/>
      <c r="EU165" s="18"/>
      <c r="EV165" s="18"/>
      <c r="EW165" s="18"/>
      <c r="EX165" s="18"/>
      <c r="EY165" s="18"/>
      <c r="EZ165" s="18"/>
      <c r="FA165" s="18"/>
      <c r="FB165" s="18"/>
      <c r="FC165" s="18"/>
      <c r="FD165" s="18"/>
      <c r="FE165" s="18"/>
    </row>
    <row r="166" spans="1:161" x14ac:dyDescent="0.25">
      <c r="A166" s="28"/>
      <c r="B166" s="71"/>
      <c r="C166" s="29"/>
      <c r="D166" s="30"/>
      <c r="E166" s="31"/>
      <c r="F166" s="32"/>
      <c r="G166" s="74"/>
      <c r="H166" s="33"/>
      <c r="I166" s="34"/>
      <c r="J166" s="35"/>
      <c r="K166" s="104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9"/>
      <c r="AX166" s="18"/>
      <c r="AY166" s="18"/>
      <c r="AZ166" s="18"/>
      <c r="BA166" s="18"/>
      <c r="BB166" s="18"/>
      <c r="BC166" s="18"/>
      <c r="BD166" s="18"/>
      <c r="BE166" s="18"/>
      <c r="BF166" s="18"/>
      <c r="BG166" s="18"/>
      <c r="BH166" s="19"/>
      <c r="BI166" s="18"/>
      <c r="BJ166" s="18"/>
      <c r="BK166" s="18"/>
      <c r="BL166" s="18"/>
      <c r="BM166" s="18"/>
      <c r="BN166" s="18"/>
      <c r="BO166" s="18"/>
      <c r="BP166" s="18"/>
      <c r="BQ166" s="18"/>
      <c r="BR166" s="18"/>
      <c r="BS166" s="19"/>
      <c r="BT166" s="18"/>
      <c r="BU166" s="18"/>
      <c r="BV166" s="18"/>
      <c r="BW166" s="18"/>
      <c r="BX166" s="18"/>
      <c r="BY166" s="18"/>
      <c r="BZ166" s="18"/>
      <c r="CA166" s="18"/>
      <c r="CB166" s="18"/>
      <c r="CC166" s="18"/>
      <c r="CD166" s="18"/>
      <c r="CE166" s="18"/>
      <c r="CF166" s="18"/>
      <c r="CG166" s="18"/>
      <c r="CH166" s="18"/>
      <c r="CI166" s="18"/>
      <c r="CJ166" s="8">
        <f t="shared" si="109"/>
        <v>0</v>
      </c>
      <c r="CK166" s="8">
        <f t="shared" si="110"/>
        <v>0</v>
      </c>
      <c r="CL166" s="8" t="str">
        <f t="shared" si="121"/>
        <v/>
      </c>
      <c r="CM166" s="8" t="str">
        <f t="shared" si="122"/>
        <v/>
      </c>
      <c r="CN166" s="8" t="str">
        <f t="shared" si="123"/>
        <v/>
      </c>
      <c r="CO166" s="8" t="str">
        <f t="shared" si="124"/>
        <v/>
      </c>
      <c r="CP166" s="8">
        <f>IF(D166="",0,IF(D166=E166,0,IF(D166&lt;E166,0,IF('Equipes et choix des points'!$I$2=1,IF('Matchs et classements'!D166&gt;'Matchs et classements'!E166,3),IF('Equipes et choix des points'!$I$2=2,IF('Matchs et classements'!D166&gt;E166,4))))))</f>
        <v>0</v>
      </c>
      <c r="CQ166" s="8">
        <f>IF(E166="",0,IF(E166=D166,0,IF(E166&lt;D166,0,IF('Equipes et choix des points'!$I$2=1,IF('Matchs et classements'!E166&gt;'Matchs et classements'!D166,3),IF('Equipes et choix des points'!$I$2=2,IF('Matchs et classements'!E166&gt;'Matchs et classements'!D166,4))))))</f>
        <v>0</v>
      </c>
      <c r="CR166" s="8">
        <f>IF(D166="",0,IF(D166&gt;E166,0,IF(D166&lt;E166,0,IF('Equipes et choix des points'!$I$2=1,IF('Matchs et classements'!D166='Matchs et classements'!E166,1),IF('Equipes et choix des points'!$I$2=2,IF('Matchs et classements'!D166='Matchs et classements'!E166,2))))))</f>
        <v>0</v>
      </c>
      <c r="CS166" s="8">
        <f>IF(E166="",0,IF(E166&gt;D166,0,IF(E166&lt;D166,0,IF('Equipes et choix des points'!$I$2=1,IF('Matchs et classements'!E166='Matchs et classements'!D166,1),IF('Equipes et choix des points'!$I$2=2,IF('Matchs et classements'!E166='Matchs et classements'!D166,2))))))</f>
        <v>0</v>
      </c>
      <c r="CT166" s="8">
        <f>IF(D166="",0,IF(D166&gt;E166,0,IF(D166=E166,0,IF('Equipes et choix des points'!$I$2=1,IF('Matchs et classements'!D166&lt;'Matchs et classements'!E166,0),IF('Equipes et choix des points'!$I$2=2,IF('Matchs et classements'!D166&lt;'Matchs et classements'!E166,1))))))</f>
        <v>0</v>
      </c>
      <c r="CU166" s="8">
        <f>IF(E166="",0,IF(E166&gt;D166,0,IF(E166=D166,0,IF('Equipes et choix des points'!$I$2=1,IF('Matchs et classements'!E166&lt;'Matchs et classements'!D166,0),IF('Equipes et choix des points'!$I$2=2,IF('Matchs et classements'!E166&lt;'Matchs et classements'!D166,1))))))</f>
        <v>0</v>
      </c>
      <c r="CV166" s="8">
        <f t="shared" si="125"/>
        <v>0</v>
      </c>
      <c r="CW166" s="8">
        <f t="shared" si="126"/>
        <v>0</v>
      </c>
      <c r="CX166" s="8">
        <f t="shared" si="127"/>
        <v>0</v>
      </c>
      <c r="CY166" s="8">
        <f t="shared" si="128"/>
        <v>0</v>
      </c>
      <c r="CZ166" s="8" t="b">
        <f t="shared" si="111"/>
        <v>0</v>
      </c>
      <c r="DA166" s="8" t="b">
        <f t="shared" si="112"/>
        <v>0</v>
      </c>
      <c r="DB166" s="8" t="b">
        <f t="shared" si="113"/>
        <v>0</v>
      </c>
      <c r="DC166" s="8" t="b">
        <f t="shared" si="114"/>
        <v>0</v>
      </c>
      <c r="DD166" s="8" t="b">
        <f t="shared" si="115"/>
        <v>0</v>
      </c>
      <c r="DE166" s="8" t="b">
        <f t="shared" si="116"/>
        <v>0</v>
      </c>
      <c r="DF166" s="8">
        <f t="shared" si="117"/>
        <v>0</v>
      </c>
      <c r="DG166" s="8">
        <f t="shared" si="118"/>
        <v>0</v>
      </c>
      <c r="DH166" s="8">
        <f t="shared" si="119"/>
        <v>0</v>
      </c>
      <c r="DI166" s="8">
        <f t="shared" si="120"/>
        <v>0</v>
      </c>
      <c r="DJ166" s="19"/>
      <c r="DK166" s="18"/>
      <c r="DL166" s="18"/>
      <c r="DM166" s="19"/>
      <c r="DN166" s="19"/>
      <c r="DO166" s="18"/>
      <c r="DP166" s="18"/>
      <c r="DQ166" s="19"/>
      <c r="DR166" s="19"/>
      <c r="DS166" s="18"/>
      <c r="DT166" s="18"/>
      <c r="DU166" s="19"/>
      <c r="DV166" s="18"/>
      <c r="DW166" s="18"/>
      <c r="DX166" s="18"/>
      <c r="DY166" s="18"/>
      <c r="DZ166" s="18"/>
      <c r="EA166" s="18"/>
      <c r="EB166" s="18"/>
      <c r="EC166" s="18"/>
      <c r="ED166" s="18"/>
      <c r="EE166" s="18"/>
      <c r="EF166" s="18"/>
      <c r="EG166" s="18"/>
      <c r="EH166" s="18"/>
      <c r="EI166" s="18"/>
      <c r="EJ166" s="18"/>
      <c r="EK166" s="18"/>
      <c r="EL166" s="18"/>
      <c r="EM166" s="18"/>
      <c r="EN166" s="18"/>
      <c r="EO166" s="18"/>
      <c r="EP166" s="18"/>
      <c r="EQ166" s="18"/>
      <c r="ER166" s="18"/>
      <c r="ES166" s="18"/>
      <c r="ET166" s="18"/>
      <c r="EU166" s="18"/>
      <c r="EV166" s="18"/>
      <c r="EW166" s="18"/>
      <c r="EX166" s="18"/>
      <c r="EY166" s="18"/>
      <c r="EZ166" s="18"/>
      <c r="FA166" s="18"/>
      <c r="FB166" s="18"/>
      <c r="FC166" s="18"/>
      <c r="FD166" s="18"/>
      <c r="FE166" s="18"/>
    </row>
    <row r="167" spans="1:161" x14ac:dyDescent="0.25">
      <c r="A167" s="28"/>
      <c r="B167" s="71"/>
      <c r="C167" s="29"/>
      <c r="D167" s="30"/>
      <c r="E167" s="31"/>
      <c r="F167" s="32"/>
      <c r="G167" s="74"/>
      <c r="H167" s="33"/>
      <c r="I167" s="34"/>
      <c r="J167" s="35"/>
      <c r="K167" s="104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9"/>
      <c r="AX167" s="18"/>
      <c r="AY167" s="18"/>
      <c r="AZ167" s="18"/>
      <c r="BA167" s="18"/>
      <c r="BB167" s="18"/>
      <c r="BC167" s="18"/>
      <c r="BD167" s="18"/>
      <c r="BE167" s="18"/>
      <c r="BF167" s="18"/>
      <c r="BG167" s="18"/>
      <c r="BH167" s="19"/>
      <c r="BI167" s="18"/>
      <c r="BJ167" s="18"/>
      <c r="BK167" s="18"/>
      <c r="BL167" s="18"/>
      <c r="BM167" s="18"/>
      <c r="BN167" s="18"/>
      <c r="BO167" s="18"/>
      <c r="BP167" s="18"/>
      <c r="BQ167" s="18"/>
      <c r="BR167" s="18"/>
      <c r="BS167" s="19"/>
      <c r="BT167" s="18"/>
      <c r="BU167" s="18"/>
      <c r="BV167" s="18"/>
      <c r="BW167" s="18"/>
      <c r="BX167" s="18"/>
      <c r="BY167" s="18"/>
      <c r="BZ167" s="18"/>
      <c r="CA167" s="18"/>
      <c r="CB167" s="18"/>
      <c r="CC167" s="18"/>
      <c r="CD167" s="18"/>
      <c r="CE167" s="18"/>
      <c r="CF167" s="18"/>
      <c r="CG167" s="18"/>
      <c r="CH167" s="18"/>
      <c r="CI167" s="18"/>
      <c r="CJ167" s="8">
        <f t="shared" si="109"/>
        <v>0</v>
      </c>
      <c r="CK167" s="8">
        <f t="shared" si="110"/>
        <v>0</v>
      </c>
      <c r="CL167" s="8" t="str">
        <f t="shared" si="121"/>
        <v/>
      </c>
      <c r="CM167" s="8" t="str">
        <f t="shared" si="122"/>
        <v/>
      </c>
      <c r="CN167" s="8" t="str">
        <f t="shared" si="123"/>
        <v/>
      </c>
      <c r="CO167" s="8" t="str">
        <f t="shared" si="124"/>
        <v/>
      </c>
      <c r="CP167" s="8">
        <f>IF(D167="",0,IF(D167=E167,0,IF(D167&lt;E167,0,IF('Equipes et choix des points'!$I$2=1,IF('Matchs et classements'!D167&gt;'Matchs et classements'!E167,3),IF('Equipes et choix des points'!$I$2=2,IF('Matchs et classements'!D167&gt;E167,4))))))</f>
        <v>0</v>
      </c>
      <c r="CQ167" s="8">
        <f>IF(E167="",0,IF(E167=D167,0,IF(E167&lt;D167,0,IF('Equipes et choix des points'!$I$2=1,IF('Matchs et classements'!E167&gt;'Matchs et classements'!D167,3),IF('Equipes et choix des points'!$I$2=2,IF('Matchs et classements'!E167&gt;'Matchs et classements'!D167,4))))))</f>
        <v>0</v>
      </c>
      <c r="CR167" s="8">
        <f>IF(D167="",0,IF(D167&gt;E167,0,IF(D167&lt;E167,0,IF('Equipes et choix des points'!$I$2=1,IF('Matchs et classements'!D167='Matchs et classements'!E167,1),IF('Equipes et choix des points'!$I$2=2,IF('Matchs et classements'!D167='Matchs et classements'!E167,2))))))</f>
        <v>0</v>
      </c>
      <c r="CS167" s="8">
        <f>IF(E167="",0,IF(E167&gt;D167,0,IF(E167&lt;D167,0,IF('Equipes et choix des points'!$I$2=1,IF('Matchs et classements'!E167='Matchs et classements'!D167,1),IF('Equipes et choix des points'!$I$2=2,IF('Matchs et classements'!E167='Matchs et classements'!D167,2))))))</f>
        <v>0</v>
      </c>
      <c r="CT167" s="8">
        <f>IF(D167="",0,IF(D167&gt;E167,0,IF(D167=E167,0,IF('Equipes et choix des points'!$I$2=1,IF('Matchs et classements'!D167&lt;'Matchs et classements'!E167,0),IF('Equipes et choix des points'!$I$2=2,IF('Matchs et classements'!D167&lt;'Matchs et classements'!E167,1))))))</f>
        <v>0</v>
      </c>
      <c r="CU167" s="8">
        <f>IF(E167="",0,IF(E167&gt;D167,0,IF(E167=D167,0,IF('Equipes et choix des points'!$I$2=1,IF('Matchs et classements'!E167&lt;'Matchs et classements'!D167,0),IF('Equipes et choix des points'!$I$2=2,IF('Matchs et classements'!E167&lt;'Matchs et classements'!D167,1))))))</f>
        <v>0</v>
      </c>
      <c r="CV167" s="8">
        <f t="shared" si="125"/>
        <v>0</v>
      </c>
      <c r="CW167" s="8">
        <f t="shared" si="126"/>
        <v>0</v>
      </c>
      <c r="CX167" s="8">
        <f t="shared" si="127"/>
        <v>0</v>
      </c>
      <c r="CY167" s="8">
        <f t="shared" si="128"/>
        <v>0</v>
      </c>
      <c r="CZ167" s="8" t="b">
        <f t="shared" si="111"/>
        <v>0</v>
      </c>
      <c r="DA167" s="8" t="b">
        <f t="shared" si="112"/>
        <v>0</v>
      </c>
      <c r="DB167" s="8" t="b">
        <f t="shared" si="113"/>
        <v>0</v>
      </c>
      <c r="DC167" s="8" t="b">
        <f t="shared" si="114"/>
        <v>0</v>
      </c>
      <c r="DD167" s="8" t="b">
        <f t="shared" si="115"/>
        <v>0</v>
      </c>
      <c r="DE167" s="8" t="b">
        <f t="shared" si="116"/>
        <v>0</v>
      </c>
      <c r="DF167" s="8">
        <f t="shared" si="117"/>
        <v>0</v>
      </c>
      <c r="DG167" s="8">
        <f t="shared" si="118"/>
        <v>0</v>
      </c>
      <c r="DH167" s="8">
        <f t="shared" si="119"/>
        <v>0</v>
      </c>
      <c r="DI167" s="8">
        <f t="shared" si="120"/>
        <v>0</v>
      </c>
      <c r="DJ167" s="19"/>
      <c r="DK167" s="18"/>
      <c r="DL167" s="18"/>
      <c r="DM167" s="19"/>
      <c r="DN167" s="19"/>
      <c r="DO167" s="18"/>
      <c r="DP167" s="18"/>
      <c r="DQ167" s="19"/>
      <c r="DR167" s="19"/>
      <c r="DS167" s="18"/>
      <c r="DT167" s="18"/>
      <c r="DU167" s="19"/>
      <c r="DV167" s="18"/>
      <c r="DW167" s="18"/>
      <c r="DX167" s="18"/>
      <c r="DY167" s="18"/>
      <c r="DZ167" s="18"/>
      <c r="EA167" s="18"/>
      <c r="EB167" s="18"/>
      <c r="EC167" s="18"/>
      <c r="ED167" s="18"/>
      <c r="EE167" s="18"/>
      <c r="EF167" s="18"/>
      <c r="EG167" s="18"/>
      <c r="EH167" s="18"/>
      <c r="EI167" s="18"/>
      <c r="EJ167" s="18"/>
      <c r="EK167" s="18"/>
      <c r="EL167" s="18"/>
      <c r="EM167" s="18"/>
      <c r="EN167" s="18"/>
      <c r="EO167" s="18"/>
      <c r="EP167" s="18"/>
      <c r="EQ167" s="18"/>
      <c r="ER167" s="18"/>
      <c r="ES167" s="18"/>
      <c r="ET167" s="18"/>
      <c r="EU167" s="18"/>
      <c r="EV167" s="18"/>
      <c r="EW167" s="18"/>
      <c r="EX167" s="18"/>
      <c r="EY167" s="18"/>
      <c r="EZ167" s="18"/>
      <c r="FA167" s="18"/>
      <c r="FB167" s="18"/>
      <c r="FC167" s="18"/>
      <c r="FD167" s="18"/>
      <c r="FE167" s="18"/>
    </row>
    <row r="168" spans="1:161" x14ac:dyDescent="0.25">
      <c r="A168" s="28"/>
      <c r="B168" s="71"/>
      <c r="C168" s="29"/>
      <c r="D168" s="30"/>
      <c r="E168" s="31"/>
      <c r="F168" s="32"/>
      <c r="G168" s="74"/>
      <c r="H168" s="33"/>
      <c r="I168" s="34"/>
      <c r="J168" s="35"/>
      <c r="K168" s="104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9"/>
      <c r="AX168" s="18"/>
      <c r="AY168" s="18"/>
      <c r="AZ168" s="18"/>
      <c r="BA168" s="18"/>
      <c r="BB168" s="18"/>
      <c r="BC168" s="18"/>
      <c r="BD168" s="18"/>
      <c r="BE168" s="18"/>
      <c r="BF168" s="18"/>
      <c r="BG168" s="18"/>
      <c r="BH168" s="19"/>
      <c r="BI168" s="18"/>
      <c r="BJ168" s="18"/>
      <c r="BK168" s="18"/>
      <c r="BL168" s="18"/>
      <c r="BM168" s="18"/>
      <c r="BN168" s="18"/>
      <c r="BO168" s="18"/>
      <c r="BP168" s="18"/>
      <c r="BQ168" s="18"/>
      <c r="BR168" s="18"/>
      <c r="BS168" s="19"/>
      <c r="BT168" s="18"/>
      <c r="BU168" s="18"/>
      <c r="BV168" s="18"/>
      <c r="BW168" s="18"/>
      <c r="BX168" s="18"/>
      <c r="BY168" s="18"/>
      <c r="BZ168" s="18"/>
      <c r="CA168" s="18"/>
      <c r="CB168" s="18"/>
      <c r="CC168" s="18"/>
      <c r="CD168" s="18"/>
      <c r="CE168" s="18"/>
      <c r="CF168" s="18"/>
      <c r="CG168" s="18"/>
      <c r="CH168" s="18"/>
      <c r="CI168" s="18"/>
      <c r="CJ168" s="8">
        <f t="shared" si="109"/>
        <v>0</v>
      </c>
      <c r="CK168" s="8">
        <f t="shared" si="110"/>
        <v>0</v>
      </c>
      <c r="CL168" s="8" t="str">
        <f t="shared" si="121"/>
        <v/>
      </c>
      <c r="CM168" s="8" t="str">
        <f t="shared" si="122"/>
        <v/>
      </c>
      <c r="CN168" s="8" t="str">
        <f t="shared" si="123"/>
        <v/>
      </c>
      <c r="CO168" s="8" t="str">
        <f t="shared" si="124"/>
        <v/>
      </c>
      <c r="CP168" s="8">
        <f>IF(D168="",0,IF(D168=E168,0,IF(D168&lt;E168,0,IF('Equipes et choix des points'!$I$2=1,IF('Matchs et classements'!D168&gt;'Matchs et classements'!E168,3),IF('Equipes et choix des points'!$I$2=2,IF('Matchs et classements'!D168&gt;E168,4))))))</f>
        <v>0</v>
      </c>
      <c r="CQ168" s="8">
        <f>IF(E168="",0,IF(E168=D168,0,IF(E168&lt;D168,0,IF('Equipes et choix des points'!$I$2=1,IF('Matchs et classements'!E168&gt;'Matchs et classements'!D168,3),IF('Equipes et choix des points'!$I$2=2,IF('Matchs et classements'!E168&gt;'Matchs et classements'!D168,4))))))</f>
        <v>0</v>
      </c>
      <c r="CR168" s="8">
        <f>IF(D168="",0,IF(D168&gt;E168,0,IF(D168&lt;E168,0,IF('Equipes et choix des points'!$I$2=1,IF('Matchs et classements'!D168='Matchs et classements'!E168,1),IF('Equipes et choix des points'!$I$2=2,IF('Matchs et classements'!D168='Matchs et classements'!E168,2))))))</f>
        <v>0</v>
      </c>
      <c r="CS168" s="8">
        <f>IF(E168="",0,IF(E168&gt;D168,0,IF(E168&lt;D168,0,IF('Equipes et choix des points'!$I$2=1,IF('Matchs et classements'!E168='Matchs et classements'!D168,1),IF('Equipes et choix des points'!$I$2=2,IF('Matchs et classements'!E168='Matchs et classements'!D168,2))))))</f>
        <v>0</v>
      </c>
      <c r="CT168" s="8">
        <f>IF(D168="",0,IF(D168&gt;E168,0,IF(D168=E168,0,IF('Equipes et choix des points'!$I$2=1,IF('Matchs et classements'!D168&lt;'Matchs et classements'!E168,0),IF('Equipes et choix des points'!$I$2=2,IF('Matchs et classements'!D168&lt;'Matchs et classements'!E168,1))))))</f>
        <v>0</v>
      </c>
      <c r="CU168" s="8">
        <f>IF(E168="",0,IF(E168&gt;D168,0,IF(E168=D168,0,IF('Equipes et choix des points'!$I$2=1,IF('Matchs et classements'!E168&lt;'Matchs et classements'!D168,0),IF('Equipes et choix des points'!$I$2=2,IF('Matchs et classements'!E168&lt;'Matchs et classements'!D168,1))))))</f>
        <v>0</v>
      </c>
      <c r="CV168" s="8">
        <f t="shared" si="125"/>
        <v>0</v>
      </c>
      <c r="CW168" s="8">
        <f t="shared" si="126"/>
        <v>0</v>
      </c>
      <c r="CX168" s="8">
        <f t="shared" si="127"/>
        <v>0</v>
      </c>
      <c r="CY168" s="8">
        <f t="shared" si="128"/>
        <v>0</v>
      </c>
      <c r="CZ168" s="8" t="b">
        <f t="shared" si="111"/>
        <v>0</v>
      </c>
      <c r="DA168" s="8" t="b">
        <f t="shared" si="112"/>
        <v>0</v>
      </c>
      <c r="DB168" s="8" t="b">
        <f t="shared" si="113"/>
        <v>0</v>
      </c>
      <c r="DC168" s="8" t="b">
        <f t="shared" si="114"/>
        <v>0</v>
      </c>
      <c r="DD168" s="8" t="b">
        <f t="shared" si="115"/>
        <v>0</v>
      </c>
      <c r="DE168" s="8" t="b">
        <f t="shared" si="116"/>
        <v>0</v>
      </c>
      <c r="DF168" s="8">
        <f t="shared" si="117"/>
        <v>0</v>
      </c>
      <c r="DG168" s="8">
        <f t="shared" si="118"/>
        <v>0</v>
      </c>
      <c r="DH168" s="8">
        <f t="shared" si="119"/>
        <v>0</v>
      </c>
      <c r="DI168" s="8">
        <f t="shared" si="120"/>
        <v>0</v>
      </c>
      <c r="DJ168" s="19"/>
      <c r="DK168" s="18"/>
      <c r="DL168" s="18"/>
      <c r="DM168" s="19"/>
      <c r="DN168" s="19"/>
      <c r="DO168" s="18"/>
      <c r="DP168" s="18"/>
      <c r="DQ168" s="19"/>
      <c r="DR168" s="19"/>
      <c r="DS168" s="18"/>
      <c r="DT168" s="18"/>
      <c r="DU168" s="19"/>
      <c r="DV168" s="18"/>
      <c r="DW168" s="18"/>
      <c r="DX168" s="18"/>
      <c r="DY168" s="18"/>
      <c r="DZ168" s="18"/>
      <c r="EA168" s="18"/>
      <c r="EB168" s="18"/>
      <c r="EC168" s="18"/>
      <c r="ED168" s="18"/>
      <c r="EE168" s="18"/>
      <c r="EF168" s="18"/>
      <c r="EG168" s="18"/>
      <c r="EH168" s="18"/>
      <c r="EI168" s="18"/>
      <c r="EJ168" s="18"/>
      <c r="EK168" s="18"/>
      <c r="EL168" s="18"/>
      <c r="EM168" s="18"/>
      <c r="EN168" s="18"/>
      <c r="EO168" s="18"/>
      <c r="EP168" s="18"/>
      <c r="EQ168" s="18"/>
      <c r="ER168" s="18"/>
      <c r="ES168" s="18"/>
      <c r="ET168" s="18"/>
      <c r="EU168" s="18"/>
      <c r="EV168" s="18"/>
      <c r="EW168" s="18"/>
      <c r="EX168" s="18"/>
      <c r="EY168" s="18"/>
      <c r="EZ168" s="18"/>
      <c r="FA168" s="18"/>
      <c r="FB168" s="18"/>
      <c r="FC168" s="18"/>
      <c r="FD168" s="18"/>
      <c r="FE168" s="18"/>
    </row>
    <row r="169" spans="1:161" x14ac:dyDescent="0.25">
      <c r="A169" s="28"/>
      <c r="B169" s="71"/>
      <c r="C169" s="29"/>
      <c r="D169" s="30"/>
      <c r="E169" s="31"/>
      <c r="F169" s="32"/>
      <c r="G169" s="74"/>
      <c r="H169" s="33"/>
      <c r="I169" s="34"/>
      <c r="J169" s="35"/>
      <c r="K169" s="104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9"/>
      <c r="AX169" s="18"/>
      <c r="AY169" s="18"/>
      <c r="AZ169" s="18"/>
      <c r="BA169" s="18"/>
      <c r="BB169" s="18"/>
      <c r="BC169" s="18"/>
      <c r="BD169" s="18"/>
      <c r="BE169" s="18"/>
      <c r="BF169" s="18"/>
      <c r="BG169" s="18"/>
      <c r="BH169" s="19"/>
      <c r="BI169" s="18"/>
      <c r="BJ169" s="18"/>
      <c r="BK169" s="18"/>
      <c r="BL169" s="18"/>
      <c r="BM169" s="18"/>
      <c r="BN169" s="18"/>
      <c r="BO169" s="18"/>
      <c r="BP169" s="18"/>
      <c r="BQ169" s="18"/>
      <c r="BR169" s="18"/>
      <c r="BS169" s="19"/>
      <c r="BT169" s="18"/>
      <c r="BU169" s="18"/>
      <c r="BV169" s="18"/>
      <c r="BW169" s="18"/>
      <c r="BX169" s="18"/>
      <c r="BY169" s="18"/>
      <c r="BZ169" s="18"/>
      <c r="CA169" s="18"/>
      <c r="CB169" s="18"/>
      <c r="CC169" s="18"/>
      <c r="CD169" s="18"/>
      <c r="CE169" s="18"/>
      <c r="CF169" s="18"/>
      <c r="CG169" s="18"/>
      <c r="CH169" s="18"/>
      <c r="CI169" s="18"/>
      <c r="CJ169" s="8">
        <f t="shared" si="109"/>
        <v>0</v>
      </c>
      <c r="CK169" s="8">
        <f t="shared" si="110"/>
        <v>0</v>
      </c>
      <c r="CL169" s="8" t="str">
        <f t="shared" si="121"/>
        <v/>
      </c>
      <c r="CM169" s="8" t="str">
        <f t="shared" si="122"/>
        <v/>
      </c>
      <c r="CN169" s="8" t="str">
        <f t="shared" si="123"/>
        <v/>
      </c>
      <c r="CO169" s="8" t="str">
        <f t="shared" si="124"/>
        <v/>
      </c>
      <c r="CP169" s="8">
        <f>IF(D169="",0,IF(D169=E169,0,IF(D169&lt;E169,0,IF('Equipes et choix des points'!$I$2=1,IF('Matchs et classements'!D169&gt;'Matchs et classements'!E169,3),IF('Equipes et choix des points'!$I$2=2,IF('Matchs et classements'!D169&gt;E169,4))))))</f>
        <v>0</v>
      </c>
      <c r="CQ169" s="8">
        <f>IF(E169="",0,IF(E169=D169,0,IF(E169&lt;D169,0,IF('Equipes et choix des points'!$I$2=1,IF('Matchs et classements'!E169&gt;'Matchs et classements'!D169,3),IF('Equipes et choix des points'!$I$2=2,IF('Matchs et classements'!E169&gt;'Matchs et classements'!D169,4))))))</f>
        <v>0</v>
      </c>
      <c r="CR169" s="8">
        <f>IF(D169="",0,IF(D169&gt;E169,0,IF(D169&lt;E169,0,IF('Equipes et choix des points'!$I$2=1,IF('Matchs et classements'!D169='Matchs et classements'!E169,1),IF('Equipes et choix des points'!$I$2=2,IF('Matchs et classements'!D169='Matchs et classements'!E169,2))))))</f>
        <v>0</v>
      </c>
      <c r="CS169" s="8">
        <f>IF(E169="",0,IF(E169&gt;D169,0,IF(E169&lt;D169,0,IF('Equipes et choix des points'!$I$2=1,IF('Matchs et classements'!E169='Matchs et classements'!D169,1),IF('Equipes et choix des points'!$I$2=2,IF('Matchs et classements'!E169='Matchs et classements'!D169,2))))))</f>
        <v>0</v>
      </c>
      <c r="CT169" s="8">
        <f>IF(D169="",0,IF(D169&gt;E169,0,IF(D169=E169,0,IF('Equipes et choix des points'!$I$2=1,IF('Matchs et classements'!D169&lt;'Matchs et classements'!E169,0),IF('Equipes et choix des points'!$I$2=2,IF('Matchs et classements'!D169&lt;'Matchs et classements'!E169,1))))))</f>
        <v>0</v>
      </c>
      <c r="CU169" s="8">
        <f>IF(E169="",0,IF(E169&gt;D169,0,IF(E169=D169,0,IF('Equipes et choix des points'!$I$2=1,IF('Matchs et classements'!E169&lt;'Matchs et classements'!D169,0),IF('Equipes et choix des points'!$I$2=2,IF('Matchs et classements'!E169&lt;'Matchs et classements'!D169,1))))))</f>
        <v>0</v>
      </c>
      <c r="CV169" s="8">
        <f t="shared" si="125"/>
        <v>0</v>
      </c>
      <c r="CW169" s="8">
        <f t="shared" si="126"/>
        <v>0</v>
      </c>
      <c r="CX169" s="8">
        <f t="shared" si="127"/>
        <v>0</v>
      </c>
      <c r="CY169" s="8">
        <f t="shared" si="128"/>
        <v>0</v>
      </c>
      <c r="CZ169" s="8" t="b">
        <f t="shared" si="111"/>
        <v>0</v>
      </c>
      <c r="DA169" s="8" t="b">
        <f t="shared" si="112"/>
        <v>0</v>
      </c>
      <c r="DB169" s="8" t="b">
        <f t="shared" si="113"/>
        <v>0</v>
      </c>
      <c r="DC169" s="8" t="b">
        <f t="shared" si="114"/>
        <v>0</v>
      </c>
      <c r="DD169" s="8" t="b">
        <f t="shared" si="115"/>
        <v>0</v>
      </c>
      <c r="DE169" s="8" t="b">
        <f t="shared" si="116"/>
        <v>0</v>
      </c>
      <c r="DF169" s="8">
        <f t="shared" si="117"/>
        <v>0</v>
      </c>
      <c r="DG169" s="8">
        <f t="shared" si="118"/>
        <v>0</v>
      </c>
      <c r="DH169" s="8">
        <f t="shared" si="119"/>
        <v>0</v>
      </c>
      <c r="DI169" s="8">
        <f t="shared" si="120"/>
        <v>0</v>
      </c>
      <c r="DJ169" s="19"/>
      <c r="DK169" s="18"/>
      <c r="DL169" s="18"/>
      <c r="DM169" s="19"/>
      <c r="DN169" s="19"/>
      <c r="DO169" s="18"/>
      <c r="DP169" s="18"/>
      <c r="DQ169" s="19"/>
      <c r="DR169" s="19"/>
      <c r="DS169" s="18"/>
      <c r="DT169" s="18"/>
      <c r="DU169" s="19"/>
      <c r="DV169" s="18"/>
      <c r="DW169" s="18"/>
      <c r="DX169" s="18"/>
      <c r="DY169" s="18"/>
      <c r="DZ169" s="18"/>
      <c r="EA169" s="18"/>
      <c r="EB169" s="18"/>
      <c r="EC169" s="18"/>
      <c r="ED169" s="18"/>
      <c r="EE169" s="18"/>
      <c r="EF169" s="18"/>
      <c r="EG169" s="18"/>
      <c r="EH169" s="18"/>
      <c r="EI169" s="18"/>
      <c r="EJ169" s="18"/>
      <c r="EK169" s="18"/>
      <c r="EL169" s="18"/>
      <c r="EM169" s="18"/>
      <c r="EN169" s="18"/>
      <c r="EO169" s="18"/>
      <c r="EP169" s="18"/>
      <c r="EQ169" s="18"/>
      <c r="ER169" s="18"/>
      <c r="ES169" s="18"/>
      <c r="ET169" s="18"/>
      <c r="EU169" s="18"/>
      <c r="EV169" s="18"/>
      <c r="EW169" s="18"/>
      <c r="EX169" s="18"/>
      <c r="EY169" s="18"/>
      <c r="EZ169" s="18"/>
      <c r="FA169" s="18"/>
      <c r="FB169" s="18"/>
      <c r="FC169" s="18"/>
      <c r="FD169" s="18"/>
      <c r="FE169" s="18"/>
    </row>
    <row r="170" spans="1:161" x14ac:dyDescent="0.25">
      <c r="A170" s="28"/>
      <c r="B170" s="71"/>
      <c r="C170" s="29"/>
      <c r="D170" s="30"/>
      <c r="E170" s="31"/>
      <c r="F170" s="32"/>
      <c r="G170" s="74"/>
      <c r="H170" s="33"/>
      <c r="I170" s="34"/>
      <c r="J170" s="35"/>
      <c r="K170" s="104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9"/>
      <c r="AX170" s="18"/>
      <c r="AY170" s="18"/>
      <c r="AZ170" s="18"/>
      <c r="BA170" s="18"/>
      <c r="BB170" s="18"/>
      <c r="BC170" s="18"/>
      <c r="BD170" s="18"/>
      <c r="BE170" s="18"/>
      <c r="BF170" s="18"/>
      <c r="BG170" s="18"/>
      <c r="BH170" s="19"/>
      <c r="BI170" s="18"/>
      <c r="BJ170" s="18"/>
      <c r="BK170" s="18"/>
      <c r="BL170" s="18"/>
      <c r="BM170" s="18"/>
      <c r="BN170" s="18"/>
      <c r="BO170" s="18"/>
      <c r="BP170" s="18"/>
      <c r="BQ170" s="18"/>
      <c r="BR170" s="18"/>
      <c r="BS170" s="19"/>
      <c r="BT170" s="18"/>
      <c r="BU170" s="18"/>
      <c r="BV170" s="18"/>
      <c r="BW170" s="18"/>
      <c r="BX170" s="18"/>
      <c r="BY170" s="18"/>
      <c r="BZ170" s="18"/>
      <c r="CA170" s="18"/>
      <c r="CB170" s="18"/>
      <c r="CC170" s="18"/>
      <c r="CD170" s="18"/>
      <c r="CE170" s="18"/>
      <c r="CF170" s="18"/>
      <c r="CG170" s="18"/>
      <c r="CH170" s="18"/>
      <c r="CI170" s="18"/>
      <c r="CJ170" s="8">
        <f t="shared" si="109"/>
        <v>0</v>
      </c>
      <c r="CK170" s="8">
        <f t="shared" si="110"/>
        <v>0</v>
      </c>
      <c r="CL170" s="8" t="str">
        <f t="shared" si="121"/>
        <v/>
      </c>
      <c r="CM170" s="8" t="str">
        <f t="shared" si="122"/>
        <v/>
      </c>
      <c r="CN170" s="8" t="str">
        <f t="shared" si="123"/>
        <v/>
      </c>
      <c r="CO170" s="8" t="str">
        <f t="shared" si="124"/>
        <v/>
      </c>
      <c r="CP170" s="8">
        <f>IF(D170="",0,IF(D170=E170,0,IF(D170&lt;E170,0,IF('Equipes et choix des points'!$I$2=1,IF('Matchs et classements'!D170&gt;'Matchs et classements'!E170,3),IF('Equipes et choix des points'!$I$2=2,IF('Matchs et classements'!D170&gt;E170,4))))))</f>
        <v>0</v>
      </c>
      <c r="CQ170" s="8">
        <f>IF(E170="",0,IF(E170=D170,0,IF(E170&lt;D170,0,IF('Equipes et choix des points'!$I$2=1,IF('Matchs et classements'!E170&gt;'Matchs et classements'!D170,3),IF('Equipes et choix des points'!$I$2=2,IF('Matchs et classements'!E170&gt;'Matchs et classements'!D170,4))))))</f>
        <v>0</v>
      </c>
      <c r="CR170" s="8">
        <f>IF(D170="",0,IF(D170&gt;E170,0,IF(D170&lt;E170,0,IF('Equipes et choix des points'!$I$2=1,IF('Matchs et classements'!D170='Matchs et classements'!E170,1),IF('Equipes et choix des points'!$I$2=2,IF('Matchs et classements'!D170='Matchs et classements'!E170,2))))))</f>
        <v>0</v>
      </c>
      <c r="CS170" s="8">
        <f>IF(E170="",0,IF(E170&gt;D170,0,IF(E170&lt;D170,0,IF('Equipes et choix des points'!$I$2=1,IF('Matchs et classements'!E170='Matchs et classements'!D170,1),IF('Equipes et choix des points'!$I$2=2,IF('Matchs et classements'!E170='Matchs et classements'!D170,2))))))</f>
        <v>0</v>
      </c>
      <c r="CT170" s="8">
        <f>IF(D170="",0,IF(D170&gt;E170,0,IF(D170=E170,0,IF('Equipes et choix des points'!$I$2=1,IF('Matchs et classements'!D170&lt;'Matchs et classements'!E170,0),IF('Equipes et choix des points'!$I$2=2,IF('Matchs et classements'!D170&lt;'Matchs et classements'!E170,1))))))</f>
        <v>0</v>
      </c>
      <c r="CU170" s="8">
        <f>IF(E170="",0,IF(E170&gt;D170,0,IF(E170=D170,0,IF('Equipes et choix des points'!$I$2=1,IF('Matchs et classements'!E170&lt;'Matchs et classements'!D170,0),IF('Equipes et choix des points'!$I$2=2,IF('Matchs et classements'!E170&lt;'Matchs et classements'!D170,1))))))</f>
        <v>0</v>
      </c>
      <c r="CV170" s="8">
        <f t="shared" si="125"/>
        <v>0</v>
      </c>
      <c r="CW170" s="8">
        <f t="shared" si="126"/>
        <v>0</v>
      </c>
      <c r="CX170" s="8">
        <f t="shared" si="127"/>
        <v>0</v>
      </c>
      <c r="CY170" s="8">
        <f t="shared" si="128"/>
        <v>0</v>
      </c>
      <c r="CZ170" s="8" t="b">
        <f t="shared" si="111"/>
        <v>0</v>
      </c>
      <c r="DA170" s="8" t="b">
        <f t="shared" si="112"/>
        <v>0</v>
      </c>
      <c r="DB170" s="8" t="b">
        <f t="shared" si="113"/>
        <v>0</v>
      </c>
      <c r="DC170" s="8" t="b">
        <f t="shared" si="114"/>
        <v>0</v>
      </c>
      <c r="DD170" s="8" t="b">
        <f t="shared" si="115"/>
        <v>0</v>
      </c>
      <c r="DE170" s="8" t="b">
        <f t="shared" si="116"/>
        <v>0</v>
      </c>
      <c r="DF170" s="8">
        <f t="shared" si="117"/>
        <v>0</v>
      </c>
      <c r="DG170" s="8">
        <f t="shared" si="118"/>
        <v>0</v>
      </c>
      <c r="DH170" s="8">
        <f t="shared" si="119"/>
        <v>0</v>
      </c>
      <c r="DI170" s="8">
        <f t="shared" si="120"/>
        <v>0</v>
      </c>
      <c r="DJ170" s="19"/>
      <c r="DK170" s="18"/>
      <c r="DL170" s="18"/>
      <c r="DM170" s="19"/>
      <c r="DN170" s="19"/>
      <c r="DO170" s="18"/>
      <c r="DP170" s="18"/>
      <c r="DQ170" s="19"/>
      <c r="DR170" s="19"/>
      <c r="DS170" s="18"/>
      <c r="DT170" s="18"/>
      <c r="DU170" s="19"/>
      <c r="DV170" s="18"/>
      <c r="DW170" s="18"/>
      <c r="DX170" s="18"/>
      <c r="DY170" s="18"/>
      <c r="DZ170" s="18"/>
      <c r="EA170" s="18"/>
      <c r="EB170" s="18"/>
      <c r="EC170" s="18"/>
      <c r="ED170" s="18"/>
      <c r="EE170" s="18"/>
      <c r="EF170" s="18"/>
      <c r="EG170" s="18"/>
      <c r="EH170" s="18"/>
      <c r="EI170" s="18"/>
      <c r="EJ170" s="18"/>
      <c r="EK170" s="18"/>
      <c r="EL170" s="18"/>
      <c r="EM170" s="18"/>
      <c r="EN170" s="18"/>
      <c r="EO170" s="18"/>
      <c r="EP170" s="18"/>
      <c r="EQ170" s="18"/>
      <c r="ER170" s="18"/>
      <c r="ES170" s="18"/>
      <c r="ET170" s="18"/>
      <c r="EU170" s="18"/>
      <c r="EV170" s="18"/>
      <c r="EW170" s="18"/>
      <c r="EX170" s="18"/>
      <c r="EY170" s="18"/>
      <c r="EZ170" s="18"/>
      <c r="FA170" s="18"/>
      <c r="FB170" s="18"/>
      <c r="FC170" s="18"/>
      <c r="FD170" s="18"/>
      <c r="FE170" s="18"/>
    </row>
    <row r="171" spans="1:161" x14ac:dyDescent="0.25">
      <c r="A171" s="28"/>
      <c r="B171" s="71"/>
      <c r="C171" s="29"/>
      <c r="D171" s="30"/>
      <c r="E171" s="31"/>
      <c r="F171" s="32"/>
      <c r="G171" s="74"/>
      <c r="H171" s="33"/>
      <c r="I171" s="34"/>
      <c r="J171" s="35"/>
      <c r="K171" s="104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9"/>
      <c r="AX171" s="18"/>
      <c r="AY171" s="18"/>
      <c r="AZ171" s="18"/>
      <c r="BA171" s="18"/>
      <c r="BB171" s="18"/>
      <c r="BC171" s="18"/>
      <c r="BD171" s="18"/>
      <c r="BE171" s="18"/>
      <c r="BF171" s="18"/>
      <c r="BG171" s="18"/>
      <c r="BH171" s="19"/>
      <c r="BI171" s="18"/>
      <c r="BJ171" s="18"/>
      <c r="BK171" s="18"/>
      <c r="BL171" s="18"/>
      <c r="BM171" s="18"/>
      <c r="BN171" s="18"/>
      <c r="BO171" s="18"/>
      <c r="BP171" s="18"/>
      <c r="BQ171" s="18"/>
      <c r="BR171" s="18"/>
      <c r="BS171" s="19"/>
      <c r="BT171" s="18"/>
      <c r="BU171" s="18"/>
      <c r="BV171" s="18"/>
      <c r="BW171" s="18"/>
      <c r="BX171" s="18"/>
      <c r="BY171" s="18"/>
      <c r="BZ171" s="18"/>
      <c r="CA171" s="18"/>
      <c r="CB171" s="18"/>
      <c r="CC171" s="18"/>
      <c r="CD171" s="18"/>
      <c r="CE171" s="18"/>
      <c r="CF171" s="18"/>
      <c r="CG171" s="18"/>
      <c r="CH171" s="18"/>
      <c r="CI171" s="18"/>
      <c r="CJ171" s="8">
        <f t="shared" si="109"/>
        <v>0</v>
      </c>
      <c r="CK171" s="8">
        <f t="shared" si="110"/>
        <v>0</v>
      </c>
      <c r="CL171" s="8" t="str">
        <f t="shared" si="121"/>
        <v/>
      </c>
      <c r="CM171" s="8" t="str">
        <f t="shared" si="122"/>
        <v/>
      </c>
      <c r="CN171" s="8" t="str">
        <f t="shared" si="123"/>
        <v/>
      </c>
      <c r="CO171" s="8" t="str">
        <f t="shared" si="124"/>
        <v/>
      </c>
      <c r="CP171" s="8">
        <f>IF(D171="",0,IF(D171=E171,0,IF(D171&lt;E171,0,IF('Equipes et choix des points'!$I$2=1,IF('Matchs et classements'!D171&gt;'Matchs et classements'!E171,3),IF('Equipes et choix des points'!$I$2=2,IF('Matchs et classements'!D171&gt;E171,4))))))</f>
        <v>0</v>
      </c>
      <c r="CQ171" s="8">
        <f>IF(E171="",0,IF(E171=D171,0,IF(E171&lt;D171,0,IF('Equipes et choix des points'!$I$2=1,IF('Matchs et classements'!E171&gt;'Matchs et classements'!D171,3),IF('Equipes et choix des points'!$I$2=2,IF('Matchs et classements'!E171&gt;'Matchs et classements'!D171,4))))))</f>
        <v>0</v>
      </c>
      <c r="CR171" s="8">
        <f>IF(D171="",0,IF(D171&gt;E171,0,IF(D171&lt;E171,0,IF('Equipes et choix des points'!$I$2=1,IF('Matchs et classements'!D171='Matchs et classements'!E171,1),IF('Equipes et choix des points'!$I$2=2,IF('Matchs et classements'!D171='Matchs et classements'!E171,2))))))</f>
        <v>0</v>
      </c>
      <c r="CS171" s="8">
        <f>IF(E171="",0,IF(E171&gt;D171,0,IF(E171&lt;D171,0,IF('Equipes et choix des points'!$I$2=1,IF('Matchs et classements'!E171='Matchs et classements'!D171,1),IF('Equipes et choix des points'!$I$2=2,IF('Matchs et classements'!E171='Matchs et classements'!D171,2))))))</f>
        <v>0</v>
      </c>
      <c r="CT171" s="8">
        <f>IF(D171="",0,IF(D171&gt;E171,0,IF(D171=E171,0,IF('Equipes et choix des points'!$I$2=1,IF('Matchs et classements'!D171&lt;'Matchs et classements'!E171,0),IF('Equipes et choix des points'!$I$2=2,IF('Matchs et classements'!D171&lt;'Matchs et classements'!E171,1))))))</f>
        <v>0</v>
      </c>
      <c r="CU171" s="8">
        <f>IF(E171="",0,IF(E171&gt;D171,0,IF(E171=D171,0,IF('Equipes et choix des points'!$I$2=1,IF('Matchs et classements'!E171&lt;'Matchs et classements'!D171,0),IF('Equipes et choix des points'!$I$2=2,IF('Matchs et classements'!E171&lt;'Matchs et classements'!D171,1))))))</f>
        <v>0</v>
      </c>
      <c r="CV171" s="8">
        <f t="shared" si="125"/>
        <v>0</v>
      </c>
      <c r="CW171" s="8">
        <f t="shared" si="126"/>
        <v>0</v>
      </c>
      <c r="CX171" s="8">
        <f t="shared" si="127"/>
        <v>0</v>
      </c>
      <c r="CY171" s="8">
        <f t="shared" si="128"/>
        <v>0</v>
      </c>
      <c r="CZ171" s="8" t="b">
        <f t="shared" si="111"/>
        <v>0</v>
      </c>
      <c r="DA171" s="8" t="b">
        <f t="shared" si="112"/>
        <v>0</v>
      </c>
      <c r="DB171" s="8" t="b">
        <f t="shared" si="113"/>
        <v>0</v>
      </c>
      <c r="DC171" s="8" t="b">
        <f t="shared" si="114"/>
        <v>0</v>
      </c>
      <c r="DD171" s="8" t="b">
        <f t="shared" si="115"/>
        <v>0</v>
      </c>
      <c r="DE171" s="8" t="b">
        <f t="shared" si="116"/>
        <v>0</v>
      </c>
      <c r="DF171" s="8">
        <f t="shared" si="117"/>
        <v>0</v>
      </c>
      <c r="DG171" s="8">
        <f t="shared" si="118"/>
        <v>0</v>
      </c>
      <c r="DH171" s="8">
        <f t="shared" si="119"/>
        <v>0</v>
      </c>
      <c r="DI171" s="8">
        <f t="shared" si="120"/>
        <v>0</v>
      </c>
      <c r="DJ171" s="19"/>
      <c r="DK171" s="18"/>
      <c r="DL171" s="18"/>
      <c r="DM171" s="19"/>
      <c r="DN171" s="19"/>
      <c r="DO171" s="18"/>
      <c r="DP171" s="18"/>
      <c r="DQ171" s="19"/>
      <c r="DR171" s="19"/>
      <c r="DS171" s="18"/>
      <c r="DT171" s="18"/>
      <c r="DU171" s="19"/>
      <c r="DV171" s="18"/>
      <c r="DW171" s="18"/>
      <c r="DX171" s="18"/>
      <c r="DY171" s="18"/>
      <c r="DZ171" s="18"/>
      <c r="EA171" s="18"/>
      <c r="EB171" s="18"/>
      <c r="EC171" s="18"/>
      <c r="ED171" s="18"/>
      <c r="EE171" s="18"/>
      <c r="EF171" s="18"/>
      <c r="EG171" s="18"/>
      <c r="EH171" s="18"/>
      <c r="EI171" s="18"/>
      <c r="EJ171" s="18"/>
      <c r="EK171" s="18"/>
      <c r="EL171" s="18"/>
      <c r="EM171" s="18"/>
      <c r="EN171" s="18"/>
      <c r="EO171" s="18"/>
      <c r="EP171" s="18"/>
      <c r="EQ171" s="18"/>
      <c r="ER171" s="18"/>
      <c r="ES171" s="18"/>
      <c r="ET171" s="18"/>
      <c r="EU171" s="18"/>
      <c r="EV171" s="18"/>
      <c r="EW171" s="18"/>
      <c r="EX171" s="18"/>
      <c r="EY171" s="18"/>
      <c r="EZ171" s="18"/>
      <c r="FA171" s="18"/>
      <c r="FB171" s="18"/>
      <c r="FC171" s="18"/>
      <c r="FD171" s="18"/>
      <c r="FE171" s="18"/>
    </row>
    <row r="172" spans="1:161" x14ac:dyDescent="0.25">
      <c r="A172" s="28"/>
      <c r="B172" s="71"/>
      <c r="C172" s="29"/>
      <c r="D172" s="30"/>
      <c r="E172" s="31"/>
      <c r="F172" s="32"/>
      <c r="G172" s="74"/>
      <c r="H172" s="33"/>
      <c r="I172" s="34"/>
      <c r="J172" s="35"/>
      <c r="K172" s="104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9"/>
      <c r="AX172" s="18"/>
      <c r="AY172" s="18"/>
      <c r="AZ172" s="18"/>
      <c r="BA172" s="18"/>
      <c r="BB172" s="18"/>
      <c r="BC172" s="18"/>
      <c r="BD172" s="18"/>
      <c r="BE172" s="18"/>
      <c r="BF172" s="18"/>
      <c r="BG172" s="18"/>
      <c r="BH172" s="19"/>
      <c r="BI172" s="18"/>
      <c r="BJ172" s="18"/>
      <c r="BK172" s="18"/>
      <c r="BL172" s="18"/>
      <c r="BM172" s="18"/>
      <c r="BN172" s="18"/>
      <c r="BO172" s="18"/>
      <c r="BP172" s="18"/>
      <c r="BQ172" s="18"/>
      <c r="BR172" s="18"/>
      <c r="BS172" s="19"/>
      <c r="BT172" s="18"/>
      <c r="BU172" s="18"/>
      <c r="BV172" s="18"/>
      <c r="BW172" s="18"/>
      <c r="BX172" s="18"/>
      <c r="BY172" s="18"/>
      <c r="BZ172" s="18"/>
      <c r="CA172" s="18"/>
      <c r="CB172" s="18"/>
      <c r="CC172" s="18"/>
      <c r="CD172" s="18"/>
      <c r="CE172" s="18"/>
      <c r="CF172" s="18"/>
      <c r="CG172" s="18"/>
      <c r="CH172" s="18"/>
      <c r="CI172" s="18"/>
      <c r="CJ172" s="8">
        <f t="shared" si="109"/>
        <v>0</v>
      </c>
      <c r="CK172" s="8">
        <f t="shared" si="110"/>
        <v>0</v>
      </c>
      <c r="CL172" s="8" t="str">
        <f t="shared" si="121"/>
        <v/>
      </c>
      <c r="CM172" s="8" t="str">
        <f t="shared" si="122"/>
        <v/>
      </c>
      <c r="CN172" s="8" t="str">
        <f t="shared" si="123"/>
        <v/>
      </c>
      <c r="CO172" s="8" t="str">
        <f t="shared" si="124"/>
        <v/>
      </c>
      <c r="CP172" s="8">
        <f>IF(D172="",0,IF(D172=E172,0,IF(D172&lt;E172,0,IF('Equipes et choix des points'!$I$2=1,IF('Matchs et classements'!D172&gt;'Matchs et classements'!E172,3),IF('Equipes et choix des points'!$I$2=2,IF('Matchs et classements'!D172&gt;E172,4))))))</f>
        <v>0</v>
      </c>
      <c r="CQ172" s="8">
        <f>IF(E172="",0,IF(E172=D172,0,IF(E172&lt;D172,0,IF('Equipes et choix des points'!$I$2=1,IF('Matchs et classements'!E172&gt;'Matchs et classements'!D172,3),IF('Equipes et choix des points'!$I$2=2,IF('Matchs et classements'!E172&gt;'Matchs et classements'!D172,4))))))</f>
        <v>0</v>
      </c>
      <c r="CR172" s="8">
        <f>IF(D172="",0,IF(D172&gt;E172,0,IF(D172&lt;E172,0,IF('Equipes et choix des points'!$I$2=1,IF('Matchs et classements'!D172='Matchs et classements'!E172,1),IF('Equipes et choix des points'!$I$2=2,IF('Matchs et classements'!D172='Matchs et classements'!E172,2))))))</f>
        <v>0</v>
      </c>
      <c r="CS172" s="8">
        <f>IF(E172="",0,IF(E172&gt;D172,0,IF(E172&lt;D172,0,IF('Equipes et choix des points'!$I$2=1,IF('Matchs et classements'!E172='Matchs et classements'!D172,1),IF('Equipes et choix des points'!$I$2=2,IF('Matchs et classements'!E172='Matchs et classements'!D172,2))))))</f>
        <v>0</v>
      </c>
      <c r="CT172" s="8">
        <f>IF(D172="",0,IF(D172&gt;E172,0,IF(D172=E172,0,IF('Equipes et choix des points'!$I$2=1,IF('Matchs et classements'!D172&lt;'Matchs et classements'!E172,0),IF('Equipes et choix des points'!$I$2=2,IF('Matchs et classements'!D172&lt;'Matchs et classements'!E172,1))))))</f>
        <v>0</v>
      </c>
      <c r="CU172" s="8">
        <f>IF(E172="",0,IF(E172&gt;D172,0,IF(E172=D172,0,IF('Equipes et choix des points'!$I$2=1,IF('Matchs et classements'!E172&lt;'Matchs et classements'!D172,0),IF('Equipes et choix des points'!$I$2=2,IF('Matchs et classements'!E172&lt;'Matchs et classements'!D172,1))))))</f>
        <v>0</v>
      </c>
      <c r="CV172" s="8">
        <f t="shared" si="125"/>
        <v>0</v>
      </c>
      <c r="CW172" s="8">
        <f t="shared" si="126"/>
        <v>0</v>
      </c>
      <c r="CX172" s="8">
        <f t="shared" si="127"/>
        <v>0</v>
      </c>
      <c r="CY172" s="8">
        <f t="shared" si="128"/>
        <v>0</v>
      </c>
      <c r="CZ172" s="8" t="b">
        <f t="shared" si="111"/>
        <v>0</v>
      </c>
      <c r="DA172" s="8" t="b">
        <f t="shared" si="112"/>
        <v>0</v>
      </c>
      <c r="DB172" s="8" t="b">
        <f t="shared" si="113"/>
        <v>0</v>
      </c>
      <c r="DC172" s="8" t="b">
        <f t="shared" si="114"/>
        <v>0</v>
      </c>
      <c r="DD172" s="8" t="b">
        <f t="shared" si="115"/>
        <v>0</v>
      </c>
      <c r="DE172" s="8" t="b">
        <f t="shared" si="116"/>
        <v>0</v>
      </c>
      <c r="DF172" s="8">
        <f t="shared" si="117"/>
        <v>0</v>
      </c>
      <c r="DG172" s="8">
        <f t="shared" si="118"/>
        <v>0</v>
      </c>
      <c r="DH172" s="8">
        <f t="shared" si="119"/>
        <v>0</v>
      </c>
      <c r="DI172" s="8">
        <f t="shared" si="120"/>
        <v>0</v>
      </c>
      <c r="DJ172" s="19"/>
      <c r="DK172" s="18"/>
      <c r="DL172" s="18"/>
      <c r="DM172" s="19"/>
      <c r="DN172" s="19"/>
      <c r="DO172" s="18"/>
      <c r="DP172" s="18"/>
      <c r="DQ172" s="19"/>
      <c r="DR172" s="19"/>
      <c r="DS172" s="18"/>
      <c r="DT172" s="18"/>
      <c r="DU172" s="19"/>
      <c r="DV172" s="18"/>
      <c r="DW172" s="18"/>
      <c r="DX172" s="18"/>
      <c r="DY172" s="18"/>
      <c r="DZ172" s="18"/>
      <c r="EA172" s="18"/>
      <c r="EB172" s="18"/>
      <c r="EC172" s="18"/>
      <c r="ED172" s="18"/>
      <c r="EE172" s="18"/>
      <c r="EF172" s="18"/>
      <c r="EG172" s="18"/>
      <c r="EH172" s="18"/>
      <c r="EI172" s="18"/>
      <c r="EJ172" s="18"/>
      <c r="EK172" s="18"/>
      <c r="EL172" s="18"/>
      <c r="EM172" s="18"/>
      <c r="EN172" s="18"/>
      <c r="EO172" s="18"/>
      <c r="EP172" s="18"/>
      <c r="EQ172" s="18"/>
      <c r="ER172" s="18"/>
      <c r="ES172" s="18"/>
      <c r="ET172" s="18"/>
      <c r="EU172" s="18"/>
      <c r="EV172" s="18"/>
      <c r="EW172" s="18"/>
      <c r="EX172" s="18"/>
      <c r="EY172" s="18"/>
      <c r="EZ172" s="18"/>
      <c r="FA172" s="18"/>
      <c r="FB172" s="18"/>
      <c r="FC172" s="18"/>
      <c r="FD172" s="18"/>
      <c r="FE172" s="18"/>
    </row>
    <row r="173" spans="1:161" ht="15.75" thickBot="1" x14ac:dyDescent="0.3">
      <c r="A173" s="36"/>
      <c r="B173" s="72"/>
      <c r="C173" s="37"/>
      <c r="D173" s="38"/>
      <c r="E173" s="39"/>
      <c r="F173" s="40"/>
      <c r="G173" s="75"/>
      <c r="H173" s="41"/>
      <c r="I173" s="42"/>
      <c r="J173" s="43"/>
      <c r="K173" s="105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9"/>
      <c r="AX173" s="18"/>
      <c r="AY173" s="18"/>
      <c r="AZ173" s="18"/>
      <c r="BA173" s="18"/>
      <c r="BB173" s="18"/>
      <c r="BC173" s="18"/>
      <c r="BD173" s="18"/>
      <c r="BE173" s="18"/>
      <c r="BF173" s="18"/>
      <c r="BG173" s="18"/>
      <c r="BH173" s="19"/>
      <c r="BI173" s="18"/>
      <c r="BJ173" s="18"/>
      <c r="BK173" s="18"/>
      <c r="BL173" s="18"/>
      <c r="BM173" s="18"/>
      <c r="BN173" s="18"/>
      <c r="BO173" s="18"/>
      <c r="BP173" s="18"/>
      <c r="BQ173" s="18"/>
      <c r="BR173" s="18"/>
      <c r="BS173" s="19"/>
      <c r="BT173" s="18"/>
      <c r="BU173" s="18"/>
      <c r="BV173" s="18"/>
      <c r="BW173" s="18"/>
      <c r="BX173" s="18"/>
      <c r="BY173" s="18"/>
      <c r="BZ173" s="18"/>
      <c r="CA173" s="18"/>
      <c r="CB173" s="18"/>
      <c r="CC173" s="18"/>
      <c r="CD173" s="18"/>
      <c r="CE173" s="18"/>
      <c r="CF173" s="18"/>
      <c r="CG173" s="18"/>
      <c r="CH173" s="18"/>
      <c r="CI173" s="18"/>
      <c r="CJ173" s="8">
        <f t="shared" si="109"/>
        <v>0</v>
      </c>
      <c r="CK173" s="8">
        <f t="shared" si="110"/>
        <v>0</v>
      </c>
      <c r="CL173" s="8" t="str">
        <f t="shared" si="121"/>
        <v/>
      </c>
      <c r="CM173" s="8" t="str">
        <f t="shared" si="122"/>
        <v/>
      </c>
      <c r="CN173" s="8" t="str">
        <f t="shared" si="123"/>
        <v/>
      </c>
      <c r="CO173" s="8" t="str">
        <f t="shared" si="124"/>
        <v/>
      </c>
      <c r="CP173" s="8">
        <f>IF(D173="",0,IF(D173=E173,0,IF(D173&lt;E173,0,IF('Equipes et choix des points'!$I$2=1,IF('Matchs et classements'!D173&gt;'Matchs et classements'!E173,3),IF('Equipes et choix des points'!$I$2=2,IF('Matchs et classements'!D173&gt;E173,4))))))</f>
        <v>0</v>
      </c>
      <c r="CQ173" s="8">
        <f>IF(E173="",0,IF(E173=D173,0,IF(E173&lt;D173,0,IF('Equipes et choix des points'!$I$2=1,IF('Matchs et classements'!E173&gt;'Matchs et classements'!D173,3),IF('Equipes et choix des points'!$I$2=2,IF('Matchs et classements'!E173&gt;'Matchs et classements'!D173,4))))))</f>
        <v>0</v>
      </c>
      <c r="CR173" s="8">
        <f>IF(D173="",0,IF(D173&gt;E173,0,IF(D173&lt;E173,0,IF('Equipes et choix des points'!$I$2=1,IF('Matchs et classements'!D173='Matchs et classements'!E173,1),IF('Equipes et choix des points'!$I$2=2,IF('Matchs et classements'!D173='Matchs et classements'!E173,2))))))</f>
        <v>0</v>
      </c>
      <c r="CS173" s="8">
        <f>IF(E173="",0,IF(E173&gt;D173,0,IF(E173&lt;D173,0,IF('Equipes et choix des points'!$I$2=1,IF('Matchs et classements'!E173='Matchs et classements'!D173,1),IF('Equipes et choix des points'!$I$2=2,IF('Matchs et classements'!E173='Matchs et classements'!D173,2))))))</f>
        <v>0</v>
      </c>
      <c r="CT173" s="8">
        <f>IF(D173="",0,IF(D173&gt;E173,0,IF(D173=E173,0,IF('Equipes et choix des points'!$I$2=1,IF('Matchs et classements'!D173&lt;'Matchs et classements'!E173,0),IF('Equipes et choix des points'!$I$2=2,IF('Matchs et classements'!D173&lt;'Matchs et classements'!E173,1))))))</f>
        <v>0</v>
      </c>
      <c r="CU173" s="8">
        <f>IF(E173="",0,IF(E173&gt;D173,0,IF(E173=D173,0,IF('Equipes et choix des points'!$I$2=1,IF('Matchs et classements'!E173&lt;'Matchs et classements'!D173,0),IF('Equipes et choix des points'!$I$2=2,IF('Matchs et classements'!E173&lt;'Matchs et classements'!D173,1))))))</f>
        <v>0</v>
      </c>
      <c r="CV173" s="8">
        <f t="shared" si="125"/>
        <v>0</v>
      </c>
      <c r="CW173" s="8">
        <f t="shared" si="126"/>
        <v>0</v>
      </c>
      <c r="CX173" s="8">
        <f t="shared" si="127"/>
        <v>0</v>
      </c>
      <c r="CY173" s="8">
        <f t="shared" si="128"/>
        <v>0</v>
      </c>
      <c r="CZ173" s="8" t="b">
        <f t="shared" si="111"/>
        <v>0</v>
      </c>
      <c r="DA173" s="8" t="b">
        <f t="shared" si="112"/>
        <v>0</v>
      </c>
      <c r="DB173" s="8" t="b">
        <f t="shared" si="113"/>
        <v>0</v>
      </c>
      <c r="DC173" s="8" t="b">
        <f t="shared" si="114"/>
        <v>0</v>
      </c>
      <c r="DD173" s="8" t="b">
        <f t="shared" si="115"/>
        <v>0</v>
      </c>
      <c r="DE173" s="8" t="b">
        <f t="shared" si="116"/>
        <v>0</v>
      </c>
      <c r="DF173" s="8">
        <f t="shared" si="117"/>
        <v>0</v>
      </c>
      <c r="DG173" s="8">
        <f t="shared" si="118"/>
        <v>0</v>
      </c>
      <c r="DH173" s="8">
        <f t="shared" si="119"/>
        <v>0</v>
      </c>
      <c r="DI173" s="8">
        <f t="shared" si="120"/>
        <v>0</v>
      </c>
      <c r="DJ173" s="19"/>
      <c r="DK173" s="18"/>
      <c r="DL173" s="18"/>
      <c r="DM173" s="19"/>
      <c r="DN173" s="19"/>
      <c r="DO173" s="18"/>
      <c r="DP173" s="18"/>
      <c r="DQ173" s="19"/>
      <c r="DR173" s="19"/>
      <c r="DS173" s="18"/>
      <c r="DT173" s="18"/>
      <c r="DU173" s="19"/>
      <c r="DV173" s="18"/>
      <c r="DW173" s="18"/>
      <c r="DX173" s="18"/>
      <c r="DY173" s="18"/>
      <c r="DZ173" s="18"/>
      <c r="EA173" s="18"/>
      <c r="EB173" s="18"/>
      <c r="EC173" s="18"/>
      <c r="ED173" s="18"/>
      <c r="EE173" s="18"/>
      <c r="EF173" s="18"/>
      <c r="EG173" s="18"/>
      <c r="EH173" s="18"/>
      <c r="EI173" s="18"/>
      <c r="EJ173" s="18"/>
      <c r="EK173" s="18"/>
      <c r="EL173" s="18"/>
      <c r="EM173" s="18"/>
      <c r="EN173" s="18"/>
      <c r="EO173" s="18"/>
      <c r="EP173" s="18"/>
      <c r="EQ173" s="18"/>
      <c r="ER173" s="18"/>
      <c r="ES173" s="18"/>
      <c r="ET173" s="18"/>
      <c r="EU173" s="18"/>
      <c r="EV173" s="18"/>
      <c r="EW173" s="18"/>
      <c r="EX173" s="18"/>
      <c r="EY173" s="18"/>
      <c r="EZ173" s="18"/>
      <c r="FA173" s="18"/>
      <c r="FB173" s="18"/>
      <c r="FC173" s="18"/>
      <c r="FD173" s="18"/>
      <c r="FE173" s="18"/>
    </row>
    <row r="174" spans="1:161" x14ac:dyDescent="0.25">
      <c r="A174" s="20"/>
      <c r="B174" s="70"/>
      <c r="C174" s="21"/>
      <c r="D174" s="22"/>
      <c r="E174" s="23"/>
      <c r="F174" s="24"/>
      <c r="G174" s="73"/>
      <c r="H174" s="25"/>
      <c r="I174" s="26"/>
      <c r="J174" s="27"/>
      <c r="K174" s="103">
        <v>18</v>
      </c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9"/>
      <c r="AX174" s="18"/>
      <c r="AY174" s="18"/>
      <c r="AZ174" s="18"/>
      <c r="BA174" s="18"/>
      <c r="BB174" s="18"/>
      <c r="BC174" s="18"/>
      <c r="BD174" s="18"/>
      <c r="BE174" s="18"/>
      <c r="BF174" s="18"/>
      <c r="BG174" s="18"/>
      <c r="BH174" s="19"/>
      <c r="BI174" s="18"/>
      <c r="BJ174" s="18"/>
      <c r="BK174" s="18"/>
      <c r="BL174" s="18"/>
      <c r="BM174" s="18"/>
      <c r="BN174" s="18"/>
      <c r="BO174" s="18"/>
      <c r="BP174" s="18"/>
      <c r="BQ174" s="18"/>
      <c r="BR174" s="18"/>
      <c r="BS174" s="19"/>
      <c r="BT174" s="18"/>
      <c r="BU174" s="18"/>
      <c r="BV174" s="18"/>
      <c r="BW174" s="18"/>
      <c r="BX174" s="18"/>
      <c r="BY174" s="18"/>
      <c r="BZ174" s="18"/>
      <c r="CA174" s="18"/>
      <c r="CB174" s="18"/>
      <c r="CC174" s="18"/>
      <c r="CD174" s="18"/>
      <c r="CE174" s="18"/>
      <c r="CF174" s="18"/>
      <c r="CG174" s="18"/>
      <c r="CH174" s="18"/>
      <c r="CI174" s="18"/>
      <c r="CJ174" s="8">
        <f t="shared" si="109"/>
        <v>0</v>
      </c>
      <c r="CK174" s="8">
        <f t="shared" si="110"/>
        <v>0</v>
      </c>
      <c r="CL174" s="8" t="str">
        <f t="shared" si="121"/>
        <v/>
      </c>
      <c r="CM174" s="8" t="str">
        <f t="shared" si="122"/>
        <v/>
      </c>
      <c r="CN174" s="8" t="str">
        <f t="shared" si="123"/>
        <v/>
      </c>
      <c r="CO174" s="8" t="str">
        <f t="shared" si="124"/>
        <v/>
      </c>
      <c r="CP174" s="8">
        <f>IF(D174="",0,IF(D174=E174,0,IF(D174&lt;E174,0,IF('Equipes et choix des points'!$I$2=1,IF('Matchs et classements'!D174&gt;'Matchs et classements'!E174,3),IF('Equipes et choix des points'!$I$2=2,IF('Matchs et classements'!D174&gt;E174,4))))))</f>
        <v>0</v>
      </c>
      <c r="CQ174" s="8">
        <f>IF(E174="",0,IF(E174=D174,0,IF(E174&lt;D174,0,IF('Equipes et choix des points'!$I$2=1,IF('Matchs et classements'!E174&gt;'Matchs et classements'!D174,3),IF('Equipes et choix des points'!$I$2=2,IF('Matchs et classements'!E174&gt;'Matchs et classements'!D174,4))))))</f>
        <v>0</v>
      </c>
      <c r="CR174" s="8">
        <f>IF(D174="",0,IF(D174&gt;E174,0,IF(D174&lt;E174,0,IF('Equipes et choix des points'!$I$2=1,IF('Matchs et classements'!D174='Matchs et classements'!E174,1),IF('Equipes et choix des points'!$I$2=2,IF('Matchs et classements'!D174='Matchs et classements'!E174,2))))))</f>
        <v>0</v>
      </c>
      <c r="CS174" s="8">
        <f>IF(E174="",0,IF(E174&gt;D174,0,IF(E174&lt;D174,0,IF('Equipes et choix des points'!$I$2=1,IF('Matchs et classements'!E174='Matchs et classements'!D174,1),IF('Equipes et choix des points'!$I$2=2,IF('Matchs et classements'!E174='Matchs et classements'!D174,2))))))</f>
        <v>0</v>
      </c>
      <c r="CT174" s="8">
        <f>IF(D174="",0,IF(D174&gt;E174,0,IF(D174=E174,0,IF('Equipes et choix des points'!$I$2=1,IF('Matchs et classements'!D174&lt;'Matchs et classements'!E174,0),IF('Equipes et choix des points'!$I$2=2,IF('Matchs et classements'!D174&lt;'Matchs et classements'!E174,1))))))</f>
        <v>0</v>
      </c>
      <c r="CU174" s="8">
        <f>IF(E174="",0,IF(E174&gt;D174,0,IF(E174=D174,0,IF('Equipes et choix des points'!$I$2=1,IF('Matchs et classements'!E174&lt;'Matchs et classements'!D174,0),IF('Equipes et choix des points'!$I$2=2,IF('Matchs et classements'!E174&lt;'Matchs et classements'!D174,1))))))</f>
        <v>0</v>
      </c>
      <c r="CV174" s="8">
        <f t="shared" si="125"/>
        <v>0</v>
      </c>
      <c r="CW174" s="8">
        <f t="shared" si="126"/>
        <v>0</v>
      </c>
      <c r="CX174" s="8">
        <f t="shared" si="127"/>
        <v>0</v>
      </c>
      <c r="CY174" s="8">
        <f t="shared" si="128"/>
        <v>0</v>
      </c>
      <c r="CZ174" s="8" t="b">
        <f t="shared" si="111"/>
        <v>0</v>
      </c>
      <c r="DA174" s="8" t="b">
        <f t="shared" si="112"/>
        <v>0</v>
      </c>
      <c r="DB174" s="8" t="b">
        <f t="shared" si="113"/>
        <v>0</v>
      </c>
      <c r="DC174" s="8" t="b">
        <f t="shared" si="114"/>
        <v>0</v>
      </c>
      <c r="DD174" s="8" t="b">
        <f t="shared" si="115"/>
        <v>0</v>
      </c>
      <c r="DE174" s="8" t="b">
        <f t="shared" si="116"/>
        <v>0</v>
      </c>
      <c r="DF174" s="8">
        <f t="shared" si="117"/>
        <v>0</v>
      </c>
      <c r="DG174" s="8">
        <f t="shared" si="118"/>
        <v>0</v>
      </c>
      <c r="DH174" s="8">
        <f t="shared" si="119"/>
        <v>0</v>
      </c>
      <c r="DI174" s="8">
        <f t="shared" si="120"/>
        <v>0</v>
      </c>
      <c r="DJ174" s="19"/>
      <c r="DK174" s="18"/>
      <c r="DL174" s="18"/>
      <c r="DM174" s="19"/>
      <c r="DN174" s="19"/>
      <c r="DO174" s="18"/>
      <c r="DP174" s="18"/>
      <c r="DQ174" s="19"/>
      <c r="DR174" s="19"/>
      <c r="DS174" s="18"/>
      <c r="DT174" s="18"/>
      <c r="DU174" s="19"/>
      <c r="DV174" s="18"/>
      <c r="DW174" s="18"/>
      <c r="DX174" s="18"/>
      <c r="DY174" s="18"/>
      <c r="DZ174" s="18"/>
      <c r="EA174" s="18"/>
      <c r="EB174" s="18"/>
      <c r="EC174" s="18"/>
      <c r="ED174" s="18"/>
      <c r="EE174" s="18"/>
      <c r="EF174" s="18"/>
      <c r="EG174" s="18"/>
      <c r="EH174" s="18"/>
      <c r="EI174" s="18"/>
      <c r="EJ174" s="18"/>
      <c r="EK174" s="18"/>
      <c r="EL174" s="18"/>
      <c r="EM174" s="18"/>
      <c r="EN174" s="18"/>
      <c r="EO174" s="18"/>
      <c r="EP174" s="18"/>
      <c r="EQ174" s="18"/>
      <c r="ER174" s="18"/>
      <c r="ES174" s="18"/>
      <c r="ET174" s="18"/>
      <c r="EU174" s="18"/>
      <c r="EV174" s="18"/>
      <c r="EW174" s="18"/>
      <c r="EX174" s="18"/>
      <c r="EY174" s="18"/>
      <c r="EZ174" s="18"/>
      <c r="FA174" s="18"/>
      <c r="FB174" s="18"/>
      <c r="FC174" s="18"/>
      <c r="FD174" s="18"/>
      <c r="FE174" s="18"/>
    </row>
    <row r="175" spans="1:161" x14ac:dyDescent="0.25">
      <c r="A175" s="28"/>
      <c r="B175" s="71"/>
      <c r="C175" s="29"/>
      <c r="D175" s="30"/>
      <c r="E175" s="31"/>
      <c r="F175" s="32"/>
      <c r="G175" s="74"/>
      <c r="H175" s="33"/>
      <c r="I175" s="34"/>
      <c r="J175" s="35"/>
      <c r="K175" s="104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9"/>
      <c r="AX175" s="18"/>
      <c r="AY175" s="18"/>
      <c r="AZ175" s="18"/>
      <c r="BA175" s="18"/>
      <c r="BB175" s="18"/>
      <c r="BC175" s="18"/>
      <c r="BD175" s="18"/>
      <c r="BE175" s="18"/>
      <c r="BF175" s="18"/>
      <c r="BG175" s="18"/>
      <c r="BH175" s="19"/>
      <c r="BI175" s="18"/>
      <c r="BJ175" s="18"/>
      <c r="BK175" s="18"/>
      <c r="BL175" s="18"/>
      <c r="BM175" s="18"/>
      <c r="BN175" s="18"/>
      <c r="BO175" s="18"/>
      <c r="BP175" s="18"/>
      <c r="BQ175" s="18"/>
      <c r="BR175" s="18"/>
      <c r="BS175" s="19"/>
      <c r="BT175" s="18"/>
      <c r="BU175" s="18"/>
      <c r="BV175" s="18"/>
      <c r="BW175" s="18"/>
      <c r="BX175" s="18"/>
      <c r="BY175" s="18"/>
      <c r="BZ175" s="18"/>
      <c r="CA175" s="18"/>
      <c r="CB175" s="18"/>
      <c r="CC175" s="18"/>
      <c r="CD175" s="18"/>
      <c r="CE175" s="18"/>
      <c r="CF175" s="18"/>
      <c r="CG175" s="18"/>
      <c r="CH175" s="18"/>
      <c r="CI175" s="18"/>
      <c r="CJ175" s="8">
        <f t="shared" si="109"/>
        <v>0</v>
      </c>
      <c r="CK175" s="8">
        <f t="shared" si="110"/>
        <v>0</v>
      </c>
      <c r="CL175" s="8" t="str">
        <f t="shared" si="121"/>
        <v/>
      </c>
      <c r="CM175" s="8" t="str">
        <f t="shared" si="122"/>
        <v/>
      </c>
      <c r="CN175" s="8" t="str">
        <f t="shared" si="123"/>
        <v/>
      </c>
      <c r="CO175" s="8" t="str">
        <f t="shared" si="124"/>
        <v/>
      </c>
      <c r="CP175" s="8">
        <f>IF(D175="",0,IF(D175=E175,0,IF(D175&lt;E175,0,IF('Equipes et choix des points'!$I$2=1,IF('Matchs et classements'!D175&gt;'Matchs et classements'!E175,3),IF('Equipes et choix des points'!$I$2=2,IF('Matchs et classements'!D175&gt;E175,4))))))</f>
        <v>0</v>
      </c>
      <c r="CQ175" s="8">
        <f>IF(E175="",0,IF(E175=D175,0,IF(E175&lt;D175,0,IF('Equipes et choix des points'!$I$2=1,IF('Matchs et classements'!E175&gt;'Matchs et classements'!D175,3),IF('Equipes et choix des points'!$I$2=2,IF('Matchs et classements'!E175&gt;'Matchs et classements'!D175,4))))))</f>
        <v>0</v>
      </c>
      <c r="CR175" s="8">
        <f>IF(D175="",0,IF(D175&gt;E175,0,IF(D175&lt;E175,0,IF('Equipes et choix des points'!$I$2=1,IF('Matchs et classements'!D175='Matchs et classements'!E175,1),IF('Equipes et choix des points'!$I$2=2,IF('Matchs et classements'!D175='Matchs et classements'!E175,2))))))</f>
        <v>0</v>
      </c>
      <c r="CS175" s="8">
        <f>IF(E175="",0,IF(E175&gt;D175,0,IF(E175&lt;D175,0,IF('Equipes et choix des points'!$I$2=1,IF('Matchs et classements'!E175='Matchs et classements'!D175,1),IF('Equipes et choix des points'!$I$2=2,IF('Matchs et classements'!E175='Matchs et classements'!D175,2))))))</f>
        <v>0</v>
      </c>
      <c r="CT175" s="8">
        <f>IF(D175="",0,IF(D175&gt;E175,0,IF(D175=E175,0,IF('Equipes et choix des points'!$I$2=1,IF('Matchs et classements'!D175&lt;'Matchs et classements'!E175,0),IF('Equipes et choix des points'!$I$2=2,IF('Matchs et classements'!D175&lt;'Matchs et classements'!E175,1))))))</f>
        <v>0</v>
      </c>
      <c r="CU175" s="8">
        <f>IF(E175="",0,IF(E175&gt;D175,0,IF(E175=D175,0,IF('Equipes et choix des points'!$I$2=1,IF('Matchs et classements'!E175&lt;'Matchs et classements'!D175,0),IF('Equipes et choix des points'!$I$2=2,IF('Matchs et classements'!E175&lt;'Matchs et classements'!D175,1))))))</f>
        <v>0</v>
      </c>
      <c r="CV175" s="8">
        <f t="shared" si="125"/>
        <v>0</v>
      </c>
      <c r="CW175" s="8">
        <f t="shared" si="126"/>
        <v>0</v>
      </c>
      <c r="CX175" s="8">
        <f t="shared" si="127"/>
        <v>0</v>
      </c>
      <c r="CY175" s="8">
        <f t="shared" si="128"/>
        <v>0</v>
      </c>
      <c r="CZ175" s="8" t="b">
        <f t="shared" si="111"/>
        <v>0</v>
      </c>
      <c r="DA175" s="8" t="b">
        <f t="shared" si="112"/>
        <v>0</v>
      </c>
      <c r="DB175" s="8" t="b">
        <f t="shared" si="113"/>
        <v>0</v>
      </c>
      <c r="DC175" s="8" t="b">
        <f t="shared" si="114"/>
        <v>0</v>
      </c>
      <c r="DD175" s="8" t="b">
        <f t="shared" si="115"/>
        <v>0</v>
      </c>
      <c r="DE175" s="8" t="b">
        <f t="shared" si="116"/>
        <v>0</v>
      </c>
      <c r="DF175" s="8">
        <f t="shared" si="117"/>
        <v>0</v>
      </c>
      <c r="DG175" s="8">
        <f t="shared" si="118"/>
        <v>0</v>
      </c>
      <c r="DH175" s="8">
        <f t="shared" si="119"/>
        <v>0</v>
      </c>
      <c r="DI175" s="8">
        <f t="shared" si="120"/>
        <v>0</v>
      </c>
      <c r="DJ175" s="19"/>
      <c r="DK175" s="18"/>
      <c r="DL175" s="18"/>
      <c r="DM175" s="19"/>
      <c r="DN175" s="19"/>
      <c r="DO175" s="18"/>
      <c r="DP175" s="18"/>
      <c r="DQ175" s="19"/>
      <c r="DR175" s="19"/>
      <c r="DS175" s="18"/>
      <c r="DT175" s="18"/>
      <c r="DU175" s="19"/>
      <c r="DV175" s="18"/>
      <c r="DW175" s="18"/>
      <c r="DX175" s="18"/>
      <c r="DY175" s="18"/>
      <c r="DZ175" s="18"/>
      <c r="EA175" s="18"/>
      <c r="EB175" s="18"/>
      <c r="EC175" s="18"/>
      <c r="ED175" s="18"/>
      <c r="EE175" s="18"/>
      <c r="EF175" s="18"/>
      <c r="EG175" s="18"/>
      <c r="EH175" s="18"/>
      <c r="EI175" s="18"/>
      <c r="EJ175" s="18"/>
      <c r="EK175" s="18"/>
      <c r="EL175" s="18"/>
      <c r="EM175" s="18"/>
      <c r="EN175" s="18"/>
      <c r="EO175" s="18"/>
      <c r="EP175" s="18"/>
      <c r="EQ175" s="18"/>
      <c r="ER175" s="18"/>
      <c r="ES175" s="18"/>
      <c r="ET175" s="18"/>
      <c r="EU175" s="18"/>
      <c r="EV175" s="18"/>
      <c r="EW175" s="18"/>
      <c r="EX175" s="18"/>
      <c r="EY175" s="18"/>
      <c r="EZ175" s="18"/>
      <c r="FA175" s="18"/>
      <c r="FB175" s="18"/>
      <c r="FC175" s="18"/>
      <c r="FD175" s="18"/>
      <c r="FE175" s="18"/>
    </row>
    <row r="176" spans="1:161" x14ac:dyDescent="0.25">
      <c r="A176" s="28"/>
      <c r="B176" s="71"/>
      <c r="C176" s="29"/>
      <c r="D176" s="30"/>
      <c r="E176" s="31"/>
      <c r="F176" s="32"/>
      <c r="G176" s="74"/>
      <c r="H176" s="33"/>
      <c r="I176" s="34"/>
      <c r="J176" s="35"/>
      <c r="K176" s="104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9"/>
      <c r="AX176" s="18"/>
      <c r="AY176" s="18"/>
      <c r="AZ176" s="18"/>
      <c r="BA176" s="18"/>
      <c r="BB176" s="18"/>
      <c r="BC176" s="18"/>
      <c r="BD176" s="18"/>
      <c r="BE176" s="18"/>
      <c r="BF176" s="18"/>
      <c r="BG176" s="18"/>
      <c r="BH176" s="19"/>
      <c r="BI176" s="18"/>
      <c r="BJ176" s="18"/>
      <c r="BK176" s="18"/>
      <c r="BL176" s="18"/>
      <c r="BM176" s="18"/>
      <c r="BN176" s="18"/>
      <c r="BO176" s="18"/>
      <c r="BP176" s="18"/>
      <c r="BQ176" s="18"/>
      <c r="BR176" s="18"/>
      <c r="BS176" s="19"/>
      <c r="BT176" s="18"/>
      <c r="BU176" s="18"/>
      <c r="BV176" s="18"/>
      <c r="BW176" s="18"/>
      <c r="BX176" s="18"/>
      <c r="BY176" s="18"/>
      <c r="BZ176" s="18"/>
      <c r="CA176" s="18"/>
      <c r="CB176" s="18"/>
      <c r="CC176" s="18"/>
      <c r="CD176" s="18"/>
      <c r="CE176" s="18"/>
      <c r="CF176" s="18"/>
      <c r="CG176" s="18"/>
      <c r="CH176" s="18"/>
      <c r="CI176" s="18"/>
      <c r="CJ176" s="8">
        <f t="shared" si="109"/>
        <v>0</v>
      </c>
      <c r="CK176" s="8">
        <f t="shared" si="110"/>
        <v>0</v>
      </c>
      <c r="CL176" s="8" t="str">
        <f t="shared" si="121"/>
        <v/>
      </c>
      <c r="CM176" s="8" t="str">
        <f t="shared" si="122"/>
        <v/>
      </c>
      <c r="CN176" s="8" t="str">
        <f t="shared" si="123"/>
        <v/>
      </c>
      <c r="CO176" s="8" t="str">
        <f t="shared" si="124"/>
        <v/>
      </c>
      <c r="CP176" s="8">
        <f>IF(D176="",0,IF(D176=E176,0,IF(D176&lt;E176,0,IF('Equipes et choix des points'!$I$2=1,IF('Matchs et classements'!D176&gt;'Matchs et classements'!E176,3),IF('Equipes et choix des points'!$I$2=2,IF('Matchs et classements'!D176&gt;E176,4))))))</f>
        <v>0</v>
      </c>
      <c r="CQ176" s="8">
        <f>IF(E176="",0,IF(E176=D176,0,IF(E176&lt;D176,0,IF('Equipes et choix des points'!$I$2=1,IF('Matchs et classements'!E176&gt;'Matchs et classements'!D176,3),IF('Equipes et choix des points'!$I$2=2,IF('Matchs et classements'!E176&gt;'Matchs et classements'!D176,4))))))</f>
        <v>0</v>
      </c>
      <c r="CR176" s="8">
        <f>IF(D176="",0,IF(D176&gt;E176,0,IF(D176&lt;E176,0,IF('Equipes et choix des points'!$I$2=1,IF('Matchs et classements'!D176='Matchs et classements'!E176,1),IF('Equipes et choix des points'!$I$2=2,IF('Matchs et classements'!D176='Matchs et classements'!E176,2))))))</f>
        <v>0</v>
      </c>
      <c r="CS176" s="8">
        <f>IF(E176="",0,IF(E176&gt;D176,0,IF(E176&lt;D176,0,IF('Equipes et choix des points'!$I$2=1,IF('Matchs et classements'!E176='Matchs et classements'!D176,1),IF('Equipes et choix des points'!$I$2=2,IF('Matchs et classements'!E176='Matchs et classements'!D176,2))))))</f>
        <v>0</v>
      </c>
      <c r="CT176" s="8">
        <f>IF(D176="",0,IF(D176&gt;E176,0,IF(D176=E176,0,IF('Equipes et choix des points'!$I$2=1,IF('Matchs et classements'!D176&lt;'Matchs et classements'!E176,0),IF('Equipes et choix des points'!$I$2=2,IF('Matchs et classements'!D176&lt;'Matchs et classements'!E176,1))))))</f>
        <v>0</v>
      </c>
      <c r="CU176" s="8">
        <f>IF(E176="",0,IF(E176&gt;D176,0,IF(E176=D176,0,IF('Equipes et choix des points'!$I$2=1,IF('Matchs et classements'!E176&lt;'Matchs et classements'!D176,0),IF('Equipes et choix des points'!$I$2=2,IF('Matchs et classements'!E176&lt;'Matchs et classements'!D176,1))))))</f>
        <v>0</v>
      </c>
      <c r="CV176" s="8">
        <f t="shared" si="125"/>
        <v>0</v>
      </c>
      <c r="CW176" s="8">
        <f t="shared" si="126"/>
        <v>0</v>
      </c>
      <c r="CX176" s="8">
        <f t="shared" si="127"/>
        <v>0</v>
      </c>
      <c r="CY176" s="8">
        <f t="shared" si="128"/>
        <v>0</v>
      </c>
      <c r="CZ176" s="8" t="b">
        <f t="shared" si="111"/>
        <v>0</v>
      </c>
      <c r="DA176" s="8" t="b">
        <f t="shared" si="112"/>
        <v>0</v>
      </c>
      <c r="DB176" s="8" t="b">
        <f t="shared" si="113"/>
        <v>0</v>
      </c>
      <c r="DC176" s="8" t="b">
        <f t="shared" si="114"/>
        <v>0</v>
      </c>
      <c r="DD176" s="8" t="b">
        <f t="shared" si="115"/>
        <v>0</v>
      </c>
      <c r="DE176" s="8" t="b">
        <f t="shared" si="116"/>
        <v>0</v>
      </c>
      <c r="DF176" s="8">
        <f t="shared" si="117"/>
        <v>0</v>
      </c>
      <c r="DG176" s="8">
        <f t="shared" si="118"/>
        <v>0</v>
      </c>
      <c r="DH176" s="8">
        <f t="shared" si="119"/>
        <v>0</v>
      </c>
      <c r="DI176" s="8">
        <f t="shared" si="120"/>
        <v>0</v>
      </c>
      <c r="DJ176" s="19"/>
      <c r="DK176" s="18"/>
      <c r="DL176" s="18"/>
      <c r="DM176" s="19"/>
      <c r="DN176" s="19"/>
      <c r="DO176" s="18"/>
      <c r="DP176" s="18"/>
      <c r="DQ176" s="19"/>
      <c r="DR176" s="19"/>
      <c r="DS176" s="18"/>
      <c r="DT176" s="18"/>
      <c r="DU176" s="19"/>
      <c r="DV176" s="18"/>
      <c r="DW176" s="18"/>
      <c r="DX176" s="18"/>
      <c r="DY176" s="18"/>
      <c r="DZ176" s="18"/>
      <c r="EA176" s="18"/>
      <c r="EB176" s="18"/>
      <c r="EC176" s="18"/>
      <c r="ED176" s="18"/>
      <c r="EE176" s="18"/>
      <c r="EF176" s="18"/>
      <c r="EG176" s="18"/>
      <c r="EH176" s="18"/>
      <c r="EI176" s="18"/>
      <c r="EJ176" s="18"/>
      <c r="EK176" s="18"/>
      <c r="EL176" s="18"/>
      <c r="EM176" s="18"/>
      <c r="EN176" s="18"/>
      <c r="EO176" s="18"/>
      <c r="EP176" s="18"/>
      <c r="EQ176" s="18"/>
      <c r="ER176" s="18"/>
      <c r="ES176" s="18"/>
      <c r="ET176" s="18"/>
      <c r="EU176" s="18"/>
      <c r="EV176" s="18"/>
      <c r="EW176" s="18"/>
      <c r="EX176" s="18"/>
      <c r="EY176" s="18"/>
      <c r="EZ176" s="18"/>
      <c r="FA176" s="18"/>
      <c r="FB176" s="18"/>
      <c r="FC176" s="18"/>
      <c r="FD176" s="18"/>
      <c r="FE176" s="18"/>
    </row>
    <row r="177" spans="1:161" x14ac:dyDescent="0.25">
      <c r="A177" s="28"/>
      <c r="B177" s="71"/>
      <c r="C177" s="29"/>
      <c r="D177" s="30"/>
      <c r="E177" s="31"/>
      <c r="F177" s="32"/>
      <c r="G177" s="74"/>
      <c r="H177" s="33"/>
      <c r="I177" s="34"/>
      <c r="J177" s="35"/>
      <c r="K177" s="104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9"/>
      <c r="AX177" s="18"/>
      <c r="AY177" s="18"/>
      <c r="AZ177" s="18"/>
      <c r="BA177" s="18"/>
      <c r="BB177" s="18"/>
      <c r="BC177" s="18"/>
      <c r="BD177" s="18"/>
      <c r="BE177" s="18"/>
      <c r="BF177" s="18"/>
      <c r="BG177" s="18"/>
      <c r="BH177" s="19"/>
      <c r="BI177" s="18"/>
      <c r="BJ177" s="18"/>
      <c r="BK177" s="18"/>
      <c r="BL177" s="18"/>
      <c r="BM177" s="18"/>
      <c r="BN177" s="18"/>
      <c r="BO177" s="18"/>
      <c r="BP177" s="18"/>
      <c r="BQ177" s="18"/>
      <c r="BR177" s="18"/>
      <c r="BS177" s="19"/>
      <c r="BT177" s="18"/>
      <c r="BU177" s="18"/>
      <c r="BV177" s="18"/>
      <c r="BW177" s="18"/>
      <c r="BX177" s="18"/>
      <c r="BY177" s="18"/>
      <c r="BZ177" s="18"/>
      <c r="CA177" s="18"/>
      <c r="CB177" s="18"/>
      <c r="CC177" s="18"/>
      <c r="CD177" s="18"/>
      <c r="CE177" s="18"/>
      <c r="CF177" s="18"/>
      <c r="CG177" s="18"/>
      <c r="CH177" s="18"/>
      <c r="CI177" s="18"/>
      <c r="CJ177" s="8">
        <f t="shared" si="109"/>
        <v>0</v>
      </c>
      <c r="CK177" s="8">
        <f t="shared" si="110"/>
        <v>0</v>
      </c>
      <c r="CL177" s="8" t="str">
        <f t="shared" si="121"/>
        <v/>
      </c>
      <c r="CM177" s="8" t="str">
        <f t="shared" si="122"/>
        <v/>
      </c>
      <c r="CN177" s="8" t="str">
        <f t="shared" si="123"/>
        <v/>
      </c>
      <c r="CO177" s="8" t="str">
        <f t="shared" si="124"/>
        <v/>
      </c>
      <c r="CP177" s="8">
        <f>IF(D177="",0,IF(D177=E177,0,IF(D177&lt;E177,0,IF('Equipes et choix des points'!$I$2=1,IF('Matchs et classements'!D177&gt;'Matchs et classements'!E177,3),IF('Equipes et choix des points'!$I$2=2,IF('Matchs et classements'!D177&gt;E177,4))))))</f>
        <v>0</v>
      </c>
      <c r="CQ177" s="8">
        <f>IF(E177="",0,IF(E177=D177,0,IF(E177&lt;D177,0,IF('Equipes et choix des points'!$I$2=1,IF('Matchs et classements'!E177&gt;'Matchs et classements'!D177,3),IF('Equipes et choix des points'!$I$2=2,IF('Matchs et classements'!E177&gt;'Matchs et classements'!D177,4))))))</f>
        <v>0</v>
      </c>
      <c r="CR177" s="8">
        <f>IF(D177="",0,IF(D177&gt;E177,0,IF(D177&lt;E177,0,IF('Equipes et choix des points'!$I$2=1,IF('Matchs et classements'!D177='Matchs et classements'!E177,1),IF('Equipes et choix des points'!$I$2=2,IF('Matchs et classements'!D177='Matchs et classements'!E177,2))))))</f>
        <v>0</v>
      </c>
      <c r="CS177" s="8">
        <f>IF(E177="",0,IF(E177&gt;D177,0,IF(E177&lt;D177,0,IF('Equipes et choix des points'!$I$2=1,IF('Matchs et classements'!E177='Matchs et classements'!D177,1),IF('Equipes et choix des points'!$I$2=2,IF('Matchs et classements'!E177='Matchs et classements'!D177,2))))))</f>
        <v>0</v>
      </c>
      <c r="CT177" s="8">
        <f>IF(D177="",0,IF(D177&gt;E177,0,IF(D177=E177,0,IF('Equipes et choix des points'!$I$2=1,IF('Matchs et classements'!D177&lt;'Matchs et classements'!E177,0),IF('Equipes et choix des points'!$I$2=2,IF('Matchs et classements'!D177&lt;'Matchs et classements'!E177,1))))))</f>
        <v>0</v>
      </c>
      <c r="CU177" s="8">
        <f>IF(E177="",0,IF(E177&gt;D177,0,IF(E177=D177,0,IF('Equipes et choix des points'!$I$2=1,IF('Matchs et classements'!E177&lt;'Matchs et classements'!D177,0),IF('Equipes et choix des points'!$I$2=2,IF('Matchs et classements'!E177&lt;'Matchs et classements'!D177,1))))))</f>
        <v>0</v>
      </c>
      <c r="CV177" s="8">
        <f t="shared" si="125"/>
        <v>0</v>
      </c>
      <c r="CW177" s="8">
        <f t="shared" si="126"/>
        <v>0</v>
      </c>
      <c r="CX177" s="8">
        <f t="shared" si="127"/>
        <v>0</v>
      </c>
      <c r="CY177" s="8">
        <f t="shared" si="128"/>
        <v>0</v>
      </c>
      <c r="CZ177" s="8" t="b">
        <f t="shared" si="111"/>
        <v>0</v>
      </c>
      <c r="DA177" s="8" t="b">
        <f t="shared" si="112"/>
        <v>0</v>
      </c>
      <c r="DB177" s="8" t="b">
        <f t="shared" si="113"/>
        <v>0</v>
      </c>
      <c r="DC177" s="8" t="b">
        <f t="shared" si="114"/>
        <v>0</v>
      </c>
      <c r="DD177" s="8" t="b">
        <f t="shared" si="115"/>
        <v>0</v>
      </c>
      <c r="DE177" s="8" t="b">
        <f t="shared" si="116"/>
        <v>0</v>
      </c>
      <c r="DF177" s="8">
        <f t="shared" si="117"/>
        <v>0</v>
      </c>
      <c r="DG177" s="8">
        <f t="shared" si="118"/>
        <v>0</v>
      </c>
      <c r="DH177" s="8">
        <f t="shared" si="119"/>
        <v>0</v>
      </c>
      <c r="DI177" s="8">
        <f t="shared" si="120"/>
        <v>0</v>
      </c>
      <c r="DJ177" s="19"/>
      <c r="DK177" s="18"/>
      <c r="DL177" s="18"/>
      <c r="DM177" s="19"/>
      <c r="DN177" s="19"/>
      <c r="DO177" s="18"/>
      <c r="DP177" s="18"/>
      <c r="DQ177" s="19"/>
      <c r="DR177" s="19"/>
      <c r="DS177" s="18"/>
      <c r="DT177" s="18"/>
      <c r="DU177" s="19"/>
      <c r="DV177" s="18"/>
      <c r="DW177" s="18"/>
      <c r="DX177" s="18"/>
      <c r="DY177" s="18"/>
      <c r="DZ177" s="18"/>
      <c r="EA177" s="18"/>
      <c r="EB177" s="18"/>
      <c r="EC177" s="18"/>
      <c r="ED177" s="18"/>
      <c r="EE177" s="18"/>
      <c r="EF177" s="18"/>
      <c r="EG177" s="18"/>
      <c r="EH177" s="18"/>
      <c r="EI177" s="18"/>
      <c r="EJ177" s="18"/>
      <c r="EK177" s="18"/>
      <c r="EL177" s="18"/>
      <c r="EM177" s="18"/>
      <c r="EN177" s="18"/>
      <c r="EO177" s="18"/>
      <c r="EP177" s="18"/>
      <c r="EQ177" s="18"/>
      <c r="ER177" s="18"/>
      <c r="ES177" s="18"/>
      <c r="ET177" s="18"/>
      <c r="EU177" s="18"/>
      <c r="EV177" s="18"/>
      <c r="EW177" s="18"/>
      <c r="EX177" s="18"/>
      <c r="EY177" s="18"/>
      <c r="EZ177" s="18"/>
      <c r="FA177" s="18"/>
      <c r="FB177" s="18"/>
      <c r="FC177" s="18"/>
      <c r="FD177" s="18"/>
      <c r="FE177" s="18"/>
    </row>
    <row r="178" spans="1:161" x14ac:dyDescent="0.25">
      <c r="A178" s="28"/>
      <c r="B178" s="71"/>
      <c r="C178" s="29"/>
      <c r="D178" s="30"/>
      <c r="E178" s="31"/>
      <c r="F178" s="32"/>
      <c r="G178" s="74"/>
      <c r="H178" s="33"/>
      <c r="I178" s="34"/>
      <c r="J178" s="35"/>
      <c r="K178" s="104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9"/>
      <c r="AX178" s="18"/>
      <c r="AY178" s="18"/>
      <c r="AZ178" s="18"/>
      <c r="BA178" s="18"/>
      <c r="BB178" s="18"/>
      <c r="BC178" s="18"/>
      <c r="BD178" s="18"/>
      <c r="BE178" s="18"/>
      <c r="BF178" s="18"/>
      <c r="BG178" s="18"/>
      <c r="BH178" s="19"/>
      <c r="BI178" s="18"/>
      <c r="BJ178" s="18"/>
      <c r="BK178" s="18"/>
      <c r="BL178" s="18"/>
      <c r="BM178" s="18"/>
      <c r="BN178" s="18"/>
      <c r="BO178" s="18"/>
      <c r="BP178" s="18"/>
      <c r="BQ178" s="18"/>
      <c r="BR178" s="18"/>
      <c r="BS178" s="19"/>
      <c r="BT178" s="18"/>
      <c r="BU178" s="18"/>
      <c r="BV178" s="18"/>
      <c r="BW178" s="18"/>
      <c r="BX178" s="18"/>
      <c r="BY178" s="18"/>
      <c r="BZ178" s="18"/>
      <c r="CA178" s="18"/>
      <c r="CB178" s="18"/>
      <c r="CC178" s="18"/>
      <c r="CD178" s="18"/>
      <c r="CE178" s="18"/>
      <c r="CF178" s="18"/>
      <c r="CG178" s="18"/>
      <c r="CH178" s="18"/>
      <c r="CI178" s="18"/>
      <c r="CJ178" s="8">
        <f t="shared" si="109"/>
        <v>0</v>
      </c>
      <c r="CK178" s="8">
        <f t="shared" si="110"/>
        <v>0</v>
      </c>
      <c r="CL178" s="8" t="str">
        <f t="shared" si="121"/>
        <v/>
      </c>
      <c r="CM178" s="8" t="str">
        <f t="shared" si="122"/>
        <v/>
      </c>
      <c r="CN178" s="8" t="str">
        <f t="shared" si="123"/>
        <v/>
      </c>
      <c r="CO178" s="8" t="str">
        <f t="shared" si="124"/>
        <v/>
      </c>
      <c r="CP178" s="8">
        <f>IF(D178="",0,IF(D178=E178,0,IF(D178&lt;E178,0,IF('Equipes et choix des points'!$I$2=1,IF('Matchs et classements'!D178&gt;'Matchs et classements'!E178,3),IF('Equipes et choix des points'!$I$2=2,IF('Matchs et classements'!D178&gt;E178,4))))))</f>
        <v>0</v>
      </c>
      <c r="CQ178" s="8">
        <f>IF(E178="",0,IF(E178=D178,0,IF(E178&lt;D178,0,IF('Equipes et choix des points'!$I$2=1,IF('Matchs et classements'!E178&gt;'Matchs et classements'!D178,3),IF('Equipes et choix des points'!$I$2=2,IF('Matchs et classements'!E178&gt;'Matchs et classements'!D178,4))))))</f>
        <v>0</v>
      </c>
      <c r="CR178" s="8">
        <f>IF(D178="",0,IF(D178&gt;E178,0,IF(D178&lt;E178,0,IF('Equipes et choix des points'!$I$2=1,IF('Matchs et classements'!D178='Matchs et classements'!E178,1),IF('Equipes et choix des points'!$I$2=2,IF('Matchs et classements'!D178='Matchs et classements'!E178,2))))))</f>
        <v>0</v>
      </c>
      <c r="CS178" s="8">
        <f>IF(E178="",0,IF(E178&gt;D178,0,IF(E178&lt;D178,0,IF('Equipes et choix des points'!$I$2=1,IF('Matchs et classements'!E178='Matchs et classements'!D178,1),IF('Equipes et choix des points'!$I$2=2,IF('Matchs et classements'!E178='Matchs et classements'!D178,2))))))</f>
        <v>0</v>
      </c>
      <c r="CT178" s="8">
        <f>IF(D178="",0,IF(D178&gt;E178,0,IF(D178=E178,0,IF('Equipes et choix des points'!$I$2=1,IF('Matchs et classements'!D178&lt;'Matchs et classements'!E178,0),IF('Equipes et choix des points'!$I$2=2,IF('Matchs et classements'!D178&lt;'Matchs et classements'!E178,1))))))</f>
        <v>0</v>
      </c>
      <c r="CU178" s="8">
        <f>IF(E178="",0,IF(E178&gt;D178,0,IF(E178=D178,0,IF('Equipes et choix des points'!$I$2=1,IF('Matchs et classements'!E178&lt;'Matchs et classements'!D178,0),IF('Equipes et choix des points'!$I$2=2,IF('Matchs et classements'!E178&lt;'Matchs et classements'!D178,1))))))</f>
        <v>0</v>
      </c>
      <c r="CV178" s="8">
        <f t="shared" si="125"/>
        <v>0</v>
      </c>
      <c r="CW178" s="8">
        <f t="shared" si="126"/>
        <v>0</v>
      </c>
      <c r="CX178" s="8">
        <f t="shared" si="127"/>
        <v>0</v>
      </c>
      <c r="CY178" s="8">
        <f t="shared" si="128"/>
        <v>0</v>
      </c>
      <c r="CZ178" s="8" t="b">
        <f t="shared" si="111"/>
        <v>0</v>
      </c>
      <c r="DA178" s="8" t="b">
        <f t="shared" si="112"/>
        <v>0</v>
      </c>
      <c r="DB178" s="8" t="b">
        <f t="shared" si="113"/>
        <v>0</v>
      </c>
      <c r="DC178" s="8" t="b">
        <f t="shared" si="114"/>
        <v>0</v>
      </c>
      <c r="DD178" s="8" t="b">
        <f t="shared" si="115"/>
        <v>0</v>
      </c>
      <c r="DE178" s="8" t="b">
        <f t="shared" si="116"/>
        <v>0</v>
      </c>
      <c r="DF178" s="8">
        <f t="shared" si="117"/>
        <v>0</v>
      </c>
      <c r="DG178" s="8">
        <f t="shared" si="118"/>
        <v>0</v>
      </c>
      <c r="DH178" s="8">
        <f t="shared" si="119"/>
        <v>0</v>
      </c>
      <c r="DI178" s="8">
        <f t="shared" si="120"/>
        <v>0</v>
      </c>
      <c r="DJ178" s="19"/>
      <c r="DK178" s="18"/>
      <c r="DL178" s="18"/>
      <c r="DM178" s="19"/>
      <c r="DN178" s="19"/>
      <c r="DO178" s="18"/>
      <c r="DP178" s="18"/>
      <c r="DQ178" s="19"/>
      <c r="DR178" s="19"/>
      <c r="DS178" s="18"/>
      <c r="DT178" s="18"/>
      <c r="DU178" s="19"/>
      <c r="DV178" s="18"/>
      <c r="DW178" s="18"/>
      <c r="DX178" s="18"/>
      <c r="DY178" s="18"/>
      <c r="DZ178" s="18"/>
      <c r="EA178" s="18"/>
      <c r="EB178" s="18"/>
      <c r="EC178" s="18"/>
      <c r="ED178" s="18"/>
      <c r="EE178" s="18"/>
      <c r="EF178" s="18"/>
      <c r="EG178" s="18"/>
      <c r="EH178" s="18"/>
      <c r="EI178" s="18"/>
      <c r="EJ178" s="18"/>
      <c r="EK178" s="18"/>
      <c r="EL178" s="18"/>
      <c r="EM178" s="18"/>
      <c r="EN178" s="18"/>
      <c r="EO178" s="18"/>
      <c r="EP178" s="18"/>
      <c r="EQ178" s="18"/>
      <c r="ER178" s="18"/>
      <c r="ES178" s="18"/>
      <c r="ET178" s="18"/>
      <c r="EU178" s="18"/>
      <c r="EV178" s="18"/>
      <c r="EW178" s="18"/>
      <c r="EX178" s="18"/>
      <c r="EY178" s="18"/>
      <c r="EZ178" s="18"/>
      <c r="FA178" s="18"/>
      <c r="FB178" s="18"/>
      <c r="FC178" s="18"/>
      <c r="FD178" s="18"/>
      <c r="FE178" s="18"/>
    </row>
    <row r="179" spans="1:161" x14ac:dyDescent="0.25">
      <c r="A179" s="28"/>
      <c r="B179" s="71"/>
      <c r="C179" s="29"/>
      <c r="D179" s="30"/>
      <c r="E179" s="31"/>
      <c r="F179" s="32"/>
      <c r="G179" s="74"/>
      <c r="H179" s="33"/>
      <c r="I179" s="34"/>
      <c r="J179" s="35"/>
      <c r="K179" s="104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9"/>
      <c r="AX179" s="18"/>
      <c r="AY179" s="18"/>
      <c r="AZ179" s="18"/>
      <c r="BA179" s="18"/>
      <c r="BB179" s="18"/>
      <c r="BC179" s="18"/>
      <c r="BD179" s="18"/>
      <c r="BE179" s="18"/>
      <c r="BF179" s="18"/>
      <c r="BG179" s="18"/>
      <c r="BH179" s="19"/>
      <c r="BI179" s="18"/>
      <c r="BJ179" s="18"/>
      <c r="BK179" s="18"/>
      <c r="BL179" s="18"/>
      <c r="BM179" s="18"/>
      <c r="BN179" s="18"/>
      <c r="BO179" s="18"/>
      <c r="BP179" s="18"/>
      <c r="BQ179" s="18"/>
      <c r="BR179" s="18"/>
      <c r="BS179" s="19"/>
      <c r="BT179" s="18"/>
      <c r="BU179" s="18"/>
      <c r="BV179" s="18"/>
      <c r="BW179" s="18"/>
      <c r="BX179" s="18"/>
      <c r="BY179" s="18"/>
      <c r="BZ179" s="18"/>
      <c r="CA179" s="18"/>
      <c r="CB179" s="18"/>
      <c r="CC179" s="18"/>
      <c r="CD179" s="18"/>
      <c r="CE179" s="18"/>
      <c r="CF179" s="18"/>
      <c r="CG179" s="18"/>
      <c r="CH179" s="18"/>
      <c r="CI179" s="18"/>
      <c r="CJ179" s="8">
        <f t="shared" si="109"/>
        <v>0</v>
      </c>
      <c r="CK179" s="8">
        <f t="shared" si="110"/>
        <v>0</v>
      </c>
      <c r="CL179" s="8" t="str">
        <f t="shared" si="121"/>
        <v/>
      </c>
      <c r="CM179" s="8" t="str">
        <f t="shared" si="122"/>
        <v/>
      </c>
      <c r="CN179" s="8" t="str">
        <f t="shared" si="123"/>
        <v/>
      </c>
      <c r="CO179" s="8" t="str">
        <f t="shared" si="124"/>
        <v/>
      </c>
      <c r="CP179" s="8">
        <f>IF(D179="",0,IF(D179=E179,0,IF(D179&lt;E179,0,IF('Equipes et choix des points'!$I$2=1,IF('Matchs et classements'!D179&gt;'Matchs et classements'!E179,3),IF('Equipes et choix des points'!$I$2=2,IF('Matchs et classements'!D179&gt;E179,4))))))</f>
        <v>0</v>
      </c>
      <c r="CQ179" s="8">
        <f>IF(E179="",0,IF(E179=D179,0,IF(E179&lt;D179,0,IF('Equipes et choix des points'!$I$2=1,IF('Matchs et classements'!E179&gt;'Matchs et classements'!D179,3),IF('Equipes et choix des points'!$I$2=2,IF('Matchs et classements'!E179&gt;'Matchs et classements'!D179,4))))))</f>
        <v>0</v>
      </c>
      <c r="CR179" s="8">
        <f>IF(D179="",0,IF(D179&gt;E179,0,IF(D179&lt;E179,0,IF('Equipes et choix des points'!$I$2=1,IF('Matchs et classements'!D179='Matchs et classements'!E179,1),IF('Equipes et choix des points'!$I$2=2,IF('Matchs et classements'!D179='Matchs et classements'!E179,2))))))</f>
        <v>0</v>
      </c>
      <c r="CS179" s="8">
        <f>IF(E179="",0,IF(E179&gt;D179,0,IF(E179&lt;D179,0,IF('Equipes et choix des points'!$I$2=1,IF('Matchs et classements'!E179='Matchs et classements'!D179,1),IF('Equipes et choix des points'!$I$2=2,IF('Matchs et classements'!E179='Matchs et classements'!D179,2))))))</f>
        <v>0</v>
      </c>
      <c r="CT179" s="8">
        <f>IF(D179="",0,IF(D179&gt;E179,0,IF(D179=E179,0,IF('Equipes et choix des points'!$I$2=1,IF('Matchs et classements'!D179&lt;'Matchs et classements'!E179,0),IF('Equipes et choix des points'!$I$2=2,IF('Matchs et classements'!D179&lt;'Matchs et classements'!E179,1))))))</f>
        <v>0</v>
      </c>
      <c r="CU179" s="8">
        <f>IF(E179="",0,IF(E179&gt;D179,0,IF(E179=D179,0,IF('Equipes et choix des points'!$I$2=1,IF('Matchs et classements'!E179&lt;'Matchs et classements'!D179,0),IF('Equipes et choix des points'!$I$2=2,IF('Matchs et classements'!E179&lt;'Matchs et classements'!D179,1))))))</f>
        <v>0</v>
      </c>
      <c r="CV179" s="8">
        <f t="shared" si="125"/>
        <v>0</v>
      </c>
      <c r="CW179" s="8">
        <f t="shared" si="126"/>
        <v>0</v>
      </c>
      <c r="CX179" s="8">
        <f t="shared" si="127"/>
        <v>0</v>
      </c>
      <c r="CY179" s="8">
        <f t="shared" si="128"/>
        <v>0</v>
      </c>
      <c r="CZ179" s="8" t="b">
        <f t="shared" si="111"/>
        <v>0</v>
      </c>
      <c r="DA179" s="8" t="b">
        <f t="shared" si="112"/>
        <v>0</v>
      </c>
      <c r="DB179" s="8" t="b">
        <f t="shared" si="113"/>
        <v>0</v>
      </c>
      <c r="DC179" s="8" t="b">
        <f t="shared" si="114"/>
        <v>0</v>
      </c>
      <c r="DD179" s="8" t="b">
        <f t="shared" si="115"/>
        <v>0</v>
      </c>
      <c r="DE179" s="8" t="b">
        <f t="shared" si="116"/>
        <v>0</v>
      </c>
      <c r="DF179" s="8">
        <f t="shared" si="117"/>
        <v>0</v>
      </c>
      <c r="DG179" s="8">
        <f t="shared" si="118"/>
        <v>0</v>
      </c>
      <c r="DH179" s="8">
        <f t="shared" si="119"/>
        <v>0</v>
      </c>
      <c r="DI179" s="8">
        <f t="shared" si="120"/>
        <v>0</v>
      </c>
      <c r="DJ179" s="19"/>
      <c r="DK179" s="18"/>
      <c r="DL179" s="18"/>
      <c r="DM179" s="19"/>
      <c r="DN179" s="19"/>
      <c r="DO179" s="18"/>
      <c r="DP179" s="18"/>
      <c r="DQ179" s="19"/>
      <c r="DR179" s="19"/>
      <c r="DS179" s="18"/>
      <c r="DT179" s="18"/>
      <c r="DU179" s="19"/>
      <c r="DV179" s="18"/>
      <c r="DW179" s="18"/>
      <c r="DX179" s="18"/>
      <c r="DY179" s="18"/>
      <c r="DZ179" s="18"/>
      <c r="EA179" s="18"/>
      <c r="EB179" s="18"/>
      <c r="EC179" s="18"/>
      <c r="ED179" s="18"/>
      <c r="EE179" s="18"/>
      <c r="EF179" s="18"/>
      <c r="EG179" s="18"/>
      <c r="EH179" s="18"/>
      <c r="EI179" s="18"/>
      <c r="EJ179" s="18"/>
      <c r="EK179" s="18"/>
      <c r="EL179" s="18"/>
      <c r="EM179" s="18"/>
      <c r="EN179" s="18"/>
      <c r="EO179" s="18"/>
      <c r="EP179" s="18"/>
      <c r="EQ179" s="18"/>
      <c r="ER179" s="18"/>
      <c r="ES179" s="18"/>
      <c r="ET179" s="18"/>
      <c r="EU179" s="18"/>
      <c r="EV179" s="18"/>
      <c r="EW179" s="18"/>
      <c r="EX179" s="18"/>
      <c r="EY179" s="18"/>
      <c r="EZ179" s="18"/>
      <c r="FA179" s="18"/>
      <c r="FB179" s="18"/>
      <c r="FC179" s="18"/>
      <c r="FD179" s="18"/>
      <c r="FE179" s="18"/>
    </row>
    <row r="180" spans="1:161" x14ac:dyDescent="0.25">
      <c r="A180" s="28"/>
      <c r="B180" s="71"/>
      <c r="C180" s="29"/>
      <c r="D180" s="30"/>
      <c r="E180" s="31"/>
      <c r="F180" s="32"/>
      <c r="G180" s="74"/>
      <c r="H180" s="33"/>
      <c r="I180" s="34"/>
      <c r="J180" s="35"/>
      <c r="K180" s="104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9"/>
      <c r="AX180" s="18"/>
      <c r="AY180" s="18"/>
      <c r="AZ180" s="18"/>
      <c r="BA180" s="18"/>
      <c r="BB180" s="18"/>
      <c r="BC180" s="18"/>
      <c r="BD180" s="18"/>
      <c r="BE180" s="18"/>
      <c r="BF180" s="18"/>
      <c r="BG180" s="18"/>
      <c r="BH180" s="19"/>
      <c r="BI180" s="18"/>
      <c r="BJ180" s="18"/>
      <c r="BK180" s="18"/>
      <c r="BL180" s="18"/>
      <c r="BM180" s="18"/>
      <c r="BN180" s="18"/>
      <c r="BO180" s="18"/>
      <c r="BP180" s="18"/>
      <c r="BQ180" s="18"/>
      <c r="BR180" s="18"/>
      <c r="BS180" s="19"/>
      <c r="BT180" s="18"/>
      <c r="BU180" s="18"/>
      <c r="BV180" s="18"/>
      <c r="BW180" s="18"/>
      <c r="BX180" s="18"/>
      <c r="BY180" s="18"/>
      <c r="BZ180" s="18"/>
      <c r="CA180" s="18"/>
      <c r="CB180" s="18"/>
      <c r="CC180" s="18"/>
      <c r="CD180" s="18"/>
      <c r="CE180" s="18"/>
      <c r="CF180" s="18"/>
      <c r="CG180" s="18"/>
      <c r="CH180" s="18"/>
      <c r="CI180" s="18"/>
      <c r="CJ180" s="8">
        <f t="shared" si="109"/>
        <v>0</v>
      </c>
      <c r="CK180" s="8">
        <f t="shared" si="110"/>
        <v>0</v>
      </c>
      <c r="CL180" s="8" t="str">
        <f t="shared" si="121"/>
        <v/>
      </c>
      <c r="CM180" s="8" t="str">
        <f t="shared" si="122"/>
        <v/>
      </c>
      <c r="CN180" s="8" t="str">
        <f t="shared" si="123"/>
        <v/>
      </c>
      <c r="CO180" s="8" t="str">
        <f t="shared" si="124"/>
        <v/>
      </c>
      <c r="CP180" s="8">
        <f>IF(D180="",0,IF(D180=E180,0,IF(D180&lt;E180,0,IF('Equipes et choix des points'!$I$2=1,IF('Matchs et classements'!D180&gt;'Matchs et classements'!E180,3),IF('Equipes et choix des points'!$I$2=2,IF('Matchs et classements'!D180&gt;E180,4))))))</f>
        <v>0</v>
      </c>
      <c r="CQ180" s="8">
        <f>IF(E180="",0,IF(E180=D180,0,IF(E180&lt;D180,0,IF('Equipes et choix des points'!$I$2=1,IF('Matchs et classements'!E180&gt;'Matchs et classements'!D180,3),IF('Equipes et choix des points'!$I$2=2,IF('Matchs et classements'!E180&gt;'Matchs et classements'!D180,4))))))</f>
        <v>0</v>
      </c>
      <c r="CR180" s="8">
        <f>IF(D180="",0,IF(D180&gt;E180,0,IF(D180&lt;E180,0,IF('Equipes et choix des points'!$I$2=1,IF('Matchs et classements'!D180='Matchs et classements'!E180,1),IF('Equipes et choix des points'!$I$2=2,IF('Matchs et classements'!D180='Matchs et classements'!E180,2))))))</f>
        <v>0</v>
      </c>
      <c r="CS180" s="8">
        <f>IF(E180="",0,IF(E180&gt;D180,0,IF(E180&lt;D180,0,IF('Equipes et choix des points'!$I$2=1,IF('Matchs et classements'!E180='Matchs et classements'!D180,1),IF('Equipes et choix des points'!$I$2=2,IF('Matchs et classements'!E180='Matchs et classements'!D180,2))))))</f>
        <v>0</v>
      </c>
      <c r="CT180" s="8">
        <f>IF(D180="",0,IF(D180&gt;E180,0,IF(D180=E180,0,IF('Equipes et choix des points'!$I$2=1,IF('Matchs et classements'!D180&lt;'Matchs et classements'!E180,0),IF('Equipes et choix des points'!$I$2=2,IF('Matchs et classements'!D180&lt;'Matchs et classements'!E180,1))))))</f>
        <v>0</v>
      </c>
      <c r="CU180" s="8">
        <f>IF(E180="",0,IF(E180&gt;D180,0,IF(E180=D180,0,IF('Equipes et choix des points'!$I$2=1,IF('Matchs et classements'!E180&lt;'Matchs et classements'!D180,0),IF('Equipes et choix des points'!$I$2=2,IF('Matchs et classements'!E180&lt;'Matchs et classements'!D180,1))))))</f>
        <v>0</v>
      </c>
      <c r="CV180" s="8">
        <f t="shared" si="125"/>
        <v>0</v>
      </c>
      <c r="CW180" s="8">
        <f t="shared" si="126"/>
        <v>0</v>
      </c>
      <c r="CX180" s="8">
        <f t="shared" si="127"/>
        <v>0</v>
      </c>
      <c r="CY180" s="8">
        <f t="shared" si="128"/>
        <v>0</v>
      </c>
      <c r="CZ180" s="8" t="b">
        <f t="shared" si="111"/>
        <v>0</v>
      </c>
      <c r="DA180" s="8" t="b">
        <f t="shared" si="112"/>
        <v>0</v>
      </c>
      <c r="DB180" s="8" t="b">
        <f t="shared" si="113"/>
        <v>0</v>
      </c>
      <c r="DC180" s="8" t="b">
        <f t="shared" si="114"/>
        <v>0</v>
      </c>
      <c r="DD180" s="8" t="b">
        <f t="shared" si="115"/>
        <v>0</v>
      </c>
      <c r="DE180" s="8" t="b">
        <f t="shared" si="116"/>
        <v>0</v>
      </c>
      <c r="DF180" s="8">
        <f t="shared" si="117"/>
        <v>0</v>
      </c>
      <c r="DG180" s="8">
        <f t="shared" si="118"/>
        <v>0</v>
      </c>
      <c r="DH180" s="8">
        <f t="shared" si="119"/>
        <v>0</v>
      </c>
      <c r="DI180" s="8">
        <f t="shared" si="120"/>
        <v>0</v>
      </c>
      <c r="DJ180" s="19"/>
      <c r="DK180" s="18"/>
      <c r="DL180" s="18"/>
      <c r="DM180" s="19"/>
      <c r="DN180" s="19"/>
      <c r="DO180" s="18"/>
      <c r="DP180" s="18"/>
      <c r="DQ180" s="19"/>
      <c r="DR180" s="19"/>
      <c r="DS180" s="18"/>
      <c r="DT180" s="18"/>
      <c r="DU180" s="19"/>
      <c r="DV180" s="18"/>
      <c r="DW180" s="18"/>
      <c r="DX180" s="18"/>
      <c r="DY180" s="18"/>
      <c r="DZ180" s="18"/>
      <c r="EA180" s="18"/>
      <c r="EB180" s="18"/>
      <c r="EC180" s="18"/>
      <c r="ED180" s="18"/>
      <c r="EE180" s="18"/>
      <c r="EF180" s="18"/>
      <c r="EG180" s="18"/>
      <c r="EH180" s="18"/>
      <c r="EI180" s="18"/>
      <c r="EJ180" s="18"/>
      <c r="EK180" s="18"/>
      <c r="EL180" s="18"/>
      <c r="EM180" s="18"/>
      <c r="EN180" s="18"/>
      <c r="EO180" s="18"/>
      <c r="EP180" s="18"/>
      <c r="EQ180" s="18"/>
      <c r="ER180" s="18"/>
      <c r="ES180" s="18"/>
      <c r="ET180" s="18"/>
      <c r="EU180" s="18"/>
      <c r="EV180" s="18"/>
      <c r="EW180" s="18"/>
      <c r="EX180" s="18"/>
      <c r="EY180" s="18"/>
      <c r="EZ180" s="18"/>
      <c r="FA180" s="18"/>
      <c r="FB180" s="18"/>
      <c r="FC180" s="18"/>
      <c r="FD180" s="18"/>
      <c r="FE180" s="18"/>
    </row>
    <row r="181" spans="1:161" x14ac:dyDescent="0.25">
      <c r="A181" s="28"/>
      <c r="B181" s="71"/>
      <c r="C181" s="29"/>
      <c r="D181" s="30"/>
      <c r="E181" s="31"/>
      <c r="F181" s="32"/>
      <c r="G181" s="74"/>
      <c r="H181" s="33"/>
      <c r="I181" s="34"/>
      <c r="J181" s="35"/>
      <c r="K181" s="104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9"/>
      <c r="AX181" s="18"/>
      <c r="AY181" s="18"/>
      <c r="AZ181" s="18"/>
      <c r="BA181" s="18"/>
      <c r="BB181" s="18"/>
      <c r="BC181" s="18"/>
      <c r="BD181" s="18"/>
      <c r="BE181" s="18"/>
      <c r="BF181" s="18"/>
      <c r="BG181" s="18"/>
      <c r="BH181" s="19"/>
      <c r="BI181" s="18"/>
      <c r="BJ181" s="18"/>
      <c r="BK181" s="18"/>
      <c r="BL181" s="18"/>
      <c r="BM181" s="18"/>
      <c r="BN181" s="18"/>
      <c r="BO181" s="18"/>
      <c r="BP181" s="18"/>
      <c r="BQ181" s="18"/>
      <c r="BR181" s="18"/>
      <c r="BS181" s="19"/>
      <c r="BT181" s="18"/>
      <c r="BU181" s="18"/>
      <c r="BV181" s="18"/>
      <c r="BW181" s="18"/>
      <c r="BX181" s="18"/>
      <c r="BY181" s="18"/>
      <c r="BZ181" s="18"/>
      <c r="CA181" s="18"/>
      <c r="CB181" s="18"/>
      <c r="CC181" s="18"/>
      <c r="CD181" s="18"/>
      <c r="CE181" s="18"/>
      <c r="CF181" s="18"/>
      <c r="CG181" s="18"/>
      <c r="CH181" s="18"/>
      <c r="CI181" s="18"/>
      <c r="CJ181" s="8">
        <f t="shared" si="109"/>
        <v>0</v>
      </c>
      <c r="CK181" s="8">
        <f t="shared" si="110"/>
        <v>0</v>
      </c>
      <c r="CL181" s="8" t="str">
        <f t="shared" si="121"/>
        <v/>
      </c>
      <c r="CM181" s="8" t="str">
        <f t="shared" si="122"/>
        <v/>
      </c>
      <c r="CN181" s="8" t="str">
        <f t="shared" si="123"/>
        <v/>
      </c>
      <c r="CO181" s="8" t="str">
        <f t="shared" si="124"/>
        <v/>
      </c>
      <c r="CP181" s="8">
        <f>IF(D181="",0,IF(D181=E181,0,IF(D181&lt;E181,0,IF('Equipes et choix des points'!$I$2=1,IF('Matchs et classements'!D181&gt;'Matchs et classements'!E181,3),IF('Equipes et choix des points'!$I$2=2,IF('Matchs et classements'!D181&gt;E181,4))))))</f>
        <v>0</v>
      </c>
      <c r="CQ181" s="8">
        <f>IF(E181="",0,IF(E181=D181,0,IF(E181&lt;D181,0,IF('Equipes et choix des points'!$I$2=1,IF('Matchs et classements'!E181&gt;'Matchs et classements'!D181,3),IF('Equipes et choix des points'!$I$2=2,IF('Matchs et classements'!E181&gt;'Matchs et classements'!D181,4))))))</f>
        <v>0</v>
      </c>
      <c r="CR181" s="8">
        <f>IF(D181="",0,IF(D181&gt;E181,0,IF(D181&lt;E181,0,IF('Equipes et choix des points'!$I$2=1,IF('Matchs et classements'!D181='Matchs et classements'!E181,1),IF('Equipes et choix des points'!$I$2=2,IF('Matchs et classements'!D181='Matchs et classements'!E181,2))))))</f>
        <v>0</v>
      </c>
      <c r="CS181" s="8">
        <f>IF(E181="",0,IF(E181&gt;D181,0,IF(E181&lt;D181,0,IF('Equipes et choix des points'!$I$2=1,IF('Matchs et classements'!E181='Matchs et classements'!D181,1),IF('Equipes et choix des points'!$I$2=2,IF('Matchs et classements'!E181='Matchs et classements'!D181,2))))))</f>
        <v>0</v>
      </c>
      <c r="CT181" s="8">
        <f>IF(D181="",0,IF(D181&gt;E181,0,IF(D181=E181,0,IF('Equipes et choix des points'!$I$2=1,IF('Matchs et classements'!D181&lt;'Matchs et classements'!E181,0),IF('Equipes et choix des points'!$I$2=2,IF('Matchs et classements'!D181&lt;'Matchs et classements'!E181,1))))))</f>
        <v>0</v>
      </c>
      <c r="CU181" s="8">
        <f>IF(E181="",0,IF(E181&gt;D181,0,IF(E181=D181,0,IF('Equipes et choix des points'!$I$2=1,IF('Matchs et classements'!E181&lt;'Matchs et classements'!D181,0),IF('Equipes et choix des points'!$I$2=2,IF('Matchs et classements'!E181&lt;'Matchs et classements'!D181,1))))))</f>
        <v>0</v>
      </c>
      <c r="CV181" s="8">
        <f t="shared" si="125"/>
        <v>0</v>
      </c>
      <c r="CW181" s="8">
        <f t="shared" si="126"/>
        <v>0</v>
      </c>
      <c r="CX181" s="8">
        <f t="shared" si="127"/>
        <v>0</v>
      </c>
      <c r="CY181" s="8">
        <f t="shared" si="128"/>
        <v>0</v>
      </c>
      <c r="CZ181" s="8" t="b">
        <f t="shared" si="111"/>
        <v>0</v>
      </c>
      <c r="DA181" s="8" t="b">
        <f t="shared" si="112"/>
        <v>0</v>
      </c>
      <c r="DB181" s="8" t="b">
        <f t="shared" si="113"/>
        <v>0</v>
      </c>
      <c r="DC181" s="8" t="b">
        <f t="shared" si="114"/>
        <v>0</v>
      </c>
      <c r="DD181" s="8" t="b">
        <f t="shared" si="115"/>
        <v>0</v>
      </c>
      <c r="DE181" s="8" t="b">
        <f t="shared" si="116"/>
        <v>0</v>
      </c>
      <c r="DF181" s="8">
        <f t="shared" si="117"/>
        <v>0</v>
      </c>
      <c r="DG181" s="8">
        <f t="shared" si="118"/>
        <v>0</v>
      </c>
      <c r="DH181" s="8">
        <f t="shared" si="119"/>
        <v>0</v>
      </c>
      <c r="DI181" s="8">
        <f t="shared" si="120"/>
        <v>0</v>
      </c>
      <c r="DJ181" s="19"/>
      <c r="DK181" s="18"/>
      <c r="DL181" s="18"/>
      <c r="DM181" s="19"/>
      <c r="DN181" s="19"/>
      <c r="DO181" s="18"/>
      <c r="DP181" s="18"/>
      <c r="DQ181" s="19"/>
      <c r="DR181" s="19"/>
      <c r="DS181" s="18"/>
      <c r="DT181" s="18"/>
      <c r="DU181" s="19"/>
      <c r="DV181" s="18"/>
      <c r="DW181" s="18"/>
      <c r="DX181" s="18"/>
      <c r="DY181" s="18"/>
      <c r="DZ181" s="18"/>
      <c r="EA181" s="18"/>
      <c r="EB181" s="18"/>
      <c r="EC181" s="18"/>
      <c r="ED181" s="18"/>
      <c r="EE181" s="18"/>
      <c r="EF181" s="18"/>
      <c r="EG181" s="18"/>
      <c r="EH181" s="18"/>
      <c r="EI181" s="18"/>
      <c r="EJ181" s="18"/>
      <c r="EK181" s="18"/>
      <c r="EL181" s="18"/>
      <c r="EM181" s="18"/>
      <c r="EN181" s="18"/>
      <c r="EO181" s="18"/>
      <c r="EP181" s="18"/>
      <c r="EQ181" s="18"/>
      <c r="ER181" s="18"/>
      <c r="ES181" s="18"/>
      <c r="ET181" s="18"/>
      <c r="EU181" s="18"/>
      <c r="EV181" s="18"/>
      <c r="EW181" s="18"/>
      <c r="EX181" s="18"/>
      <c r="EY181" s="18"/>
      <c r="EZ181" s="18"/>
      <c r="FA181" s="18"/>
      <c r="FB181" s="18"/>
      <c r="FC181" s="18"/>
      <c r="FD181" s="18"/>
      <c r="FE181" s="18"/>
    </row>
    <row r="182" spans="1:161" x14ac:dyDescent="0.25">
      <c r="A182" s="28"/>
      <c r="B182" s="71"/>
      <c r="C182" s="29"/>
      <c r="D182" s="30"/>
      <c r="E182" s="31"/>
      <c r="F182" s="32"/>
      <c r="G182" s="74"/>
      <c r="H182" s="33"/>
      <c r="I182" s="34"/>
      <c r="J182" s="35"/>
      <c r="K182" s="104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9"/>
      <c r="AX182" s="18"/>
      <c r="AY182" s="18"/>
      <c r="AZ182" s="18"/>
      <c r="BA182" s="18"/>
      <c r="BB182" s="18"/>
      <c r="BC182" s="18"/>
      <c r="BD182" s="18"/>
      <c r="BE182" s="18"/>
      <c r="BF182" s="18"/>
      <c r="BG182" s="18"/>
      <c r="BH182" s="19"/>
      <c r="BI182" s="18"/>
      <c r="BJ182" s="18"/>
      <c r="BK182" s="18"/>
      <c r="BL182" s="18"/>
      <c r="BM182" s="18"/>
      <c r="BN182" s="18"/>
      <c r="BO182" s="18"/>
      <c r="BP182" s="18"/>
      <c r="BQ182" s="18"/>
      <c r="BR182" s="18"/>
      <c r="BS182" s="19"/>
      <c r="BT182" s="18"/>
      <c r="BU182" s="18"/>
      <c r="BV182" s="18"/>
      <c r="BW182" s="18"/>
      <c r="BX182" s="18"/>
      <c r="BY182" s="18"/>
      <c r="BZ182" s="18"/>
      <c r="CA182" s="18"/>
      <c r="CB182" s="18"/>
      <c r="CC182" s="18"/>
      <c r="CD182" s="18"/>
      <c r="CE182" s="18"/>
      <c r="CF182" s="18"/>
      <c r="CG182" s="18"/>
      <c r="CH182" s="18"/>
      <c r="CI182" s="18"/>
      <c r="CJ182" s="8">
        <f t="shared" si="109"/>
        <v>0</v>
      </c>
      <c r="CK182" s="8">
        <f t="shared" si="110"/>
        <v>0</v>
      </c>
      <c r="CL182" s="8" t="str">
        <f t="shared" si="121"/>
        <v/>
      </c>
      <c r="CM182" s="8" t="str">
        <f t="shared" si="122"/>
        <v/>
      </c>
      <c r="CN182" s="8" t="str">
        <f t="shared" si="123"/>
        <v/>
      </c>
      <c r="CO182" s="8" t="str">
        <f t="shared" si="124"/>
        <v/>
      </c>
      <c r="CP182" s="8">
        <f>IF(D182="",0,IF(D182=E182,0,IF(D182&lt;E182,0,IF('Equipes et choix des points'!$I$2=1,IF('Matchs et classements'!D182&gt;'Matchs et classements'!E182,3),IF('Equipes et choix des points'!$I$2=2,IF('Matchs et classements'!D182&gt;E182,4))))))</f>
        <v>0</v>
      </c>
      <c r="CQ182" s="8">
        <f>IF(E182="",0,IF(E182=D182,0,IF(E182&lt;D182,0,IF('Equipes et choix des points'!$I$2=1,IF('Matchs et classements'!E182&gt;'Matchs et classements'!D182,3),IF('Equipes et choix des points'!$I$2=2,IF('Matchs et classements'!E182&gt;'Matchs et classements'!D182,4))))))</f>
        <v>0</v>
      </c>
      <c r="CR182" s="8">
        <f>IF(D182="",0,IF(D182&gt;E182,0,IF(D182&lt;E182,0,IF('Equipes et choix des points'!$I$2=1,IF('Matchs et classements'!D182='Matchs et classements'!E182,1),IF('Equipes et choix des points'!$I$2=2,IF('Matchs et classements'!D182='Matchs et classements'!E182,2))))))</f>
        <v>0</v>
      </c>
      <c r="CS182" s="8">
        <f>IF(E182="",0,IF(E182&gt;D182,0,IF(E182&lt;D182,0,IF('Equipes et choix des points'!$I$2=1,IF('Matchs et classements'!E182='Matchs et classements'!D182,1),IF('Equipes et choix des points'!$I$2=2,IF('Matchs et classements'!E182='Matchs et classements'!D182,2))))))</f>
        <v>0</v>
      </c>
      <c r="CT182" s="8">
        <f>IF(D182="",0,IF(D182&gt;E182,0,IF(D182=E182,0,IF('Equipes et choix des points'!$I$2=1,IF('Matchs et classements'!D182&lt;'Matchs et classements'!E182,0),IF('Equipes et choix des points'!$I$2=2,IF('Matchs et classements'!D182&lt;'Matchs et classements'!E182,1))))))</f>
        <v>0</v>
      </c>
      <c r="CU182" s="8">
        <f>IF(E182="",0,IF(E182&gt;D182,0,IF(E182=D182,0,IF('Equipes et choix des points'!$I$2=1,IF('Matchs et classements'!E182&lt;'Matchs et classements'!D182,0),IF('Equipes et choix des points'!$I$2=2,IF('Matchs et classements'!E182&lt;'Matchs et classements'!D182,1))))))</f>
        <v>0</v>
      </c>
      <c r="CV182" s="8">
        <f t="shared" si="125"/>
        <v>0</v>
      </c>
      <c r="CW182" s="8">
        <f t="shared" si="126"/>
        <v>0</v>
      </c>
      <c r="CX182" s="8">
        <f t="shared" si="127"/>
        <v>0</v>
      </c>
      <c r="CY182" s="8">
        <f t="shared" si="128"/>
        <v>0</v>
      </c>
      <c r="CZ182" s="8" t="b">
        <f t="shared" si="111"/>
        <v>0</v>
      </c>
      <c r="DA182" s="8" t="b">
        <f t="shared" si="112"/>
        <v>0</v>
      </c>
      <c r="DB182" s="8" t="b">
        <f t="shared" si="113"/>
        <v>0</v>
      </c>
      <c r="DC182" s="8" t="b">
        <f t="shared" si="114"/>
        <v>0</v>
      </c>
      <c r="DD182" s="8" t="b">
        <f t="shared" si="115"/>
        <v>0</v>
      </c>
      <c r="DE182" s="8" t="b">
        <f t="shared" si="116"/>
        <v>0</v>
      </c>
      <c r="DF182" s="8">
        <f t="shared" si="117"/>
        <v>0</v>
      </c>
      <c r="DG182" s="8">
        <f t="shared" si="118"/>
        <v>0</v>
      </c>
      <c r="DH182" s="8">
        <f t="shared" si="119"/>
        <v>0</v>
      </c>
      <c r="DI182" s="8">
        <f t="shared" si="120"/>
        <v>0</v>
      </c>
      <c r="DJ182" s="19"/>
      <c r="DK182" s="18"/>
      <c r="DL182" s="18"/>
      <c r="DM182" s="19"/>
      <c r="DN182" s="19"/>
      <c r="DO182" s="18"/>
      <c r="DP182" s="18"/>
      <c r="DQ182" s="19"/>
      <c r="DR182" s="19"/>
      <c r="DS182" s="18"/>
      <c r="DT182" s="18"/>
      <c r="DU182" s="19"/>
      <c r="DV182" s="18"/>
      <c r="DW182" s="18"/>
      <c r="DX182" s="18"/>
      <c r="DY182" s="18"/>
      <c r="DZ182" s="18"/>
      <c r="EA182" s="18"/>
      <c r="EB182" s="18"/>
      <c r="EC182" s="18"/>
      <c r="ED182" s="18"/>
      <c r="EE182" s="18"/>
      <c r="EF182" s="18"/>
      <c r="EG182" s="18"/>
      <c r="EH182" s="18"/>
      <c r="EI182" s="18"/>
      <c r="EJ182" s="18"/>
      <c r="EK182" s="18"/>
      <c r="EL182" s="18"/>
      <c r="EM182" s="18"/>
      <c r="EN182" s="18"/>
      <c r="EO182" s="18"/>
      <c r="EP182" s="18"/>
      <c r="EQ182" s="18"/>
      <c r="ER182" s="18"/>
      <c r="ES182" s="18"/>
      <c r="ET182" s="18"/>
      <c r="EU182" s="18"/>
      <c r="EV182" s="18"/>
      <c r="EW182" s="18"/>
      <c r="EX182" s="18"/>
      <c r="EY182" s="18"/>
      <c r="EZ182" s="18"/>
      <c r="FA182" s="18"/>
      <c r="FB182" s="18"/>
      <c r="FC182" s="18"/>
      <c r="FD182" s="18"/>
      <c r="FE182" s="18"/>
    </row>
    <row r="183" spans="1:161" ht="15.75" thickBot="1" x14ac:dyDescent="0.3">
      <c r="A183" s="36"/>
      <c r="B183" s="72"/>
      <c r="C183" s="37"/>
      <c r="D183" s="38"/>
      <c r="E183" s="39"/>
      <c r="F183" s="40"/>
      <c r="G183" s="75"/>
      <c r="H183" s="41"/>
      <c r="I183" s="42"/>
      <c r="J183" s="43"/>
      <c r="K183" s="105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9"/>
      <c r="AX183" s="18"/>
      <c r="AY183" s="18"/>
      <c r="AZ183" s="18"/>
      <c r="BA183" s="18"/>
      <c r="BB183" s="18"/>
      <c r="BC183" s="18"/>
      <c r="BD183" s="18"/>
      <c r="BE183" s="18"/>
      <c r="BF183" s="18"/>
      <c r="BG183" s="18"/>
      <c r="BH183" s="19"/>
      <c r="BI183" s="18"/>
      <c r="BJ183" s="18"/>
      <c r="BK183" s="18"/>
      <c r="BL183" s="18"/>
      <c r="BM183" s="18"/>
      <c r="BN183" s="18"/>
      <c r="BO183" s="18"/>
      <c r="BP183" s="18"/>
      <c r="BQ183" s="18"/>
      <c r="BR183" s="18"/>
      <c r="BS183" s="19"/>
      <c r="BT183" s="18"/>
      <c r="BU183" s="18"/>
      <c r="BV183" s="18"/>
      <c r="BW183" s="18"/>
      <c r="BX183" s="18"/>
      <c r="BY183" s="18"/>
      <c r="BZ183" s="18"/>
      <c r="CA183" s="18"/>
      <c r="CB183" s="18"/>
      <c r="CC183" s="18"/>
      <c r="CD183" s="18"/>
      <c r="CE183" s="18"/>
      <c r="CF183" s="18"/>
      <c r="CG183" s="18"/>
      <c r="CH183" s="18"/>
      <c r="CI183" s="18"/>
      <c r="CJ183" s="8">
        <f t="shared" si="109"/>
        <v>0</v>
      </c>
      <c r="CK183" s="8">
        <f t="shared" si="110"/>
        <v>0</v>
      </c>
      <c r="CL183" s="8" t="str">
        <f t="shared" si="121"/>
        <v/>
      </c>
      <c r="CM183" s="8" t="str">
        <f t="shared" si="122"/>
        <v/>
      </c>
      <c r="CN183" s="8" t="str">
        <f t="shared" si="123"/>
        <v/>
      </c>
      <c r="CO183" s="8" t="str">
        <f t="shared" si="124"/>
        <v/>
      </c>
      <c r="CP183" s="8">
        <f>IF(D183="",0,IF(D183=E183,0,IF(D183&lt;E183,0,IF('Equipes et choix des points'!$I$2=1,IF('Matchs et classements'!D183&gt;'Matchs et classements'!E183,3),IF('Equipes et choix des points'!$I$2=2,IF('Matchs et classements'!D183&gt;E183,4))))))</f>
        <v>0</v>
      </c>
      <c r="CQ183" s="8">
        <f>IF(E183="",0,IF(E183=D183,0,IF(E183&lt;D183,0,IF('Equipes et choix des points'!$I$2=1,IF('Matchs et classements'!E183&gt;'Matchs et classements'!D183,3),IF('Equipes et choix des points'!$I$2=2,IF('Matchs et classements'!E183&gt;'Matchs et classements'!D183,4))))))</f>
        <v>0</v>
      </c>
      <c r="CR183" s="8">
        <f>IF(D183="",0,IF(D183&gt;E183,0,IF(D183&lt;E183,0,IF('Equipes et choix des points'!$I$2=1,IF('Matchs et classements'!D183='Matchs et classements'!E183,1),IF('Equipes et choix des points'!$I$2=2,IF('Matchs et classements'!D183='Matchs et classements'!E183,2))))))</f>
        <v>0</v>
      </c>
      <c r="CS183" s="8">
        <f>IF(E183="",0,IF(E183&gt;D183,0,IF(E183&lt;D183,0,IF('Equipes et choix des points'!$I$2=1,IF('Matchs et classements'!E183='Matchs et classements'!D183,1),IF('Equipes et choix des points'!$I$2=2,IF('Matchs et classements'!E183='Matchs et classements'!D183,2))))))</f>
        <v>0</v>
      </c>
      <c r="CT183" s="8">
        <f>IF(D183="",0,IF(D183&gt;E183,0,IF(D183=E183,0,IF('Equipes et choix des points'!$I$2=1,IF('Matchs et classements'!D183&lt;'Matchs et classements'!E183,0),IF('Equipes et choix des points'!$I$2=2,IF('Matchs et classements'!D183&lt;'Matchs et classements'!E183,1))))))</f>
        <v>0</v>
      </c>
      <c r="CU183" s="8">
        <f>IF(E183="",0,IF(E183&gt;D183,0,IF(E183=D183,0,IF('Equipes et choix des points'!$I$2=1,IF('Matchs et classements'!E183&lt;'Matchs et classements'!D183,0),IF('Equipes et choix des points'!$I$2=2,IF('Matchs et classements'!E183&lt;'Matchs et classements'!D183,1))))))</f>
        <v>0</v>
      </c>
      <c r="CV183" s="8">
        <f t="shared" si="125"/>
        <v>0</v>
      </c>
      <c r="CW183" s="8">
        <f t="shared" si="126"/>
        <v>0</v>
      </c>
      <c r="CX183" s="8">
        <f t="shared" si="127"/>
        <v>0</v>
      </c>
      <c r="CY183" s="8">
        <f t="shared" si="128"/>
        <v>0</v>
      </c>
      <c r="CZ183" s="8" t="b">
        <f t="shared" si="111"/>
        <v>0</v>
      </c>
      <c r="DA183" s="8" t="b">
        <f t="shared" si="112"/>
        <v>0</v>
      </c>
      <c r="DB183" s="8" t="b">
        <f t="shared" si="113"/>
        <v>0</v>
      </c>
      <c r="DC183" s="8" t="b">
        <f t="shared" si="114"/>
        <v>0</v>
      </c>
      <c r="DD183" s="8" t="b">
        <f t="shared" si="115"/>
        <v>0</v>
      </c>
      <c r="DE183" s="8" t="b">
        <f t="shared" si="116"/>
        <v>0</v>
      </c>
      <c r="DF183" s="8">
        <f t="shared" si="117"/>
        <v>0</v>
      </c>
      <c r="DG183" s="8">
        <f t="shared" si="118"/>
        <v>0</v>
      </c>
      <c r="DH183" s="8">
        <f t="shared" si="119"/>
        <v>0</v>
      </c>
      <c r="DI183" s="8">
        <f t="shared" si="120"/>
        <v>0</v>
      </c>
      <c r="DJ183" s="19"/>
      <c r="DK183" s="18"/>
      <c r="DL183" s="18"/>
      <c r="DM183" s="19"/>
      <c r="DN183" s="19"/>
      <c r="DO183" s="18"/>
      <c r="DP183" s="18"/>
      <c r="DQ183" s="19"/>
      <c r="DR183" s="19"/>
      <c r="DS183" s="18"/>
      <c r="DT183" s="18"/>
      <c r="DU183" s="19"/>
      <c r="DV183" s="18"/>
      <c r="DW183" s="18"/>
      <c r="DX183" s="18"/>
      <c r="DY183" s="18"/>
      <c r="DZ183" s="18"/>
      <c r="EA183" s="18"/>
      <c r="EB183" s="18"/>
      <c r="EC183" s="18"/>
      <c r="ED183" s="18"/>
      <c r="EE183" s="18"/>
      <c r="EF183" s="18"/>
      <c r="EG183" s="18"/>
      <c r="EH183" s="18"/>
      <c r="EI183" s="18"/>
      <c r="EJ183" s="18"/>
      <c r="EK183" s="18"/>
      <c r="EL183" s="18"/>
      <c r="EM183" s="18"/>
      <c r="EN183" s="18"/>
      <c r="EO183" s="18"/>
      <c r="EP183" s="18"/>
      <c r="EQ183" s="18"/>
      <c r="ER183" s="18"/>
      <c r="ES183" s="18"/>
      <c r="ET183" s="18"/>
      <c r="EU183" s="18"/>
      <c r="EV183" s="18"/>
      <c r="EW183" s="18"/>
      <c r="EX183" s="18"/>
      <c r="EY183" s="18"/>
      <c r="EZ183" s="18"/>
      <c r="FA183" s="18"/>
      <c r="FB183" s="18"/>
      <c r="FC183" s="18"/>
      <c r="FD183" s="18"/>
      <c r="FE183" s="18"/>
    </row>
    <row r="184" spans="1:161" x14ac:dyDescent="0.25">
      <c r="A184" s="20"/>
      <c r="B184" s="70"/>
      <c r="C184" s="21"/>
      <c r="D184" s="22"/>
      <c r="E184" s="23"/>
      <c r="F184" s="24"/>
      <c r="G184" s="73"/>
      <c r="H184" s="25"/>
      <c r="I184" s="26"/>
      <c r="J184" s="27"/>
      <c r="K184" s="103">
        <v>19</v>
      </c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9"/>
      <c r="AX184" s="18"/>
      <c r="AY184" s="18"/>
      <c r="AZ184" s="18"/>
      <c r="BA184" s="18"/>
      <c r="BB184" s="18"/>
      <c r="BC184" s="18"/>
      <c r="BD184" s="18"/>
      <c r="BE184" s="18"/>
      <c r="BF184" s="18"/>
      <c r="BG184" s="18"/>
      <c r="BH184" s="19"/>
      <c r="BI184" s="18"/>
      <c r="BJ184" s="18"/>
      <c r="BK184" s="18"/>
      <c r="BL184" s="18"/>
      <c r="BM184" s="18"/>
      <c r="BN184" s="18"/>
      <c r="BO184" s="18"/>
      <c r="BP184" s="18"/>
      <c r="BQ184" s="18"/>
      <c r="BR184" s="18"/>
      <c r="BS184" s="19"/>
      <c r="BT184" s="18"/>
      <c r="BU184" s="18"/>
      <c r="BV184" s="18"/>
      <c r="BW184" s="18"/>
      <c r="BX184" s="18"/>
      <c r="BY184" s="18"/>
      <c r="BZ184" s="18"/>
      <c r="CA184" s="18"/>
      <c r="CB184" s="18"/>
      <c r="CC184" s="18"/>
      <c r="CD184" s="18"/>
      <c r="CE184" s="18"/>
      <c r="CF184" s="18"/>
      <c r="CG184" s="18"/>
      <c r="CH184" s="18"/>
      <c r="CI184" s="18"/>
      <c r="CJ184" s="8">
        <f t="shared" si="109"/>
        <v>0</v>
      </c>
      <c r="CK184" s="8">
        <f t="shared" si="110"/>
        <v>0</v>
      </c>
      <c r="CL184" s="8" t="str">
        <f t="shared" si="121"/>
        <v/>
      </c>
      <c r="CM184" s="8" t="str">
        <f t="shared" si="122"/>
        <v/>
      </c>
      <c r="CN184" s="8" t="str">
        <f t="shared" si="123"/>
        <v/>
      </c>
      <c r="CO184" s="8" t="str">
        <f t="shared" si="124"/>
        <v/>
      </c>
      <c r="CP184" s="8">
        <f>IF(D184="",0,IF(D184=E184,0,IF(D184&lt;E184,0,IF('Equipes et choix des points'!$I$2=1,IF('Matchs et classements'!D184&gt;'Matchs et classements'!E184,3),IF('Equipes et choix des points'!$I$2=2,IF('Matchs et classements'!D184&gt;E184,4))))))</f>
        <v>0</v>
      </c>
      <c r="CQ184" s="8">
        <f>IF(E184="",0,IF(E184=D184,0,IF(E184&lt;D184,0,IF('Equipes et choix des points'!$I$2=1,IF('Matchs et classements'!E184&gt;'Matchs et classements'!D184,3),IF('Equipes et choix des points'!$I$2=2,IF('Matchs et classements'!E184&gt;'Matchs et classements'!D184,4))))))</f>
        <v>0</v>
      </c>
      <c r="CR184" s="8">
        <f>IF(D184="",0,IF(D184&gt;E184,0,IF(D184&lt;E184,0,IF('Equipes et choix des points'!$I$2=1,IF('Matchs et classements'!D184='Matchs et classements'!E184,1),IF('Equipes et choix des points'!$I$2=2,IF('Matchs et classements'!D184='Matchs et classements'!E184,2))))))</f>
        <v>0</v>
      </c>
      <c r="CS184" s="8">
        <f>IF(E184="",0,IF(E184&gt;D184,0,IF(E184&lt;D184,0,IF('Equipes et choix des points'!$I$2=1,IF('Matchs et classements'!E184='Matchs et classements'!D184,1),IF('Equipes et choix des points'!$I$2=2,IF('Matchs et classements'!E184='Matchs et classements'!D184,2))))))</f>
        <v>0</v>
      </c>
      <c r="CT184" s="8">
        <f>IF(D184="",0,IF(D184&gt;E184,0,IF(D184=E184,0,IF('Equipes et choix des points'!$I$2=1,IF('Matchs et classements'!D184&lt;'Matchs et classements'!E184,0),IF('Equipes et choix des points'!$I$2=2,IF('Matchs et classements'!D184&lt;'Matchs et classements'!E184,1))))))</f>
        <v>0</v>
      </c>
      <c r="CU184" s="8">
        <f>IF(E184="",0,IF(E184&gt;D184,0,IF(E184=D184,0,IF('Equipes et choix des points'!$I$2=1,IF('Matchs et classements'!E184&lt;'Matchs et classements'!D184,0),IF('Equipes et choix des points'!$I$2=2,IF('Matchs et classements'!E184&lt;'Matchs et classements'!D184,1))))))</f>
        <v>0</v>
      </c>
      <c r="CV184" s="8">
        <f t="shared" si="125"/>
        <v>0</v>
      </c>
      <c r="CW184" s="8">
        <f t="shared" si="126"/>
        <v>0</v>
      </c>
      <c r="CX184" s="8">
        <f t="shared" si="127"/>
        <v>0</v>
      </c>
      <c r="CY184" s="8">
        <f t="shared" si="128"/>
        <v>0</v>
      </c>
      <c r="CZ184" s="8" t="b">
        <f t="shared" si="111"/>
        <v>0</v>
      </c>
      <c r="DA184" s="8" t="b">
        <f t="shared" si="112"/>
        <v>0</v>
      </c>
      <c r="DB184" s="8" t="b">
        <f t="shared" si="113"/>
        <v>0</v>
      </c>
      <c r="DC184" s="8" t="b">
        <f t="shared" si="114"/>
        <v>0</v>
      </c>
      <c r="DD184" s="8" t="b">
        <f t="shared" si="115"/>
        <v>0</v>
      </c>
      <c r="DE184" s="8" t="b">
        <f t="shared" si="116"/>
        <v>0</v>
      </c>
      <c r="DF184" s="8">
        <f t="shared" si="117"/>
        <v>0</v>
      </c>
      <c r="DG184" s="8">
        <f t="shared" si="118"/>
        <v>0</v>
      </c>
      <c r="DH184" s="8">
        <f t="shared" si="119"/>
        <v>0</v>
      </c>
      <c r="DI184" s="8">
        <f t="shared" si="120"/>
        <v>0</v>
      </c>
      <c r="DJ184" s="19"/>
      <c r="DK184" s="18"/>
      <c r="DL184" s="18"/>
      <c r="DM184" s="19"/>
      <c r="DN184" s="19"/>
      <c r="DO184" s="18"/>
      <c r="DP184" s="18"/>
      <c r="DQ184" s="19"/>
      <c r="DR184" s="19"/>
      <c r="DS184" s="18"/>
      <c r="DT184" s="18"/>
      <c r="DU184" s="19"/>
      <c r="DV184" s="18"/>
      <c r="DW184" s="18"/>
      <c r="DX184" s="18"/>
      <c r="DY184" s="18"/>
      <c r="DZ184" s="18"/>
      <c r="EA184" s="18"/>
      <c r="EB184" s="18"/>
      <c r="EC184" s="18"/>
      <c r="ED184" s="18"/>
      <c r="EE184" s="18"/>
      <c r="EF184" s="18"/>
      <c r="EG184" s="18"/>
      <c r="EH184" s="18"/>
      <c r="EI184" s="18"/>
      <c r="EJ184" s="18"/>
      <c r="EK184" s="18"/>
      <c r="EL184" s="18"/>
      <c r="EM184" s="18"/>
      <c r="EN184" s="18"/>
      <c r="EO184" s="18"/>
      <c r="EP184" s="18"/>
      <c r="EQ184" s="18"/>
      <c r="ER184" s="18"/>
      <c r="ES184" s="18"/>
      <c r="ET184" s="18"/>
      <c r="EU184" s="18"/>
      <c r="EV184" s="18"/>
      <c r="EW184" s="18"/>
      <c r="EX184" s="18"/>
      <c r="EY184" s="18"/>
      <c r="EZ184" s="18"/>
      <c r="FA184" s="18"/>
      <c r="FB184" s="18"/>
      <c r="FC184" s="18"/>
      <c r="FD184" s="18"/>
      <c r="FE184" s="18"/>
    </row>
    <row r="185" spans="1:161" x14ac:dyDescent="0.25">
      <c r="A185" s="28"/>
      <c r="B185" s="71"/>
      <c r="C185" s="29"/>
      <c r="D185" s="30"/>
      <c r="E185" s="31"/>
      <c r="F185" s="32"/>
      <c r="G185" s="74"/>
      <c r="H185" s="33"/>
      <c r="I185" s="34"/>
      <c r="J185" s="35"/>
      <c r="K185" s="104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9"/>
      <c r="AX185" s="18"/>
      <c r="AY185" s="18"/>
      <c r="AZ185" s="18"/>
      <c r="BA185" s="18"/>
      <c r="BB185" s="18"/>
      <c r="BC185" s="18"/>
      <c r="BD185" s="18"/>
      <c r="BE185" s="18"/>
      <c r="BF185" s="18"/>
      <c r="BG185" s="18"/>
      <c r="BH185" s="19"/>
      <c r="BI185" s="18"/>
      <c r="BJ185" s="18"/>
      <c r="BK185" s="18"/>
      <c r="BL185" s="18"/>
      <c r="BM185" s="18"/>
      <c r="BN185" s="18"/>
      <c r="BO185" s="18"/>
      <c r="BP185" s="18"/>
      <c r="BQ185" s="18"/>
      <c r="BR185" s="18"/>
      <c r="BS185" s="19"/>
      <c r="BT185" s="18"/>
      <c r="BU185" s="18"/>
      <c r="BV185" s="18"/>
      <c r="BW185" s="18"/>
      <c r="BX185" s="18"/>
      <c r="BY185" s="18"/>
      <c r="BZ185" s="18"/>
      <c r="CA185" s="18"/>
      <c r="CB185" s="18"/>
      <c r="CC185" s="18"/>
      <c r="CD185" s="18"/>
      <c r="CE185" s="18"/>
      <c r="CF185" s="18"/>
      <c r="CG185" s="18"/>
      <c r="CH185" s="18"/>
      <c r="CI185" s="18"/>
      <c r="CJ185" s="8">
        <f t="shared" si="109"/>
        <v>0</v>
      </c>
      <c r="CK185" s="8">
        <f t="shared" si="110"/>
        <v>0</v>
      </c>
      <c r="CL185" s="8" t="str">
        <f t="shared" si="121"/>
        <v/>
      </c>
      <c r="CM185" s="8" t="str">
        <f t="shared" si="122"/>
        <v/>
      </c>
      <c r="CN185" s="8" t="str">
        <f t="shared" si="123"/>
        <v/>
      </c>
      <c r="CO185" s="8" t="str">
        <f t="shared" si="124"/>
        <v/>
      </c>
      <c r="CP185" s="8">
        <f>IF(D185="",0,IF(D185=E185,0,IF(D185&lt;E185,0,IF('Equipes et choix des points'!$I$2=1,IF('Matchs et classements'!D185&gt;'Matchs et classements'!E185,3),IF('Equipes et choix des points'!$I$2=2,IF('Matchs et classements'!D185&gt;E185,4))))))</f>
        <v>0</v>
      </c>
      <c r="CQ185" s="8">
        <f>IF(E185="",0,IF(E185=D185,0,IF(E185&lt;D185,0,IF('Equipes et choix des points'!$I$2=1,IF('Matchs et classements'!E185&gt;'Matchs et classements'!D185,3),IF('Equipes et choix des points'!$I$2=2,IF('Matchs et classements'!E185&gt;'Matchs et classements'!D185,4))))))</f>
        <v>0</v>
      </c>
      <c r="CR185" s="8">
        <f>IF(D185="",0,IF(D185&gt;E185,0,IF(D185&lt;E185,0,IF('Equipes et choix des points'!$I$2=1,IF('Matchs et classements'!D185='Matchs et classements'!E185,1),IF('Equipes et choix des points'!$I$2=2,IF('Matchs et classements'!D185='Matchs et classements'!E185,2))))))</f>
        <v>0</v>
      </c>
      <c r="CS185" s="8">
        <f>IF(E185="",0,IF(E185&gt;D185,0,IF(E185&lt;D185,0,IF('Equipes et choix des points'!$I$2=1,IF('Matchs et classements'!E185='Matchs et classements'!D185,1),IF('Equipes et choix des points'!$I$2=2,IF('Matchs et classements'!E185='Matchs et classements'!D185,2))))))</f>
        <v>0</v>
      </c>
      <c r="CT185" s="8">
        <f>IF(D185="",0,IF(D185&gt;E185,0,IF(D185=E185,0,IF('Equipes et choix des points'!$I$2=1,IF('Matchs et classements'!D185&lt;'Matchs et classements'!E185,0),IF('Equipes et choix des points'!$I$2=2,IF('Matchs et classements'!D185&lt;'Matchs et classements'!E185,1))))))</f>
        <v>0</v>
      </c>
      <c r="CU185" s="8">
        <f>IF(E185="",0,IF(E185&gt;D185,0,IF(E185=D185,0,IF('Equipes et choix des points'!$I$2=1,IF('Matchs et classements'!E185&lt;'Matchs et classements'!D185,0),IF('Equipes et choix des points'!$I$2=2,IF('Matchs et classements'!E185&lt;'Matchs et classements'!D185,1))))))</f>
        <v>0</v>
      </c>
      <c r="CV185" s="8">
        <f t="shared" si="125"/>
        <v>0</v>
      </c>
      <c r="CW185" s="8">
        <f t="shared" si="126"/>
        <v>0</v>
      </c>
      <c r="CX185" s="8">
        <f t="shared" si="127"/>
        <v>0</v>
      </c>
      <c r="CY185" s="8">
        <f t="shared" si="128"/>
        <v>0</v>
      </c>
      <c r="CZ185" s="8" t="b">
        <f t="shared" si="111"/>
        <v>0</v>
      </c>
      <c r="DA185" s="8" t="b">
        <f t="shared" si="112"/>
        <v>0</v>
      </c>
      <c r="DB185" s="8" t="b">
        <f t="shared" si="113"/>
        <v>0</v>
      </c>
      <c r="DC185" s="8" t="b">
        <f t="shared" si="114"/>
        <v>0</v>
      </c>
      <c r="DD185" s="8" t="b">
        <f t="shared" si="115"/>
        <v>0</v>
      </c>
      <c r="DE185" s="8" t="b">
        <f t="shared" si="116"/>
        <v>0</v>
      </c>
      <c r="DF185" s="8">
        <f t="shared" si="117"/>
        <v>0</v>
      </c>
      <c r="DG185" s="8">
        <f t="shared" si="118"/>
        <v>0</v>
      </c>
      <c r="DH185" s="8">
        <f t="shared" si="119"/>
        <v>0</v>
      </c>
      <c r="DI185" s="8">
        <f t="shared" si="120"/>
        <v>0</v>
      </c>
      <c r="DJ185" s="19"/>
      <c r="DK185" s="18"/>
      <c r="DL185" s="18"/>
      <c r="DM185" s="19"/>
      <c r="DN185" s="19"/>
      <c r="DO185" s="18"/>
      <c r="DP185" s="18"/>
      <c r="DQ185" s="19"/>
      <c r="DR185" s="19"/>
      <c r="DS185" s="18"/>
      <c r="DT185" s="18"/>
      <c r="DU185" s="19"/>
      <c r="DV185" s="18"/>
      <c r="DW185" s="18"/>
      <c r="DX185" s="18"/>
      <c r="DY185" s="18"/>
      <c r="DZ185" s="18"/>
      <c r="EA185" s="18"/>
      <c r="EB185" s="18"/>
      <c r="EC185" s="18"/>
      <c r="ED185" s="18"/>
      <c r="EE185" s="18"/>
      <c r="EF185" s="18"/>
      <c r="EG185" s="18"/>
      <c r="EH185" s="18"/>
      <c r="EI185" s="18"/>
      <c r="EJ185" s="18"/>
      <c r="EK185" s="18"/>
      <c r="EL185" s="18"/>
      <c r="EM185" s="18"/>
      <c r="EN185" s="18"/>
      <c r="EO185" s="18"/>
      <c r="EP185" s="18"/>
      <c r="EQ185" s="18"/>
      <c r="ER185" s="18"/>
      <c r="ES185" s="18"/>
      <c r="ET185" s="18"/>
      <c r="EU185" s="18"/>
      <c r="EV185" s="18"/>
      <c r="EW185" s="18"/>
      <c r="EX185" s="18"/>
      <c r="EY185" s="18"/>
      <c r="EZ185" s="18"/>
      <c r="FA185" s="18"/>
      <c r="FB185" s="18"/>
      <c r="FC185" s="18"/>
      <c r="FD185" s="18"/>
      <c r="FE185" s="18"/>
    </row>
    <row r="186" spans="1:161" x14ac:dyDescent="0.25">
      <c r="A186" s="28"/>
      <c r="B186" s="71"/>
      <c r="C186" s="29"/>
      <c r="D186" s="30"/>
      <c r="E186" s="31"/>
      <c r="F186" s="32"/>
      <c r="G186" s="74"/>
      <c r="H186" s="33"/>
      <c r="I186" s="34"/>
      <c r="J186" s="35"/>
      <c r="K186" s="104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9"/>
      <c r="AX186" s="18"/>
      <c r="AY186" s="18"/>
      <c r="AZ186" s="18"/>
      <c r="BA186" s="18"/>
      <c r="BB186" s="18"/>
      <c r="BC186" s="18"/>
      <c r="BD186" s="18"/>
      <c r="BE186" s="18"/>
      <c r="BF186" s="18"/>
      <c r="BG186" s="18"/>
      <c r="BH186" s="19"/>
      <c r="BI186" s="18"/>
      <c r="BJ186" s="18"/>
      <c r="BK186" s="18"/>
      <c r="BL186" s="18"/>
      <c r="BM186" s="18"/>
      <c r="BN186" s="18"/>
      <c r="BO186" s="18"/>
      <c r="BP186" s="18"/>
      <c r="BQ186" s="18"/>
      <c r="BR186" s="18"/>
      <c r="BS186" s="19"/>
      <c r="BT186" s="18"/>
      <c r="BU186" s="18"/>
      <c r="BV186" s="18"/>
      <c r="BW186" s="18"/>
      <c r="BX186" s="18"/>
      <c r="BY186" s="18"/>
      <c r="BZ186" s="18"/>
      <c r="CA186" s="18"/>
      <c r="CB186" s="18"/>
      <c r="CC186" s="18"/>
      <c r="CD186" s="18"/>
      <c r="CE186" s="18"/>
      <c r="CF186" s="18"/>
      <c r="CG186" s="18"/>
      <c r="CH186" s="18"/>
      <c r="CI186" s="18"/>
      <c r="CJ186" s="8">
        <f t="shared" si="109"/>
        <v>0</v>
      </c>
      <c r="CK186" s="8">
        <f t="shared" si="110"/>
        <v>0</v>
      </c>
      <c r="CL186" s="8" t="str">
        <f t="shared" si="121"/>
        <v/>
      </c>
      <c r="CM186" s="8" t="str">
        <f t="shared" si="122"/>
        <v/>
      </c>
      <c r="CN186" s="8" t="str">
        <f t="shared" si="123"/>
        <v/>
      </c>
      <c r="CO186" s="8" t="str">
        <f t="shared" si="124"/>
        <v/>
      </c>
      <c r="CP186" s="8">
        <f>IF(D186="",0,IF(D186=E186,0,IF(D186&lt;E186,0,IF('Equipes et choix des points'!$I$2=1,IF('Matchs et classements'!D186&gt;'Matchs et classements'!E186,3),IF('Equipes et choix des points'!$I$2=2,IF('Matchs et classements'!D186&gt;E186,4))))))</f>
        <v>0</v>
      </c>
      <c r="CQ186" s="8">
        <f>IF(E186="",0,IF(E186=D186,0,IF(E186&lt;D186,0,IF('Equipes et choix des points'!$I$2=1,IF('Matchs et classements'!E186&gt;'Matchs et classements'!D186,3),IF('Equipes et choix des points'!$I$2=2,IF('Matchs et classements'!E186&gt;'Matchs et classements'!D186,4))))))</f>
        <v>0</v>
      </c>
      <c r="CR186" s="8">
        <f>IF(D186="",0,IF(D186&gt;E186,0,IF(D186&lt;E186,0,IF('Equipes et choix des points'!$I$2=1,IF('Matchs et classements'!D186='Matchs et classements'!E186,1),IF('Equipes et choix des points'!$I$2=2,IF('Matchs et classements'!D186='Matchs et classements'!E186,2))))))</f>
        <v>0</v>
      </c>
      <c r="CS186" s="8">
        <f>IF(E186="",0,IF(E186&gt;D186,0,IF(E186&lt;D186,0,IF('Equipes et choix des points'!$I$2=1,IF('Matchs et classements'!E186='Matchs et classements'!D186,1),IF('Equipes et choix des points'!$I$2=2,IF('Matchs et classements'!E186='Matchs et classements'!D186,2))))))</f>
        <v>0</v>
      </c>
      <c r="CT186" s="8">
        <f>IF(D186="",0,IF(D186&gt;E186,0,IF(D186=E186,0,IF('Equipes et choix des points'!$I$2=1,IF('Matchs et classements'!D186&lt;'Matchs et classements'!E186,0),IF('Equipes et choix des points'!$I$2=2,IF('Matchs et classements'!D186&lt;'Matchs et classements'!E186,1))))))</f>
        <v>0</v>
      </c>
      <c r="CU186" s="8">
        <f>IF(E186="",0,IF(E186&gt;D186,0,IF(E186=D186,0,IF('Equipes et choix des points'!$I$2=1,IF('Matchs et classements'!E186&lt;'Matchs et classements'!D186,0),IF('Equipes et choix des points'!$I$2=2,IF('Matchs et classements'!E186&lt;'Matchs et classements'!D186,1))))))</f>
        <v>0</v>
      </c>
      <c r="CV186" s="8">
        <f t="shared" si="125"/>
        <v>0</v>
      </c>
      <c r="CW186" s="8">
        <f t="shared" si="126"/>
        <v>0</v>
      </c>
      <c r="CX186" s="8">
        <f t="shared" si="127"/>
        <v>0</v>
      </c>
      <c r="CY186" s="8">
        <f t="shared" si="128"/>
        <v>0</v>
      </c>
      <c r="CZ186" s="8" t="b">
        <f t="shared" si="111"/>
        <v>0</v>
      </c>
      <c r="DA186" s="8" t="b">
        <f t="shared" si="112"/>
        <v>0</v>
      </c>
      <c r="DB186" s="8" t="b">
        <f t="shared" si="113"/>
        <v>0</v>
      </c>
      <c r="DC186" s="8" t="b">
        <f t="shared" si="114"/>
        <v>0</v>
      </c>
      <c r="DD186" s="8" t="b">
        <f t="shared" si="115"/>
        <v>0</v>
      </c>
      <c r="DE186" s="8" t="b">
        <f t="shared" si="116"/>
        <v>0</v>
      </c>
      <c r="DF186" s="8">
        <f t="shared" si="117"/>
        <v>0</v>
      </c>
      <c r="DG186" s="8">
        <f t="shared" si="118"/>
        <v>0</v>
      </c>
      <c r="DH186" s="8">
        <f t="shared" si="119"/>
        <v>0</v>
      </c>
      <c r="DI186" s="8">
        <f t="shared" si="120"/>
        <v>0</v>
      </c>
      <c r="DJ186" s="19"/>
      <c r="DK186" s="18"/>
      <c r="DL186" s="18"/>
      <c r="DM186" s="19"/>
      <c r="DN186" s="19"/>
      <c r="DO186" s="18"/>
      <c r="DP186" s="18"/>
      <c r="DQ186" s="19"/>
      <c r="DR186" s="19"/>
      <c r="DS186" s="18"/>
      <c r="DT186" s="18"/>
      <c r="DU186" s="19"/>
      <c r="DV186" s="18"/>
      <c r="DW186" s="18"/>
      <c r="DX186" s="18"/>
      <c r="DY186" s="18"/>
      <c r="DZ186" s="18"/>
      <c r="EA186" s="18"/>
      <c r="EB186" s="18"/>
      <c r="EC186" s="18"/>
      <c r="ED186" s="18"/>
      <c r="EE186" s="18"/>
      <c r="EF186" s="18"/>
      <c r="EG186" s="18"/>
      <c r="EH186" s="18"/>
      <c r="EI186" s="18"/>
      <c r="EJ186" s="18"/>
      <c r="EK186" s="18"/>
      <c r="EL186" s="18"/>
      <c r="EM186" s="18"/>
      <c r="EN186" s="18"/>
      <c r="EO186" s="18"/>
      <c r="EP186" s="18"/>
      <c r="EQ186" s="18"/>
      <c r="ER186" s="18"/>
      <c r="ES186" s="18"/>
      <c r="ET186" s="18"/>
      <c r="EU186" s="18"/>
      <c r="EV186" s="18"/>
      <c r="EW186" s="18"/>
      <c r="EX186" s="18"/>
      <c r="EY186" s="18"/>
      <c r="EZ186" s="18"/>
      <c r="FA186" s="18"/>
      <c r="FB186" s="18"/>
      <c r="FC186" s="18"/>
      <c r="FD186" s="18"/>
      <c r="FE186" s="18"/>
    </row>
    <row r="187" spans="1:161" x14ac:dyDescent="0.25">
      <c r="A187" s="28"/>
      <c r="B187" s="71"/>
      <c r="C187" s="29"/>
      <c r="D187" s="30"/>
      <c r="E187" s="31"/>
      <c r="F187" s="32"/>
      <c r="G187" s="74"/>
      <c r="H187" s="33"/>
      <c r="I187" s="34"/>
      <c r="J187" s="35"/>
      <c r="K187" s="104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9"/>
      <c r="AX187" s="18"/>
      <c r="AY187" s="18"/>
      <c r="AZ187" s="18"/>
      <c r="BA187" s="18"/>
      <c r="BB187" s="18"/>
      <c r="BC187" s="18"/>
      <c r="BD187" s="18"/>
      <c r="BE187" s="18"/>
      <c r="BF187" s="18"/>
      <c r="BG187" s="18"/>
      <c r="BH187" s="19"/>
      <c r="BI187" s="18"/>
      <c r="BJ187" s="18"/>
      <c r="BK187" s="18"/>
      <c r="BL187" s="18"/>
      <c r="BM187" s="18"/>
      <c r="BN187" s="18"/>
      <c r="BO187" s="18"/>
      <c r="BP187" s="18"/>
      <c r="BQ187" s="18"/>
      <c r="BR187" s="18"/>
      <c r="BS187" s="19"/>
      <c r="BT187" s="18"/>
      <c r="BU187" s="18"/>
      <c r="BV187" s="18"/>
      <c r="BW187" s="18"/>
      <c r="BX187" s="18"/>
      <c r="BY187" s="18"/>
      <c r="BZ187" s="18"/>
      <c r="CA187" s="18"/>
      <c r="CB187" s="18"/>
      <c r="CC187" s="18"/>
      <c r="CD187" s="18"/>
      <c r="CE187" s="18"/>
      <c r="CF187" s="18"/>
      <c r="CG187" s="18"/>
      <c r="CH187" s="18"/>
      <c r="CI187" s="18"/>
      <c r="CJ187" s="8">
        <f t="shared" si="109"/>
        <v>0</v>
      </c>
      <c r="CK187" s="8">
        <f t="shared" si="110"/>
        <v>0</v>
      </c>
      <c r="CL187" s="8" t="str">
        <f t="shared" si="121"/>
        <v/>
      </c>
      <c r="CM187" s="8" t="str">
        <f t="shared" si="122"/>
        <v/>
      </c>
      <c r="CN187" s="8" t="str">
        <f t="shared" si="123"/>
        <v/>
      </c>
      <c r="CO187" s="8" t="str">
        <f t="shared" si="124"/>
        <v/>
      </c>
      <c r="CP187" s="8">
        <f>IF(D187="",0,IF(D187=E187,0,IF(D187&lt;E187,0,IF('Equipes et choix des points'!$I$2=1,IF('Matchs et classements'!D187&gt;'Matchs et classements'!E187,3),IF('Equipes et choix des points'!$I$2=2,IF('Matchs et classements'!D187&gt;E187,4))))))</f>
        <v>0</v>
      </c>
      <c r="CQ187" s="8">
        <f>IF(E187="",0,IF(E187=D187,0,IF(E187&lt;D187,0,IF('Equipes et choix des points'!$I$2=1,IF('Matchs et classements'!E187&gt;'Matchs et classements'!D187,3),IF('Equipes et choix des points'!$I$2=2,IF('Matchs et classements'!E187&gt;'Matchs et classements'!D187,4))))))</f>
        <v>0</v>
      </c>
      <c r="CR187" s="8">
        <f>IF(D187="",0,IF(D187&gt;E187,0,IF(D187&lt;E187,0,IF('Equipes et choix des points'!$I$2=1,IF('Matchs et classements'!D187='Matchs et classements'!E187,1),IF('Equipes et choix des points'!$I$2=2,IF('Matchs et classements'!D187='Matchs et classements'!E187,2))))))</f>
        <v>0</v>
      </c>
      <c r="CS187" s="8">
        <f>IF(E187="",0,IF(E187&gt;D187,0,IF(E187&lt;D187,0,IF('Equipes et choix des points'!$I$2=1,IF('Matchs et classements'!E187='Matchs et classements'!D187,1),IF('Equipes et choix des points'!$I$2=2,IF('Matchs et classements'!E187='Matchs et classements'!D187,2))))))</f>
        <v>0</v>
      </c>
      <c r="CT187" s="8">
        <f>IF(D187="",0,IF(D187&gt;E187,0,IF(D187=E187,0,IF('Equipes et choix des points'!$I$2=1,IF('Matchs et classements'!D187&lt;'Matchs et classements'!E187,0),IF('Equipes et choix des points'!$I$2=2,IF('Matchs et classements'!D187&lt;'Matchs et classements'!E187,1))))))</f>
        <v>0</v>
      </c>
      <c r="CU187" s="8">
        <f>IF(E187="",0,IF(E187&gt;D187,0,IF(E187=D187,0,IF('Equipes et choix des points'!$I$2=1,IF('Matchs et classements'!E187&lt;'Matchs et classements'!D187,0),IF('Equipes et choix des points'!$I$2=2,IF('Matchs et classements'!E187&lt;'Matchs et classements'!D187,1))))))</f>
        <v>0</v>
      </c>
      <c r="CV187" s="8">
        <f t="shared" si="125"/>
        <v>0</v>
      </c>
      <c r="CW187" s="8">
        <f t="shared" si="126"/>
        <v>0</v>
      </c>
      <c r="CX187" s="8">
        <f t="shared" si="127"/>
        <v>0</v>
      </c>
      <c r="CY187" s="8">
        <f t="shared" si="128"/>
        <v>0</v>
      </c>
      <c r="CZ187" s="8" t="b">
        <f t="shared" si="111"/>
        <v>0</v>
      </c>
      <c r="DA187" s="8" t="b">
        <f t="shared" si="112"/>
        <v>0</v>
      </c>
      <c r="DB187" s="8" t="b">
        <f t="shared" si="113"/>
        <v>0</v>
      </c>
      <c r="DC187" s="8" t="b">
        <f t="shared" si="114"/>
        <v>0</v>
      </c>
      <c r="DD187" s="8" t="b">
        <f t="shared" si="115"/>
        <v>0</v>
      </c>
      <c r="DE187" s="8" t="b">
        <f t="shared" si="116"/>
        <v>0</v>
      </c>
      <c r="DF187" s="8">
        <f t="shared" si="117"/>
        <v>0</v>
      </c>
      <c r="DG187" s="8">
        <f t="shared" si="118"/>
        <v>0</v>
      </c>
      <c r="DH187" s="8">
        <f t="shared" si="119"/>
        <v>0</v>
      </c>
      <c r="DI187" s="8">
        <f t="shared" si="120"/>
        <v>0</v>
      </c>
      <c r="DJ187" s="19"/>
      <c r="DK187" s="18"/>
      <c r="DL187" s="18"/>
      <c r="DM187" s="19"/>
      <c r="DN187" s="19"/>
      <c r="DO187" s="18"/>
      <c r="DP187" s="18"/>
      <c r="DQ187" s="19"/>
      <c r="DR187" s="19"/>
      <c r="DS187" s="18"/>
      <c r="DT187" s="18"/>
      <c r="DU187" s="19"/>
      <c r="DV187" s="18"/>
      <c r="DW187" s="18"/>
      <c r="DX187" s="18"/>
      <c r="DY187" s="18"/>
      <c r="DZ187" s="18"/>
      <c r="EA187" s="18"/>
      <c r="EB187" s="18"/>
      <c r="EC187" s="18"/>
      <c r="ED187" s="18"/>
      <c r="EE187" s="18"/>
      <c r="EF187" s="18"/>
      <c r="EG187" s="18"/>
      <c r="EH187" s="18"/>
      <c r="EI187" s="18"/>
      <c r="EJ187" s="18"/>
      <c r="EK187" s="18"/>
      <c r="EL187" s="18"/>
      <c r="EM187" s="18"/>
      <c r="EN187" s="18"/>
      <c r="EO187" s="18"/>
      <c r="EP187" s="18"/>
      <c r="EQ187" s="18"/>
      <c r="ER187" s="18"/>
      <c r="ES187" s="18"/>
      <c r="ET187" s="18"/>
      <c r="EU187" s="18"/>
      <c r="EV187" s="18"/>
      <c r="EW187" s="18"/>
      <c r="EX187" s="18"/>
      <c r="EY187" s="18"/>
      <c r="EZ187" s="18"/>
      <c r="FA187" s="18"/>
      <c r="FB187" s="18"/>
      <c r="FC187" s="18"/>
      <c r="FD187" s="18"/>
      <c r="FE187" s="18"/>
    </row>
    <row r="188" spans="1:161" x14ac:dyDescent="0.25">
      <c r="A188" s="28"/>
      <c r="B188" s="71"/>
      <c r="C188" s="29"/>
      <c r="D188" s="30"/>
      <c r="E188" s="31"/>
      <c r="F188" s="32"/>
      <c r="G188" s="74"/>
      <c r="H188" s="33"/>
      <c r="I188" s="34"/>
      <c r="J188" s="35"/>
      <c r="K188" s="104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9"/>
      <c r="AX188" s="18"/>
      <c r="AY188" s="18"/>
      <c r="AZ188" s="18"/>
      <c r="BA188" s="18"/>
      <c r="BB188" s="18"/>
      <c r="BC188" s="18"/>
      <c r="BD188" s="18"/>
      <c r="BE188" s="18"/>
      <c r="BF188" s="18"/>
      <c r="BG188" s="18"/>
      <c r="BH188" s="19"/>
      <c r="BI188" s="18"/>
      <c r="BJ188" s="18"/>
      <c r="BK188" s="18"/>
      <c r="BL188" s="18"/>
      <c r="BM188" s="18"/>
      <c r="BN188" s="18"/>
      <c r="BO188" s="18"/>
      <c r="BP188" s="18"/>
      <c r="BQ188" s="18"/>
      <c r="BR188" s="18"/>
      <c r="BS188" s="19"/>
      <c r="BT188" s="18"/>
      <c r="BU188" s="18"/>
      <c r="BV188" s="18"/>
      <c r="BW188" s="18"/>
      <c r="BX188" s="18"/>
      <c r="BY188" s="18"/>
      <c r="BZ188" s="18"/>
      <c r="CA188" s="18"/>
      <c r="CB188" s="18"/>
      <c r="CC188" s="18"/>
      <c r="CD188" s="18"/>
      <c r="CE188" s="18"/>
      <c r="CF188" s="18"/>
      <c r="CG188" s="18"/>
      <c r="CH188" s="18"/>
      <c r="CI188" s="18"/>
      <c r="CJ188" s="8">
        <f t="shared" si="109"/>
        <v>0</v>
      </c>
      <c r="CK188" s="8">
        <f t="shared" si="110"/>
        <v>0</v>
      </c>
      <c r="CL188" s="8" t="str">
        <f t="shared" si="121"/>
        <v/>
      </c>
      <c r="CM188" s="8" t="str">
        <f t="shared" si="122"/>
        <v/>
      </c>
      <c r="CN188" s="8" t="str">
        <f t="shared" si="123"/>
        <v/>
      </c>
      <c r="CO188" s="8" t="str">
        <f t="shared" si="124"/>
        <v/>
      </c>
      <c r="CP188" s="8">
        <f>IF(D188="",0,IF(D188=E188,0,IF(D188&lt;E188,0,IF('Equipes et choix des points'!$I$2=1,IF('Matchs et classements'!D188&gt;'Matchs et classements'!E188,3),IF('Equipes et choix des points'!$I$2=2,IF('Matchs et classements'!D188&gt;E188,4))))))</f>
        <v>0</v>
      </c>
      <c r="CQ188" s="8">
        <f>IF(E188="",0,IF(E188=D188,0,IF(E188&lt;D188,0,IF('Equipes et choix des points'!$I$2=1,IF('Matchs et classements'!E188&gt;'Matchs et classements'!D188,3),IF('Equipes et choix des points'!$I$2=2,IF('Matchs et classements'!E188&gt;'Matchs et classements'!D188,4))))))</f>
        <v>0</v>
      </c>
      <c r="CR188" s="8">
        <f>IF(D188="",0,IF(D188&gt;E188,0,IF(D188&lt;E188,0,IF('Equipes et choix des points'!$I$2=1,IF('Matchs et classements'!D188='Matchs et classements'!E188,1),IF('Equipes et choix des points'!$I$2=2,IF('Matchs et classements'!D188='Matchs et classements'!E188,2))))))</f>
        <v>0</v>
      </c>
      <c r="CS188" s="8">
        <f>IF(E188="",0,IF(E188&gt;D188,0,IF(E188&lt;D188,0,IF('Equipes et choix des points'!$I$2=1,IF('Matchs et classements'!E188='Matchs et classements'!D188,1),IF('Equipes et choix des points'!$I$2=2,IF('Matchs et classements'!E188='Matchs et classements'!D188,2))))))</f>
        <v>0</v>
      </c>
      <c r="CT188" s="8">
        <f>IF(D188="",0,IF(D188&gt;E188,0,IF(D188=E188,0,IF('Equipes et choix des points'!$I$2=1,IF('Matchs et classements'!D188&lt;'Matchs et classements'!E188,0),IF('Equipes et choix des points'!$I$2=2,IF('Matchs et classements'!D188&lt;'Matchs et classements'!E188,1))))))</f>
        <v>0</v>
      </c>
      <c r="CU188" s="8">
        <f>IF(E188="",0,IF(E188&gt;D188,0,IF(E188=D188,0,IF('Equipes et choix des points'!$I$2=1,IF('Matchs et classements'!E188&lt;'Matchs et classements'!D188,0),IF('Equipes et choix des points'!$I$2=2,IF('Matchs et classements'!E188&lt;'Matchs et classements'!D188,1))))))</f>
        <v>0</v>
      </c>
      <c r="CV188" s="8">
        <f t="shared" si="125"/>
        <v>0</v>
      </c>
      <c r="CW188" s="8">
        <f t="shared" si="126"/>
        <v>0</v>
      </c>
      <c r="CX188" s="8">
        <f t="shared" si="127"/>
        <v>0</v>
      </c>
      <c r="CY188" s="8">
        <f t="shared" si="128"/>
        <v>0</v>
      </c>
      <c r="CZ188" s="8" t="b">
        <f t="shared" si="111"/>
        <v>0</v>
      </c>
      <c r="DA188" s="8" t="b">
        <f t="shared" si="112"/>
        <v>0</v>
      </c>
      <c r="DB188" s="8" t="b">
        <f t="shared" si="113"/>
        <v>0</v>
      </c>
      <c r="DC188" s="8" t="b">
        <f t="shared" si="114"/>
        <v>0</v>
      </c>
      <c r="DD188" s="8" t="b">
        <f t="shared" si="115"/>
        <v>0</v>
      </c>
      <c r="DE188" s="8" t="b">
        <f t="shared" si="116"/>
        <v>0</v>
      </c>
      <c r="DF188" s="8">
        <f t="shared" si="117"/>
        <v>0</v>
      </c>
      <c r="DG188" s="8">
        <f t="shared" si="118"/>
        <v>0</v>
      </c>
      <c r="DH188" s="8">
        <f t="shared" si="119"/>
        <v>0</v>
      </c>
      <c r="DI188" s="8">
        <f t="shared" si="120"/>
        <v>0</v>
      </c>
      <c r="DJ188" s="19"/>
      <c r="DK188" s="18"/>
      <c r="DL188" s="18"/>
      <c r="DM188" s="19"/>
      <c r="DN188" s="19"/>
      <c r="DO188" s="18"/>
      <c r="DP188" s="18"/>
      <c r="DQ188" s="19"/>
      <c r="DR188" s="19"/>
      <c r="DS188" s="18"/>
      <c r="DT188" s="18"/>
      <c r="DU188" s="19"/>
      <c r="DV188" s="18"/>
      <c r="DW188" s="18"/>
      <c r="DX188" s="18"/>
      <c r="DY188" s="18"/>
      <c r="DZ188" s="18"/>
      <c r="EA188" s="18"/>
      <c r="EB188" s="18"/>
      <c r="EC188" s="18"/>
      <c r="ED188" s="18"/>
      <c r="EE188" s="18"/>
      <c r="EF188" s="18"/>
      <c r="EG188" s="18"/>
      <c r="EH188" s="18"/>
      <c r="EI188" s="18"/>
      <c r="EJ188" s="18"/>
      <c r="EK188" s="18"/>
      <c r="EL188" s="18"/>
      <c r="EM188" s="18"/>
      <c r="EN188" s="18"/>
      <c r="EO188" s="18"/>
      <c r="EP188" s="18"/>
      <c r="EQ188" s="18"/>
      <c r="ER188" s="18"/>
      <c r="ES188" s="18"/>
      <c r="ET188" s="18"/>
      <c r="EU188" s="18"/>
      <c r="EV188" s="18"/>
      <c r="EW188" s="18"/>
      <c r="EX188" s="18"/>
      <c r="EY188" s="18"/>
      <c r="EZ188" s="18"/>
      <c r="FA188" s="18"/>
      <c r="FB188" s="18"/>
      <c r="FC188" s="18"/>
      <c r="FD188" s="18"/>
      <c r="FE188" s="18"/>
    </row>
    <row r="189" spans="1:161" x14ac:dyDescent="0.25">
      <c r="A189" s="28"/>
      <c r="B189" s="71"/>
      <c r="C189" s="29"/>
      <c r="D189" s="30"/>
      <c r="E189" s="31"/>
      <c r="F189" s="32"/>
      <c r="G189" s="74"/>
      <c r="H189" s="33"/>
      <c r="I189" s="34"/>
      <c r="J189" s="35"/>
      <c r="K189" s="104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9"/>
      <c r="AX189" s="18"/>
      <c r="AY189" s="18"/>
      <c r="AZ189" s="18"/>
      <c r="BA189" s="18"/>
      <c r="BB189" s="18"/>
      <c r="BC189" s="18"/>
      <c r="BD189" s="18"/>
      <c r="BE189" s="18"/>
      <c r="BF189" s="18"/>
      <c r="BG189" s="18"/>
      <c r="BH189" s="19"/>
      <c r="BI189" s="18"/>
      <c r="BJ189" s="18"/>
      <c r="BK189" s="18"/>
      <c r="BL189" s="18"/>
      <c r="BM189" s="18"/>
      <c r="BN189" s="18"/>
      <c r="BO189" s="18"/>
      <c r="BP189" s="18"/>
      <c r="BQ189" s="18"/>
      <c r="BR189" s="18"/>
      <c r="BS189" s="19"/>
      <c r="BT189" s="18"/>
      <c r="BU189" s="18"/>
      <c r="BV189" s="18"/>
      <c r="BW189" s="18"/>
      <c r="BX189" s="18"/>
      <c r="BY189" s="18"/>
      <c r="BZ189" s="18"/>
      <c r="CA189" s="18"/>
      <c r="CB189" s="18"/>
      <c r="CC189" s="18"/>
      <c r="CD189" s="18"/>
      <c r="CE189" s="18"/>
      <c r="CF189" s="18"/>
      <c r="CG189" s="18"/>
      <c r="CH189" s="18"/>
      <c r="CI189" s="18"/>
      <c r="CJ189" s="8">
        <f t="shared" si="109"/>
        <v>0</v>
      </c>
      <c r="CK189" s="8">
        <f t="shared" si="110"/>
        <v>0</v>
      </c>
      <c r="CL189" s="8" t="str">
        <f t="shared" si="121"/>
        <v/>
      </c>
      <c r="CM189" s="8" t="str">
        <f t="shared" si="122"/>
        <v/>
      </c>
      <c r="CN189" s="8" t="str">
        <f t="shared" si="123"/>
        <v/>
      </c>
      <c r="CO189" s="8" t="str">
        <f t="shared" si="124"/>
        <v/>
      </c>
      <c r="CP189" s="8">
        <f>IF(D189="",0,IF(D189=E189,0,IF(D189&lt;E189,0,IF('Equipes et choix des points'!$I$2=1,IF('Matchs et classements'!D189&gt;'Matchs et classements'!E189,3),IF('Equipes et choix des points'!$I$2=2,IF('Matchs et classements'!D189&gt;E189,4))))))</f>
        <v>0</v>
      </c>
      <c r="CQ189" s="8">
        <f>IF(E189="",0,IF(E189=D189,0,IF(E189&lt;D189,0,IF('Equipes et choix des points'!$I$2=1,IF('Matchs et classements'!E189&gt;'Matchs et classements'!D189,3),IF('Equipes et choix des points'!$I$2=2,IF('Matchs et classements'!E189&gt;'Matchs et classements'!D189,4))))))</f>
        <v>0</v>
      </c>
      <c r="CR189" s="8">
        <f>IF(D189="",0,IF(D189&gt;E189,0,IF(D189&lt;E189,0,IF('Equipes et choix des points'!$I$2=1,IF('Matchs et classements'!D189='Matchs et classements'!E189,1),IF('Equipes et choix des points'!$I$2=2,IF('Matchs et classements'!D189='Matchs et classements'!E189,2))))))</f>
        <v>0</v>
      </c>
      <c r="CS189" s="8">
        <f>IF(E189="",0,IF(E189&gt;D189,0,IF(E189&lt;D189,0,IF('Equipes et choix des points'!$I$2=1,IF('Matchs et classements'!E189='Matchs et classements'!D189,1),IF('Equipes et choix des points'!$I$2=2,IF('Matchs et classements'!E189='Matchs et classements'!D189,2))))))</f>
        <v>0</v>
      </c>
      <c r="CT189" s="8">
        <f>IF(D189="",0,IF(D189&gt;E189,0,IF(D189=E189,0,IF('Equipes et choix des points'!$I$2=1,IF('Matchs et classements'!D189&lt;'Matchs et classements'!E189,0),IF('Equipes et choix des points'!$I$2=2,IF('Matchs et classements'!D189&lt;'Matchs et classements'!E189,1))))))</f>
        <v>0</v>
      </c>
      <c r="CU189" s="8">
        <f>IF(E189="",0,IF(E189&gt;D189,0,IF(E189=D189,0,IF('Equipes et choix des points'!$I$2=1,IF('Matchs et classements'!E189&lt;'Matchs et classements'!D189,0),IF('Equipes et choix des points'!$I$2=2,IF('Matchs et classements'!E189&lt;'Matchs et classements'!D189,1))))))</f>
        <v>0</v>
      </c>
      <c r="CV189" s="8">
        <f t="shared" si="125"/>
        <v>0</v>
      </c>
      <c r="CW189" s="8">
        <f t="shared" si="126"/>
        <v>0</v>
      </c>
      <c r="CX189" s="8">
        <f t="shared" si="127"/>
        <v>0</v>
      </c>
      <c r="CY189" s="8">
        <f t="shared" si="128"/>
        <v>0</v>
      </c>
      <c r="CZ189" s="8" t="b">
        <f t="shared" si="111"/>
        <v>0</v>
      </c>
      <c r="DA189" s="8" t="b">
        <f t="shared" si="112"/>
        <v>0</v>
      </c>
      <c r="DB189" s="8" t="b">
        <f t="shared" si="113"/>
        <v>0</v>
      </c>
      <c r="DC189" s="8" t="b">
        <f t="shared" si="114"/>
        <v>0</v>
      </c>
      <c r="DD189" s="8" t="b">
        <f t="shared" si="115"/>
        <v>0</v>
      </c>
      <c r="DE189" s="8" t="b">
        <f t="shared" si="116"/>
        <v>0</v>
      </c>
      <c r="DF189" s="8">
        <f t="shared" si="117"/>
        <v>0</v>
      </c>
      <c r="DG189" s="8">
        <f t="shared" si="118"/>
        <v>0</v>
      </c>
      <c r="DH189" s="8">
        <f t="shared" si="119"/>
        <v>0</v>
      </c>
      <c r="DI189" s="8">
        <f t="shared" si="120"/>
        <v>0</v>
      </c>
      <c r="DJ189" s="19"/>
      <c r="DK189" s="18"/>
      <c r="DL189" s="18"/>
      <c r="DM189" s="19"/>
      <c r="DN189" s="19"/>
      <c r="DO189" s="18"/>
      <c r="DP189" s="18"/>
      <c r="DQ189" s="19"/>
      <c r="DR189" s="19"/>
      <c r="DS189" s="18"/>
      <c r="DT189" s="18"/>
      <c r="DU189" s="19"/>
      <c r="DV189" s="18"/>
      <c r="DW189" s="18"/>
      <c r="DX189" s="18"/>
      <c r="DY189" s="18"/>
      <c r="DZ189" s="18"/>
      <c r="EA189" s="18"/>
      <c r="EB189" s="18"/>
      <c r="EC189" s="18"/>
      <c r="ED189" s="18"/>
      <c r="EE189" s="18"/>
      <c r="EF189" s="18"/>
      <c r="EG189" s="18"/>
      <c r="EH189" s="18"/>
      <c r="EI189" s="18"/>
      <c r="EJ189" s="18"/>
      <c r="EK189" s="18"/>
      <c r="EL189" s="18"/>
      <c r="EM189" s="18"/>
      <c r="EN189" s="18"/>
      <c r="EO189" s="18"/>
      <c r="EP189" s="18"/>
      <c r="EQ189" s="18"/>
      <c r="ER189" s="18"/>
      <c r="ES189" s="18"/>
      <c r="ET189" s="18"/>
      <c r="EU189" s="18"/>
      <c r="EV189" s="18"/>
      <c r="EW189" s="18"/>
      <c r="EX189" s="18"/>
      <c r="EY189" s="18"/>
      <c r="EZ189" s="18"/>
      <c r="FA189" s="18"/>
      <c r="FB189" s="18"/>
      <c r="FC189" s="18"/>
      <c r="FD189" s="18"/>
      <c r="FE189" s="18"/>
    </row>
    <row r="190" spans="1:161" x14ac:dyDescent="0.25">
      <c r="A190" s="28"/>
      <c r="B190" s="71"/>
      <c r="C190" s="29"/>
      <c r="D190" s="30"/>
      <c r="E190" s="31"/>
      <c r="F190" s="32"/>
      <c r="G190" s="74"/>
      <c r="H190" s="33"/>
      <c r="I190" s="34"/>
      <c r="J190" s="35"/>
      <c r="K190" s="104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9"/>
      <c r="AX190" s="18"/>
      <c r="AY190" s="18"/>
      <c r="AZ190" s="18"/>
      <c r="BA190" s="18"/>
      <c r="BB190" s="18"/>
      <c r="BC190" s="18"/>
      <c r="BD190" s="18"/>
      <c r="BE190" s="18"/>
      <c r="BF190" s="18"/>
      <c r="BG190" s="18"/>
      <c r="BH190" s="19"/>
      <c r="BI190" s="18"/>
      <c r="BJ190" s="18"/>
      <c r="BK190" s="18"/>
      <c r="BL190" s="18"/>
      <c r="BM190" s="18"/>
      <c r="BN190" s="18"/>
      <c r="BO190" s="18"/>
      <c r="BP190" s="18"/>
      <c r="BQ190" s="18"/>
      <c r="BR190" s="18"/>
      <c r="BS190" s="19"/>
      <c r="BT190" s="18"/>
      <c r="BU190" s="18"/>
      <c r="BV190" s="18"/>
      <c r="BW190" s="18"/>
      <c r="BX190" s="18"/>
      <c r="BY190" s="18"/>
      <c r="BZ190" s="18"/>
      <c r="CA190" s="18"/>
      <c r="CB190" s="18"/>
      <c r="CC190" s="18"/>
      <c r="CD190" s="18"/>
      <c r="CE190" s="18"/>
      <c r="CF190" s="18"/>
      <c r="CG190" s="18"/>
      <c r="CH190" s="18"/>
      <c r="CI190" s="18"/>
      <c r="CJ190" s="8">
        <f t="shared" si="109"/>
        <v>0</v>
      </c>
      <c r="CK190" s="8">
        <f t="shared" si="110"/>
        <v>0</v>
      </c>
      <c r="CL190" s="8" t="str">
        <f t="shared" si="121"/>
        <v/>
      </c>
      <c r="CM190" s="8" t="str">
        <f t="shared" si="122"/>
        <v/>
      </c>
      <c r="CN190" s="8" t="str">
        <f t="shared" si="123"/>
        <v/>
      </c>
      <c r="CO190" s="8" t="str">
        <f t="shared" si="124"/>
        <v/>
      </c>
      <c r="CP190" s="8">
        <f>IF(D190="",0,IF(D190=E190,0,IF(D190&lt;E190,0,IF('Equipes et choix des points'!$I$2=1,IF('Matchs et classements'!D190&gt;'Matchs et classements'!E190,3),IF('Equipes et choix des points'!$I$2=2,IF('Matchs et classements'!D190&gt;E190,4))))))</f>
        <v>0</v>
      </c>
      <c r="CQ190" s="8">
        <f>IF(E190="",0,IF(E190=D190,0,IF(E190&lt;D190,0,IF('Equipes et choix des points'!$I$2=1,IF('Matchs et classements'!E190&gt;'Matchs et classements'!D190,3),IF('Equipes et choix des points'!$I$2=2,IF('Matchs et classements'!E190&gt;'Matchs et classements'!D190,4))))))</f>
        <v>0</v>
      </c>
      <c r="CR190" s="8">
        <f>IF(D190="",0,IF(D190&gt;E190,0,IF(D190&lt;E190,0,IF('Equipes et choix des points'!$I$2=1,IF('Matchs et classements'!D190='Matchs et classements'!E190,1),IF('Equipes et choix des points'!$I$2=2,IF('Matchs et classements'!D190='Matchs et classements'!E190,2))))))</f>
        <v>0</v>
      </c>
      <c r="CS190" s="8">
        <f>IF(E190="",0,IF(E190&gt;D190,0,IF(E190&lt;D190,0,IF('Equipes et choix des points'!$I$2=1,IF('Matchs et classements'!E190='Matchs et classements'!D190,1),IF('Equipes et choix des points'!$I$2=2,IF('Matchs et classements'!E190='Matchs et classements'!D190,2))))))</f>
        <v>0</v>
      </c>
      <c r="CT190" s="8">
        <f>IF(D190="",0,IF(D190&gt;E190,0,IF(D190=E190,0,IF('Equipes et choix des points'!$I$2=1,IF('Matchs et classements'!D190&lt;'Matchs et classements'!E190,0),IF('Equipes et choix des points'!$I$2=2,IF('Matchs et classements'!D190&lt;'Matchs et classements'!E190,1))))))</f>
        <v>0</v>
      </c>
      <c r="CU190" s="8">
        <f>IF(E190="",0,IF(E190&gt;D190,0,IF(E190=D190,0,IF('Equipes et choix des points'!$I$2=1,IF('Matchs et classements'!E190&lt;'Matchs et classements'!D190,0),IF('Equipes et choix des points'!$I$2=2,IF('Matchs et classements'!E190&lt;'Matchs et classements'!D190,1))))))</f>
        <v>0</v>
      </c>
      <c r="CV190" s="8">
        <f t="shared" si="125"/>
        <v>0</v>
      </c>
      <c r="CW190" s="8">
        <f t="shared" si="126"/>
        <v>0</v>
      </c>
      <c r="CX190" s="8">
        <f t="shared" si="127"/>
        <v>0</v>
      </c>
      <c r="CY190" s="8">
        <f t="shared" si="128"/>
        <v>0</v>
      </c>
      <c r="CZ190" s="8" t="b">
        <f t="shared" si="111"/>
        <v>0</v>
      </c>
      <c r="DA190" s="8" t="b">
        <f t="shared" si="112"/>
        <v>0</v>
      </c>
      <c r="DB190" s="8" t="b">
        <f t="shared" si="113"/>
        <v>0</v>
      </c>
      <c r="DC190" s="8" t="b">
        <f t="shared" si="114"/>
        <v>0</v>
      </c>
      <c r="DD190" s="8" t="b">
        <f t="shared" si="115"/>
        <v>0</v>
      </c>
      <c r="DE190" s="8" t="b">
        <f t="shared" si="116"/>
        <v>0</v>
      </c>
      <c r="DF190" s="8">
        <f t="shared" si="117"/>
        <v>0</v>
      </c>
      <c r="DG190" s="8">
        <f t="shared" si="118"/>
        <v>0</v>
      </c>
      <c r="DH190" s="8">
        <f t="shared" si="119"/>
        <v>0</v>
      </c>
      <c r="DI190" s="8">
        <f t="shared" si="120"/>
        <v>0</v>
      </c>
      <c r="DJ190" s="19"/>
      <c r="DK190" s="18"/>
      <c r="DL190" s="18"/>
      <c r="DM190" s="19"/>
      <c r="DN190" s="19"/>
      <c r="DO190" s="18"/>
      <c r="DP190" s="18"/>
      <c r="DQ190" s="19"/>
      <c r="DR190" s="19"/>
      <c r="DS190" s="18"/>
      <c r="DT190" s="18"/>
      <c r="DU190" s="19"/>
      <c r="DV190" s="18"/>
      <c r="DW190" s="18"/>
      <c r="DX190" s="18"/>
      <c r="DY190" s="18"/>
      <c r="DZ190" s="18"/>
      <c r="EA190" s="18"/>
      <c r="EB190" s="18"/>
      <c r="EC190" s="18"/>
      <c r="ED190" s="18"/>
      <c r="EE190" s="18"/>
      <c r="EF190" s="18"/>
      <c r="EG190" s="18"/>
      <c r="EH190" s="18"/>
      <c r="EI190" s="18"/>
      <c r="EJ190" s="18"/>
      <c r="EK190" s="18"/>
      <c r="EL190" s="18"/>
      <c r="EM190" s="18"/>
      <c r="EN190" s="18"/>
      <c r="EO190" s="18"/>
      <c r="EP190" s="18"/>
      <c r="EQ190" s="18"/>
      <c r="ER190" s="18"/>
      <c r="ES190" s="18"/>
      <c r="ET190" s="18"/>
      <c r="EU190" s="18"/>
      <c r="EV190" s="18"/>
      <c r="EW190" s="18"/>
      <c r="EX190" s="18"/>
      <c r="EY190" s="18"/>
      <c r="EZ190" s="18"/>
      <c r="FA190" s="18"/>
      <c r="FB190" s="18"/>
      <c r="FC190" s="18"/>
      <c r="FD190" s="18"/>
      <c r="FE190" s="18"/>
    </row>
    <row r="191" spans="1:161" x14ac:dyDescent="0.25">
      <c r="A191" s="28"/>
      <c r="B191" s="71"/>
      <c r="C191" s="29"/>
      <c r="D191" s="30"/>
      <c r="E191" s="31"/>
      <c r="F191" s="32"/>
      <c r="G191" s="74"/>
      <c r="H191" s="33"/>
      <c r="I191" s="34"/>
      <c r="J191" s="35"/>
      <c r="K191" s="104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9"/>
      <c r="AX191" s="18"/>
      <c r="AY191" s="18"/>
      <c r="AZ191" s="18"/>
      <c r="BA191" s="18"/>
      <c r="BB191" s="18"/>
      <c r="BC191" s="18"/>
      <c r="BD191" s="18"/>
      <c r="BE191" s="18"/>
      <c r="BF191" s="18"/>
      <c r="BG191" s="18"/>
      <c r="BH191" s="19"/>
      <c r="BI191" s="18"/>
      <c r="BJ191" s="18"/>
      <c r="BK191" s="18"/>
      <c r="BL191" s="18"/>
      <c r="BM191" s="18"/>
      <c r="BN191" s="18"/>
      <c r="BO191" s="18"/>
      <c r="BP191" s="18"/>
      <c r="BQ191" s="18"/>
      <c r="BR191" s="18"/>
      <c r="BS191" s="19"/>
      <c r="BT191" s="18"/>
      <c r="BU191" s="18"/>
      <c r="BV191" s="18"/>
      <c r="BW191" s="18"/>
      <c r="BX191" s="18"/>
      <c r="BY191" s="18"/>
      <c r="BZ191" s="18"/>
      <c r="CA191" s="18"/>
      <c r="CB191" s="18"/>
      <c r="CC191" s="18"/>
      <c r="CD191" s="18"/>
      <c r="CE191" s="18"/>
      <c r="CF191" s="18"/>
      <c r="CG191" s="18"/>
      <c r="CH191" s="18"/>
      <c r="CI191" s="18"/>
      <c r="CJ191" s="8">
        <f t="shared" si="109"/>
        <v>0</v>
      </c>
      <c r="CK191" s="8">
        <f t="shared" si="110"/>
        <v>0</v>
      </c>
      <c r="CL191" s="8" t="str">
        <f t="shared" si="121"/>
        <v/>
      </c>
      <c r="CM191" s="8" t="str">
        <f t="shared" si="122"/>
        <v/>
      </c>
      <c r="CN191" s="8" t="str">
        <f t="shared" si="123"/>
        <v/>
      </c>
      <c r="CO191" s="8" t="str">
        <f t="shared" si="124"/>
        <v/>
      </c>
      <c r="CP191" s="8">
        <f>IF(D191="",0,IF(D191=E191,0,IF(D191&lt;E191,0,IF('Equipes et choix des points'!$I$2=1,IF('Matchs et classements'!D191&gt;'Matchs et classements'!E191,3),IF('Equipes et choix des points'!$I$2=2,IF('Matchs et classements'!D191&gt;E191,4))))))</f>
        <v>0</v>
      </c>
      <c r="CQ191" s="8">
        <f>IF(E191="",0,IF(E191=D191,0,IF(E191&lt;D191,0,IF('Equipes et choix des points'!$I$2=1,IF('Matchs et classements'!E191&gt;'Matchs et classements'!D191,3),IF('Equipes et choix des points'!$I$2=2,IF('Matchs et classements'!E191&gt;'Matchs et classements'!D191,4))))))</f>
        <v>0</v>
      </c>
      <c r="CR191" s="8">
        <f>IF(D191="",0,IF(D191&gt;E191,0,IF(D191&lt;E191,0,IF('Equipes et choix des points'!$I$2=1,IF('Matchs et classements'!D191='Matchs et classements'!E191,1),IF('Equipes et choix des points'!$I$2=2,IF('Matchs et classements'!D191='Matchs et classements'!E191,2))))))</f>
        <v>0</v>
      </c>
      <c r="CS191" s="8">
        <f>IF(E191="",0,IF(E191&gt;D191,0,IF(E191&lt;D191,0,IF('Equipes et choix des points'!$I$2=1,IF('Matchs et classements'!E191='Matchs et classements'!D191,1),IF('Equipes et choix des points'!$I$2=2,IF('Matchs et classements'!E191='Matchs et classements'!D191,2))))))</f>
        <v>0</v>
      </c>
      <c r="CT191" s="8">
        <f>IF(D191="",0,IF(D191&gt;E191,0,IF(D191=E191,0,IF('Equipes et choix des points'!$I$2=1,IF('Matchs et classements'!D191&lt;'Matchs et classements'!E191,0),IF('Equipes et choix des points'!$I$2=2,IF('Matchs et classements'!D191&lt;'Matchs et classements'!E191,1))))))</f>
        <v>0</v>
      </c>
      <c r="CU191" s="8">
        <f>IF(E191="",0,IF(E191&gt;D191,0,IF(E191=D191,0,IF('Equipes et choix des points'!$I$2=1,IF('Matchs et classements'!E191&lt;'Matchs et classements'!D191,0),IF('Equipes et choix des points'!$I$2=2,IF('Matchs et classements'!E191&lt;'Matchs et classements'!D191,1))))))</f>
        <v>0</v>
      </c>
      <c r="CV191" s="8">
        <f t="shared" si="125"/>
        <v>0</v>
      </c>
      <c r="CW191" s="8">
        <f t="shared" si="126"/>
        <v>0</v>
      </c>
      <c r="CX191" s="8">
        <f t="shared" si="127"/>
        <v>0</v>
      </c>
      <c r="CY191" s="8">
        <f t="shared" si="128"/>
        <v>0</v>
      </c>
      <c r="CZ191" s="8" t="b">
        <f t="shared" si="111"/>
        <v>0</v>
      </c>
      <c r="DA191" s="8" t="b">
        <f t="shared" si="112"/>
        <v>0</v>
      </c>
      <c r="DB191" s="8" t="b">
        <f t="shared" si="113"/>
        <v>0</v>
      </c>
      <c r="DC191" s="8" t="b">
        <f t="shared" si="114"/>
        <v>0</v>
      </c>
      <c r="DD191" s="8" t="b">
        <f t="shared" si="115"/>
        <v>0</v>
      </c>
      <c r="DE191" s="8" t="b">
        <f t="shared" si="116"/>
        <v>0</v>
      </c>
      <c r="DF191" s="8">
        <f t="shared" si="117"/>
        <v>0</v>
      </c>
      <c r="DG191" s="8">
        <f t="shared" si="118"/>
        <v>0</v>
      </c>
      <c r="DH191" s="8">
        <f t="shared" si="119"/>
        <v>0</v>
      </c>
      <c r="DI191" s="8">
        <f t="shared" si="120"/>
        <v>0</v>
      </c>
      <c r="DJ191" s="19"/>
      <c r="DK191" s="18"/>
      <c r="DL191" s="18"/>
      <c r="DM191" s="19"/>
      <c r="DN191" s="19"/>
      <c r="DO191" s="18"/>
      <c r="DP191" s="18"/>
      <c r="DQ191" s="19"/>
      <c r="DR191" s="19"/>
      <c r="DS191" s="18"/>
      <c r="DT191" s="18"/>
      <c r="DU191" s="19"/>
      <c r="DV191" s="18"/>
      <c r="DW191" s="18"/>
      <c r="DX191" s="18"/>
      <c r="DY191" s="18"/>
      <c r="DZ191" s="18"/>
      <c r="EA191" s="18"/>
      <c r="EB191" s="18"/>
      <c r="EC191" s="18"/>
      <c r="ED191" s="18"/>
      <c r="EE191" s="18"/>
      <c r="EF191" s="18"/>
      <c r="EG191" s="18"/>
      <c r="EH191" s="18"/>
      <c r="EI191" s="18"/>
      <c r="EJ191" s="18"/>
      <c r="EK191" s="18"/>
      <c r="EL191" s="18"/>
      <c r="EM191" s="18"/>
      <c r="EN191" s="18"/>
      <c r="EO191" s="18"/>
      <c r="EP191" s="18"/>
      <c r="EQ191" s="18"/>
      <c r="ER191" s="18"/>
      <c r="ES191" s="18"/>
      <c r="ET191" s="18"/>
      <c r="EU191" s="18"/>
      <c r="EV191" s="18"/>
      <c r="EW191" s="18"/>
      <c r="EX191" s="18"/>
      <c r="EY191" s="18"/>
      <c r="EZ191" s="18"/>
      <c r="FA191" s="18"/>
      <c r="FB191" s="18"/>
      <c r="FC191" s="18"/>
      <c r="FD191" s="18"/>
      <c r="FE191" s="18"/>
    </row>
    <row r="192" spans="1:161" x14ac:dyDescent="0.25">
      <c r="A192" s="28"/>
      <c r="B192" s="71"/>
      <c r="C192" s="29"/>
      <c r="D192" s="30"/>
      <c r="E192" s="31"/>
      <c r="F192" s="32"/>
      <c r="G192" s="74"/>
      <c r="H192" s="33"/>
      <c r="I192" s="34"/>
      <c r="J192" s="35"/>
      <c r="K192" s="104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9"/>
      <c r="AX192" s="18"/>
      <c r="AY192" s="18"/>
      <c r="AZ192" s="18"/>
      <c r="BA192" s="18"/>
      <c r="BB192" s="18"/>
      <c r="BC192" s="18"/>
      <c r="BD192" s="18"/>
      <c r="BE192" s="18"/>
      <c r="BF192" s="18"/>
      <c r="BG192" s="18"/>
      <c r="BH192" s="19"/>
      <c r="BI192" s="18"/>
      <c r="BJ192" s="18"/>
      <c r="BK192" s="18"/>
      <c r="BL192" s="18"/>
      <c r="BM192" s="18"/>
      <c r="BN192" s="18"/>
      <c r="BO192" s="18"/>
      <c r="BP192" s="18"/>
      <c r="BQ192" s="18"/>
      <c r="BR192" s="18"/>
      <c r="BS192" s="19"/>
      <c r="BT192" s="18"/>
      <c r="BU192" s="18"/>
      <c r="BV192" s="18"/>
      <c r="BW192" s="18"/>
      <c r="BX192" s="18"/>
      <c r="BY192" s="18"/>
      <c r="BZ192" s="18"/>
      <c r="CA192" s="18"/>
      <c r="CB192" s="18"/>
      <c r="CC192" s="18"/>
      <c r="CD192" s="18"/>
      <c r="CE192" s="18"/>
      <c r="CF192" s="18"/>
      <c r="CG192" s="18"/>
      <c r="CH192" s="18"/>
      <c r="CI192" s="18"/>
      <c r="CJ192" s="8">
        <f t="shared" si="109"/>
        <v>0</v>
      </c>
      <c r="CK192" s="8">
        <f t="shared" si="110"/>
        <v>0</v>
      </c>
      <c r="CL192" s="8" t="str">
        <f t="shared" si="121"/>
        <v/>
      </c>
      <c r="CM192" s="8" t="str">
        <f t="shared" si="122"/>
        <v/>
      </c>
      <c r="CN192" s="8" t="str">
        <f t="shared" si="123"/>
        <v/>
      </c>
      <c r="CO192" s="8" t="str">
        <f t="shared" si="124"/>
        <v/>
      </c>
      <c r="CP192" s="8">
        <f>IF(D192="",0,IF(D192=E192,0,IF(D192&lt;E192,0,IF('Equipes et choix des points'!$I$2=1,IF('Matchs et classements'!D192&gt;'Matchs et classements'!E192,3),IF('Equipes et choix des points'!$I$2=2,IF('Matchs et classements'!D192&gt;E192,4))))))</f>
        <v>0</v>
      </c>
      <c r="CQ192" s="8">
        <f>IF(E192="",0,IF(E192=D192,0,IF(E192&lt;D192,0,IF('Equipes et choix des points'!$I$2=1,IF('Matchs et classements'!E192&gt;'Matchs et classements'!D192,3),IF('Equipes et choix des points'!$I$2=2,IF('Matchs et classements'!E192&gt;'Matchs et classements'!D192,4))))))</f>
        <v>0</v>
      </c>
      <c r="CR192" s="8">
        <f>IF(D192="",0,IF(D192&gt;E192,0,IF(D192&lt;E192,0,IF('Equipes et choix des points'!$I$2=1,IF('Matchs et classements'!D192='Matchs et classements'!E192,1),IF('Equipes et choix des points'!$I$2=2,IF('Matchs et classements'!D192='Matchs et classements'!E192,2))))))</f>
        <v>0</v>
      </c>
      <c r="CS192" s="8">
        <f>IF(E192="",0,IF(E192&gt;D192,0,IF(E192&lt;D192,0,IF('Equipes et choix des points'!$I$2=1,IF('Matchs et classements'!E192='Matchs et classements'!D192,1),IF('Equipes et choix des points'!$I$2=2,IF('Matchs et classements'!E192='Matchs et classements'!D192,2))))))</f>
        <v>0</v>
      </c>
      <c r="CT192" s="8">
        <f>IF(D192="",0,IF(D192&gt;E192,0,IF(D192=E192,0,IF('Equipes et choix des points'!$I$2=1,IF('Matchs et classements'!D192&lt;'Matchs et classements'!E192,0),IF('Equipes et choix des points'!$I$2=2,IF('Matchs et classements'!D192&lt;'Matchs et classements'!E192,1))))))</f>
        <v>0</v>
      </c>
      <c r="CU192" s="8">
        <f>IF(E192="",0,IF(E192&gt;D192,0,IF(E192=D192,0,IF('Equipes et choix des points'!$I$2=1,IF('Matchs et classements'!E192&lt;'Matchs et classements'!D192,0),IF('Equipes et choix des points'!$I$2=2,IF('Matchs et classements'!E192&lt;'Matchs et classements'!D192,1))))))</f>
        <v>0</v>
      </c>
      <c r="CV192" s="8">
        <f t="shared" si="125"/>
        <v>0</v>
      </c>
      <c r="CW192" s="8">
        <f t="shared" si="126"/>
        <v>0</v>
      </c>
      <c r="CX192" s="8">
        <f t="shared" si="127"/>
        <v>0</v>
      </c>
      <c r="CY192" s="8">
        <f t="shared" si="128"/>
        <v>0</v>
      </c>
      <c r="CZ192" s="8" t="b">
        <f t="shared" si="111"/>
        <v>0</v>
      </c>
      <c r="DA192" s="8" t="b">
        <f t="shared" si="112"/>
        <v>0</v>
      </c>
      <c r="DB192" s="8" t="b">
        <f t="shared" si="113"/>
        <v>0</v>
      </c>
      <c r="DC192" s="8" t="b">
        <f t="shared" si="114"/>
        <v>0</v>
      </c>
      <c r="DD192" s="8" t="b">
        <f t="shared" si="115"/>
        <v>0</v>
      </c>
      <c r="DE192" s="8" t="b">
        <f t="shared" si="116"/>
        <v>0</v>
      </c>
      <c r="DF192" s="8">
        <f t="shared" si="117"/>
        <v>0</v>
      </c>
      <c r="DG192" s="8">
        <f t="shared" si="118"/>
        <v>0</v>
      </c>
      <c r="DH192" s="8">
        <f t="shared" si="119"/>
        <v>0</v>
      </c>
      <c r="DI192" s="8">
        <f t="shared" si="120"/>
        <v>0</v>
      </c>
      <c r="DJ192" s="19"/>
      <c r="DK192" s="18"/>
      <c r="DL192" s="18"/>
      <c r="DM192" s="19"/>
      <c r="DN192" s="19"/>
      <c r="DO192" s="18"/>
      <c r="DP192" s="18"/>
      <c r="DQ192" s="19"/>
      <c r="DR192" s="19"/>
      <c r="DS192" s="18"/>
      <c r="DT192" s="18"/>
      <c r="DU192" s="19"/>
      <c r="DV192" s="18"/>
      <c r="DW192" s="18"/>
      <c r="DX192" s="18"/>
      <c r="DY192" s="18"/>
      <c r="DZ192" s="18"/>
      <c r="EA192" s="18"/>
      <c r="EB192" s="18"/>
      <c r="EC192" s="18"/>
      <c r="ED192" s="18"/>
      <c r="EE192" s="18"/>
      <c r="EF192" s="18"/>
      <c r="EG192" s="18"/>
      <c r="EH192" s="18"/>
      <c r="EI192" s="18"/>
      <c r="EJ192" s="18"/>
      <c r="EK192" s="18"/>
      <c r="EL192" s="18"/>
      <c r="EM192" s="18"/>
      <c r="EN192" s="18"/>
      <c r="EO192" s="18"/>
      <c r="EP192" s="18"/>
      <c r="EQ192" s="18"/>
      <c r="ER192" s="18"/>
      <c r="ES192" s="18"/>
      <c r="ET192" s="18"/>
      <c r="EU192" s="18"/>
      <c r="EV192" s="18"/>
      <c r="EW192" s="18"/>
      <c r="EX192" s="18"/>
      <c r="EY192" s="18"/>
      <c r="EZ192" s="18"/>
      <c r="FA192" s="18"/>
      <c r="FB192" s="18"/>
      <c r="FC192" s="18"/>
      <c r="FD192" s="18"/>
      <c r="FE192" s="18"/>
    </row>
    <row r="193" spans="1:161" ht="15.75" thickBot="1" x14ac:dyDescent="0.3">
      <c r="A193" s="36"/>
      <c r="B193" s="72"/>
      <c r="C193" s="37"/>
      <c r="D193" s="38"/>
      <c r="E193" s="39"/>
      <c r="F193" s="40"/>
      <c r="G193" s="75"/>
      <c r="H193" s="41"/>
      <c r="I193" s="42"/>
      <c r="J193" s="43"/>
      <c r="K193" s="105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9"/>
      <c r="AX193" s="18"/>
      <c r="AY193" s="18"/>
      <c r="AZ193" s="18"/>
      <c r="BA193" s="18"/>
      <c r="BB193" s="18"/>
      <c r="BC193" s="18"/>
      <c r="BD193" s="18"/>
      <c r="BE193" s="18"/>
      <c r="BF193" s="18"/>
      <c r="BG193" s="18"/>
      <c r="BH193" s="19"/>
      <c r="BI193" s="18"/>
      <c r="BJ193" s="18"/>
      <c r="BK193" s="18"/>
      <c r="BL193" s="18"/>
      <c r="BM193" s="18"/>
      <c r="BN193" s="18"/>
      <c r="BO193" s="18"/>
      <c r="BP193" s="18"/>
      <c r="BQ193" s="18"/>
      <c r="BR193" s="18"/>
      <c r="BS193" s="19"/>
      <c r="BT193" s="18"/>
      <c r="BU193" s="18"/>
      <c r="BV193" s="18"/>
      <c r="BW193" s="18"/>
      <c r="BX193" s="18"/>
      <c r="BY193" s="18"/>
      <c r="BZ193" s="18"/>
      <c r="CA193" s="18"/>
      <c r="CB193" s="18"/>
      <c r="CC193" s="18"/>
      <c r="CD193" s="18"/>
      <c r="CE193" s="18"/>
      <c r="CF193" s="18"/>
      <c r="CG193" s="18"/>
      <c r="CH193" s="18"/>
      <c r="CI193" s="18"/>
      <c r="CJ193" s="8">
        <f t="shared" si="109"/>
        <v>0</v>
      </c>
      <c r="CK193" s="8">
        <f t="shared" si="110"/>
        <v>0</v>
      </c>
      <c r="CL193" s="8" t="str">
        <f t="shared" si="121"/>
        <v/>
      </c>
      <c r="CM193" s="8" t="str">
        <f t="shared" si="122"/>
        <v/>
      </c>
      <c r="CN193" s="8" t="str">
        <f t="shared" si="123"/>
        <v/>
      </c>
      <c r="CO193" s="8" t="str">
        <f t="shared" si="124"/>
        <v/>
      </c>
      <c r="CP193" s="8">
        <f>IF(D193="",0,IF(D193=E193,0,IF(D193&lt;E193,0,IF('Equipes et choix des points'!$I$2=1,IF('Matchs et classements'!D193&gt;'Matchs et classements'!E193,3),IF('Equipes et choix des points'!$I$2=2,IF('Matchs et classements'!D193&gt;E193,4))))))</f>
        <v>0</v>
      </c>
      <c r="CQ193" s="8">
        <f>IF(E193="",0,IF(E193=D193,0,IF(E193&lt;D193,0,IF('Equipes et choix des points'!$I$2=1,IF('Matchs et classements'!E193&gt;'Matchs et classements'!D193,3),IF('Equipes et choix des points'!$I$2=2,IF('Matchs et classements'!E193&gt;'Matchs et classements'!D193,4))))))</f>
        <v>0</v>
      </c>
      <c r="CR193" s="8">
        <f>IF(D193="",0,IF(D193&gt;E193,0,IF(D193&lt;E193,0,IF('Equipes et choix des points'!$I$2=1,IF('Matchs et classements'!D193='Matchs et classements'!E193,1),IF('Equipes et choix des points'!$I$2=2,IF('Matchs et classements'!D193='Matchs et classements'!E193,2))))))</f>
        <v>0</v>
      </c>
      <c r="CS193" s="8">
        <f>IF(E193="",0,IF(E193&gt;D193,0,IF(E193&lt;D193,0,IF('Equipes et choix des points'!$I$2=1,IF('Matchs et classements'!E193='Matchs et classements'!D193,1),IF('Equipes et choix des points'!$I$2=2,IF('Matchs et classements'!E193='Matchs et classements'!D193,2))))))</f>
        <v>0</v>
      </c>
      <c r="CT193" s="8">
        <f>IF(D193="",0,IF(D193&gt;E193,0,IF(D193=E193,0,IF('Equipes et choix des points'!$I$2=1,IF('Matchs et classements'!D193&lt;'Matchs et classements'!E193,0),IF('Equipes et choix des points'!$I$2=2,IF('Matchs et classements'!D193&lt;'Matchs et classements'!E193,1))))))</f>
        <v>0</v>
      </c>
      <c r="CU193" s="8">
        <f>IF(E193="",0,IF(E193&gt;D193,0,IF(E193=D193,0,IF('Equipes et choix des points'!$I$2=1,IF('Matchs et classements'!E193&lt;'Matchs et classements'!D193,0),IF('Equipes et choix des points'!$I$2=2,IF('Matchs et classements'!E193&lt;'Matchs et classements'!D193,1))))))</f>
        <v>0</v>
      </c>
      <c r="CV193" s="8">
        <f t="shared" si="125"/>
        <v>0</v>
      </c>
      <c r="CW193" s="8">
        <f t="shared" si="126"/>
        <v>0</v>
      </c>
      <c r="CX193" s="8">
        <f t="shared" si="127"/>
        <v>0</v>
      </c>
      <c r="CY193" s="8">
        <f t="shared" si="128"/>
        <v>0</v>
      </c>
      <c r="CZ193" s="8" t="b">
        <f t="shared" si="111"/>
        <v>0</v>
      </c>
      <c r="DA193" s="8" t="b">
        <f t="shared" si="112"/>
        <v>0</v>
      </c>
      <c r="DB193" s="8" t="b">
        <f t="shared" si="113"/>
        <v>0</v>
      </c>
      <c r="DC193" s="8" t="b">
        <f t="shared" si="114"/>
        <v>0</v>
      </c>
      <c r="DD193" s="8" t="b">
        <f t="shared" si="115"/>
        <v>0</v>
      </c>
      <c r="DE193" s="8" t="b">
        <f t="shared" si="116"/>
        <v>0</v>
      </c>
      <c r="DF193" s="8">
        <f t="shared" si="117"/>
        <v>0</v>
      </c>
      <c r="DG193" s="8">
        <f t="shared" si="118"/>
        <v>0</v>
      </c>
      <c r="DH193" s="8">
        <f t="shared" si="119"/>
        <v>0</v>
      </c>
      <c r="DI193" s="8">
        <f t="shared" si="120"/>
        <v>0</v>
      </c>
      <c r="DJ193" s="19"/>
      <c r="DK193" s="18"/>
      <c r="DL193" s="18"/>
      <c r="DM193" s="19"/>
      <c r="DN193" s="19"/>
      <c r="DO193" s="18"/>
      <c r="DP193" s="18"/>
      <c r="DQ193" s="19"/>
      <c r="DR193" s="19"/>
      <c r="DS193" s="18"/>
      <c r="DT193" s="18"/>
      <c r="DU193" s="19"/>
      <c r="DV193" s="18"/>
      <c r="DW193" s="18"/>
      <c r="DX193" s="18"/>
      <c r="DY193" s="18"/>
      <c r="DZ193" s="18"/>
      <c r="EA193" s="18"/>
      <c r="EB193" s="18"/>
      <c r="EC193" s="18"/>
      <c r="ED193" s="18"/>
      <c r="EE193" s="18"/>
      <c r="EF193" s="18"/>
      <c r="EG193" s="18"/>
      <c r="EH193" s="18"/>
      <c r="EI193" s="18"/>
      <c r="EJ193" s="18"/>
      <c r="EK193" s="18"/>
      <c r="EL193" s="18"/>
      <c r="EM193" s="18"/>
      <c r="EN193" s="18"/>
      <c r="EO193" s="18"/>
      <c r="EP193" s="18"/>
      <c r="EQ193" s="18"/>
      <c r="ER193" s="18"/>
      <c r="ES193" s="18"/>
      <c r="ET193" s="18"/>
      <c r="EU193" s="18"/>
      <c r="EV193" s="18"/>
      <c r="EW193" s="18"/>
      <c r="EX193" s="18"/>
      <c r="EY193" s="18"/>
      <c r="EZ193" s="18"/>
      <c r="FA193" s="18"/>
      <c r="FB193" s="18"/>
      <c r="FC193" s="18"/>
      <c r="FD193" s="18"/>
      <c r="FE193" s="18"/>
    </row>
    <row r="194" spans="1:161" x14ac:dyDescent="0.25">
      <c r="A194" s="20"/>
      <c r="B194" s="70"/>
      <c r="C194" s="21"/>
      <c r="D194" s="22"/>
      <c r="E194" s="23"/>
      <c r="F194" s="24"/>
      <c r="G194" s="73"/>
      <c r="H194" s="25"/>
      <c r="I194" s="26"/>
      <c r="J194" s="27"/>
      <c r="K194" s="103">
        <v>20</v>
      </c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9"/>
      <c r="AX194" s="18"/>
      <c r="AY194" s="18"/>
      <c r="AZ194" s="18"/>
      <c r="BA194" s="18"/>
      <c r="BB194" s="18"/>
      <c r="BC194" s="18"/>
      <c r="BD194" s="18"/>
      <c r="BE194" s="18"/>
      <c r="BF194" s="18"/>
      <c r="BG194" s="18"/>
      <c r="BH194" s="19"/>
      <c r="BI194" s="18"/>
      <c r="BJ194" s="18"/>
      <c r="BK194" s="18"/>
      <c r="BL194" s="18"/>
      <c r="BM194" s="18"/>
      <c r="BN194" s="18"/>
      <c r="BO194" s="18"/>
      <c r="BP194" s="18"/>
      <c r="BQ194" s="18"/>
      <c r="BR194" s="18"/>
      <c r="BS194" s="19"/>
      <c r="BT194" s="18"/>
      <c r="BU194" s="18"/>
      <c r="BV194" s="18"/>
      <c r="BW194" s="18"/>
      <c r="BX194" s="18"/>
      <c r="BY194" s="18"/>
      <c r="BZ194" s="18"/>
      <c r="CA194" s="18"/>
      <c r="CB194" s="18"/>
      <c r="CC194" s="18"/>
      <c r="CD194" s="18"/>
      <c r="CE194" s="18"/>
      <c r="CF194" s="18"/>
      <c r="CG194" s="18"/>
      <c r="CH194" s="18"/>
      <c r="CI194" s="18"/>
      <c r="CJ194" s="8">
        <f t="shared" si="109"/>
        <v>0</v>
      </c>
      <c r="CK194" s="8">
        <f t="shared" si="110"/>
        <v>0</v>
      </c>
      <c r="CL194" s="8" t="str">
        <f t="shared" si="121"/>
        <v/>
      </c>
      <c r="CM194" s="8" t="str">
        <f t="shared" si="122"/>
        <v/>
      </c>
      <c r="CN194" s="8" t="str">
        <f t="shared" si="123"/>
        <v/>
      </c>
      <c r="CO194" s="8" t="str">
        <f t="shared" si="124"/>
        <v/>
      </c>
      <c r="CP194" s="8">
        <f>IF(D194="",0,IF(D194=E194,0,IF(D194&lt;E194,0,IF('Equipes et choix des points'!$I$2=1,IF('Matchs et classements'!D194&gt;'Matchs et classements'!E194,3),IF('Equipes et choix des points'!$I$2=2,IF('Matchs et classements'!D194&gt;E194,4))))))</f>
        <v>0</v>
      </c>
      <c r="CQ194" s="8">
        <f>IF(E194="",0,IF(E194=D194,0,IF(E194&lt;D194,0,IF('Equipes et choix des points'!$I$2=1,IF('Matchs et classements'!E194&gt;'Matchs et classements'!D194,3),IF('Equipes et choix des points'!$I$2=2,IF('Matchs et classements'!E194&gt;'Matchs et classements'!D194,4))))))</f>
        <v>0</v>
      </c>
      <c r="CR194" s="8">
        <f>IF(D194="",0,IF(D194&gt;E194,0,IF(D194&lt;E194,0,IF('Equipes et choix des points'!$I$2=1,IF('Matchs et classements'!D194='Matchs et classements'!E194,1),IF('Equipes et choix des points'!$I$2=2,IF('Matchs et classements'!D194='Matchs et classements'!E194,2))))))</f>
        <v>0</v>
      </c>
      <c r="CS194" s="8">
        <f>IF(E194="",0,IF(E194&gt;D194,0,IF(E194&lt;D194,0,IF('Equipes et choix des points'!$I$2=1,IF('Matchs et classements'!E194='Matchs et classements'!D194,1),IF('Equipes et choix des points'!$I$2=2,IF('Matchs et classements'!E194='Matchs et classements'!D194,2))))))</f>
        <v>0</v>
      </c>
      <c r="CT194" s="8">
        <f>IF(D194="",0,IF(D194&gt;E194,0,IF(D194=E194,0,IF('Equipes et choix des points'!$I$2=1,IF('Matchs et classements'!D194&lt;'Matchs et classements'!E194,0),IF('Equipes et choix des points'!$I$2=2,IF('Matchs et classements'!D194&lt;'Matchs et classements'!E194,1))))))</f>
        <v>0</v>
      </c>
      <c r="CU194" s="8">
        <f>IF(E194="",0,IF(E194&gt;D194,0,IF(E194=D194,0,IF('Equipes et choix des points'!$I$2=1,IF('Matchs et classements'!E194&lt;'Matchs et classements'!D194,0),IF('Equipes et choix des points'!$I$2=2,IF('Matchs et classements'!E194&lt;'Matchs et classements'!D194,1))))))</f>
        <v>0</v>
      </c>
      <c r="CV194" s="8">
        <f t="shared" si="125"/>
        <v>0</v>
      </c>
      <c r="CW194" s="8">
        <f t="shared" si="126"/>
        <v>0</v>
      </c>
      <c r="CX194" s="8">
        <f t="shared" si="127"/>
        <v>0</v>
      </c>
      <c r="CY194" s="8">
        <f t="shared" si="128"/>
        <v>0</v>
      </c>
      <c r="CZ194" s="8" t="b">
        <f t="shared" si="111"/>
        <v>0</v>
      </c>
      <c r="DA194" s="8" t="b">
        <f t="shared" si="112"/>
        <v>0</v>
      </c>
      <c r="DB194" s="8" t="b">
        <f t="shared" si="113"/>
        <v>0</v>
      </c>
      <c r="DC194" s="8" t="b">
        <f t="shared" si="114"/>
        <v>0</v>
      </c>
      <c r="DD194" s="8" t="b">
        <f t="shared" si="115"/>
        <v>0</v>
      </c>
      <c r="DE194" s="8" t="b">
        <f t="shared" si="116"/>
        <v>0</v>
      </c>
      <c r="DF194" s="8">
        <f t="shared" si="117"/>
        <v>0</v>
      </c>
      <c r="DG194" s="8">
        <f t="shared" si="118"/>
        <v>0</v>
      </c>
      <c r="DH194" s="8">
        <f t="shared" si="119"/>
        <v>0</v>
      </c>
      <c r="DI194" s="8">
        <f t="shared" si="120"/>
        <v>0</v>
      </c>
      <c r="DJ194" s="19"/>
      <c r="DK194" s="18"/>
      <c r="DL194" s="18"/>
      <c r="DM194" s="19"/>
      <c r="DN194" s="19"/>
      <c r="DO194" s="18"/>
      <c r="DP194" s="18"/>
      <c r="DQ194" s="19"/>
      <c r="DR194" s="19"/>
      <c r="DS194" s="18"/>
      <c r="DT194" s="18"/>
      <c r="DU194" s="19"/>
      <c r="DV194" s="18"/>
      <c r="DW194" s="18"/>
      <c r="DX194" s="18"/>
      <c r="DY194" s="18"/>
      <c r="DZ194" s="18"/>
      <c r="EA194" s="18"/>
      <c r="EB194" s="18"/>
      <c r="EC194" s="18"/>
      <c r="ED194" s="18"/>
      <c r="EE194" s="18"/>
      <c r="EF194" s="18"/>
      <c r="EG194" s="18"/>
      <c r="EH194" s="18"/>
      <c r="EI194" s="18"/>
      <c r="EJ194" s="18"/>
      <c r="EK194" s="18"/>
      <c r="EL194" s="18"/>
      <c r="EM194" s="18"/>
      <c r="EN194" s="18"/>
      <c r="EO194" s="18"/>
      <c r="EP194" s="18"/>
      <c r="EQ194" s="18"/>
      <c r="ER194" s="18"/>
      <c r="ES194" s="18"/>
      <c r="ET194" s="18"/>
      <c r="EU194" s="18"/>
      <c r="EV194" s="18"/>
      <c r="EW194" s="18"/>
      <c r="EX194" s="18"/>
      <c r="EY194" s="18"/>
      <c r="EZ194" s="18"/>
      <c r="FA194" s="18"/>
      <c r="FB194" s="18"/>
      <c r="FC194" s="18"/>
      <c r="FD194" s="18"/>
      <c r="FE194" s="18"/>
    </row>
    <row r="195" spans="1:161" x14ac:dyDescent="0.25">
      <c r="A195" s="28"/>
      <c r="B195" s="71"/>
      <c r="C195" s="29"/>
      <c r="D195" s="30"/>
      <c r="E195" s="31"/>
      <c r="F195" s="32"/>
      <c r="G195" s="74"/>
      <c r="H195" s="33"/>
      <c r="I195" s="34"/>
      <c r="J195" s="35"/>
      <c r="K195" s="104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9"/>
      <c r="AX195" s="18"/>
      <c r="AY195" s="18"/>
      <c r="AZ195" s="18"/>
      <c r="BA195" s="18"/>
      <c r="BB195" s="18"/>
      <c r="BC195" s="18"/>
      <c r="BD195" s="18"/>
      <c r="BE195" s="18"/>
      <c r="BF195" s="18"/>
      <c r="BG195" s="18"/>
      <c r="BH195" s="19"/>
      <c r="BI195" s="18"/>
      <c r="BJ195" s="18"/>
      <c r="BK195" s="18"/>
      <c r="BL195" s="18"/>
      <c r="BM195" s="18"/>
      <c r="BN195" s="18"/>
      <c r="BO195" s="18"/>
      <c r="BP195" s="18"/>
      <c r="BQ195" s="18"/>
      <c r="BR195" s="18"/>
      <c r="BS195" s="19"/>
      <c r="BT195" s="18"/>
      <c r="BU195" s="18"/>
      <c r="BV195" s="18"/>
      <c r="BW195" s="18"/>
      <c r="BX195" s="18"/>
      <c r="BY195" s="18"/>
      <c r="BZ195" s="18"/>
      <c r="CA195" s="18"/>
      <c r="CB195" s="18"/>
      <c r="CC195" s="18"/>
      <c r="CD195" s="18"/>
      <c r="CE195" s="18"/>
      <c r="CF195" s="18"/>
      <c r="CG195" s="18"/>
      <c r="CH195" s="18"/>
      <c r="CI195" s="18"/>
      <c r="CJ195" s="8">
        <f t="shared" si="109"/>
        <v>0</v>
      </c>
      <c r="CK195" s="8">
        <f t="shared" si="110"/>
        <v>0</v>
      </c>
      <c r="CL195" s="8" t="str">
        <f t="shared" si="121"/>
        <v/>
      </c>
      <c r="CM195" s="8" t="str">
        <f t="shared" si="122"/>
        <v/>
      </c>
      <c r="CN195" s="8" t="str">
        <f t="shared" si="123"/>
        <v/>
      </c>
      <c r="CO195" s="8" t="str">
        <f t="shared" si="124"/>
        <v/>
      </c>
      <c r="CP195" s="8">
        <f>IF(D195="",0,IF(D195=E195,0,IF(D195&lt;E195,0,IF('Equipes et choix des points'!$I$2=1,IF('Matchs et classements'!D195&gt;'Matchs et classements'!E195,3),IF('Equipes et choix des points'!$I$2=2,IF('Matchs et classements'!D195&gt;E195,4))))))</f>
        <v>0</v>
      </c>
      <c r="CQ195" s="8">
        <f>IF(E195="",0,IF(E195=D195,0,IF(E195&lt;D195,0,IF('Equipes et choix des points'!$I$2=1,IF('Matchs et classements'!E195&gt;'Matchs et classements'!D195,3),IF('Equipes et choix des points'!$I$2=2,IF('Matchs et classements'!E195&gt;'Matchs et classements'!D195,4))))))</f>
        <v>0</v>
      </c>
      <c r="CR195" s="8">
        <f>IF(D195="",0,IF(D195&gt;E195,0,IF(D195&lt;E195,0,IF('Equipes et choix des points'!$I$2=1,IF('Matchs et classements'!D195='Matchs et classements'!E195,1),IF('Equipes et choix des points'!$I$2=2,IF('Matchs et classements'!D195='Matchs et classements'!E195,2))))))</f>
        <v>0</v>
      </c>
      <c r="CS195" s="8">
        <f>IF(E195="",0,IF(E195&gt;D195,0,IF(E195&lt;D195,0,IF('Equipes et choix des points'!$I$2=1,IF('Matchs et classements'!E195='Matchs et classements'!D195,1),IF('Equipes et choix des points'!$I$2=2,IF('Matchs et classements'!E195='Matchs et classements'!D195,2))))))</f>
        <v>0</v>
      </c>
      <c r="CT195" s="8">
        <f>IF(D195="",0,IF(D195&gt;E195,0,IF(D195=E195,0,IF('Equipes et choix des points'!$I$2=1,IF('Matchs et classements'!D195&lt;'Matchs et classements'!E195,0),IF('Equipes et choix des points'!$I$2=2,IF('Matchs et classements'!D195&lt;'Matchs et classements'!E195,1))))))</f>
        <v>0</v>
      </c>
      <c r="CU195" s="8">
        <f>IF(E195="",0,IF(E195&gt;D195,0,IF(E195=D195,0,IF('Equipes et choix des points'!$I$2=1,IF('Matchs et classements'!E195&lt;'Matchs et classements'!D195,0),IF('Equipes et choix des points'!$I$2=2,IF('Matchs et classements'!E195&lt;'Matchs et classements'!D195,1))))))</f>
        <v>0</v>
      </c>
      <c r="CV195" s="8">
        <f t="shared" si="125"/>
        <v>0</v>
      </c>
      <c r="CW195" s="8">
        <f t="shared" si="126"/>
        <v>0</v>
      </c>
      <c r="CX195" s="8">
        <f t="shared" si="127"/>
        <v>0</v>
      </c>
      <c r="CY195" s="8">
        <f t="shared" si="128"/>
        <v>0</v>
      </c>
      <c r="CZ195" s="8" t="b">
        <f t="shared" si="111"/>
        <v>0</v>
      </c>
      <c r="DA195" s="8" t="b">
        <f t="shared" si="112"/>
        <v>0</v>
      </c>
      <c r="DB195" s="8" t="b">
        <f t="shared" si="113"/>
        <v>0</v>
      </c>
      <c r="DC195" s="8" t="b">
        <f t="shared" si="114"/>
        <v>0</v>
      </c>
      <c r="DD195" s="8" t="b">
        <f t="shared" si="115"/>
        <v>0</v>
      </c>
      <c r="DE195" s="8" t="b">
        <f t="shared" si="116"/>
        <v>0</v>
      </c>
      <c r="DF195" s="8">
        <f t="shared" si="117"/>
        <v>0</v>
      </c>
      <c r="DG195" s="8">
        <f t="shared" si="118"/>
        <v>0</v>
      </c>
      <c r="DH195" s="8">
        <f t="shared" si="119"/>
        <v>0</v>
      </c>
      <c r="DI195" s="8">
        <f t="shared" si="120"/>
        <v>0</v>
      </c>
      <c r="DJ195" s="19"/>
      <c r="DK195" s="18"/>
      <c r="DL195" s="18"/>
      <c r="DM195" s="19"/>
      <c r="DN195" s="19"/>
      <c r="DO195" s="18"/>
      <c r="DP195" s="18"/>
      <c r="DQ195" s="19"/>
      <c r="DR195" s="19"/>
      <c r="DS195" s="18"/>
      <c r="DT195" s="18"/>
      <c r="DU195" s="19"/>
      <c r="DV195" s="18"/>
      <c r="DW195" s="18"/>
      <c r="DX195" s="18"/>
      <c r="DY195" s="18"/>
      <c r="DZ195" s="18"/>
      <c r="EA195" s="18"/>
      <c r="EB195" s="18"/>
      <c r="EC195" s="18"/>
      <c r="ED195" s="18"/>
      <c r="EE195" s="18"/>
      <c r="EF195" s="18"/>
      <c r="EG195" s="18"/>
      <c r="EH195" s="18"/>
      <c r="EI195" s="18"/>
      <c r="EJ195" s="18"/>
      <c r="EK195" s="18"/>
      <c r="EL195" s="18"/>
      <c r="EM195" s="18"/>
      <c r="EN195" s="18"/>
      <c r="EO195" s="18"/>
      <c r="EP195" s="18"/>
      <c r="EQ195" s="18"/>
      <c r="ER195" s="18"/>
      <c r="ES195" s="18"/>
      <c r="ET195" s="18"/>
      <c r="EU195" s="18"/>
      <c r="EV195" s="18"/>
      <c r="EW195" s="18"/>
      <c r="EX195" s="18"/>
      <c r="EY195" s="18"/>
      <c r="EZ195" s="18"/>
      <c r="FA195" s="18"/>
      <c r="FB195" s="18"/>
      <c r="FC195" s="18"/>
      <c r="FD195" s="18"/>
      <c r="FE195" s="18"/>
    </row>
    <row r="196" spans="1:161" x14ac:dyDescent="0.25">
      <c r="A196" s="28"/>
      <c r="B196" s="71"/>
      <c r="C196" s="29"/>
      <c r="D196" s="30"/>
      <c r="E196" s="31"/>
      <c r="F196" s="32"/>
      <c r="G196" s="74"/>
      <c r="H196" s="33"/>
      <c r="I196" s="34"/>
      <c r="J196" s="35"/>
      <c r="K196" s="104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9"/>
      <c r="AX196" s="18"/>
      <c r="AY196" s="18"/>
      <c r="AZ196" s="18"/>
      <c r="BA196" s="18"/>
      <c r="BB196" s="18"/>
      <c r="BC196" s="18"/>
      <c r="BD196" s="18"/>
      <c r="BE196" s="18"/>
      <c r="BF196" s="18"/>
      <c r="BG196" s="18"/>
      <c r="BH196" s="19"/>
      <c r="BI196" s="18"/>
      <c r="BJ196" s="18"/>
      <c r="BK196" s="18"/>
      <c r="BL196" s="18"/>
      <c r="BM196" s="18"/>
      <c r="BN196" s="18"/>
      <c r="BO196" s="18"/>
      <c r="BP196" s="18"/>
      <c r="BQ196" s="18"/>
      <c r="BR196" s="18"/>
      <c r="BS196" s="19"/>
      <c r="BT196" s="18"/>
      <c r="BU196" s="18"/>
      <c r="BV196" s="18"/>
      <c r="BW196" s="18"/>
      <c r="BX196" s="18"/>
      <c r="BY196" s="18"/>
      <c r="BZ196" s="18"/>
      <c r="CA196" s="18"/>
      <c r="CB196" s="18"/>
      <c r="CC196" s="18"/>
      <c r="CD196" s="18"/>
      <c r="CE196" s="18"/>
      <c r="CF196" s="18"/>
      <c r="CG196" s="18"/>
      <c r="CH196" s="18"/>
      <c r="CI196" s="18"/>
      <c r="CJ196" s="8">
        <f t="shared" ref="CJ196:CJ259" si="129">A196</f>
        <v>0</v>
      </c>
      <c r="CK196" s="8">
        <f t="shared" ref="CK196:CK259" si="130">H196</f>
        <v>0</v>
      </c>
      <c r="CL196" s="8" t="str">
        <f t="shared" si="121"/>
        <v/>
      </c>
      <c r="CM196" s="8" t="str">
        <f t="shared" si="122"/>
        <v/>
      </c>
      <c r="CN196" s="8" t="str">
        <f t="shared" si="123"/>
        <v/>
      </c>
      <c r="CO196" s="8" t="str">
        <f t="shared" si="124"/>
        <v/>
      </c>
      <c r="CP196" s="8">
        <f>IF(D196="",0,IF(D196=E196,0,IF(D196&lt;E196,0,IF('Equipes et choix des points'!$I$2=1,IF('Matchs et classements'!D196&gt;'Matchs et classements'!E196,3),IF('Equipes et choix des points'!$I$2=2,IF('Matchs et classements'!D196&gt;E196,4))))))</f>
        <v>0</v>
      </c>
      <c r="CQ196" s="8">
        <f>IF(E196="",0,IF(E196=D196,0,IF(E196&lt;D196,0,IF('Equipes et choix des points'!$I$2=1,IF('Matchs et classements'!E196&gt;'Matchs et classements'!D196,3),IF('Equipes et choix des points'!$I$2=2,IF('Matchs et classements'!E196&gt;'Matchs et classements'!D196,4))))))</f>
        <v>0</v>
      </c>
      <c r="CR196" s="8">
        <f>IF(D196="",0,IF(D196&gt;E196,0,IF(D196&lt;E196,0,IF('Equipes et choix des points'!$I$2=1,IF('Matchs et classements'!D196='Matchs et classements'!E196,1),IF('Equipes et choix des points'!$I$2=2,IF('Matchs et classements'!D196='Matchs et classements'!E196,2))))))</f>
        <v>0</v>
      </c>
      <c r="CS196" s="8">
        <f>IF(E196="",0,IF(E196&gt;D196,0,IF(E196&lt;D196,0,IF('Equipes et choix des points'!$I$2=1,IF('Matchs et classements'!E196='Matchs et classements'!D196,1),IF('Equipes et choix des points'!$I$2=2,IF('Matchs et classements'!E196='Matchs et classements'!D196,2))))))</f>
        <v>0</v>
      </c>
      <c r="CT196" s="8">
        <f>IF(D196="",0,IF(D196&gt;E196,0,IF(D196=E196,0,IF('Equipes et choix des points'!$I$2=1,IF('Matchs et classements'!D196&lt;'Matchs et classements'!E196,0),IF('Equipes et choix des points'!$I$2=2,IF('Matchs et classements'!D196&lt;'Matchs et classements'!E196,1))))))</f>
        <v>0</v>
      </c>
      <c r="CU196" s="8">
        <f>IF(E196="",0,IF(E196&gt;D196,0,IF(E196=D196,0,IF('Equipes et choix des points'!$I$2=1,IF('Matchs et classements'!E196&lt;'Matchs et classements'!D196,0),IF('Equipes et choix des points'!$I$2=2,IF('Matchs et classements'!E196&lt;'Matchs et classements'!D196,1))))))</f>
        <v>0</v>
      </c>
      <c r="CV196" s="8">
        <f t="shared" si="125"/>
        <v>0</v>
      </c>
      <c r="CW196" s="8">
        <f t="shared" si="126"/>
        <v>0</v>
      </c>
      <c r="CX196" s="8">
        <f t="shared" si="127"/>
        <v>0</v>
      </c>
      <c r="CY196" s="8">
        <f t="shared" si="128"/>
        <v>0</v>
      </c>
      <c r="CZ196" s="8" t="b">
        <f t="shared" ref="CZ196:CZ259" si="131">IF(D196&lt;&gt;"",IF(D196&gt;E196,1))</f>
        <v>0</v>
      </c>
      <c r="DA196" s="8" t="b">
        <f t="shared" ref="DA196:DA259" si="132">IF(E196&lt;&gt;"",IF(E196&gt;D196,1))</f>
        <v>0</v>
      </c>
      <c r="DB196" s="8" t="b">
        <f t="shared" ref="DB196:DB259" si="133">IF(D196&lt;&gt;"",IF(D196=E196,1))</f>
        <v>0</v>
      </c>
      <c r="DC196" s="8" t="b">
        <f t="shared" ref="DC196:DC259" si="134">IF(E196&lt;&gt;"",IF(E196=D196,1))</f>
        <v>0</v>
      </c>
      <c r="DD196" s="8" t="b">
        <f t="shared" ref="DD196:DD259" si="135">IF(D196&lt;&gt;"",IF(D196&lt;E196,1))</f>
        <v>0</v>
      </c>
      <c r="DE196" s="8" t="b">
        <f t="shared" ref="DE196:DE259" si="136">IF(E196&lt;&gt;"",IF(E196&lt;D196,1))</f>
        <v>0</v>
      </c>
      <c r="DF196" s="8">
        <f t="shared" ref="DF196:DF259" si="137">D196</f>
        <v>0</v>
      </c>
      <c r="DG196" s="8">
        <f t="shared" ref="DG196:DG259" si="138">E196</f>
        <v>0</v>
      </c>
      <c r="DH196" s="8">
        <f t="shared" ref="DH196:DH259" si="139">E196</f>
        <v>0</v>
      </c>
      <c r="DI196" s="8">
        <f t="shared" ref="DI196:DI259" si="140">D196</f>
        <v>0</v>
      </c>
      <c r="DJ196" s="19"/>
      <c r="DK196" s="18"/>
      <c r="DL196" s="18"/>
      <c r="DM196" s="19"/>
      <c r="DN196" s="19"/>
      <c r="DO196" s="18"/>
      <c r="DP196" s="18"/>
      <c r="DQ196" s="19"/>
      <c r="DR196" s="19"/>
      <c r="DS196" s="18"/>
      <c r="DT196" s="18"/>
      <c r="DU196" s="19"/>
      <c r="DV196" s="18"/>
      <c r="DW196" s="18"/>
      <c r="DX196" s="18"/>
      <c r="DY196" s="18"/>
      <c r="DZ196" s="18"/>
      <c r="EA196" s="18"/>
      <c r="EB196" s="18"/>
      <c r="EC196" s="18"/>
      <c r="ED196" s="18"/>
      <c r="EE196" s="18"/>
      <c r="EF196" s="18"/>
      <c r="EG196" s="18"/>
      <c r="EH196" s="18"/>
      <c r="EI196" s="18"/>
      <c r="EJ196" s="18"/>
      <c r="EK196" s="18"/>
      <c r="EL196" s="18"/>
      <c r="EM196" s="18"/>
      <c r="EN196" s="18"/>
      <c r="EO196" s="18"/>
      <c r="EP196" s="18"/>
      <c r="EQ196" s="18"/>
      <c r="ER196" s="18"/>
      <c r="ES196" s="18"/>
      <c r="ET196" s="18"/>
      <c r="EU196" s="18"/>
      <c r="EV196" s="18"/>
      <c r="EW196" s="18"/>
      <c r="EX196" s="18"/>
      <c r="EY196" s="18"/>
      <c r="EZ196" s="18"/>
      <c r="FA196" s="18"/>
      <c r="FB196" s="18"/>
      <c r="FC196" s="18"/>
      <c r="FD196" s="18"/>
      <c r="FE196" s="18"/>
    </row>
    <row r="197" spans="1:161" x14ac:dyDescent="0.25">
      <c r="A197" s="28"/>
      <c r="B197" s="71"/>
      <c r="C197" s="29"/>
      <c r="D197" s="30"/>
      <c r="E197" s="31"/>
      <c r="F197" s="32"/>
      <c r="G197" s="74"/>
      <c r="H197" s="33"/>
      <c r="I197" s="34"/>
      <c r="J197" s="35"/>
      <c r="K197" s="104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9"/>
      <c r="AX197" s="18"/>
      <c r="AY197" s="18"/>
      <c r="AZ197" s="18"/>
      <c r="BA197" s="18"/>
      <c r="BB197" s="18"/>
      <c r="BC197" s="18"/>
      <c r="BD197" s="18"/>
      <c r="BE197" s="18"/>
      <c r="BF197" s="18"/>
      <c r="BG197" s="18"/>
      <c r="BH197" s="19"/>
      <c r="BI197" s="18"/>
      <c r="BJ197" s="18"/>
      <c r="BK197" s="18"/>
      <c r="BL197" s="18"/>
      <c r="BM197" s="18"/>
      <c r="BN197" s="18"/>
      <c r="BO197" s="18"/>
      <c r="BP197" s="18"/>
      <c r="BQ197" s="18"/>
      <c r="BR197" s="18"/>
      <c r="BS197" s="19"/>
      <c r="BT197" s="18"/>
      <c r="BU197" s="18"/>
      <c r="BV197" s="18"/>
      <c r="BW197" s="18"/>
      <c r="BX197" s="18"/>
      <c r="BY197" s="18"/>
      <c r="BZ197" s="18"/>
      <c r="CA197" s="18"/>
      <c r="CB197" s="18"/>
      <c r="CC197" s="18"/>
      <c r="CD197" s="18"/>
      <c r="CE197" s="18"/>
      <c r="CF197" s="18"/>
      <c r="CG197" s="18"/>
      <c r="CH197" s="18"/>
      <c r="CI197" s="18"/>
      <c r="CJ197" s="8">
        <f t="shared" si="129"/>
        <v>0</v>
      </c>
      <c r="CK197" s="8">
        <f t="shared" si="130"/>
        <v>0</v>
      </c>
      <c r="CL197" s="8" t="str">
        <f t="shared" ref="CL197:CL260" si="141">IF(B197="Forfait Perdant",3,"")</f>
        <v/>
      </c>
      <c r="CM197" s="8" t="str">
        <f t="shared" ref="CM197:CM260" si="142">IF(G197="Forfait Perdant",3,"")</f>
        <v/>
      </c>
      <c r="CN197" s="8" t="str">
        <f t="shared" ref="CN197:CN260" si="143">IF(B197="Forfait Gagnant",0,"")</f>
        <v/>
      </c>
      <c r="CO197" s="8" t="str">
        <f t="shared" ref="CO197:CO260" si="144">IF(G197="Forfait Gagnant",0,"")</f>
        <v/>
      </c>
      <c r="CP197" s="8">
        <f>IF(D197="",0,IF(D197=E197,0,IF(D197&lt;E197,0,IF('Equipes et choix des points'!$I$2=1,IF('Matchs et classements'!D197&gt;'Matchs et classements'!E197,3),IF('Equipes et choix des points'!$I$2=2,IF('Matchs et classements'!D197&gt;E197,4))))))</f>
        <v>0</v>
      </c>
      <c r="CQ197" s="8">
        <f>IF(E197="",0,IF(E197=D197,0,IF(E197&lt;D197,0,IF('Equipes et choix des points'!$I$2=1,IF('Matchs et classements'!E197&gt;'Matchs et classements'!D197,3),IF('Equipes et choix des points'!$I$2=2,IF('Matchs et classements'!E197&gt;'Matchs et classements'!D197,4))))))</f>
        <v>0</v>
      </c>
      <c r="CR197" s="8">
        <f>IF(D197="",0,IF(D197&gt;E197,0,IF(D197&lt;E197,0,IF('Equipes et choix des points'!$I$2=1,IF('Matchs et classements'!D197='Matchs et classements'!E197,1),IF('Equipes et choix des points'!$I$2=2,IF('Matchs et classements'!D197='Matchs et classements'!E197,2))))))</f>
        <v>0</v>
      </c>
      <c r="CS197" s="8">
        <f>IF(E197="",0,IF(E197&gt;D197,0,IF(E197&lt;D197,0,IF('Equipes et choix des points'!$I$2=1,IF('Matchs et classements'!E197='Matchs et classements'!D197,1),IF('Equipes et choix des points'!$I$2=2,IF('Matchs et classements'!E197='Matchs et classements'!D197,2))))))</f>
        <v>0</v>
      </c>
      <c r="CT197" s="8">
        <f>IF(D197="",0,IF(D197&gt;E197,0,IF(D197=E197,0,IF('Equipes et choix des points'!$I$2=1,IF('Matchs et classements'!D197&lt;'Matchs et classements'!E197,0),IF('Equipes et choix des points'!$I$2=2,IF('Matchs et classements'!D197&lt;'Matchs et classements'!E197,1))))))</f>
        <v>0</v>
      </c>
      <c r="CU197" s="8">
        <f>IF(E197="",0,IF(E197&gt;D197,0,IF(E197=D197,0,IF('Equipes et choix des points'!$I$2=1,IF('Matchs et classements'!E197&lt;'Matchs et classements'!D197,0),IF('Equipes et choix des points'!$I$2=2,IF('Matchs et classements'!E197&lt;'Matchs et classements'!D197,1))))))</f>
        <v>0</v>
      </c>
      <c r="CV197" s="8">
        <f t="shared" ref="CV197:CV260" si="145">SUM(CP197,CR197,CT197)-SUM(CJ197,CL197)</f>
        <v>0</v>
      </c>
      <c r="CW197" s="8">
        <f t="shared" ref="CW197:CW260" si="146">SUM(CO197,CQ197,CS197)-SUM(CK197,CM197)</f>
        <v>0</v>
      </c>
      <c r="CX197" s="8">
        <f t="shared" ref="CX197:CX260" si="147">IF(B197="Forfait perdant",0,IF(B197="Forfait Général",0,IF(D197="",0,1)))</f>
        <v>0</v>
      </c>
      <c r="CY197" s="8">
        <f t="shared" ref="CY197:CY260" si="148">IF(G197="Forfait Perdant",0,IF(G197="Forfait Général",0,IF(E197="",0,1)))</f>
        <v>0</v>
      </c>
      <c r="CZ197" s="8" t="b">
        <f t="shared" si="131"/>
        <v>0</v>
      </c>
      <c r="DA197" s="8" t="b">
        <f t="shared" si="132"/>
        <v>0</v>
      </c>
      <c r="DB197" s="8" t="b">
        <f t="shared" si="133"/>
        <v>0</v>
      </c>
      <c r="DC197" s="8" t="b">
        <f t="shared" si="134"/>
        <v>0</v>
      </c>
      <c r="DD197" s="8" t="b">
        <f t="shared" si="135"/>
        <v>0</v>
      </c>
      <c r="DE197" s="8" t="b">
        <f t="shared" si="136"/>
        <v>0</v>
      </c>
      <c r="DF197" s="8">
        <f t="shared" si="137"/>
        <v>0</v>
      </c>
      <c r="DG197" s="8">
        <f t="shared" si="138"/>
        <v>0</v>
      </c>
      <c r="DH197" s="8">
        <f t="shared" si="139"/>
        <v>0</v>
      </c>
      <c r="DI197" s="8">
        <f t="shared" si="140"/>
        <v>0</v>
      </c>
      <c r="DJ197" s="19"/>
      <c r="DK197" s="18"/>
      <c r="DL197" s="18"/>
      <c r="DM197" s="19"/>
      <c r="DN197" s="19"/>
      <c r="DO197" s="18"/>
      <c r="DP197" s="18"/>
      <c r="DQ197" s="19"/>
      <c r="DR197" s="19"/>
      <c r="DS197" s="18"/>
      <c r="DT197" s="18"/>
      <c r="DU197" s="19"/>
      <c r="DV197" s="18"/>
      <c r="DW197" s="18"/>
      <c r="DX197" s="18"/>
      <c r="DY197" s="18"/>
      <c r="DZ197" s="18"/>
      <c r="EA197" s="18"/>
      <c r="EB197" s="18"/>
      <c r="EC197" s="18"/>
      <c r="ED197" s="18"/>
      <c r="EE197" s="18"/>
      <c r="EF197" s="18"/>
      <c r="EG197" s="18"/>
      <c r="EH197" s="18"/>
      <c r="EI197" s="18"/>
      <c r="EJ197" s="18"/>
      <c r="EK197" s="18"/>
      <c r="EL197" s="18"/>
      <c r="EM197" s="18"/>
      <c r="EN197" s="18"/>
      <c r="EO197" s="18"/>
      <c r="EP197" s="18"/>
      <c r="EQ197" s="18"/>
      <c r="ER197" s="18"/>
      <c r="ES197" s="18"/>
      <c r="ET197" s="18"/>
      <c r="EU197" s="18"/>
      <c r="EV197" s="18"/>
      <c r="EW197" s="18"/>
      <c r="EX197" s="18"/>
      <c r="EY197" s="18"/>
      <c r="EZ197" s="18"/>
      <c r="FA197" s="18"/>
      <c r="FB197" s="18"/>
      <c r="FC197" s="18"/>
      <c r="FD197" s="18"/>
      <c r="FE197" s="18"/>
    </row>
    <row r="198" spans="1:161" x14ac:dyDescent="0.25">
      <c r="A198" s="28"/>
      <c r="B198" s="71"/>
      <c r="C198" s="29"/>
      <c r="D198" s="30"/>
      <c r="E198" s="31"/>
      <c r="F198" s="32"/>
      <c r="G198" s="74"/>
      <c r="H198" s="33"/>
      <c r="I198" s="34"/>
      <c r="J198" s="35"/>
      <c r="K198" s="104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9"/>
      <c r="AX198" s="18"/>
      <c r="AY198" s="18"/>
      <c r="AZ198" s="18"/>
      <c r="BA198" s="18"/>
      <c r="BB198" s="18"/>
      <c r="BC198" s="18"/>
      <c r="BD198" s="18"/>
      <c r="BE198" s="18"/>
      <c r="BF198" s="18"/>
      <c r="BG198" s="18"/>
      <c r="BH198" s="19"/>
      <c r="BI198" s="18"/>
      <c r="BJ198" s="18"/>
      <c r="BK198" s="18"/>
      <c r="BL198" s="18"/>
      <c r="BM198" s="18"/>
      <c r="BN198" s="18"/>
      <c r="BO198" s="18"/>
      <c r="BP198" s="18"/>
      <c r="BQ198" s="18"/>
      <c r="BR198" s="18"/>
      <c r="BS198" s="19"/>
      <c r="BT198" s="18"/>
      <c r="BU198" s="18"/>
      <c r="BV198" s="18"/>
      <c r="BW198" s="18"/>
      <c r="BX198" s="18"/>
      <c r="BY198" s="18"/>
      <c r="BZ198" s="18"/>
      <c r="CA198" s="18"/>
      <c r="CB198" s="18"/>
      <c r="CC198" s="18"/>
      <c r="CD198" s="18"/>
      <c r="CE198" s="18"/>
      <c r="CF198" s="18"/>
      <c r="CG198" s="18"/>
      <c r="CH198" s="18"/>
      <c r="CI198" s="18"/>
      <c r="CJ198" s="8">
        <f t="shared" si="129"/>
        <v>0</v>
      </c>
      <c r="CK198" s="8">
        <f t="shared" si="130"/>
        <v>0</v>
      </c>
      <c r="CL198" s="8" t="str">
        <f t="shared" si="141"/>
        <v/>
      </c>
      <c r="CM198" s="8" t="str">
        <f t="shared" si="142"/>
        <v/>
      </c>
      <c r="CN198" s="8" t="str">
        <f t="shared" si="143"/>
        <v/>
      </c>
      <c r="CO198" s="8" t="str">
        <f t="shared" si="144"/>
        <v/>
      </c>
      <c r="CP198" s="8">
        <f>IF(D198="",0,IF(D198=E198,0,IF(D198&lt;E198,0,IF('Equipes et choix des points'!$I$2=1,IF('Matchs et classements'!D198&gt;'Matchs et classements'!E198,3),IF('Equipes et choix des points'!$I$2=2,IF('Matchs et classements'!D198&gt;E198,4))))))</f>
        <v>0</v>
      </c>
      <c r="CQ198" s="8">
        <f>IF(E198="",0,IF(E198=D198,0,IF(E198&lt;D198,0,IF('Equipes et choix des points'!$I$2=1,IF('Matchs et classements'!E198&gt;'Matchs et classements'!D198,3),IF('Equipes et choix des points'!$I$2=2,IF('Matchs et classements'!E198&gt;'Matchs et classements'!D198,4))))))</f>
        <v>0</v>
      </c>
      <c r="CR198" s="8">
        <f>IF(D198="",0,IF(D198&gt;E198,0,IF(D198&lt;E198,0,IF('Equipes et choix des points'!$I$2=1,IF('Matchs et classements'!D198='Matchs et classements'!E198,1),IF('Equipes et choix des points'!$I$2=2,IF('Matchs et classements'!D198='Matchs et classements'!E198,2))))))</f>
        <v>0</v>
      </c>
      <c r="CS198" s="8">
        <f>IF(E198="",0,IF(E198&gt;D198,0,IF(E198&lt;D198,0,IF('Equipes et choix des points'!$I$2=1,IF('Matchs et classements'!E198='Matchs et classements'!D198,1),IF('Equipes et choix des points'!$I$2=2,IF('Matchs et classements'!E198='Matchs et classements'!D198,2))))))</f>
        <v>0</v>
      </c>
      <c r="CT198" s="8">
        <f>IF(D198="",0,IF(D198&gt;E198,0,IF(D198=E198,0,IF('Equipes et choix des points'!$I$2=1,IF('Matchs et classements'!D198&lt;'Matchs et classements'!E198,0),IF('Equipes et choix des points'!$I$2=2,IF('Matchs et classements'!D198&lt;'Matchs et classements'!E198,1))))))</f>
        <v>0</v>
      </c>
      <c r="CU198" s="8">
        <f>IF(E198="",0,IF(E198&gt;D198,0,IF(E198=D198,0,IF('Equipes et choix des points'!$I$2=1,IF('Matchs et classements'!E198&lt;'Matchs et classements'!D198,0),IF('Equipes et choix des points'!$I$2=2,IF('Matchs et classements'!E198&lt;'Matchs et classements'!D198,1))))))</f>
        <v>0</v>
      </c>
      <c r="CV198" s="8">
        <f t="shared" si="145"/>
        <v>0</v>
      </c>
      <c r="CW198" s="8">
        <f t="shared" si="146"/>
        <v>0</v>
      </c>
      <c r="CX198" s="8">
        <f t="shared" si="147"/>
        <v>0</v>
      </c>
      <c r="CY198" s="8">
        <f t="shared" si="148"/>
        <v>0</v>
      </c>
      <c r="CZ198" s="8" t="b">
        <f t="shared" si="131"/>
        <v>0</v>
      </c>
      <c r="DA198" s="8" t="b">
        <f t="shared" si="132"/>
        <v>0</v>
      </c>
      <c r="DB198" s="8" t="b">
        <f t="shared" si="133"/>
        <v>0</v>
      </c>
      <c r="DC198" s="8" t="b">
        <f t="shared" si="134"/>
        <v>0</v>
      </c>
      <c r="DD198" s="8" t="b">
        <f t="shared" si="135"/>
        <v>0</v>
      </c>
      <c r="DE198" s="8" t="b">
        <f t="shared" si="136"/>
        <v>0</v>
      </c>
      <c r="DF198" s="8">
        <f t="shared" si="137"/>
        <v>0</v>
      </c>
      <c r="DG198" s="8">
        <f t="shared" si="138"/>
        <v>0</v>
      </c>
      <c r="DH198" s="8">
        <f t="shared" si="139"/>
        <v>0</v>
      </c>
      <c r="DI198" s="8">
        <f t="shared" si="140"/>
        <v>0</v>
      </c>
      <c r="DJ198" s="19"/>
      <c r="DK198" s="18"/>
      <c r="DL198" s="18"/>
      <c r="DM198" s="19"/>
      <c r="DN198" s="19"/>
      <c r="DO198" s="18"/>
      <c r="DP198" s="18"/>
      <c r="DQ198" s="19"/>
      <c r="DR198" s="19"/>
      <c r="DS198" s="18"/>
      <c r="DT198" s="18"/>
      <c r="DU198" s="19"/>
      <c r="DV198" s="18"/>
      <c r="DW198" s="18"/>
      <c r="DX198" s="18"/>
      <c r="DY198" s="18"/>
      <c r="DZ198" s="18"/>
      <c r="EA198" s="18"/>
      <c r="EB198" s="18"/>
      <c r="EC198" s="18"/>
      <c r="ED198" s="18"/>
      <c r="EE198" s="18"/>
      <c r="EF198" s="18"/>
      <c r="EG198" s="18"/>
      <c r="EH198" s="18"/>
      <c r="EI198" s="18"/>
      <c r="EJ198" s="18"/>
      <c r="EK198" s="18"/>
      <c r="EL198" s="18"/>
      <c r="EM198" s="18"/>
      <c r="EN198" s="18"/>
      <c r="EO198" s="18"/>
      <c r="EP198" s="18"/>
      <c r="EQ198" s="18"/>
      <c r="ER198" s="18"/>
      <c r="ES198" s="18"/>
      <c r="ET198" s="18"/>
      <c r="EU198" s="18"/>
      <c r="EV198" s="18"/>
      <c r="EW198" s="18"/>
      <c r="EX198" s="18"/>
      <c r="EY198" s="18"/>
      <c r="EZ198" s="18"/>
      <c r="FA198" s="18"/>
      <c r="FB198" s="18"/>
      <c r="FC198" s="18"/>
      <c r="FD198" s="18"/>
      <c r="FE198" s="18"/>
    </row>
    <row r="199" spans="1:161" x14ac:dyDescent="0.25">
      <c r="A199" s="28"/>
      <c r="B199" s="71"/>
      <c r="C199" s="29"/>
      <c r="D199" s="30"/>
      <c r="E199" s="31"/>
      <c r="F199" s="32"/>
      <c r="G199" s="74"/>
      <c r="H199" s="33"/>
      <c r="I199" s="34"/>
      <c r="J199" s="35"/>
      <c r="K199" s="104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9"/>
      <c r="AX199" s="18"/>
      <c r="AY199" s="18"/>
      <c r="AZ199" s="18"/>
      <c r="BA199" s="18"/>
      <c r="BB199" s="18"/>
      <c r="BC199" s="18"/>
      <c r="BD199" s="18"/>
      <c r="BE199" s="18"/>
      <c r="BF199" s="18"/>
      <c r="BG199" s="18"/>
      <c r="BH199" s="19"/>
      <c r="BI199" s="18"/>
      <c r="BJ199" s="18"/>
      <c r="BK199" s="18"/>
      <c r="BL199" s="18"/>
      <c r="BM199" s="18"/>
      <c r="BN199" s="18"/>
      <c r="BO199" s="18"/>
      <c r="BP199" s="18"/>
      <c r="BQ199" s="18"/>
      <c r="BR199" s="18"/>
      <c r="BS199" s="19"/>
      <c r="BT199" s="18"/>
      <c r="BU199" s="18"/>
      <c r="BV199" s="18"/>
      <c r="BW199" s="18"/>
      <c r="BX199" s="18"/>
      <c r="BY199" s="18"/>
      <c r="BZ199" s="18"/>
      <c r="CA199" s="18"/>
      <c r="CB199" s="18"/>
      <c r="CC199" s="18"/>
      <c r="CD199" s="18"/>
      <c r="CE199" s="18"/>
      <c r="CF199" s="18"/>
      <c r="CG199" s="18"/>
      <c r="CH199" s="18"/>
      <c r="CI199" s="18"/>
      <c r="CJ199" s="8">
        <f t="shared" si="129"/>
        <v>0</v>
      </c>
      <c r="CK199" s="8">
        <f t="shared" si="130"/>
        <v>0</v>
      </c>
      <c r="CL199" s="8" t="str">
        <f t="shared" si="141"/>
        <v/>
      </c>
      <c r="CM199" s="8" t="str">
        <f t="shared" si="142"/>
        <v/>
      </c>
      <c r="CN199" s="8" t="str">
        <f t="shared" si="143"/>
        <v/>
      </c>
      <c r="CO199" s="8" t="str">
        <f t="shared" si="144"/>
        <v/>
      </c>
      <c r="CP199" s="8">
        <f>IF(D199="",0,IF(D199=E199,0,IF(D199&lt;E199,0,IF('Equipes et choix des points'!$I$2=1,IF('Matchs et classements'!D199&gt;'Matchs et classements'!E199,3),IF('Equipes et choix des points'!$I$2=2,IF('Matchs et classements'!D199&gt;E199,4))))))</f>
        <v>0</v>
      </c>
      <c r="CQ199" s="8">
        <f>IF(E199="",0,IF(E199=D199,0,IF(E199&lt;D199,0,IF('Equipes et choix des points'!$I$2=1,IF('Matchs et classements'!E199&gt;'Matchs et classements'!D199,3),IF('Equipes et choix des points'!$I$2=2,IF('Matchs et classements'!E199&gt;'Matchs et classements'!D199,4))))))</f>
        <v>0</v>
      </c>
      <c r="CR199" s="8">
        <f>IF(D199="",0,IF(D199&gt;E199,0,IF(D199&lt;E199,0,IF('Equipes et choix des points'!$I$2=1,IF('Matchs et classements'!D199='Matchs et classements'!E199,1),IF('Equipes et choix des points'!$I$2=2,IF('Matchs et classements'!D199='Matchs et classements'!E199,2))))))</f>
        <v>0</v>
      </c>
      <c r="CS199" s="8">
        <f>IF(E199="",0,IF(E199&gt;D199,0,IF(E199&lt;D199,0,IF('Equipes et choix des points'!$I$2=1,IF('Matchs et classements'!E199='Matchs et classements'!D199,1),IF('Equipes et choix des points'!$I$2=2,IF('Matchs et classements'!E199='Matchs et classements'!D199,2))))))</f>
        <v>0</v>
      </c>
      <c r="CT199" s="8">
        <f>IF(D199="",0,IF(D199&gt;E199,0,IF(D199=E199,0,IF('Equipes et choix des points'!$I$2=1,IF('Matchs et classements'!D199&lt;'Matchs et classements'!E199,0),IF('Equipes et choix des points'!$I$2=2,IF('Matchs et classements'!D199&lt;'Matchs et classements'!E199,1))))))</f>
        <v>0</v>
      </c>
      <c r="CU199" s="8">
        <f>IF(E199="",0,IF(E199&gt;D199,0,IF(E199=D199,0,IF('Equipes et choix des points'!$I$2=1,IF('Matchs et classements'!E199&lt;'Matchs et classements'!D199,0),IF('Equipes et choix des points'!$I$2=2,IF('Matchs et classements'!E199&lt;'Matchs et classements'!D199,1))))))</f>
        <v>0</v>
      </c>
      <c r="CV199" s="8">
        <f t="shared" si="145"/>
        <v>0</v>
      </c>
      <c r="CW199" s="8">
        <f t="shared" si="146"/>
        <v>0</v>
      </c>
      <c r="CX199" s="8">
        <f t="shared" si="147"/>
        <v>0</v>
      </c>
      <c r="CY199" s="8">
        <f t="shared" si="148"/>
        <v>0</v>
      </c>
      <c r="CZ199" s="8" t="b">
        <f t="shared" si="131"/>
        <v>0</v>
      </c>
      <c r="DA199" s="8" t="b">
        <f t="shared" si="132"/>
        <v>0</v>
      </c>
      <c r="DB199" s="8" t="b">
        <f t="shared" si="133"/>
        <v>0</v>
      </c>
      <c r="DC199" s="8" t="b">
        <f t="shared" si="134"/>
        <v>0</v>
      </c>
      <c r="DD199" s="8" t="b">
        <f t="shared" si="135"/>
        <v>0</v>
      </c>
      <c r="DE199" s="8" t="b">
        <f t="shared" si="136"/>
        <v>0</v>
      </c>
      <c r="DF199" s="8">
        <f t="shared" si="137"/>
        <v>0</v>
      </c>
      <c r="DG199" s="8">
        <f t="shared" si="138"/>
        <v>0</v>
      </c>
      <c r="DH199" s="8">
        <f t="shared" si="139"/>
        <v>0</v>
      </c>
      <c r="DI199" s="8">
        <f t="shared" si="140"/>
        <v>0</v>
      </c>
      <c r="DJ199" s="19"/>
      <c r="DK199" s="18"/>
      <c r="DL199" s="18"/>
      <c r="DM199" s="19"/>
      <c r="DN199" s="19"/>
      <c r="DO199" s="18"/>
      <c r="DP199" s="18"/>
      <c r="DQ199" s="19"/>
      <c r="DR199" s="19"/>
      <c r="DS199" s="18"/>
      <c r="DT199" s="18"/>
      <c r="DU199" s="19"/>
      <c r="DV199" s="18"/>
      <c r="DW199" s="18"/>
      <c r="DX199" s="18"/>
      <c r="DY199" s="18"/>
      <c r="DZ199" s="18"/>
      <c r="EA199" s="18"/>
      <c r="EB199" s="18"/>
      <c r="EC199" s="18"/>
      <c r="ED199" s="18"/>
      <c r="EE199" s="18"/>
      <c r="EF199" s="18"/>
      <c r="EG199" s="18"/>
      <c r="EH199" s="18"/>
      <c r="EI199" s="18"/>
      <c r="EJ199" s="18"/>
      <c r="EK199" s="18"/>
      <c r="EL199" s="18"/>
      <c r="EM199" s="18"/>
      <c r="EN199" s="18"/>
      <c r="EO199" s="18"/>
      <c r="EP199" s="18"/>
      <c r="EQ199" s="18"/>
      <c r="ER199" s="18"/>
      <c r="ES199" s="18"/>
      <c r="ET199" s="18"/>
      <c r="EU199" s="18"/>
      <c r="EV199" s="18"/>
      <c r="EW199" s="18"/>
      <c r="EX199" s="18"/>
      <c r="EY199" s="18"/>
      <c r="EZ199" s="18"/>
      <c r="FA199" s="18"/>
      <c r="FB199" s="18"/>
      <c r="FC199" s="18"/>
      <c r="FD199" s="18"/>
      <c r="FE199" s="18"/>
    </row>
    <row r="200" spans="1:161" x14ac:dyDescent="0.25">
      <c r="A200" s="28"/>
      <c r="B200" s="71"/>
      <c r="C200" s="29"/>
      <c r="D200" s="30"/>
      <c r="E200" s="31"/>
      <c r="F200" s="32"/>
      <c r="G200" s="74"/>
      <c r="H200" s="33"/>
      <c r="I200" s="34"/>
      <c r="J200" s="35"/>
      <c r="K200" s="104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9"/>
      <c r="AX200" s="18"/>
      <c r="AY200" s="18"/>
      <c r="AZ200" s="18"/>
      <c r="BA200" s="18"/>
      <c r="BB200" s="18"/>
      <c r="BC200" s="18"/>
      <c r="BD200" s="18"/>
      <c r="BE200" s="18"/>
      <c r="BF200" s="18"/>
      <c r="BG200" s="18"/>
      <c r="BH200" s="19"/>
      <c r="BI200" s="18"/>
      <c r="BJ200" s="18"/>
      <c r="BK200" s="18"/>
      <c r="BL200" s="18"/>
      <c r="BM200" s="18"/>
      <c r="BN200" s="18"/>
      <c r="BO200" s="18"/>
      <c r="BP200" s="18"/>
      <c r="BQ200" s="18"/>
      <c r="BR200" s="18"/>
      <c r="BS200" s="19"/>
      <c r="BT200" s="18"/>
      <c r="BU200" s="18"/>
      <c r="BV200" s="18"/>
      <c r="BW200" s="18"/>
      <c r="BX200" s="18"/>
      <c r="BY200" s="18"/>
      <c r="BZ200" s="18"/>
      <c r="CA200" s="18"/>
      <c r="CB200" s="18"/>
      <c r="CC200" s="18"/>
      <c r="CD200" s="18"/>
      <c r="CE200" s="18"/>
      <c r="CF200" s="18"/>
      <c r="CG200" s="18"/>
      <c r="CH200" s="18"/>
      <c r="CI200" s="18"/>
      <c r="CJ200" s="8">
        <f t="shared" si="129"/>
        <v>0</v>
      </c>
      <c r="CK200" s="8">
        <f t="shared" si="130"/>
        <v>0</v>
      </c>
      <c r="CL200" s="8" t="str">
        <f t="shared" si="141"/>
        <v/>
      </c>
      <c r="CM200" s="8" t="str">
        <f t="shared" si="142"/>
        <v/>
      </c>
      <c r="CN200" s="8" t="str">
        <f t="shared" si="143"/>
        <v/>
      </c>
      <c r="CO200" s="8" t="str">
        <f t="shared" si="144"/>
        <v/>
      </c>
      <c r="CP200" s="8">
        <f>IF(D200="",0,IF(D200=E200,0,IF(D200&lt;E200,0,IF('Equipes et choix des points'!$I$2=1,IF('Matchs et classements'!D200&gt;'Matchs et classements'!E200,3),IF('Equipes et choix des points'!$I$2=2,IF('Matchs et classements'!D200&gt;E200,4))))))</f>
        <v>0</v>
      </c>
      <c r="CQ200" s="8">
        <f>IF(E200="",0,IF(E200=D200,0,IF(E200&lt;D200,0,IF('Equipes et choix des points'!$I$2=1,IF('Matchs et classements'!E200&gt;'Matchs et classements'!D200,3),IF('Equipes et choix des points'!$I$2=2,IF('Matchs et classements'!E200&gt;'Matchs et classements'!D200,4))))))</f>
        <v>0</v>
      </c>
      <c r="CR200" s="8">
        <f>IF(D200="",0,IF(D200&gt;E200,0,IF(D200&lt;E200,0,IF('Equipes et choix des points'!$I$2=1,IF('Matchs et classements'!D200='Matchs et classements'!E200,1),IF('Equipes et choix des points'!$I$2=2,IF('Matchs et classements'!D200='Matchs et classements'!E200,2))))))</f>
        <v>0</v>
      </c>
      <c r="CS200" s="8">
        <f>IF(E200="",0,IF(E200&gt;D200,0,IF(E200&lt;D200,0,IF('Equipes et choix des points'!$I$2=1,IF('Matchs et classements'!E200='Matchs et classements'!D200,1),IF('Equipes et choix des points'!$I$2=2,IF('Matchs et classements'!E200='Matchs et classements'!D200,2))))))</f>
        <v>0</v>
      </c>
      <c r="CT200" s="8">
        <f>IF(D200="",0,IF(D200&gt;E200,0,IF(D200=E200,0,IF('Equipes et choix des points'!$I$2=1,IF('Matchs et classements'!D200&lt;'Matchs et classements'!E200,0),IF('Equipes et choix des points'!$I$2=2,IF('Matchs et classements'!D200&lt;'Matchs et classements'!E200,1))))))</f>
        <v>0</v>
      </c>
      <c r="CU200" s="8">
        <f>IF(E200="",0,IF(E200&gt;D200,0,IF(E200=D200,0,IF('Equipes et choix des points'!$I$2=1,IF('Matchs et classements'!E200&lt;'Matchs et classements'!D200,0),IF('Equipes et choix des points'!$I$2=2,IF('Matchs et classements'!E200&lt;'Matchs et classements'!D200,1))))))</f>
        <v>0</v>
      </c>
      <c r="CV200" s="8">
        <f t="shared" si="145"/>
        <v>0</v>
      </c>
      <c r="CW200" s="8">
        <f t="shared" si="146"/>
        <v>0</v>
      </c>
      <c r="CX200" s="8">
        <f t="shared" si="147"/>
        <v>0</v>
      </c>
      <c r="CY200" s="8">
        <f t="shared" si="148"/>
        <v>0</v>
      </c>
      <c r="CZ200" s="8" t="b">
        <f t="shared" si="131"/>
        <v>0</v>
      </c>
      <c r="DA200" s="8" t="b">
        <f t="shared" si="132"/>
        <v>0</v>
      </c>
      <c r="DB200" s="8" t="b">
        <f t="shared" si="133"/>
        <v>0</v>
      </c>
      <c r="DC200" s="8" t="b">
        <f t="shared" si="134"/>
        <v>0</v>
      </c>
      <c r="DD200" s="8" t="b">
        <f t="shared" si="135"/>
        <v>0</v>
      </c>
      <c r="DE200" s="8" t="b">
        <f t="shared" si="136"/>
        <v>0</v>
      </c>
      <c r="DF200" s="8">
        <f t="shared" si="137"/>
        <v>0</v>
      </c>
      <c r="DG200" s="8">
        <f t="shared" si="138"/>
        <v>0</v>
      </c>
      <c r="DH200" s="8">
        <f t="shared" si="139"/>
        <v>0</v>
      </c>
      <c r="DI200" s="8">
        <f t="shared" si="140"/>
        <v>0</v>
      </c>
      <c r="DJ200" s="19"/>
      <c r="DK200" s="18"/>
      <c r="DL200" s="18"/>
      <c r="DM200" s="19"/>
      <c r="DN200" s="19"/>
      <c r="DO200" s="18"/>
      <c r="DP200" s="18"/>
      <c r="DQ200" s="19"/>
      <c r="DR200" s="19"/>
      <c r="DS200" s="18"/>
      <c r="DT200" s="18"/>
      <c r="DU200" s="19"/>
      <c r="DV200" s="18"/>
      <c r="DW200" s="18"/>
      <c r="DX200" s="18"/>
      <c r="DY200" s="18"/>
      <c r="DZ200" s="18"/>
      <c r="EA200" s="18"/>
      <c r="EB200" s="18"/>
      <c r="EC200" s="18"/>
      <c r="ED200" s="18"/>
      <c r="EE200" s="18"/>
      <c r="EF200" s="18"/>
      <c r="EG200" s="18"/>
      <c r="EH200" s="18"/>
      <c r="EI200" s="18"/>
      <c r="EJ200" s="18"/>
      <c r="EK200" s="18"/>
      <c r="EL200" s="18"/>
      <c r="EM200" s="18"/>
      <c r="EN200" s="18"/>
      <c r="EO200" s="18"/>
      <c r="EP200" s="18"/>
      <c r="EQ200" s="18"/>
      <c r="ER200" s="18"/>
      <c r="ES200" s="18"/>
      <c r="ET200" s="18"/>
      <c r="EU200" s="18"/>
      <c r="EV200" s="18"/>
      <c r="EW200" s="18"/>
      <c r="EX200" s="18"/>
      <c r="EY200" s="18"/>
      <c r="EZ200" s="18"/>
      <c r="FA200" s="18"/>
      <c r="FB200" s="18"/>
      <c r="FC200" s="18"/>
      <c r="FD200" s="18"/>
      <c r="FE200" s="18"/>
    </row>
    <row r="201" spans="1:161" x14ac:dyDescent="0.25">
      <c r="A201" s="28"/>
      <c r="B201" s="71"/>
      <c r="C201" s="29"/>
      <c r="D201" s="30"/>
      <c r="E201" s="31"/>
      <c r="F201" s="32"/>
      <c r="G201" s="74"/>
      <c r="H201" s="33"/>
      <c r="I201" s="34"/>
      <c r="J201" s="35"/>
      <c r="K201" s="104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  <c r="AO201" s="18"/>
      <c r="AP201" s="18"/>
      <c r="AQ201" s="18"/>
      <c r="AR201" s="18"/>
      <c r="AS201" s="18"/>
      <c r="AT201" s="18"/>
      <c r="AU201" s="18"/>
      <c r="AV201" s="18"/>
      <c r="AW201" s="19"/>
      <c r="AX201" s="18"/>
      <c r="AY201" s="18"/>
      <c r="AZ201" s="18"/>
      <c r="BA201" s="18"/>
      <c r="BB201" s="18"/>
      <c r="BC201" s="18"/>
      <c r="BD201" s="18"/>
      <c r="BE201" s="18"/>
      <c r="BF201" s="18"/>
      <c r="BG201" s="18"/>
      <c r="BH201" s="19"/>
      <c r="BI201" s="18"/>
      <c r="BJ201" s="18"/>
      <c r="BK201" s="18"/>
      <c r="BL201" s="18"/>
      <c r="BM201" s="18"/>
      <c r="BN201" s="18"/>
      <c r="BO201" s="18"/>
      <c r="BP201" s="18"/>
      <c r="BQ201" s="18"/>
      <c r="BR201" s="18"/>
      <c r="BS201" s="19"/>
      <c r="BT201" s="18"/>
      <c r="BU201" s="18"/>
      <c r="BV201" s="18"/>
      <c r="BW201" s="18"/>
      <c r="BX201" s="18"/>
      <c r="BY201" s="18"/>
      <c r="BZ201" s="18"/>
      <c r="CA201" s="18"/>
      <c r="CB201" s="18"/>
      <c r="CC201" s="18"/>
      <c r="CD201" s="18"/>
      <c r="CE201" s="18"/>
      <c r="CF201" s="18"/>
      <c r="CG201" s="18"/>
      <c r="CH201" s="18"/>
      <c r="CI201" s="18"/>
      <c r="CJ201" s="8">
        <f t="shared" si="129"/>
        <v>0</v>
      </c>
      <c r="CK201" s="8">
        <f t="shared" si="130"/>
        <v>0</v>
      </c>
      <c r="CL201" s="8" t="str">
        <f t="shared" si="141"/>
        <v/>
      </c>
      <c r="CM201" s="8" t="str">
        <f t="shared" si="142"/>
        <v/>
      </c>
      <c r="CN201" s="8" t="str">
        <f t="shared" si="143"/>
        <v/>
      </c>
      <c r="CO201" s="8" t="str">
        <f t="shared" si="144"/>
        <v/>
      </c>
      <c r="CP201" s="8">
        <f>IF(D201="",0,IF(D201=E201,0,IF(D201&lt;E201,0,IF('Equipes et choix des points'!$I$2=1,IF('Matchs et classements'!D201&gt;'Matchs et classements'!E201,3),IF('Equipes et choix des points'!$I$2=2,IF('Matchs et classements'!D201&gt;E201,4))))))</f>
        <v>0</v>
      </c>
      <c r="CQ201" s="8">
        <f>IF(E201="",0,IF(E201=D201,0,IF(E201&lt;D201,0,IF('Equipes et choix des points'!$I$2=1,IF('Matchs et classements'!E201&gt;'Matchs et classements'!D201,3),IF('Equipes et choix des points'!$I$2=2,IF('Matchs et classements'!E201&gt;'Matchs et classements'!D201,4))))))</f>
        <v>0</v>
      </c>
      <c r="CR201" s="8">
        <f>IF(D201="",0,IF(D201&gt;E201,0,IF(D201&lt;E201,0,IF('Equipes et choix des points'!$I$2=1,IF('Matchs et classements'!D201='Matchs et classements'!E201,1),IF('Equipes et choix des points'!$I$2=2,IF('Matchs et classements'!D201='Matchs et classements'!E201,2))))))</f>
        <v>0</v>
      </c>
      <c r="CS201" s="8">
        <f>IF(E201="",0,IF(E201&gt;D201,0,IF(E201&lt;D201,0,IF('Equipes et choix des points'!$I$2=1,IF('Matchs et classements'!E201='Matchs et classements'!D201,1),IF('Equipes et choix des points'!$I$2=2,IF('Matchs et classements'!E201='Matchs et classements'!D201,2))))))</f>
        <v>0</v>
      </c>
      <c r="CT201" s="8">
        <f>IF(D201="",0,IF(D201&gt;E201,0,IF(D201=E201,0,IF('Equipes et choix des points'!$I$2=1,IF('Matchs et classements'!D201&lt;'Matchs et classements'!E201,0),IF('Equipes et choix des points'!$I$2=2,IF('Matchs et classements'!D201&lt;'Matchs et classements'!E201,1))))))</f>
        <v>0</v>
      </c>
      <c r="CU201" s="8">
        <f>IF(E201="",0,IF(E201&gt;D201,0,IF(E201=D201,0,IF('Equipes et choix des points'!$I$2=1,IF('Matchs et classements'!E201&lt;'Matchs et classements'!D201,0),IF('Equipes et choix des points'!$I$2=2,IF('Matchs et classements'!E201&lt;'Matchs et classements'!D201,1))))))</f>
        <v>0</v>
      </c>
      <c r="CV201" s="8">
        <f t="shared" si="145"/>
        <v>0</v>
      </c>
      <c r="CW201" s="8">
        <f t="shared" si="146"/>
        <v>0</v>
      </c>
      <c r="CX201" s="8">
        <f t="shared" si="147"/>
        <v>0</v>
      </c>
      <c r="CY201" s="8">
        <f t="shared" si="148"/>
        <v>0</v>
      </c>
      <c r="CZ201" s="8" t="b">
        <f t="shared" si="131"/>
        <v>0</v>
      </c>
      <c r="DA201" s="8" t="b">
        <f t="shared" si="132"/>
        <v>0</v>
      </c>
      <c r="DB201" s="8" t="b">
        <f t="shared" si="133"/>
        <v>0</v>
      </c>
      <c r="DC201" s="8" t="b">
        <f t="shared" si="134"/>
        <v>0</v>
      </c>
      <c r="DD201" s="8" t="b">
        <f t="shared" si="135"/>
        <v>0</v>
      </c>
      <c r="DE201" s="8" t="b">
        <f t="shared" si="136"/>
        <v>0</v>
      </c>
      <c r="DF201" s="8">
        <f t="shared" si="137"/>
        <v>0</v>
      </c>
      <c r="DG201" s="8">
        <f t="shared" si="138"/>
        <v>0</v>
      </c>
      <c r="DH201" s="8">
        <f t="shared" si="139"/>
        <v>0</v>
      </c>
      <c r="DI201" s="8">
        <f t="shared" si="140"/>
        <v>0</v>
      </c>
      <c r="DJ201" s="19"/>
      <c r="DK201" s="18"/>
      <c r="DL201" s="18"/>
      <c r="DM201" s="19"/>
      <c r="DN201" s="19"/>
      <c r="DO201" s="18"/>
      <c r="DP201" s="18"/>
      <c r="DQ201" s="19"/>
      <c r="DR201" s="19"/>
      <c r="DS201" s="18"/>
      <c r="DT201" s="18"/>
      <c r="DU201" s="19"/>
      <c r="DV201" s="18"/>
      <c r="DW201" s="18"/>
      <c r="DX201" s="18"/>
      <c r="DY201" s="18"/>
      <c r="DZ201" s="18"/>
      <c r="EA201" s="18"/>
      <c r="EB201" s="18"/>
      <c r="EC201" s="18"/>
      <c r="ED201" s="18"/>
      <c r="EE201" s="18"/>
      <c r="EF201" s="18"/>
      <c r="EG201" s="18"/>
      <c r="EH201" s="18"/>
      <c r="EI201" s="18"/>
      <c r="EJ201" s="18"/>
      <c r="EK201" s="18"/>
      <c r="EL201" s="18"/>
      <c r="EM201" s="18"/>
      <c r="EN201" s="18"/>
      <c r="EO201" s="18"/>
      <c r="EP201" s="18"/>
      <c r="EQ201" s="18"/>
      <c r="ER201" s="18"/>
      <c r="ES201" s="18"/>
      <c r="ET201" s="18"/>
      <c r="EU201" s="18"/>
      <c r="EV201" s="18"/>
      <c r="EW201" s="18"/>
      <c r="EX201" s="18"/>
      <c r="EY201" s="18"/>
      <c r="EZ201" s="18"/>
      <c r="FA201" s="18"/>
      <c r="FB201" s="18"/>
      <c r="FC201" s="18"/>
      <c r="FD201" s="18"/>
      <c r="FE201" s="18"/>
    </row>
    <row r="202" spans="1:161" x14ac:dyDescent="0.25">
      <c r="A202" s="28"/>
      <c r="B202" s="71"/>
      <c r="C202" s="29"/>
      <c r="D202" s="30"/>
      <c r="E202" s="31"/>
      <c r="F202" s="32"/>
      <c r="G202" s="74"/>
      <c r="H202" s="33"/>
      <c r="I202" s="34"/>
      <c r="J202" s="35"/>
      <c r="K202" s="104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  <c r="AS202" s="18"/>
      <c r="AT202" s="18"/>
      <c r="AU202" s="18"/>
      <c r="AV202" s="18"/>
      <c r="AW202" s="19"/>
      <c r="AX202" s="18"/>
      <c r="AY202" s="18"/>
      <c r="AZ202" s="18"/>
      <c r="BA202" s="18"/>
      <c r="BB202" s="18"/>
      <c r="BC202" s="18"/>
      <c r="BD202" s="18"/>
      <c r="BE202" s="18"/>
      <c r="BF202" s="18"/>
      <c r="BG202" s="18"/>
      <c r="BH202" s="19"/>
      <c r="BI202" s="18"/>
      <c r="BJ202" s="18"/>
      <c r="BK202" s="18"/>
      <c r="BL202" s="18"/>
      <c r="BM202" s="18"/>
      <c r="BN202" s="18"/>
      <c r="BO202" s="18"/>
      <c r="BP202" s="18"/>
      <c r="BQ202" s="18"/>
      <c r="BR202" s="18"/>
      <c r="BS202" s="19"/>
      <c r="BT202" s="18"/>
      <c r="BU202" s="18"/>
      <c r="BV202" s="18"/>
      <c r="BW202" s="18"/>
      <c r="BX202" s="18"/>
      <c r="BY202" s="18"/>
      <c r="BZ202" s="18"/>
      <c r="CA202" s="18"/>
      <c r="CB202" s="18"/>
      <c r="CC202" s="18"/>
      <c r="CD202" s="18"/>
      <c r="CE202" s="18"/>
      <c r="CF202" s="18"/>
      <c r="CG202" s="18"/>
      <c r="CH202" s="18"/>
      <c r="CI202" s="18"/>
      <c r="CJ202" s="8">
        <f t="shared" si="129"/>
        <v>0</v>
      </c>
      <c r="CK202" s="8">
        <f t="shared" si="130"/>
        <v>0</v>
      </c>
      <c r="CL202" s="8" t="str">
        <f t="shared" si="141"/>
        <v/>
      </c>
      <c r="CM202" s="8" t="str">
        <f t="shared" si="142"/>
        <v/>
      </c>
      <c r="CN202" s="8" t="str">
        <f t="shared" si="143"/>
        <v/>
      </c>
      <c r="CO202" s="8" t="str">
        <f t="shared" si="144"/>
        <v/>
      </c>
      <c r="CP202" s="8">
        <f>IF(D202="",0,IF(D202=E202,0,IF(D202&lt;E202,0,IF('Equipes et choix des points'!$I$2=1,IF('Matchs et classements'!D202&gt;'Matchs et classements'!E202,3),IF('Equipes et choix des points'!$I$2=2,IF('Matchs et classements'!D202&gt;E202,4))))))</f>
        <v>0</v>
      </c>
      <c r="CQ202" s="8">
        <f>IF(E202="",0,IF(E202=D202,0,IF(E202&lt;D202,0,IF('Equipes et choix des points'!$I$2=1,IF('Matchs et classements'!E202&gt;'Matchs et classements'!D202,3),IF('Equipes et choix des points'!$I$2=2,IF('Matchs et classements'!E202&gt;'Matchs et classements'!D202,4))))))</f>
        <v>0</v>
      </c>
      <c r="CR202" s="8">
        <f>IF(D202="",0,IF(D202&gt;E202,0,IF(D202&lt;E202,0,IF('Equipes et choix des points'!$I$2=1,IF('Matchs et classements'!D202='Matchs et classements'!E202,1),IF('Equipes et choix des points'!$I$2=2,IF('Matchs et classements'!D202='Matchs et classements'!E202,2))))))</f>
        <v>0</v>
      </c>
      <c r="CS202" s="8">
        <f>IF(E202="",0,IF(E202&gt;D202,0,IF(E202&lt;D202,0,IF('Equipes et choix des points'!$I$2=1,IF('Matchs et classements'!E202='Matchs et classements'!D202,1),IF('Equipes et choix des points'!$I$2=2,IF('Matchs et classements'!E202='Matchs et classements'!D202,2))))))</f>
        <v>0</v>
      </c>
      <c r="CT202" s="8">
        <f>IF(D202="",0,IF(D202&gt;E202,0,IF(D202=E202,0,IF('Equipes et choix des points'!$I$2=1,IF('Matchs et classements'!D202&lt;'Matchs et classements'!E202,0),IF('Equipes et choix des points'!$I$2=2,IF('Matchs et classements'!D202&lt;'Matchs et classements'!E202,1))))))</f>
        <v>0</v>
      </c>
      <c r="CU202" s="8">
        <f>IF(E202="",0,IF(E202&gt;D202,0,IF(E202=D202,0,IF('Equipes et choix des points'!$I$2=1,IF('Matchs et classements'!E202&lt;'Matchs et classements'!D202,0),IF('Equipes et choix des points'!$I$2=2,IF('Matchs et classements'!E202&lt;'Matchs et classements'!D202,1))))))</f>
        <v>0</v>
      </c>
      <c r="CV202" s="8">
        <f t="shared" si="145"/>
        <v>0</v>
      </c>
      <c r="CW202" s="8">
        <f t="shared" si="146"/>
        <v>0</v>
      </c>
      <c r="CX202" s="8">
        <f t="shared" si="147"/>
        <v>0</v>
      </c>
      <c r="CY202" s="8">
        <f t="shared" si="148"/>
        <v>0</v>
      </c>
      <c r="CZ202" s="8" t="b">
        <f t="shared" si="131"/>
        <v>0</v>
      </c>
      <c r="DA202" s="8" t="b">
        <f t="shared" si="132"/>
        <v>0</v>
      </c>
      <c r="DB202" s="8" t="b">
        <f t="shared" si="133"/>
        <v>0</v>
      </c>
      <c r="DC202" s="8" t="b">
        <f t="shared" si="134"/>
        <v>0</v>
      </c>
      <c r="DD202" s="8" t="b">
        <f t="shared" si="135"/>
        <v>0</v>
      </c>
      <c r="DE202" s="8" t="b">
        <f t="shared" si="136"/>
        <v>0</v>
      </c>
      <c r="DF202" s="8">
        <f t="shared" si="137"/>
        <v>0</v>
      </c>
      <c r="DG202" s="8">
        <f t="shared" si="138"/>
        <v>0</v>
      </c>
      <c r="DH202" s="8">
        <f t="shared" si="139"/>
        <v>0</v>
      </c>
      <c r="DI202" s="8">
        <f t="shared" si="140"/>
        <v>0</v>
      </c>
      <c r="DJ202" s="19"/>
      <c r="DK202" s="18"/>
      <c r="DL202" s="18"/>
      <c r="DM202" s="19"/>
      <c r="DN202" s="19"/>
      <c r="DO202" s="18"/>
      <c r="DP202" s="18"/>
      <c r="DQ202" s="19"/>
      <c r="DR202" s="19"/>
      <c r="DS202" s="18"/>
      <c r="DT202" s="18"/>
      <c r="DU202" s="19"/>
      <c r="DV202" s="18"/>
      <c r="DW202" s="18"/>
      <c r="DX202" s="18"/>
      <c r="DY202" s="18"/>
      <c r="DZ202" s="18"/>
      <c r="EA202" s="18"/>
      <c r="EB202" s="18"/>
      <c r="EC202" s="18"/>
      <c r="ED202" s="18"/>
      <c r="EE202" s="18"/>
      <c r="EF202" s="18"/>
      <c r="EG202" s="18"/>
      <c r="EH202" s="18"/>
      <c r="EI202" s="18"/>
      <c r="EJ202" s="18"/>
      <c r="EK202" s="18"/>
      <c r="EL202" s="18"/>
      <c r="EM202" s="18"/>
      <c r="EN202" s="18"/>
      <c r="EO202" s="18"/>
      <c r="EP202" s="18"/>
      <c r="EQ202" s="18"/>
      <c r="ER202" s="18"/>
      <c r="ES202" s="18"/>
      <c r="ET202" s="18"/>
      <c r="EU202" s="18"/>
      <c r="EV202" s="18"/>
      <c r="EW202" s="18"/>
      <c r="EX202" s="18"/>
      <c r="EY202" s="18"/>
      <c r="EZ202" s="18"/>
      <c r="FA202" s="18"/>
      <c r="FB202" s="18"/>
      <c r="FC202" s="18"/>
      <c r="FD202" s="18"/>
      <c r="FE202" s="18"/>
    </row>
    <row r="203" spans="1:161" ht="15.75" thickBot="1" x14ac:dyDescent="0.3">
      <c r="A203" s="36"/>
      <c r="B203" s="72"/>
      <c r="C203" s="37"/>
      <c r="D203" s="38"/>
      <c r="E203" s="39"/>
      <c r="F203" s="40"/>
      <c r="G203" s="75"/>
      <c r="H203" s="41"/>
      <c r="I203" s="42"/>
      <c r="J203" s="43"/>
      <c r="K203" s="105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  <c r="AM203" s="18"/>
      <c r="AN203" s="18"/>
      <c r="AO203" s="18"/>
      <c r="AP203" s="18"/>
      <c r="AQ203" s="18"/>
      <c r="AR203" s="18"/>
      <c r="AS203" s="18"/>
      <c r="AT203" s="18"/>
      <c r="AU203" s="18"/>
      <c r="AV203" s="18"/>
      <c r="AW203" s="19"/>
      <c r="AX203" s="18"/>
      <c r="AY203" s="18"/>
      <c r="AZ203" s="18"/>
      <c r="BA203" s="18"/>
      <c r="BB203" s="18"/>
      <c r="BC203" s="18"/>
      <c r="BD203" s="18"/>
      <c r="BE203" s="18"/>
      <c r="BF203" s="18"/>
      <c r="BG203" s="18"/>
      <c r="BH203" s="19"/>
      <c r="BI203" s="18"/>
      <c r="BJ203" s="18"/>
      <c r="BK203" s="18"/>
      <c r="BL203" s="18"/>
      <c r="BM203" s="18"/>
      <c r="BN203" s="18"/>
      <c r="BO203" s="18"/>
      <c r="BP203" s="18"/>
      <c r="BQ203" s="18"/>
      <c r="BR203" s="18"/>
      <c r="BS203" s="19"/>
      <c r="BT203" s="18"/>
      <c r="BU203" s="18"/>
      <c r="BV203" s="18"/>
      <c r="BW203" s="18"/>
      <c r="BX203" s="18"/>
      <c r="BY203" s="18"/>
      <c r="BZ203" s="18"/>
      <c r="CA203" s="18"/>
      <c r="CB203" s="18"/>
      <c r="CC203" s="18"/>
      <c r="CD203" s="18"/>
      <c r="CE203" s="18"/>
      <c r="CF203" s="18"/>
      <c r="CG203" s="18"/>
      <c r="CH203" s="18"/>
      <c r="CI203" s="18"/>
      <c r="CJ203" s="8">
        <f t="shared" si="129"/>
        <v>0</v>
      </c>
      <c r="CK203" s="8">
        <f t="shared" si="130"/>
        <v>0</v>
      </c>
      <c r="CL203" s="8" t="str">
        <f t="shared" si="141"/>
        <v/>
      </c>
      <c r="CM203" s="8" t="str">
        <f t="shared" si="142"/>
        <v/>
      </c>
      <c r="CN203" s="8" t="str">
        <f t="shared" si="143"/>
        <v/>
      </c>
      <c r="CO203" s="8" t="str">
        <f t="shared" si="144"/>
        <v/>
      </c>
      <c r="CP203" s="8">
        <f>IF(D203="",0,IF(D203=E203,0,IF(D203&lt;E203,0,IF('Equipes et choix des points'!$I$2=1,IF('Matchs et classements'!D203&gt;'Matchs et classements'!E203,3),IF('Equipes et choix des points'!$I$2=2,IF('Matchs et classements'!D203&gt;E203,4))))))</f>
        <v>0</v>
      </c>
      <c r="CQ203" s="8">
        <f>IF(E203="",0,IF(E203=D203,0,IF(E203&lt;D203,0,IF('Equipes et choix des points'!$I$2=1,IF('Matchs et classements'!E203&gt;'Matchs et classements'!D203,3),IF('Equipes et choix des points'!$I$2=2,IF('Matchs et classements'!E203&gt;'Matchs et classements'!D203,4))))))</f>
        <v>0</v>
      </c>
      <c r="CR203" s="8">
        <f>IF(D203="",0,IF(D203&gt;E203,0,IF(D203&lt;E203,0,IF('Equipes et choix des points'!$I$2=1,IF('Matchs et classements'!D203='Matchs et classements'!E203,1),IF('Equipes et choix des points'!$I$2=2,IF('Matchs et classements'!D203='Matchs et classements'!E203,2))))))</f>
        <v>0</v>
      </c>
      <c r="CS203" s="8">
        <f>IF(E203="",0,IF(E203&gt;D203,0,IF(E203&lt;D203,0,IF('Equipes et choix des points'!$I$2=1,IF('Matchs et classements'!E203='Matchs et classements'!D203,1),IF('Equipes et choix des points'!$I$2=2,IF('Matchs et classements'!E203='Matchs et classements'!D203,2))))))</f>
        <v>0</v>
      </c>
      <c r="CT203" s="8">
        <f>IF(D203="",0,IF(D203&gt;E203,0,IF(D203=E203,0,IF('Equipes et choix des points'!$I$2=1,IF('Matchs et classements'!D203&lt;'Matchs et classements'!E203,0),IF('Equipes et choix des points'!$I$2=2,IF('Matchs et classements'!D203&lt;'Matchs et classements'!E203,1))))))</f>
        <v>0</v>
      </c>
      <c r="CU203" s="8">
        <f>IF(E203="",0,IF(E203&gt;D203,0,IF(E203=D203,0,IF('Equipes et choix des points'!$I$2=1,IF('Matchs et classements'!E203&lt;'Matchs et classements'!D203,0),IF('Equipes et choix des points'!$I$2=2,IF('Matchs et classements'!E203&lt;'Matchs et classements'!D203,1))))))</f>
        <v>0</v>
      </c>
      <c r="CV203" s="8">
        <f t="shared" si="145"/>
        <v>0</v>
      </c>
      <c r="CW203" s="8">
        <f t="shared" si="146"/>
        <v>0</v>
      </c>
      <c r="CX203" s="8">
        <f t="shared" si="147"/>
        <v>0</v>
      </c>
      <c r="CY203" s="8">
        <f t="shared" si="148"/>
        <v>0</v>
      </c>
      <c r="CZ203" s="8" t="b">
        <f t="shared" si="131"/>
        <v>0</v>
      </c>
      <c r="DA203" s="8" t="b">
        <f t="shared" si="132"/>
        <v>0</v>
      </c>
      <c r="DB203" s="8" t="b">
        <f t="shared" si="133"/>
        <v>0</v>
      </c>
      <c r="DC203" s="8" t="b">
        <f t="shared" si="134"/>
        <v>0</v>
      </c>
      <c r="DD203" s="8" t="b">
        <f t="shared" si="135"/>
        <v>0</v>
      </c>
      <c r="DE203" s="8" t="b">
        <f t="shared" si="136"/>
        <v>0</v>
      </c>
      <c r="DF203" s="8">
        <f t="shared" si="137"/>
        <v>0</v>
      </c>
      <c r="DG203" s="8">
        <f t="shared" si="138"/>
        <v>0</v>
      </c>
      <c r="DH203" s="8">
        <f t="shared" si="139"/>
        <v>0</v>
      </c>
      <c r="DI203" s="8">
        <f t="shared" si="140"/>
        <v>0</v>
      </c>
      <c r="DJ203" s="19"/>
      <c r="DK203" s="18"/>
      <c r="DL203" s="18"/>
      <c r="DM203" s="19"/>
      <c r="DN203" s="19"/>
      <c r="DO203" s="18"/>
      <c r="DP203" s="18"/>
      <c r="DQ203" s="19"/>
      <c r="DR203" s="19"/>
      <c r="DS203" s="18"/>
      <c r="DT203" s="18"/>
      <c r="DU203" s="19"/>
      <c r="DV203" s="18"/>
      <c r="DW203" s="18"/>
      <c r="DX203" s="18"/>
      <c r="DY203" s="18"/>
      <c r="DZ203" s="18"/>
      <c r="EA203" s="18"/>
      <c r="EB203" s="18"/>
      <c r="EC203" s="18"/>
      <c r="ED203" s="18"/>
      <c r="EE203" s="18"/>
      <c r="EF203" s="18"/>
      <c r="EG203" s="18"/>
      <c r="EH203" s="18"/>
      <c r="EI203" s="18"/>
      <c r="EJ203" s="18"/>
      <c r="EK203" s="18"/>
      <c r="EL203" s="18"/>
      <c r="EM203" s="18"/>
      <c r="EN203" s="18"/>
      <c r="EO203" s="18"/>
      <c r="EP203" s="18"/>
      <c r="EQ203" s="18"/>
      <c r="ER203" s="18"/>
      <c r="ES203" s="18"/>
      <c r="ET203" s="18"/>
      <c r="EU203" s="18"/>
      <c r="EV203" s="18"/>
      <c r="EW203" s="18"/>
      <c r="EX203" s="18"/>
      <c r="EY203" s="18"/>
      <c r="EZ203" s="18"/>
      <c r="FA203" s="18"/>
      <c r="FB203" s="18"/>
      <c r="FC203" s="18"/>
      <c r="FD203" s="18"/>
      <c r="FE203" s="18"/>
    </row>
    <row r="204" spans="1:161" x14ac:dyDescent="0.25">
      <c r="A204" s="20"/>
      <c r="B204" s="70"/>
      <c r="C204" s="21"/>
      <c r="D204" s="22"/>
      <c r="E204" s="23"/>
      <c r="F204" s="24"/>
      <c r="G204" s="73"/>
      <c r="H204" s="25"/>
      <c r="I204" s="26"/>
      <c r="J204" s="27"/>
      <c r="K204" s="103">
        <v>21</v>
      </c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  <c r="AS204" s="18"/>
      <c r="AT204" s="18"/>
      <c r="AU204" s="18"/>
      <c r="AV204" s="18"/>
      <c r="AW204" s="19"/>
      <c r="AX204" s="18"/>
      <c r="AY204" s="18"/>
      <c r="AZ204" s="18"/>
      <c r="BA204" s="18"/>
      <c r="BB204" s="18"/>
      <c r="BC204" s="18"/>
      <c r="BD204" s="18"/>
      <c r="BE204" s="18"/>
      <c r="BF204" s="18"/>
      <c r="BG204" s="18"/>
      <c r="BH204" s="19"/>
      <c r="BI204" s="18"/>
      <c r="BJ204" s="18"/>
      <c r="BK204" s="18"/>
      <c r="BL204" s="18"/>
      <c r="BM204" s="18"/>
      <c r="BN204" s="18"/>
      <c r="BO204" s="18"/>
      <c r="BP204" s="18"/>
      <c r="BQ204" s="18"/>
      <c r="BR204" s="18"/>
      <c r="BS204" s="19"/>
      <c r="BT204" s="18"/>
      <c r="BU204" s="18"/>
      <c r="BV204" s="18"/>
      <c r="BW204" s="18"/>
      <c r="BX204" s="18"/>
      <c r="BY204" s="18"/>
      <c r="BZ204" s="18"/>
      <c r="CA204" s="18"/>
      <c r="CB204" s="18"/>
      <c r="CC204" s="18"/>
      <c r="CD204" s="18"/>
      <c r="CE204" s="18"/>
      <c r="CF204" s="18"/>
      <c r="CG204" s="18"/>
      <c r="CH204" s="18"/>
      <c r="CI204" s="18"/>
      <c r="CJ204" s="8">
        <f t="shared" si="129"/>
        <v>0</v>
      </c>
      <c r="CK204" s="8">
        <f t="shared" si="130"/>
        <v>0</v>
      </c>
      <c r="CL204" s="8" t="str">
        <f t="shared" si="141"/>
        <v/>
      </c>
      <c r="CM204" s="8" t="str">
        <f t="shared" si="142"/>
        <v/>
      </c>
      <c r="CN204" s="8" t="str">
        <f t="shared" si="143"/>
        <v/>
      </c>
      <c r="CO204" s="8" t="str">
        <f t="shared" si="144"/>
        <v/>
      </c>
      <c r="CP204" s="8">
        <f>IF(D204="",0,IF(D204=E204,0,IF(D204&lt;E204,0,IF('Equipes et choix des points'!$I$2=1,IF('Matchs et classements'!D204&gt;'Matchs et classements'!E204,3),IF('Equipes et choix des points'!$I$2=2,IF('Matchs et classements'!D204&gt;E204,4))))))</f>
        <v>0</v>
      </c>
      <c r="CQ204" s="8">
        <f>IF(E204="",0,IF(E204=D204,0,IF(E204&lt;D204,0,IF('Equipes et choix des points'!$I$2=1,IF('Matchs et classements'!E204&gt;'Matchs et classements'!D204,3),IF('Equipes et choix des points'!$I$2=2,IF('Matchs et classements'!E204&gt;'Matchs et classements'!D204,4))))))</f>
        <v>0</v>
      </c>
      <c r="CR204" s="8">
        <f>IF(D204="",0,IF(D204&gt;E204,0,IF(D204&lt;E204,0,IF('Equipes et choix des points'!$I$2=1,IF('Matchs et classements'!D204='Matchs et classements'!E204,1),IF('Equipes et choix des points'!$I$2=2,IF('Matchs et classements'!D204='Matchs et classements'!E204,2))))))</f>
        <v>0</v>
      </c>
      <c r="CS204" s="8">
        <f>IF(E204="",0,IF(E204&gt;D204,0,IF(E204&lt;D204,0,IF('Equipes et choix des points'!$I$2=1,IF('Matchs et classements'!E204='Matchs et classements'!D204,1),IF('Equipes et choix des points'!$I$2=2,IF('Matchs et classements'!E204='Matchs et classements'!D204,2))))))</f>
        <v>0</v>
      </c>
      <c r="CT204" s="8">
        <f>IF(D204="",0,IF(D204&gt;E204,0,IF(D204=E204,0,IF('Equipes et choix des points'!$I$2=1,IF('Matchs et classements'!D204&lt;'Matchs et classements'!E204,0),IF('Equipes et choix des points'!$I$2=2,IF('Matchs et classements'!D204&lt;'Matchs et classements'!E204,1))))))</f>
        <v>0</v>
      </c>
      <c r="CU204" s="8">
        <f>IF(E204="",0,IF(E204&gt;D204,0,IF(E204=D204,0,IF('Equipes et choix des points'!$I$2=1,IF('Matchs et classements'!E204&lt;'Matchs et classements'!D204,0),IF('Equipes et choix des points'!$I$2=2,IF('Matchs et classements'!E204&lt;'Matchs et classements'!D204,1))))))</f>
        <v>0</v>
      </c>
      <c r="CV204" s="8">
        <f t="shared" si="145"/>
        <v>0</v>
      </c>
      <c r="CW204" s="8">
        <f t="shared" si="146"/>
        <v>0</v>
      </c>
      <c r="CX204" s="8">
        <f t="shared" si="147"/>
        <v>0</v>
      </c>
      <c r="CY204" s="8">
        <f t="shared" si="148"/>
        <v>0</v>
      </c>
      <c r="CZ204" s="8" t="b">
        <f t="shared" si="131"/>
        <v>0</v>
      </c>
      <c r="DA204" s="8" t="b">
        <f t="shared" si="132"/>
        <v>0</v>
      </c>
      <c r="DB204" s="8" t="b">
        <f t="shared" si="133"/>
        <v>0</v>
      </c>
      <c r="DC204" s="8" t="b">
        <f t="shared" si="134"/>
        <v>0</v>
      </c>
      <c r="DD204" s="8" t="b">
        <f t="shared" si="135"/>
        <v>0</v>
      </c>
      <c r="DE204" s="8" t="b">
        <f t="shared" si="136"/>
        <v>0</v>
      </c>
      <c r="DF204" s="8">
        <f t="shared" si="137"/>
        <v>0</v>
      </c>
      <c r="DG204" s="8">
        <f t="shared" si="138"/>
        <v>0</v>
      </c>
      <c r="DH204" s="8">
        <f t="shared" si="139"/>
        <v>0</v>
      </c>
      <c r="DI204" s="8">
        <f t="shared" si="140"/>
        <v>0</v>
      </c>
      <c r="DJ204" s="19"/>
      <c r="DK204" s="18"/>
      <c r="DL204" s="18"/>
      <c r="DM204" s="19"/>
      <c r="DN204" s="19"/>
      <c r="DO204" s="18"/>
      <c r="DP204" s="18"/>
      <c r="DQ204" s="19"/>
      <c r="DR204" s="19"/>
      <c r="DS204" s="18"/>
      <c r="DT204" s="18"/>
      <c r="DU204" s="19"/>
      <c r="DV204" s="18"/>
      <c r="DW204" s="18"/>
      <c r="DX204" s="18"/>
      <c r="DY204" s="18"/>
      <c r="DZ204" s="18"/>
      <c r="EA204" s="18"/>
      <c r="EB204" s="18"/>
      <c r="EC204" s="18"/>
      <c r="ED204" s="18"/>
      <c r="EE204" s="18"/>
      <c r="EF204" s="18"/>
      <c r="EG204" s="18"/>
      <c r="EH204" s="18"/>
      <c r="EI204" s="18"/>
      <c r="EJ204" s="18"/>
      <c r="EK204" s="18"/>
      <c r="EL204" s="18"/>
      <c r="EM204" s="18"/>
      <c r="EN204" s="18"/>
      <c r="EO204" s="18"/>
      <c r="EP204" s="18"/>
      <c r="EQ204" s="18"/>
      <c r="ER204" s="18"/>
      <c r="ES204" s="18"/>
      <c r="ET204" s="18"/>
      <c r="EU204" s="18"/>
      <c r="EV204" s="18"/>
      <c r="EW204" s="18"/>
      <c r="EX204" s="18"/>
      <c r="EY204" s="18"/>
      <c r="EZ204" s="18"/>
      <c r="FA204" s="18"/>
      <c r="FB204" s="18"/>
      <c r="FC204" s="18"/>
      <c r="FD204" s="18"/>
      <c r="FE204" s="18"/>
    </row>
    <row r="205" spans="1:161" x14ac:dyDescent="0.25">
      <c r="A205" s="28"/>
      <c r="B205" s="71"/>
      <c r="C205" s="29"/>
      <c r="D205" s="30"/>
      <c r="E205" s="31"/>
      <c r="F205" s="32"/>
      <c r="G205" s="74"/>
      <c r="H205" s="33"/>
      <c r="I205" s="34"/>
      <c r="J205" s="35"/>
      <c r="K205" s="104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I205" s="18"/>
      <c r="AJ205" s="18"/>
      <c r="AK205" s="18"/>
      <c r="AL205" s="18"/>
      <c r="AM205" s="18"/>
      <c r="AN205" s="18"/>
      <c r="AO205" s="18"/>
      <c r="AP205" s="18"/>
      <c r="AQ205" s="18"/>
      <c r="AR205" s="18"/>
      <c r="AS205" s="18"/>
      <c r="AT205" s="18"/>
      <c r="AU205" s="18"/>
      <c r="AV205" s="18"/>
      <c r="AW205" s="19"/>
      <c r="AX205" s="18"/>
      <c r="AY205" s="18"/>
      <c r="AZ205" s="18"/>
      <c r="BA205" s="18"/>
      <c r="BB205" s="18"/>
      <c r="BC205" s="18"/>
      <c r="BD205" s="18"/>
      <c r="BE205" s="18"/>
      <c r="BF205" s="18"/>
      <c r="BG205" s="18"/>
      <c r="BH205" s="19"/>
      <c r="BI205" s="18"/>
      <c r="BJ205" s="18"/>
      <c r="BK205" s="18"/>
      <c r="BL205" s="18"/>
      <c r="BM205" s="18"/>
      <c r="BN205" s="18"/>
      <c r="BO205" s="18"/>
      <c r="BP205" s="18"/>
      <c r="BQ205" s="18"/>
      <c r="BR205" s="18"/>
      <c r="BS205" s="19"/>
      <c r="BT205" s="18"/>
      <c r="BU205" s="18"/>
      <c r="BV205" s="18"/>
      <c r="BW205" s="18"/>
      <c r="BX205" s="18"/>
      <c r="BY205" s="18"/>
      <c r="BZ205" s="18"/>
      <c r="CA205" s="18"/>
      <c r="CB205" s="18"/>
      <c r="CC205" s="18"/>
      <c r="CD205" s="18"/>
      <c r="CE205" s="18"/>
      <c r="CF205" s="18"/>
      <c r="CG205" s="18"/>
      <c r="CH205" s="18"/>
      <c r="CI205" s="18"/>
      <c r="CJ205" s="8">
        <f t="shared" si="129"/>
        <v>0</v>
      </c>
      <c r="CK205" s="8">
        <f t="shared" si="130"/>
        <v>0</v>
      </c>
      <c r="CL205" s="8" t="str">
        <f t="shared" si="141"/>
        <v/>
      </c>
      <c r="CM205" s="8" t="str">
        <f t="shared" si="142"/>
        <v/>
      </c>
      <c r="CN205" s="8" t="str">
        <f t="shared" si="143"/>
        <v/>
      </c>
      <c r="CO205" s="8" t="str">
        <f t="shared" si="144"/>
        <v/>
      </c>
      <c r="CP205" s="8">
        <f>IF(D205="",0,IF(D205=E205,0,IF(D205&lt;E205,0,IF('Equipes et choix des points'!$I$2=1,IF('Matchs et classements'!D205&gt;'Matchs et classements'!E205,3),IF('Equipes et choix des points'!$I$2=2,IF('Matchs et classements'!D205&gt;E205,4))))))</f>
        <v>0</v>
      </c>
      <c r="CQ205" s="8">
        <f>IF(E205="",0,IF(E205=D205,0,IF(E205&lt;D205,0,IF('Equipes et choix des points'!$I$2=1,IF('Matchs et classements'!E205&gt;'Matchs et classements'!D205,3),IF('Equipes et choix des points'!$I$2=2,IF('Matchs et classements'!E205&gt;'Matchs et classements'!D205,4))))))</f>
        <v>0</v>
      </c>
      <c r="CR205" s="8">
        <f>IF(D205="",0,IF(D205&gt;E205,0,IF(D205&lt;E205,0,IF('Equipes et choix des points'!$I$2=1,IF('Matchs et classements'!D205='Matchs et classements'!E205,1),IF('Equipes et choix des points'!$I$2=2,IF('Matchs et classements'!D205='Matchs et classements'!E205,2))))))</f>
        <v>0</v>
      </c>
      <c r="CS205" s="8">
        <f>IF(E205="",0,IF(E205&gt;D205,0,IF(E205&lt;D205,0,IF('Equipes et choix des points'!$I$2=1,IF('Matchs et classements'!E205='Matchs et classements'!D205,1),IF('Equipes et choix des points'!$I$2=2,IF('Matchs et classements'!E205='Matchs et classements'!D205,2))))))</f>
        <v>0</v>
      </c>
      <c r="CT205" s="8">
        <f>IF(D205="",0,IF(D205&gt;E205,0,IF(D205=E205,0,IF('Equipes et choix des points'!$I$2=1,IF('Matchs et classements'!D205&lt;'Matchs et classements'!E205,0),IF('Equipes et choix des points'!$I$2=2,IF('Matchs et classements'!D205&lt;'Matchs et classements'!E205,1))))))</f>
        <v>0</v>
      </c>
      <c r="CU205" s="8">
        <f>IF(E205="",0,IF(E205&gt;D205,0,IF(E205=D205,0,IF('Equipes et choix des points'!$I$2=1,IF('Matchs et classements'!E205&lt;'Matchs et classements'!D205,0),IF('Equipes et choix des points'!$I$2=2,IF('Matchs et classements'!E205&lt;'Matchs et classements'!D205,1))))))</f>
        <v>0</v>
      </c>
      <c r="CV205" s="8">
        <f t="shared" si="145"/>
        <v>0</v>
      </c>
      <c r="CW205" s="8">
        <f t="shared" si="146"/>
        <v>0</v>
      </c>
      <c r="CX205" s="8">
        <f t="shared" si="147"/>
        <v>0</v>
      </c>
      <c r="CY205" s="8">
        <f t="shared" si="148"/>
        <v>0</v>
      </c>
      <c r="CZ205" s="8" t="b">
        <f t="shared" si="131"/>
        <v>0</v>
      </c>
      <c r="DA205" s="8" t="b">
        <f t="shared" si="132"/>
        <v>0</v>
      </c>
      <c r="DB205" s="8" t="b">
        <f t="shared" si="133"/>
        <v>0</v>
      </c>
      <c r="DC205" s="8" t="b">
        <f t="shared" si="134"/>
        <v>0</v>
      </c>
      <c r="DD205" s="8" t="b">
        <f t="shared" si="135"/>
        <v>0</v>
      </c>
      <c r="DE205" s="8" t="b">
        <f t="shared" si="136"/>
        <v>0</v>
      </c>
      <c r="DF205" s="8">
        <f t="shared" si="137"/>
        <v>0</v>
      </c>
      <c r="DG205" s="8">
        <f t="shared" si="138"/>
        <v>0</v>
      </c>
      <c r="DH205" s="8">
        <f t="shared" si="139"/>
        <v>0</v>
      </c>
      <c r="DI205" s="8">
        <f t="shared" si="140"/>
        <v>0</v>
      </c>
      <c r="DJ205" s="19"/>
      <c r="DK205" s="18"/>
      <c r="DL205" s="18"/>
      <c r="DM205" s="19"/>
      <c r="DN205" s="19"/>
      <c r="DO205" s="18"/>
      <c r="DP205" s="18"/>
      <c r="DQ205" s="19"/>
      <c r="DR205" s="19"/>
      <c r="DS205" s="18"/>
      <c r="DT205" s="18"/>
      <c r="DU205" s="19"/>
      <c r="DV205" s="18"/>
      <c r="DW205" s="18"/>
      <c r="DX205" s="18"/>
      <c r="DY205" s="18"/>
      <c r="DZ205" s="18"/>
      <c r="EA205" s="18"/>
      <c r="EB205" s="18"/>
      <c r="EC205" s="18"/>
      <c r="ED205" s="18"/>
      <c r="EE205" s="18"/>
      <c r="EF205" s="18"/>
      <c r="EG205" s="18"/>
      <c r="EH205" s="18"/>
      <c r="EI205" s="18"/>
      <c r="EJ205" s="18"/>
      <c r="EK205" s="18"/>
      <c r="EL205" s="18"/>
      <c r="EM205" s="18"/>
      <c r="EN205" s="18"/>
      <c r="EO205" s="18"/>
      <c r="EP205" s="18"/>
      <c r="EQ205" s="18"/>
      <c r="ER205" s="18"/>
      <c r="ES205" s="18"/>
      <c r="ET205" s="18"/>
      <c r="EU205" s="18"/>
      <c r="EV205" s="18"/>
      <c r="EW205" s="18"/>
      <c r="EX205" s="18"/>
      <c r="EY205" s="18"/>
      <c r="EZ205" s="18"/>
      <c r="FA205" s="18"/>
      <c r="FB205" s="18"/>
      <c r="FC205" s="18"/>
      <c r="FD205" s="18"/>
      <c r="FE205" s="18"/>
    </row>
    <row r="206" spans="1:161" x14ac:dyDescent="0.25">
      <c r="A206" s="28"/>
      <c r="B206" s="71"/>
      <c r="C206" s="29"/>
      <c r="D206" s="30"/>
      <c r="E206" s="31"/>
      <c r="F206" s="32"/>
      <c r="G206" s="74"/>
      <c r="H206" s="33"/>
      <c r="I206" s="34"/>
      <c r="J206" s="35"/>
      <c r="K206" s="104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8"/>
      <c r="AO206" s="18"/>
      <c r="AP206" s="18"/>
      <c r="AQ206" s="18"/>
      <c r="AR206" s="18"/>
      <c r="AS206" s="18"/>
      <c r="AT206" s="18"/>
      <c r="AU206" s="18"/>
      <c r="AV206" s="18"/>
      <c r="AW206" s="19"/>
      <c r="AX206" s="18"/>
      <c r="AY206" s="18"/>
      <c r="AZ206" s="18"/>
      <c r="BA206" s="18"/>
      <c r="BB206" s="18"/>
      <c r="BC206" s="18"/>
      <c r="BD206" s="18"/>
      <c r="BE206" s="18"/>
      <c r="BF206" s="18"/>
      <c r="BG206" s="18"/>
      <c r="BH206" s="19"/>
      <c r="BI206" s="18"/>
      <c r="BJ206" s="18"/>
      <c r="BK206" s="18"/>
      <c r="BL206" s="18"/>
      <c r="BM206" s="18"/>
      <c r="BN206" s="18"/>
      <c r="BO206" s="18"/>
      <c r="BP206" s="18"/>
      <c r="BQ206" s="18"/>
      <c r="BR206" s="18"/>
      <c r="BS206" s="19"/>
      <c r="BT206" s="18"/>
      <c r="BU206" s="18"/>
      <c r="BV206" s="18"/>
      <c r="BW206" s="18"/>
      <c r="BX206" s="18"/>
      <c r="BY206" s="18"/>
      <c r="BZ206" s="18"/>
      <c r="CA206" s="18"/>
      <c r="CB206" s="18"/>
      <c r="CC206" s="18"/>
      <c r="CD206" s="18"/>
      <c r="CE206" s="18"/>
      <c r="CF206" s="18"/>
      <c r="CG206" s="18"/>
      <c r="CH206" s="18"/>
      <c r="CI206" s="18"/>
      <c r="CJ206" s="8">
        <f t="shared" si="129"/>
        <v>0</v>
      </c>
      <c r="CK206" s="8">
        <f t="shared" si="130"/>
        <v>0</v>
      </c>
      <c r="CL206" s="8" t="str">
        <f t="shared" si="141"/>
        <v/>
      </c>
      <c r="CM206" s="8" t="str">
        <f t="shared" si="142"/>
        <v/>
      </c>
      <c r="CN206" s="8" t="str">
        <f t="shared" si="143"/>
        <v/>
      </c>
      <c r="CO206" s="8" t="str">
        <f t="shared" si="144"/>
        <v/>
      </c>
      <c r="CP206" s="8">
        <f>IF(D206="",0,IF(D206=E206,0,IF(D206&lt;E206,0,IF('Equipes et choix des points'!$I$2=1,IF('Matchs et classements'!D206&gt;'Matchs et classements'!E206,3),IF('Equipes et choix des points'!$I$2=2,IF('Matchs et classements'!D206&gt;E206,4))))))</f>
        <v>0</v>
      </c>
      <c r="CQ206" s="8">
        <f>IF(E206="",0,IF(E206=D206,0,IF(E206&lt;D206,0,IF('Equipes et choix des points'!$I$2=1,IF('Matchs et classements'!E206&gt;'Matchs et classements'!D206,3),IF('Equipes et choix des points'!$I$2=2,IF('Matchs et classements'!E206&gt;'Matchs et classements'!D206,4))))))</f>
        <v>0</v>
      </c>
      <c r="CR206" s="8">
        <f>IF(D206="",0,IF(D206&gt;E206,0,IF(D206&lt;E206,0,IF('Equipes et choix des points'!$I$2=1,IF('Matchs et classements'!D206='Matchs et classements'!E206,1),IF('Equipes et choix des points'!$I$2=2,IF('Matchs et classements'!D206='Matchs et classements'!E206,2))))))</f>
        <v>0</v>
      </c>
      <c r="CS206" s="8">
        <f>IF(E206="",0,IF(E206&gt;D206,0,IF(E206&lt;D206,0,IF('Equipes et choix des points'!$I$2=1,IF('Matchs et classements'!E206='Matchs et classements'!D206,1),IF('Equipes et choix des points'!$I$2=2,IF('Matchs et classements'!E206='Matchs et classements'!D206,2))))))</f>
        <v>0</v>
      </c>
      <c r="CT206" s="8">
        <f>IF(D206="",0,IF(D206&gt;E206,0,IF(D206=E206,0,IF('Equipes et choix des points'!$I$2=1,IF('Matchs et classements'!D206&lt;'Matchs et classements'!E206,0),IF('Equipes et choix des points'!$I$2=2,IF('Matchs et classements'!D206&lt;'Matchs et classements'!E206,1))))))</f>
        <v>0</v>
      </c>
      <c r="CU206" s="8">
        <f>IF(E206="",0,IF(E206&gt;D206,0,IF(E206=D206,0,IF('Equipes et choix des points'!$I$2=1,IF('Matchs et classements'!E206&lt;'Matchs et classements'!D206,0),IF('Equipes et choix des points'!$I$2=2,IF('Matchs et classements'!E206&lt;'Matchs et classements'!D206,1))))))</f>
        <v>0</v>
      </c>
      <c r="CV206" s="8">
        <f t="shared" si="145"/>
        <v>0</v>
      </c>
      <c r="CW206" s="8">
        <f t="shared" si="146"/>
        <v>0</v>
      </c>
      <c r="CX206" s="8">
        <f t="shared" si="147"/>
        <v>0</v>
      </c>
      <c r="CY206" s="8">
        <f t="shared" si="148"/>
        <v>0</v>
      </c>
      <c r="CZ206" s="8" t="b">
        <f t="shared" si="131"/>
        <v>0</v>
      </c>
      <c r="DA206" s="8" t="b">
        <f t="shared" si="132"/>
        <v>0</v>
      </c>
      <c r="DB206" s="8" t="b">
        <f t="shared" si="133"/>
        <v>0</v>
      </c>
      <c r="DC206" s="8" t="b">
        <f t="shared" si="134"/>
        <v>0</v>
      </c>
      <c r="DD206" s="8" t="b">
        <f t="shared" si="135"/>
        <v>0</v>
      </c>
      <c r="DE206" s="8" t="b">
        <f t="shared" si="136"/>
        <v>0</v>
      </c>
      <c r="DF206" s="8">
        <f t="shared" si="137"/>
        <v>0</v>
      </c>
      <c r="DG206" s="8">
        <f t="shared" si="138"/>
        <v>0</v>
      </c>
      <c r="DH206" s="8">
        <f t="shared" si="139"/>
        <v>0</v>
      </c>
      <c r="DI206" s="8">
        <f t="shared" si="140"/>
        <v>0</v>
      </c>
      <c r="DJ206" s="19"/>
      <c r="DK206" s="18"/>
      <c r="DL206" s="18"/>
      <c r="DM206" s="19"/>
      <c r="DN206" s="19"/>
      <c r="DO206" s="18"/>
      <c r="DP206" s="18"/>
      <c r="DQ206" s="19"/>
      <c r="DR206" s="19"/>
      <c r="DS206" s="18"/>
      <c r="DT206" s="18"/>
      <c r="DU206" s="19"/>
      <c r="DV206" s="18"/>
      <c r="DW206" s="18"/>
      <c r="DX206" s="18"/>
      <c r="DY206" s="18"/>
      <c r="DZ206" s="18"/>
      <c r="EA206" s="18"/>
      <c r="EB206" s="18"/>
      <c r="EC206" s="18"/>
      <c r="ED206" s="18"/>
      <c r="EE206" s="18"/>
      <c r="EF206" s="18"/>
      <c r="EG206" s="18"/>
      <c r="EH206" s="18"/>
      <c r="EI206" s="18"/>
      <c r="EJ206" s="18"/>
      <c r="EK206" s="18"/>
      <c r="EL206" s="18"/>
      <c r="EM206" s="18"/>
      <c r="EN206" s="18"/>
      <c r="EO206" s="18"/>
      <c r="EP206" s="18"/>
      <c r="EQ206" s="18"/>
      <c r="ER206" s="18"/>
      <c r="ES206" s="18"/>
      <c r="ET206" s="18"/>
      <c r="EU206" s="18"/>
      <c r="EV206" s="18"/>
      <c r="EW206" s="18"/>
      <c r="EX206" s="18"/>
      <c r="EY206" s="18"/>
      <c r="EZ206" s="18"/>
      <c r="FA206" s="18"/>
      <c r="FB206" s="18"/>
      <c r="FC206" s="18"/>
      <c r="FD206" s="18"/>
      <c r="FE206" s="18"/>
    </row>
    <row r="207" spans="1:161" x14ac:dyDescent="0.25">
      <c r="A207" s="28"/>
      <c r="B207" s="71"/>
      <c r="C207" s="29"/>
      <c r="D207" s="30"/>
      <c r="E207" s="31"/>
      <c r="F207" s="32"/>
      <c r="G207" s="74"/>
      <c r="H207" s="33"/>
      <c r="I207" s="34"/>
      <c r="J207" s="35"/>
      <c r="K207" s="104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I207" s="18"/>
      <c r="AJ207" s="18"/>
      <c r="AK207" s="18"/>
      <c r="AL207" s="18"/>
      <c r="AM207" s="18"/>
      <c r="AN207" s="18"/>
      <c r="AO207" s="18"/>
      <c r="AP207" s="18"/>
      <c r="AQ207" s="18"/>
      <c r="AR207" s="18"/>
      <c r="AS207" s="18"/>
      <c r="AT207" s="18"/>
      <c r="AU207" s="18"/>
      <c r="AV207" s="18"/>
      <c r="AW207" s="19"/>
      <c r="AX207" s="18"/>
      <c r="AY207" s="18"/>
      <c r="AZ207" s="18"/>
      <c r="BA207" s="18"/>
      <c r="BB207" s="18"/>
      <c r="BC207" s="18"/>
      <c r="BD207" s="18"/>
      <c r="BE207" s="18"/>
      <c r="BF207" s="18"/>
      <c r="BG207" s="18"/>
      <c r="BH207" s="19"/>
      <c r="BI207" s="18"/>
      <c r="BJ207" s="18"/>
      <c r="BK207" s="18"/>
      <c r="BL207" s="18"/>
      <c r="BM207" s="18"/>
      <c r="BN207" s="18"/>
      <c r="BO207" s="18"/>
      <c r="BP207" s="18"/>
      <c r="BQ207" s="18"/>
      <c r="BR207" s="18"/>
      <c r="BS207" s="19"/>
      <c r="BT207" s="18"/>
      <c r="BU207" s="18"/>
      <c r="BV207" s="18"/>
      <c r="BW207" s="18"/>
      <c r="BX207" s="18"/>
      <c r="BY207" s="18"/>
      <c r="BZ207" s="18"/>
      <c r="CA207" s="18"/>
      <c r="CB207" s="18"/>
      <c r="CC207" s="18"/>
      <c r="CD207" s="18"/>
      <c r="CE207" s="18"/>
      <c r="CF207" s="18"/>
      <c r="CG207" s="18"/>
      <c r="CH207" s="18"/>
      <c r="CI207" s="18"/>
      <c r="CJ207" s="8">
        <f t="shared" si="129"/>
        <v>0</v>
      </c>
      <c r="CK207" s="8">
        <f t="shared" si="130"/>
        <v>0</v>
      </c>
      <c r="CL207" s="8" t="str">
        <f t="shared" si="141"/>
        <v/>
      </c>
      <c r="CM207" s="8" t="str">
        <f t="shared" si="142"/>
        <v/>
      </c>
      <c r="CN207" s="8" t="str">
        <f t="shared" si="143"/>
        <v/>
      </c>
      <c r="CO207" s="8" t="str">
        <f t="shared" si="144"/>
        <v/>
      </c>
      <c r="CP207" s="8">
        <f>IF(D207="",0,IF(D207=E207,0,IF(D207&lt;E207,0,IF('Equipes et choix des points'!$I$2=1,IF('Matchs et classements'!D207&gt;'Matchs et classements'!E207,3),IF('Equipes et choix des points'!$I$2=2,IF('Matchs et classements'!D207&gt;E207,4))))))</f>
        <v>0</v>
      </c>
      <c r="CQ207" s="8">
        <f>IF(E207="",0,IF(E207=D207,0,IF(E207&lt;D207,0,IF('Equipes et choix des points'!$I$2=1,IF('Matchs et classements'!E207&gt;'Matchs et classements'!D207,3),IF('Equipes et choix des points'!$I$2=2,IF('Matchs et classements'!E207&gt;'Matchs et classements'!D207,4))))))</f>
        <v>0</v>
      </c>
      <c r="CR207" s="8">
        <f>IF(D207="",0,IF(D207&gt;E207,0,IF(D207&lt;E207,0,IF('Equipes et choix des points'!$I$2=1,IF('Matchs et classements'!D207='Matchs et classements'!E207,1),IF('Equipes et choix des points'!$I$2=2,IF('Matchs et classements'!D207='Matchs et classements'!E207,2))))))</f>
        <v>0</v>
      </c>
      <c r="CS207" s="8">
        <f>IF(E207="",0,IF(E207&gt;D207,0,IF(E207&lt;D207,0,IF('Equipes et choix des points'!$I$2=1,IF('Matchs et classements'!E207='Matchs et classements'!D207,1),IF('Equipes et choix des points'!$I$2=2,IF('Matchs et classements'!E207='Matchs et classements'!D207,2))))))</f>
        <v>0</v>
      </c>
      <c r="CT207" s="8">
        <f>IF(D207="",0,IF(D207&gt;E207,0,IF(D207=E207,0,IF('Equipes et choix des points'!$I$2=1,IF('Matchs et classements'!D207&lt;'Matchs et classements'!E207,0),IF('Equipes et choix des points'!$I$2=2,IF('Matchs et classements'!D207&lt;'Matchs et classements'!E207,1))))))</f>
        <v>0</v>
      </c>
      <c r="CU207" s="8">
        <f>IF(E207="",0,IF(E207&gt;D207,0,IF(E207=D207,0,IF('Equipes et choix des points'!$I$2=1,IF('Matchs et classements'!E207&lt;'Matchs et classements'!D207,0),IF('Equipes et choix des points'!$I$2=2,IF('Matchs et classements'!E207&lt;'Matchs et classements'!D207,1))))))</f>
        <v>0</v>
      </c>
      <c r="CV207" s="8">
        <f t="shared" si="145"/>
        <v>0</v>
      </c>
      <c r="CW207" s="8">
        <f t="shared" si="146"/>
        <v>0</v>
      </c>
      <c r="CX207" s="8">
        <f t="shared" si="147"/>
        <v>0</v>
      </c>
      <c r="CY207" s="8">
        <f t="shared" si="148"/>
        <v>0</v>
      </c>
      <c r="CZ207" s="8" t="b">
        <f t="shared" si="131"/>
        <v>0</v>
      </c>
      <c r="DA207" s="8" t="b">
        <f t="shared" si="132"/>
        <v>0</v>
      </c>
      <c r="DB207" s="8" t="b">
        <f t="shared" si="133"/>
        <v>0</v>
      </c>
      <c r="DC207" s="8" t="b">
        <f t="shared" si="134"/>
        <v>0</v>
      </c>
      <c r="DD207" s="8" t="b">
        <f t="shared" si="135"/>
        <v>0</v>
      </c>
      <c r="DE207" s="8" t="b">
        <f t="shared" si="136"/>
        <v>0</v>
      </c>
      <c r="DF207" s="8">
        <f t="shared" si="137"/>
        <v>0</v>
      </c>
      <c r="DG207" s="8">
        <f t="shared" si="138"/>
        <v>0</v>
      </c>
      <c r="DH207" s="8">
        <f t="shared" si="139"/>
        <v>0</v>
      </c>
      <c r="DI207" s="8">
        <f t="shared" si="140"/>
        <v>0</v>
      </c>
      <c r="DJ207" s="19"/>
      <c r="DK207" s="18"/>
      <c r="DL207" s="18"/>
      <c r="DM207" s="19"/>
      <c r="DN207" s="19"/>
      <c r="DO207" s="18"/>
      <c r="DP207" s="18"/>
      <c r="DQ207" s="19"/>
      <c r="DR207" s="19"/>
      <c r="DS207" s="18"/>
      <c r="DT207" s="18"/>
      <c r="DU207" s="19"/>
      <c r="DV207" s="18"/>
      <c r="DW207" s="18"/>
      <c r="DX207" s="18"/>
      <c r="DY207" s="18"/>
      <c r="DZ207" s="18"/>
      <c r="EA207" s="18"/>
      <c r="EB207" s="18"/>
      <c r="EC207" s="18"/>
      <c r="ED207" s="18"/>
      <c r="EE207" s="18"/>
      <c r="EF207" s="18"/>
      <c r="EG207" s="18"/>
      <c r="EH207" s="18"/>
      <c r="EI207" s="18"/>
      <c r="EJ207" s="18"/>
      <c r="EK207" s="18"/>
      <c r="EL207" s="18"/>
      <c r="EM207" s="18"/>
      <c r="EN207" s="18"/>
      <c r="EO207" s="18"/>
      <c r="EP207" s="18"/>
      <c r="EQ207" s="18"/>
      <c r="ER207" s="18"/>
      <c r="ES207" s="18"/>
      <c r="ET207" s="18"/>
      <c r="EU207" s="18"/>
      <c r="EV207" s="18"/>
      <c r="EW207" s="18"/>
      <c r="EX207" s="18"/>
      <c r="EY207" s="18"/>
      <c r="EZ207" s="18"/>
      <c r="FA207" s="18"/>
      <c r="FB207" s="18"/>
      <c r="FC207" s="18"/>
      <c r="FD207" s="18"/>
      <c r="FE207" s="18"/>
    </row>
    <row r="208" spans="1:161" x14ac:dyDescent="0.25">
      <c r="A208" s="28"/>
      <c r="B208" s="71"/>
      <c r="C208" s="29"/>
      <c r="D208" s="30"/>
      <c r="E208" s="31"/>
      <c r="F208" s="32"/>
      <c r="G208" s="74"/>
      <c r="H208" s="33"/>
      <c r="I208" s="34"/>
      <c r="J208" s="35"/>
      <c r="K208" s="104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I208" s="18"/>
      <c r="AJ208" s="18"/>
      <c r="AK208" s="18"/>
      <c r="AL208" s="18"/>
      <c r="AM208" s="18"/>
      <c r="AN208" s="18"/>
      <c r="AO208" s="18"/>
      <c r="AP208" s="18"/>
      <c r="AQ208" s="18"/>
      <c r="AR208" s="18"/>
      <c r="AS208" s="18"/>
      <c r="AT208" s="18"/>
      <c r="AU208" s="18"/>
      <c r="AV208" s="18"/>
      <c r="AW208" s="19"/>
      <c r="AX208" s="18"/>
      <c r="AY208" s="18"/>
      <c r="AZ208" s="18"/>
      <c r="BA208" s="18"/>
      <c r="BB208" s="18"/>
      <c r="BC208" s="18"/>
      <c r="BD208" s="18"/>
      <c r="BE208" s="18"/>
      <c r="BF208" s="18"/>
      <c r="BG208" s="18"/>
      <c r="BH208" s="19"/>
      <c r="BI208" s="18"/>
      <c r="BJ208" s="18"/>
      <c r="BK208" s="18"/>
      <c r="BL208" s="18"/>
      <c r="BM208" s="18"/>
      <c r="BN208" s="18"/>
      <c r="BO208" s="18"/>
      <c r="BP208" s="18"/>
      <c r="BQ208" s="18"/>
      <c r="BR208" s="18"/>
      <c r="BS208" s="19"/>
      <c r="BT208" s="18"/>
      <c r="BU208" s="18"/>
      <c r="BV208" s="18"/>
      <c r="BW208" s="18"/>
      <c r="BX208" s="18"/>
      <c r="BY208" s="18"/>
      <c r="BZ208" s="18"/>
      <c r="CA208" s="18"/>
      <c r="CB208" s="18"/>
      <c r="CC208" s="18"/>
      <c r="CD208" s="18"/>
      <c r="CE208" s="18"/>
      <c r="CF208" s="18"/>
      <c r="CG208" s="18"/>
      <c r="CH208" s="18"/>
      <c r="CI208" s="18"/>
      <c r="CJ208" s="8">
        <f t="shared" si="129"/>
        <v>0</v>
      </c>
      <c r="CK208" s="8">
        <f t="shared" si="130"/>
        <v>0</v>
      </c>
      <c r="CL208" s="8" t="str">
        <f t="shared" si="141"/>
        <v/>
      </c>
      <c r="CM208" s="8" t="str">
        <f t="shared" si="142"/>
        <v/>
      </c>
      <c r="CN208" s="8" t="str">
        <f t="shared" si="143"/>
        <v/>
      </c>
      <c r="CO208" s="8" t="str">
        <f t="shared" si="144"/>
        <v/>
      </c>
      <c r="CP208" s="8">
        <f>IF(D208="",0,IF(D208=E208,0,IF(D208&lt;E208,0,IF('Equipes et choix des points'!$I$2=1,IF('Matchs et classements'!D208&gt;'Matchs et classements'!E208,3),IF('Equipes et choix des points'!$I$2=2,IF('Matchs et classements'!D208&gt;E208,4))))))</f>
        <v>0</v>
      </c>
      <c r="CQ208" s="8">
        <f>IF(E208="",0,IF(E208=D208,0,IF(E208&lt;D208,0,IF('Equipes et choix des points'!$I$2=1,IF('Matchs et classements'!E208&gt;'Matchs et classements'!D208,3),IF('Equipes et choix des points'!$I$2=2,IF('Matchs et classements'!E208&gt;'Matchs et classements'!D208,4))))))</f>
        <v>0</v>
      </c>
      <c r="CR208" s="8">
        <f>IF(D208="",0,IF(D208&gt;E208,0,IF(D208&lt;E208,0,IF('Equipes et choix des points'!$I$2=1,IF('Matchs et classements'!D208='Matchs et classements'!E208,1),IF('Equipes et choix des points'!$I$2=2,IF('Matchs et classements'!D208='Matchs et classements'!E208,2))))))</f>
        <v>0</v>
      </c>
      <c r="CS208" s="8">
        <f>IF(E208="",0,IF(E208&gt;D208,0,IF(E208&lt;D208,0,IF('Equipes et choix des points'!$I$2=1,IF('Matchs et classements'!E208='Matchs et classements'!D208,1),IF('Equipes et choix des points'!$I$2=2,IF('Matchs et classements'!E208='Matchs et classements'!D208,2))))))</f>
        <v>0</v>
      </c>
      <c r="CT208" s="8">
        <f>IF(D208="",0,IF(D208&gt;E208,0,IF(D208=E208,0,IF('Equipes et choix des points'!$I$2=1,IF('Matchs et classements'!D208&lt;'Matchs et classements'!E208,0),IF('Equipes et choix des points'!$I$2=2,IF('Matchs et classements'!D208&lt;'Matchs et classements'!E208,1))))))</f>
        <v>0</v>
      </c>
      <c r="CU208" s="8">
        <f>IF(E208="",0,IF(E208&gt;D208,0,IF(E208=D208,0,IF('Equipes et choix des points'!$I$2=1,IF('Matchs et classements'!E208&lt;'Matchs et classements'!D208,0),IF('Equipes et choix des points'!$I$2=2,IF('Matchs et classements'!E208&lt;'Matchs et classements'!D208,1))))))</f>
        <v>0</v>
      </c>
      <c r="CV208" s="8">
        <f t="shared" si="145"/>
        <v>0</v>
      </c>
      <c r="CW208" s="8">
        <f t="shared" si="146"/>
        <v>0</v>
      </c>
      <c r="CX208" s="8">
        <f t="shared" si="147"/>
        <v>0</v>
      </c>
      <c r="CY208" s="8">
        <f t="shared" si="148"/>
        <v>0</v>
      </c>
      <c r="CZ208" s="8" t="b">
        <f t="shared" si="131"/>
        <v>0</v>
      </c>
      <c r="DA208" s="8" t="b">
        <f t="shared" si="132"/>
        <v>0</v>
      </c>
      <c r="DB208" s="8" t="b">
        <f t="shared" si="133"/>
        <v>0</v>
      </c>
      <c r="DC208" s="8" t="b">
        <f t="shared" si="134"/>
        <v>0</v>
      </c>
      <c r="DD208" s="8" t="b">
        <f t="shared" si="135"/>
        <v>0</v>
      </c>
      <c r="DE208" s="8" t="b">
        <f t="shared" si="136"/>
        <v>0</v>
      </c>
      <c r="DF208" s="8">
        <f t="shared" si="137"/>
        <v>0</v>
      </c>
      <c r="DG208" s="8">
        <f t="shared" si="138"/>
        <v>0</v>
      </c>
      <c r="DH208" s="8">
        <f t="shared" si="139"/>
        <v>0</v>
      </c>
      <c r="DI208" s="8">
        <f t="shared" si="140"/>
        <v>0</v>
      </c>
      <c r="DJ208" s="19"/>
      <c r="DK208" s="18"/>
      <c r="DL208" s="18"/>
      <c r="DM208" s="19"/>
      <c r="DN208" s="19"/>
      <c r="DO208" s="18"/>
      <c r="DP208" s="18"/>
      <c r="DQ208" s="19"/>
      <c r="DR208" s="19"/>
      <c r="DS208" s="18"/>
      <c r="DT208" s="18"/>
      <c r="DU208" s="19"/>
      <c r="DV208" s="18"/>
      <c r="DW208" s="18"/>
      <c r="DX208" s="18"/>
      <c r="DY208" s="18"/>
      <c r="DZ208" s="18"/>
      <c r="EA208" s="18"/>
      <c r="EB208" s="18"/>
      <c r="EC208" s="18"/>
      <c r="ED208" s="18"/>
      <c r="EE208" s="18"/>
      <c r="EF208" s="18"/>
      <c r="EG208" s="18"/>
      <c r="EH208" s="18"/>
      <c r="EI208" s="18"/>
      <c r="EJ208" s="18"/>
      <c r="EK208" s="18"/>
      <c r="EL208" s="18"/>
      <c r="EM208" s="18"/>
      <c r="EN208" s="18"/>
      <c r="EO208" s="18"/>
      <c r="EP208" s="18"/>
      <c r="EQ208" s="18"/>
      <c r="ER208" s="18"/>
      <c r="ES208" s="18"/>
      <c r="ET208" s="18"/>
      <c r="EU208" s="18"/>
      <c r="EV208" s="18"/>
      <c r="EW208" s="18"/>
      <c r="EX208" s="18"/>
      <c r="EY208" s="18"/>
      <c r="EZ208" s="18"/>
      <c r="FA208" s="18"/>
      <c r="FB208" s="18"/>
      <c r="FC208" s="18"/>
      <c r="FD208" s="18"/>
      <c r="FE208" s="18"/>
    </row>
    <row r="209" spans="1:161" x14ac:dyDescent="0.25">
      <c r="A209" s="28"/>
      <c r="B209" s="71"/>
      <c r="C209" s="29"/>
      <c r="D209" s="30"/>
      <c r="E209" s="31"/>
      <c r="F209" s="32"/>
      <c r="G209" s="74"/>
      <c r="H209" s="33"/>
      <c r="I209" s="34"/>
      <c r="J209" s="35"/>
      <c r="K209" s="104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I209" s="18"/>
      <c r="AJ209" s="18"/>
      <c r="AK209" s="18"/>
      <c r="AL209" s="18"/>
      <c r="AM209" s="18"/>
      <c r="AN209" s="18"/>
      <c r="AO209" s="18"/>
      <c r="AP209" s="18"/>
      <c r="AQ209" s="18"/>
      <c r="AR209" s="18"/>
      <c r="AS209" s="18"/>
      <c r="AT209" s="18"/>
      <c r="AU209" s="18"/>
      <c r="AV209" s="18"/>
      <c r="AW209" s="19"/>
      <c r="AX209" s="18"/>
      <c r="AY209" s="18"/>
      <c r="AZ209" s="18"/>
      <c r="BA209" s="18"/>
      <c r="BB209" s="18"/>
      <c r="BC209" s="18"/>
      <c r="BD209" s="18"/>
      <c r="BE209" s="18"/>
      <c r="BF209" s="18"/>
      <c r="BG209" s="18"/>
      <c r="BH209" s="19"/>
      <c r="BI209" s="18"/>
      <c r="BJ209" s="18"/>
      <c r="BK209" s="18"/>
      <c r="BL209" s="18"/>
      <c r="BM209" s="18"/>
      <c r="BN209" s="18"/>
      <c r="BO209" s="18"/>
      <c r="BP209" s="18"/>
      <c r="BQ209" s="18"/>
      <c r="BR209" s="18"/>
      <c r="BS209" s="19"/>
      <c r="BT209" s="18"/>
      <c r="BU209" s="18"/>
      <c r="BV209" s="18"/>
      <c r="BW209" s="18"/>
      <c r="BX209" s="18"/>
      <c r="BY209" s="18"/>
      <c r="BZ209" s="18"/>
      <c r="CA209" s="18"/>
      <c r="CB209" s="18"/>
      <c r="CC209" s="18"/>
      <c r="CD209" s="18"/>
      <c r="CE209" s="18"/>
      <c r="CF209" s="18"/>
      <c r="CG209" s="18"/>
      <c r="CH209" s="18"/>
      <c r="CI209" s="18"/>
      <c r="CJ209" s="8">
        <f t="shared" si="129"/>
        <v>0</v>
      </c>
      <c r="CK209" s="8">
        <f t="shared" si="130"/>
        <v>0</v>
      </c>
      <c r="CL209" s="8" t="str">
        <f t="shared" si="141"/>
        <v/>
      </c>
      <c r="CM209" s="8" t="str">
        <f t="shared" si="142"/>
        <v/>
      </c>
      <c r="CN209" s="8" t="str">
        <f t="shared" si="143"/>
        <v/>
      </c>
      <c r="CO209" s="8" t="str">
        <f t="shared" si="144"/>
        <v/>
      </c>
      <c r="CP209" s="8">
        <f>IF(D209="",0,IF(D209=E209,0,IF(D209&lt;E209,0,IF('Equipes et choix des points'!$I$2=1,IF('Matchs et classements'!D209&gt;'Matchs et classements'!E209,3),IF('Equipes et choix des points'!$I$2=2,IF('Matchs et classements'!D209&gt;E209,4))))))</f>
        <v>0</v>
      </c>
      <c r="CQ209" s="8">
        <f>IF(E209="",0,IF(E209=D209,0,IF(E209&lt;D209,0,IF('Equipes et choix des points'!$I$2=1,IF('Matchs et classements'!E209&gt;'Matchs et classements'!D209,3),IF('Equipes et choix des points'!$I$2=2,IF('Matchs et classements'!E209&gt;'Matchs et classements'!D209,4))))))</f>
        <v>0</v>
      </c>
      <c r="CR209" s="8">
        <f>IF(D209="",0,IF(D209&gt;E209,0,IF(D209&lt;E209,0,IF('Equipes et choix des points'!$I$2=1,IF('Matchs et classements'!D209='Matchs et classements'!E209,1),IF('Equipes et choix des points'!$I$2=2,IF('Matchs et classements'!D209='Matchs et classements'!E209,2))))))</f>
        <v>0</v>
      </c>
      <c r="CS209" s="8">
        <f>IF(E209="",0,IF(E209&gt;D209,0,IF(E209&lt;D209,0,IF('Equipes et choix des points'!$I$2=1,IF('Matchs et classements'!E209='Matchs et classements'!D209,1),IF('Equipes et choix des points'!$I$2=2,IF('Matchs et classements'!E209='Matchs et classements'!D209,2))))))</f>
        <v>0</v>
      </c>
      <c r="CT209" s="8">
        <f>IF(D209="",0,IF(D209&gt;E209,0,IF(D209=E209,0,IF('Equipes et choix des points'!$I$2=1,IF('Matchs et classements'!D209&lt;'Matchs et classements'!E209,0),IF('Equipes et choix des points'!$I$2=2,IF('Matchs et classements'!D209&lt;'Matchs et classements'!E209,1))))))</f>
        <v>0</v>
      </c>
      <c r="CU209" s="8">
        <f>IF(E209="",0,IF(E209&gt;D209,0,IF(E209=D209,0,IF('Equipes et choix des points'!$I$2=1,IF('Matchs et classements'!E209&lt;'Matchs et classements'!D209,0),IF('Equipes et choix des points'!$I$2=2,IF('Matchs et classements'!E209&lt;'Matchs et classements'!D209,1))))))</f>
        <v>0</v>
      </c>
      <c r="CV209" s="8">
        <f t="shared" si="145"/>
        <v>0</v>
      </c>
      <c r="CW209" s="8">
        <f t="shared" si="146"/>
        <v>0</v>
      </c>
      <c r="CX209" s="8">
        <f t="shared" si="147"/>
        <v>0</v>
      </c>
      <c r="CY209" s="8">
        <f t="shared" si="148"/>
        <v>0</v>
      </c>
      <c r="CZ209" s="8" t="b">
        <f t="shared" si="131"/>
        <v>0</v>
      </c>
      <c r="DA209" s="8" t="b">
        <f t="shared" si="132"/>
        <v>0</v>
      </c>
      <c r="DB209" s="8" t="b">
        <f t="shared" si="133"/>
        <v>0</v>
      </c>
      <c r="DC209" s="8" t="b">
        <f t="shared" si="134"/>
        <v>0</v>
      </c>
      <c r="DD209" s="8" t="b">
        <f t="shared" si="135"/>
        <v>0</v>
      </c>
      <c r="DE209" s="8" t="b">
        <f t="shared" si="136"/>
        <v>0</v>
      </c>
      <c r="DF209" s="8">
        <f t="shared" si="137"/>
        <v>0</v>
      </c>
      <c r="DG209" s="8">
        <f t="shared" si="138"/>
        <v>0</v>
      </c>
      <c r="DH209" s="8">
        <f t="shared" si="139"/>
        <v>0</v>
      </c>
      <c r="DI209" s="8">
        <f t="shared" si="140"/>
        <v>0</v>
      </c>
      <c r="DJ209" s="19"/>
      <c r="DK209" s="18"/>
      <c r="DL209" s="18"/>
      <c r="DM209" s="19"/>
      <c r="DN209" s="19"/>
      <c r="DO209" s="18"/>
      <c r="DP209" s="18"/>
      <c r="DQ209" s="19"/>
      <c r="DR209" s="19"/>
      <c r="DS209" s="18"/>
      <c r="DT209" s="18"/>
      <c r="DU209" s="19"/>
      <c r="DV209" s="18"/>
      <c r="DW209" s="18"/>
      <c r="DX209" s="18"/>
      <c r="DY209" s="18"/>
      <c r="DZ209" s="18"/>
      <c r="EA209" s="18"/>
      <c r="EB209" s="18"/>
      <c r="EC209" s="18"/>
      <c r="ED209" s="18"/>
      <c r="EE209" s="18"/>
      <c r="EF209" s="18"/>
      <c r="EG209" s="18"/>
      <c r="EH209" s="18"/>
      <c r="EI209" s="18"/>
      <c r="EJ209" s="18"/>
      <c r="EK209" s="18"/>
      <c r="EL209" s="18"/>
      <c r="EM209" s="18"/>
      <c r="EN209" s="18"/>
      <c r="EO209" s="18"/>
      <c r="EP209" s="18"/>
      <c r="EQ209" s="18"/>
      <c r="ER209" s="18"/>
      <c r="ES209" s="18"/>
      <c r="ET209" s="18"/>
      <c r="EU209" s="18"/>
      <c r="EV209" s="18"/>
      <c r="EW209" s="18"/>
      <c r="EX209" s="18"/>
      <c r="EY209" s="18"/>
      <c r="EZ209" s="18"/>
      <c r="FA209" s="18"/>
      <c r="FB209" s="18"/>
      <c r="FC209" s="18"/>
      <c r="FD209" s="18"/>
      <c r="FE209" s="18"/>
    </row>
    <row r="210" spans="1:161" x14ac:dyDescent="0.25">
      <c r="A210" s="28"/>
      <c r="B210" s="71"/>
      <c r="C210" s="29"/>
      <c r="D210" s="30"/>
      <c r="E210" s="31"/>
      <c r="F210" s="32"/>
      <c r="G210" s="74"/>
      <c r="H210" s="33"/>
      <c r="I210" s="34"/>
      <c r="J210" s="35"/>
      <c r="K210" s="104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18"/>
      <c r="AK210" s="18"/>
      <c r="AL210" s="18"/>
      <c r="AM210" s="18"/>
      <c r="AN210" s="18"/>
      <c r="AO210" s="18"/>
      <c r="AP210" s="18"/>
      <c r="AQ210" s="18"/>
      <c r="AR210" s="18"/>
      <c r="AS210" s="18"/>
      <c r="AT210" s="18"/>
      <c r="AU210" s="18"/>
      <c r="AV210" s="18"/>
      <c r="AW210" s="19"/>
      <c r="AX210" s="18"/>
      <c r="AY210" s="18"/>
      <c r="AZ210" s="18"/>
      <c r="BA210" s="18"/>
      <c r="BB210" s="18"/>
      <c r="BC210" s="18"/>
      <c r="BD210" s="18"/>
      <c r="BE210" s="18"/>
      <c r="BF210" s="18"/>
      <c r="BG210" s="18"/>
      <c r="BH210" s="19"/>
      <c r="BI210" s="18"/>
      <c r="BJ210" s="18"/>
      <c r="BK210" s="18"/>
      <c r="BL210" s="18"/>
      <c r="BM210" s="18"/>
      <c r="BN210" s="18"/>
      <c r="BO210" s="18"/>
      <c r="BP210" s="18"/>
      <c r="BQ210" s="18"/>
      <c r="BR210" s="18"/>
      <c r="BS210" s="19"/>
      <c r="BT210" s="18"/>
      <c r="BU210" s="18"/>
      <c r="BV210" s="18"/>
      <c r="BW210" s="18"/>
      <c r="BX210" s="18"/>
      <c r="BY210" s="18"/>
      <c r="BZ210" s="18"/>
      <c r="CA210" s="18"/>
      <c r="CB210" s="18"/>
      <c r="CC210" s="18"/>
      <c r="CD210" s="18"/>
      <c r="CE210" s="18"/>
      <c r="CF210" s="18"/>
      <c r="CG210" s="18"/>
      <c r="CH210" s="18"/>
      <c r="CI210" s="18"/>
      <c r="CJ210" s="8">
        <f t="shared" si="129"/>
        <v>0</v>
      </c>
      <c r="CK210" s="8">
        <f t="shared" si="130"/>
        <v>0</v>
      </c>
      <c r="CL210" s="8" t="str">
        <f t="shared" si="141"/>
        <v/>
      </c>
      <c r="CM210" s="8" t="str">
        <f t="shared" si="142"/>
        <v/>
      </c>
      <c r="CN210" s="8" t="str">
        <f t="shared" si="143"/>
        <v/>
      </c>
      <c r="CO210" s="8" t="str">
        <f t="shared" si="144"/>
        <v/>
      </c>
      <c r="CP210" s="8">
        <f>IF(D210="",0,IF(D210=E210,0,IF(D210&lt;E210,0,IF('Equipes et choix des points'!$I$2=1,IF('Matchs et classements'!D210&gt;'Matchs et classements'!E210,3),IF('Equipes et choix des points'!$I$2=2,IF('Matchs et classements'!D210&gt;E210,4))))))</f>
        <v>0</v>
      </c>
      <c r="CQ210" s="8">
        <f>IF(E210="",0,IF(E210=D210,0,IF(E210&lt;D210,0,IF('Equipes et choix des points'!$I$2=1,IF('Matchs et classements'!E210&gt;'Matchs et classements'!D210,3),IF('Equipes et choix des points'!$I$2=2,IF('Matchs et classements'!E210&gt;'Matchs et classements'!D210,4))))))</f>
        <v>0</v>
      </c>
      <c r="CR210" s="8">
        <f>IF(D210="",0,IF(D210&gt;E210,0,IF(D210&lt;E210,0,IF('Equipes et choix des points'!$I$2=1,IF('Matchs et classements'!D210='Matchs et classements'!E210,1),IF('Equipes et choix des points'!$I$2=2,IF('Matchs et classements'!D210='Matchs et classements'!E210,2))))))</f>
        <v>0</v>
      </c>
      <c r="CS210" s="8">
        <f>IF(E210="",0,IF(E210&gt;D210,0,IF(E210&lt;D210,0,IF('Equipes et choix des points'!$I$2=1,IF('Matchs et classements'!E210='Matchs et classements'!D210,1),IF('Equipes et choix des points'!$I$2=2,IF('Matchs et classements'!E210='Matchs et classements'!D210,2))))))</f>
        <v>0</v>
      </c>
      <c r="CT210" s="8">
        <f>IF(D210="",0,IF(D210&gt;E210,0,IF(D210=E210,0,IF('Equipes et choix des points'!$I$2=1,IF('Matchs et classements'!D210&lt;'Matchs et classements'!E210,0),IF('Equipes et choix des points'!$I$2=2,IF('Matchs et classements'!D210&lt;'Matchs et classements'!E210,1))))))</f>
        <v>0</v>
      </c>
      <c r="CU210" s="8">
        <f>IF(E210="",0,IF(E210&gt;D210,0,IF(E210=D210,0,IF('Equipes et choix des points'!$I$2=1,IF('Matchs et classements'!E210&lt;'Matchs et classements'!D210,0),IF('Equipes et choix des points'!$I$2=2,IF('Matchs et classements'!E210&lt;'Matchs et classements'!D210,1))))))</f>
        <v>0</v>
      </c>
      <c r="CV210" s="8">
        <f t="shared" si="145"/>
        <v>0</v>
      </c>
      <c r="CW210" s="8">
        <f t="shared" si="146"/>
        <v>0</v>
      </c>
      <c r="CX210" s="8">
        <f t="shared" si="147"/>
        <v>0</v>
      </c>
      <c r="CY210" s="8">
        <f t="shared" si="148"/>
        <v>0</v>
      </c>
      <c r="CZ210" s="8" t="b">
        <f t="shared" si="131"/>
        <v>0</v>
      </c>
      <c r="DA210" s="8" t="b">
        <f t="shared" si="132"/>
        <v>0</v>
      </c>
      <c r="DB210" s="8" t="b">
        <f t="shared" si="133"/>
        <v>0</v>
      </c>
      <c r="DC210" s="8" t="b">
        <f t="shared" si="134"/>
        <v>0</v>
      </c>
      <c r="DD210" s="8" t="b">
        <f t="shared" si="135"/>
        <v>0</v>
      </c>
      <c r="DE210" s="8" t="b">
        <f t="shared" si="136"/>
        <v>0</v>
      </c>
      <c r="DF210" s="8">
        <f t="shared" si="137"/>
        <v>0</v>
      </c>
      <c r="DG210" s="8">
        <f t="shared" si="138"/>
        <v>0</v>
      </c>
      <c r="DH210" s="8">
        <f t="shared" si="139"/>
        <v>0</v>
      </c>
      <c r="DI210" s="8">
        <f t="shared" si="140"/>
        <v>0</v>
      </c>
      <c r="DJ210" s="19"/>
      <c r="DK210" s="18"/>
      <c r="DL210" s="18"/>
      <c r="DM210" s="19"/>
      <c r="DN210" s="19"/>
      <c r="DO210" s="18"/>
      <c r="DP210" s="18"/>
      <c r="DQ210" s="19"/>
      <c r="DR210" s="19"/>
      <c r="DS210" s="18"/>
      <c r="DT210" s="18"/>
      <c r="DU210" s="19"/>
      <c r="DV210" s="18"/>
      <c r="DW210" s="18"/>
      <c r="DX210" s="18"/>
      <c r="DY210" s="18"/>
      <c r="DZ210" s="18"/>
      <c r="EA210" s="18"/>
      <c r="EB210" s="18"/>
      <c r="EC210" s="18"/>
      <c r="ED210" s="18"/>
      <c r="EE210" s="18"/>
      <c r="EF210" s="18"/>
      <c r="EG210" s="18"/>
      <c r="EH210" s="18"/>
      <c r="EI210" s="18"/>
      <c r="EJ210" s="18"/>
      <c r="EK210" s="18"/>
      <c r="EL210" s="18"/>
      <c r="EM210" s="18"/>
      <c r="EN210" s="18"/>
      <c r="EO210" s="18"/>
      <c r="EP210" s="18"/>
      <c r="EQ210" s="18"/>
      <c r="ER210" s="18"/>
      <c r="ES210" s="18"/>
      <c r="ET210" s="18"/>
      <c r="EU210" s="18"/>
      <c r="EV210" s="18"/>
      <c r="EW210" s="18"/>
      <c r="EX210" s="18"/>
      <c r="EY210" s="18"/>
      <c r="EZ210" s="18"/>
      <c r="FA210" s="18"/>
      <c r="FB210" s="18"/>
      <c r="FC210" s="18"/>
      <c r="FD210" s="18"/>
      <c r="FE210" s="18"/>
    </row>
    <row r="211" spans="1:161" x14ac:dyDescent="0.25">
      <c r="A211" s="28"/>
      <c r="B211" s="71"/>
      <c r="C211" s="29"/>
      <c r="D211" s="30"/>
      <c r="E211" s="31"/>
      <c r="F211" s="32"/>
      <c r="G211" s="74"/>
      <c r="H211" s="33"/>
      <c r="I211" s="34"/>
      <c r="J211" s="35"/>
      <c r="K211" s="104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9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9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9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8">
        <f t="shared" si="129"/>
        <v>0</v>
      </c>
      <c r="CK211" s="8">
        <f t="shared" si="130"/>
        <v>0</v>
      </c>
      <c r="CL211" s="8" t="str">
        <f t="shared" si="141"/>
        <v/>
      </c>
      <c r="CM211" s="8" t="str">
        <f t="shared" si="142"/>
        <v/>
      </c>
      <c r="CN211" s="8" t="str">
        <f t="shared" si="143"/>
        <v/>
      </c>
      <c r="CO211" s="8" t="str">
        <f t="shared" si="144"/>
        <v/>
      </c>
      <c r="CP211" s="8">
        <f>IF(D211="",0,IF(D211=E211,0,IF(D211&lt;E211,0,IF('Equipes et choix des points'!$I$2=1,IF('Matchs et classements'!D211&gt;'Matchs et classements'!E211,3),IF('Equipes et choix des points'!$I$2=2,IF('Matchs et classements'!D211&gt;E211,4))))))</f>
        <v>0</v>
      </c>
      <c r="CQ211" s="8">
        <f>IF(E211="",0,IF(E211=D211,0,IF(E211&lt;D211,0,IF('Equipes et choix des points'!$I$2=1,IF('Matchs et classements'!E211&gt;'Matchs et classements'!D211,3),IF('Equipes et choix des points'!$I$2=2,IF('Matchs et classements'!E211&gt;'Matchs et classements'!D211,4))))))</f>
        <v>0</v>
      </c>
      <c r="CR211" s="8">
        <f>IF(D211="",0,IF(D211&gt;E211,0,IF(D211&lt;E211,0,IF('Equipes et choix des points'!$I$2=1,IF('Matchs et classements'!D211='Matchs et classements'!E211,1),IF('Equipes et choix des points'!$I$2=2,IF('Matchs et classements'!D211='Matchs et classements'!E211,2))))))</f>
        <v>0</v>
      </c>
      <c r="CS211" s="8">
        <f>IF(E211="",0,IF(E211&gt;D211,0,IF(E211&lt;D211,0,IF('Equipes et choix des points'!$I$2=1,IF('Matchs et classements'!E211='Matchs et classements'!D211,1),IF('Equipes et choix des points'!$I$2=2,IF('Matchs et classements'!E211='Matchs et classements'!D211,2))))))</f>
        <v>0</v>
      </c>
      <c r="CT211" s="8">
        <f>IF(D211="",0,IF(D211&gt;E211,0,IF(D211=E211,0,IF('Equipes et choix des points'!$I$2=1,IF('Matchs et classements'!D211&lt;'Matchs et classements'!E211,0),IF('Equipes et choix des points'!$I$2=2,IF('Matchs et classements'!D211&lt;'Matchs et classements'!E211,1))))))</f>
        <v>0</v>
      </c>
      <c r="CU211" s="8">
        <f>IF(E211="",0,IF(E211&gt;D211,0,IF(E211=D211,0,IF('Equipes et choix des points'!$I$2=1,IF('Matchs et classements'!E211&lt;'Matchs et classements'!D211,0),IF('Equipes et choix des points'!$I$2=2,IF('Matchs et classements'!E211&lt;'Matchs et classements'!D211,1))))))</f>
        <v>0</v>
      </c>
      <c r="CV211" s="8">
        <f t="shared" si="145"/>
        <v>0</v>
      </c>
      <c r="CW211" s="8">
        <f t="shared" si="146"/>
        <v>0</v>
      </c>
      <c r="CX211" s="8">
        <f t="shared" si="147"/>
        <v>0</v>
      </c>
      <c r="CY211" s="8">
        <f t="shared" si="148"/>
        <v>0</v>
      </c>
      <c r="CZ211" s="8" t="b">
        <f t="shared" si="131"/>
        <v>0</v>
      </c>
      <c r="DA211" s="8" t="b">
        <f t="shared" si="132"/>
        <v>0</v>
      </c>
      <c r="DB211" s="8" t="b">
        <f t="shared" si="133"/>
        <v>0</v>
      </c>
      <c r="DC211" s="8" t="b">
        <f t="shared" si="134"/>
        <v>0</v>
      </c>
      <c r="DD211" s="8" t="b">
        <f t="shared" si="135"/>
        <v>0</v>
      </c>
      <c r="DE211" s="8" t="b">
        <f t="shared" si="136"/>
        <v>0</v>
      </c>
      <c r="DF211" s="8">
        <f t="shared" si="137"/>
        <v>0</v>
      </c>
      <c r="DG211" s="8">
        <f t="shared" si="138"/>
        <v>0</v>
      </c>
      <c r="DH211" s="8">
        <f t="shared" si="139"/>
        <v>0</v>
      </c>
      <c r="DI211" s="8">
        <f t="shared" si="140"/>
        <v>0</v>
      </c>
      <c r="DJ211" s="19"/>
      <c r="DK211" s="18"/>
      <c r="DL211" s="18"/>
      <c r="DM211" s="19"/>
      <c r="DN211" s="19"/>
      <c r="DO211" s="18"/>
      <c r="DP211" s="18"/>
      <c r="DQ211" s="19"/>
      <c r="DR211" s="19"/>
      <c r="DS211" s="18"/>
      <c r="DT211" s="18"/>
      <c r="DU211" s="19"/>
      <c r="DV211" s="18"/>
      <c r="DW211" s="18"/>
      <c r="DX211" s="18"/>
      <c r="DY211" s="18"/>
      <c r="DZ211" s="18"/>
      <c r="EA211" s="18"/>
      <c r="EB211" s="18"/>
      <c r="EC211" s="18"/>
      <c r="ED211" s="18"/>
      <c r="EE211" s="18"/>
      <c r="EF211" s="18"/>
      <c r="EG211" s="18"/>
      <c r="EH211" s="18"/>
      <c r="EI211" s="18"/>
      <c r="EJ211" s="18"/>
      <c r="EK211" s="18"/>
      <c r="EL211" s="18"/>
      <c r="EM211" s="18"/>
      <c r="EN211" s="18"/>
      <c r="EO211" s="18"/>
      <c r="EP211" s="18"/>
      <c r="EQ211" s="18"/>
      <c r="ER211" s="18"/>
      <c r="ES211" s="18"/>
      <c r="ET211" s="18"/>
      <c r="EU211" s="18"/>
      <c r="EV211" s="18"/>
      <c r="EW211" s="18"/>
      <c r="EX211" s="18"/>
      <c r="EY211" s="18"/>
      <c r="EZ211" s="18"/>
      <c r="FA211" s="18"/>
      <c r="FB211" s="18"/>
      <c r="FC211" s="18"/>
      <c r="FD211" s="18"/>
      <c r="FE211" s="18"/>
    </row>
    <row r="212" spans="1:161" x14ac:dyDescent="0.25">
      <c r="A212" s="28"/>
      <c r="B212" s="71"/>
      <c r="C212" s="29"/>
      <c r="D212" s="30"/>
      <c r="E212" s="31"/>
      <c r="F212" s="32"/>
      <c r="G212" s="74"/>
      <c r="H212" s="33"/>
      <c r="I212" s="34"/>
      <c r="J212" s="35"/>
      <c r="K212" s="104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  <c r="AS212" s="18"/>
      <c r="AT212" s="18"/>
      <c r="AU212" s="18"/>
      <c r="AV212" s="18"/>
      <c r="AW212" s="19"/>
      <c r="AX212" s="18"/>
      <c r="AY212" s="18"/>
      <c r="AZ212" s="18"/>
      <c r="BA212" s="18"/>
      <c r="BB212" s="18"/>
      <c r="BC212" s="18"/>
      <c r="BD212" s="18"/>
      <c r="BE212" s="18"/>
      <c r="BF212" s="18"/>
      <c r="BG212" s="18"/>
      <c r="BH212" s="19"/>
      <c r="BI212" s="18"/>
      <c r="BJ212" s="18"/>
      <c r="BK212" s="18"/>
      <c r="BL212" s="18"/>
      <c r="BM212" s="18"/>
      <c r="BN212" s="18"/>
      <c r="BO212" s="18"/>
      <c r="BP212" s="18"/>
      <c r="BQ212" s="18"/>
      <c r="BR212" s="18"/>
      <c r="BS212" s="19"/>
      <c r="BT212" s="18"/>
      <c r="BU212" s="18"/>
      <c r="BV212" s="18"/>
      <c r="BW212" s="18"/>
      <c r="BX212" s="18"/>
      <c r="BY212" s="18"/>
      <c r="BZ212" s="18"/>
      <c r="CA212" s="18"/>
      <c r="CB212" s="18"/>
      <c r="CC212" s="18"/>
      <c r="CD212" s="18"/>
      <c r="CE212" s="18"/>
      <c r="CF212" s="18"/>
      <c r="CG212" s="18"/>
      <c r="CH212" s="18"/>
      <c r="CI212" s="18"/>
      <c r="CJ212" s="8">
        <f t="shared" si="129"/>
        <v>0</v>
      </c>
      <c r="CK212" s="8">
        <f t="shared" si="130"/>
        <v>0</v>
      </c>
      <c r="CL212" s="8" t="str">
        <f t="shared" si="141"/>
        <v/>
      </c>
      <c r="CM212" s="8" t="str">
        <f t="shared" si="142"/>
        <v/>
      </c>
      <c r="CN212" s="8" t="str">
        <f t="shared" si="143"/>
        <v/>
      </c>
      <c r="CO212" s="8" t="str">
        <f t="shared" si="144"/>
        <v/>
      </c>
      <c r="CP212" s="8">
        <f>IF(D212="",0,IF(D212=E212,0,IF(D212&lt;E212,0,IF('Equipes et choix des points'!$I$2=1,IF('Matchs et classements'!D212&gt;'Matchs et classements'!E212,3),IF('Equipes et choix des points'!$I$2=2,IF('Matchs et classements'!D212&gt;E212,4))))))</f>
        <v>0</v>
      </c>
      <c r="CQ212" s="8">
        <f>IF(E212="",0,IF(E212=D212,0,IF(E212&lt;D212,0,IF('Equipes et choix des points'!$I$2=1,IF('Matchs et classements'!E212&gt;'Matchs et classements'!D212,3),IF('Equipes et choix des points'!$I$2=2,IF('Matchs et classements'!E212&gt;'Matchs et classements'!D212,4))))))</f>
        <v>0</v>
      </c>
      <c r="CR212" s="8">
        <f>IF(D212="",0,IF(D212&gt;E212,0,IF(D212&lt;E212,0,IF('Equipes et choix des points'!$I$2=1,IF('Matchs et classements'!D212='Matchs et classements'!E212,1),IF('Equipes et choix des points'!$I$2=2,IF('Matchs et classements'!D212='Matchs et classements'!E212,2))))))</f>
        <v>0</v>
      </c>
      <c r="CS212" s="8">
        <f>IF(E212="",0,IF(E212&gt;D212,0,IF(E212&lt;D212,0,IF('Equipes et choix des points'!$I$2=1,IF('Matchs et classements'!E212='Matchs et classements'!D212,1),IF('Equipes et choix des points'!$I$2=2,IF('Matchs et classements'!E212='Matchs et classements'!D212,2))))))</f>
        <v>0</v>
      </c>
      <c r="CT212" s="8">
        <f>IF(D212="",0,IF(D212&gt;E212,0,IF(D212=E212,0,IF('Equipes et choix des points'!$I$2=1,IF('Matchs et classements'!D212&lt;'Matchs et classements'!E212,0),IF('Equipes et choix des points'!$I$2=2,IF('Matchs et classements'!D212&lt;'Matchs et classements'!E212,1))))))</f>
        <v>0</v>
      </c>
      <c r="CU212" s="8">
        <f>IF(E212="",0,IF(E212&gt;D212,0,IF(E212=D212,0,IF('Equipes et choix des points'!$I$2=1,IF('Matchs et classements'!E212&lt;'Matchs et classements'!D212,0),IF('Equipes et choix des points'!$I$2=2,IF('Matchs et classements'!E212&lt;'Matchs et classements'!D212,1))))))</f>
        <v>0</v>
      </c>
      <c r="CV212" s="8">
        <f t="shared" si="145"/>
        <v>0</v>
      </c>
      <c r="CW212" s="8">
        <f t="shared" si="146"/>
        <v>0</v>
      </c>
      <c r="CX212" s="8">
        <f t="shared" si="147"/>
        <v>0</v>
      </c>
      <c r="CY212" s="8">
        <f t="shared" si="148"/>
        <v>0</v>
      </c>
      <c r="CZ212" s="8" t="b">
        <f t="shared" si="131"/>
        <v>0</v>
      </c>
      <c r="DA212" s="8" t="b">
        <f t="shared" si="132"/>
        <v>0</v>
      </c>
      <c r="DB212" s="8" t="b">
        <f t="shared" si="133"/>
        <v>0</v>
      </c>
      <c r="DC212" s="8" t="b">
        <f t="shared" si="134"/>
        <v>0</v>
      </c>
      <c r="DD212" s="8" t="b">
        <f t="shared" si="135"/>
        <v>0</v>
      </c>
      <c r="DE212" s="8" t="b">
        <f t="shared" si="136"/>
        <v>0</v>
      </c>
      <c r="DF212" s="8">
        <f t="shared" si="137"/>
        <v>0</v>
      </c>
      <c r="DG212" s="8">
        <f t="shared" si="138"/>
        <v>0</v>
      </c>
      <c r="DH212" s="8">
        <f t="shared" si="139"/>
        <v>0</v>
      </c>
      <c r="DI212" s="8">
        <f t="shared" si="140"/>
        <v>0</v>
      </c>
      <c r="DJ212" s="19"/>
      <c r="DK212" s="18"/>
      <c r="DL212" s="18"/>
      <c r="DM212" s="19"/>
      <c r="DN212" s="19"/>
      <c r="DO212" s="18"/>
      <c r="DP212" s="18"/>
      <c r="DQ212" s="19"/>
      <c r="DR212" s="19"/>
      <c r="DS212" s="18"/>
      <c r="DT212" s="18"/>
      <c r="DU212" s="19"/>
      <c r="DV212" s="18"/>
      <c r="DW212" s="18"/>
      <c r="DX212" s="18"/>
      <c r="DY212" s="18"/>
      <c r="DZ212" s="18"/>
      <c r="EA212" s="18"/>
      <c r="EB212" s="18"/>
      <c r="EC212" s="18"/>
      <c r="ED212" s="18"/>
      <c r="EE212" s="18"/>
      <c r="EF212" s="18"/>
      <c r="EG212" s="18"/>
      <c r="EH212" s="18"/>
      <c r="EI212" s="18"/>
      <c r="EJ212" s="18"/>
      <c r="EK212" s="18"/>
      <c r="EL212" s="18"/>
      <c r="EM212" s="18"/>
      <c r="EN212" s="18"/>
      <c r="EO212" s="18"/>
      <c r="EP212" s="18"/>
      <c r="EQ212" s="18"/>
      <c r="ER212" s="18"/>
      <c r="ES212" s="18"/>
      <c r="ET212" s="18"/>
      <c r="EU212" s="18"/>
      <c r="EV212" s="18"/>
      <c r="EW212" s="18"/>
      <c r="EX212" s="18"/>
      <c r="EY212" s="18"/>
      <c r="EZ212" s="18"/>
      <c r="FA212" s="18"/>
      <c r="FB212" s="18"/>
      <c r="FC212" s="18"/>
      <c r="FD212" s="18"/>
      <c r="FE212" s="18"/>
    </row>
    <row r="213" spans="1:161" ht="15.75" thickBot="1" x14ac:dyDescent="0.3">
      <c r="A213" s="36"/>
      <c r="B213" s="72"/>
      <c r="C213" s="37"/>
      <c r="D213" s="38"/>
      <c r="E213" s="39"/>
      <c r="F213" s="40"/>
      <c r="G213" s="75"/>
      <c r="H213" s="41"/>
      <c r="I213" s="42"/>
      <c r="J213" s="43"/>
      <c r="K213" s="105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I213" s="18"/>
      <c r="AJ213" s="18"/>
      <c r="AK213" s="18"/>
      <c r="AL213" s="18"/>
      <c r="AM213" s="18"/>
      <c r="AN213" s="18"/>
      <c r="AO213" s="18"/>
      <c r="AP213" s="18"/>
      <c r="AQ213" s="18"/>
      <c r="AR213" s="18"/>
      <c r="AS213" s="18"/>
      <c r="AT213" s="18"/>
      <c r="AU213" s="18"/>
      <c r="AV213" s="18"/>
      <c r="AW213" s="19"/>
      <c r="AX213" s="18"/>
      <c r="AY213" s="18"/>
      <c r="AZ213" s="18"/>
      <c r="BA213" s="18"/>
      <c r="BB213" s="18"/>
      <c r="BC213" s="18"/>
      <c r="BD213" s="18"/>
      <c r="BE213" s="18"/>
      <c r="BF213" s="18"/>
      <c r="BG213" s="18"/>
      <c r="BH213" s="19"/>
      <c r="BI213" s="18"/>
      <c r="BJ213" s="18"/>
      <c r="BK213" s="18"/>
      <c r="BL213" s="18"/>
      <c r="BM213" s="18"/>
      <c r="BN213" s="18"/>
      <c r="BO213" s="18"/>
      <c r="BP213" s="18"/>
      <c r="BQ213" s="18"/>
      <c r="BR213" s="18"/>
      <c r="BS213" s="19"/>
      <c r="BT213" s="18"/>
      <c r="BU213" s="18"/>
      <c r="BV213" s="18"/>
      <c r="BW213" s="18"/>
      <c r="BX213" s="18"/>
      <c r="BY213" s="18"/>
      <c r="BZ213" s="18"/>
      <c r="CA213" s="18"/>
      <c r="CB213" s="18"/>
      <c r="CC213" s="18"/>
      <c r="CD213" s="18"/>
      <c r="CE213" s="18"/>
      <c r="CF213" s="18"/>
      <c r="CG213" s="18"/>
      <c r="CH213" s="18"/>
      <c r="CI213" s="18"/>
      <c r="CJ213" s="8">
        <f t="shared" si="129"/>
        <v>0</v>
      </c>
      <c r="CK213" s="8">
        <f t="shared" si="130"/>
        <v>0</v>
      </c>
      <c r="CL213" s="8" t="str">
        <f t="shared" si="141"/>
        <v/>
      </c>
      <c r="CM213" s="8" t="str">
        <f t="shared" si="142"/>
        <v/>
      </c>
      <c r="CN213" s="8" t="str">
        <f t="shared" si="143"/>
        <v/>
      </c>
      <c r="CO213" s="8" t="str">
        <f t="shared" si="144"/>
        <v/>
      </c>
      <c r="CP213" s="8">
        <f>IF(D213="",0,IF(D213=E213,0,IF(D213&lt;E213,0,IF('Equipes et choix des points'!$I$2=1,IF('Matchs et classements'!D213&gt;'Matchs et classements'!E213,3),IF('Equipes et choix des points'!$I$2=2,IF('Matchs et classements'!D213&gt;E213,4))))))</f>
        <v>0</v>
      </c>
      <c r="CQ213" s="8">
        <f>IF(E213="",0,IF(E213=D213,0,IF(E213&lt;D213,0,IF('Equipes et choix des points'!$I$2=1,IF('Matchs et classements'!E213&gt;'Matchs et classements'!D213,3),IF('Equipes et choix des points'!$I$2=2,IF('Matchs et classements'!E213&gt;'Matchs et classements'!D213,4))))))</f>
        <v>0</v>
      </c>
      <c r="CR213" s="8">
        <f>IF(D213="",0,IF(D213&gt;E213,0,IF(D213&lt;E213,0,IF('Equipes et choix des points'!$I$2=1,IF('Matchs et classements'!D213='Matchs et classements'!E213,1),IF('Equipes et choix des points'!$I$2=2,IF('Matchs et classements'!D213='Matchs et classements'!E213,2))))))</f>
        <v>0</v>
      </c>
      <c r="CS213" s="8">
        <f>IF(E213="",0,IF(E213&gt;D213,0,IF(E213&lt;D213,0,IF('Equipes et choix des points'!$I$2=1,IF('Matchs et classements'!E213='Matchs et classements'!D213,1),IF('Equipes et choix des points'!$I$2=2,IF('Matchs et classements'!E213='Matchs et classements'!D213,2))))))</f>
        <v>0</v>
      </c>
      <c r="CT213" s="8">
        <f>IF(D213="",0,IF(D213&gt;E213,0,IF(D213=E213,0,IF('Equipes et choix des points'!$I$2=1,IF('Matchs et classements'!D213&lt;'Matchs et classements'!E213,0),IF('Equipes et choix des points'!$I$2=2,IF('Matchs et classements'!D213&lt;'Matchs et classements'!E213,1))))))</f>
        <v>0</v>
      </c>
      <c r="CU213" s="8">
        <f>IF(E213="",0,IF(E213&gt;D213,0,IF(E213=D213,0,IF('Equipes et choix des points'!$I$2=1,IF('Matchs et classements'!E213&lt;'Matchs et classements'!D213,0),IF('Equipes et choix des points'!$I$2=2,IF('Matchs et classements'!E213&lt;'Matchs et classements'!D213,1))))))</f>
        <v>0</v>
      </c>
      <c r="CV213" s="8">
        <f t="shared" si="145"/>
        <v>0</v>
      </c>
      <c r="CW213" s="8">
        <f t="shared" si="146"/>
        <v>0</v>
      </c>
      <c r="CX213" s="8">
        <f t="shared" si="147"/>
        <v>0</v>
      </c>
      <c r="CY213" s="8">
        <f t="shared" si="148"/>
        <v>0</v>
      </c>
      <c r="CZ213" s="8" t="b">
        <f t="shared" si="131"/>
        <v>0</v>
      </c>
      <c r="DA213" s="8" t="b">
        <f t="shared" si="132"/>
        <v>0</v>
      </c>
      <c r="DB213" s="8" t="b">
        <f t="shared" si="133"/>
        <v>0</v>
      </c>
      <c r="DC213" s="8" t="b">
        <f t="shared" si="134"/>
        <v>0</v>
      </c>
      <c r="DD213" s="8" t="b">
        <f t="shared" si="135"/>
        <v>0</v>
      </c>
      <c r="DE213" s="8" t="b">
        <f t="shared" si="136"/>
        <v>0</v>
      </c>
      <c r="DF213" s="8">
        <f t="shared" si="137"/>
        <v>0</v>
      </c>
      <c r="DG213" s="8">
        <f t="shared" si="138"/>
        <v>0</v>
      </c>
      <c r="DH213" s="8">
        <f t="shared" si="139"/>
        <v>0</v>
      </c>
      <c r="DI213" s="8">
        <f t="shared" si="140"/>
        <v>0</v>
      </c>
      <c r="DJ213" s="19"/>
      <c r="DK213" s="18"/>
      <c r="DL213" s="18"/>
      <c r="DM213" s="19"/>
      <c r="DN213" s="19"/>
      <c r="DO213" s="18"/>
      <c r="DP213" s="18"/>
      <c r="DQ213" s="19"/>
      <c r="DR213" s="19"/>
      <c r="DS213" s="18"/>
      <c r="DT213" s="18"/>
      <c r="DU213" s="19"/>
      <c r="DV213" s="18"/>
      <c r="DW213" s="18"/>
      <c r="DX213" s="18"/>
      <c r="DY213" s="18"/>
      <c r="DZ213" s="18"/>
      <c r="EA213" s="18"/>
      <c r="EB213" s="18"/>
      <c r="EC213" s="18"/>
      <c r="ED213" s="18"/>
      <c r="EE213" s="18"/>
      <c r="EF213" s="18"/>
      <c r="EG213" s="18"/>
      <c r="EH213" s="18"/>
      <c r="EI213" s="18"/>
      <c r="EJ213" s="18"/>
      <c r="EK213" s="18"/>
      <c r="EL213" s="18"/>
      <c r="EM213" s="18"/>
      <c r="EN213" s="18"/>
      <c r="EO213" s="18"/>
      <c r="EP213" s="18"/>
      <c r="EQ213" s="18"/>
      <c r="ER213" s="18"/>
      <c r="ES213" s="18"/>
      <c r="ET213" s="18"/>
      <c r="EU213" s="18"/>
      <c r="EV213" s="18"/>
      <c r="EW213" s="18"/>
      <c r="EX213" s="18"/>
      <c r="EY213" s="18"/>
      <c r="EZ213" s="18"/>
      <c r="FA213" s="18"/>
      <c r="FB213" s="18"/>
      <c r="FC213" s="18"/>
      <c r="FD213" s="18"/>
      <c r="FE213" s="18"/>
    </row>
    <row r="214" spans="1:161" x14ac:dyDescent="0.25">
      <c r="A214" s="20"/>
      <c r="B214" s="70"/>
      <c r="C214" s="21"/>
      <c r="D214" s="22"/>
      <c r="E214" s="23"/>
      <c r="F214" s="24"/>
      <c r="G214" s="73"/>
      <c r="H214" s="25"/>
      <c r="I214" s="26"/>
      <c r="J214" s="27"/>
      <c r="K214" s="103">
        <v>22</v>
      </c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9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9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9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8">
        <f t="shared" si="129"/>
        <v>0</v>
      </c>
      <c r="CK214" s="8">
        <f t="shared" si="130"/>
        <v>0</v>
      </c>
      <c r="CL214" s="8" t="str">
        <f t="shared" si="141"/>
        <v/>
      </c>
      <c r="CM214" s="8" t="str">
        <f t="shared" si="142"/>
        <v/>
      </c>
      <c r="CN214" s="8" t="str">
        <f t="shared" si="143"/>
        <v/>
      </c>
      <c r="CO214" s="8" t="str">
        <f t="shared" si="144"/>
        <v/>
      </c>
      <c r="CP214" s="8">
        <f>IF(D214="",0,IF(D214=E214,0,IF(D214&lt;E214,0,IF('Equipes et choix des points'!$I$2=1,IF('Matchs et classements'!D214&gt;'Matchs et classements'!E214,3),IF('Equipes et choix des points'!$I$2=2,IF('Matchs et classements'!D214&gt;E214,4))))))</f>
        <v>0</v>
      </c>
      <c r="CQ214" s="8">
        <f>IF(E214="",0,IF(E214=D214,0,IF(E214&lt;D214,0,IF('Equipes et choix des points'!$I$2=1,IF('Matchs et classements'!E214&gt;'Matchs et classements'!D214,3),IF('Equipes et choix des points'!$I$2=2,IF('Matchs et classements'!E214&gt;'Matchs et classements'!D214,4))))))</f>
        <v>0</v>
      </c>
      <c r="CR214" s="8">
        <f>IF(D214="",0,IF(D214&gt;E214,0,IF(D214&lt;E214,0,IF('Equipes et choix des points'!$I$2=1,IF('Matchs et classements'!D214='Matchs et classements'!E214,1),IF('Equipes et choix des points'!$I$2=2,IF('Matchs et classements'!D214='Matchs et classements'!E214,2))))))</f>
        <v>0</v>
      </c>
      <c r="CS214" s="8">
        <f>IF(E214="",0,IF(E214&gt;D214,0,IF(E214&lt;D214,0,IF('Equipes et choix des points'!$I$2=1,IF('Matchs et classements'!E214='Matchs et classements'!D214,1),IF('Equipes et choix des points'!$I$2=2,IF('Matchs et classements'!E214='Matchs et classements'!D214,2))))))</f>
        <v>0</v>
      </c>
      <c r="CT214" s="8">
        <f>IF(D214="",0,IF(D214&gt;E214,0,IF(D214=E214,0,IF('Equipes et choix des points'!$I$2=1,IF('Matchs et classements'!D214&lt;'Matchs et classements'!E214,0),IF('Equipes et choix des points'!$I$2=2,IF('Matchs et classements'!D214&lt;'Matchs et classements'!E214,1))))))</f>
        <v>0</v>
      </c>
      <c r="CU214" s="8">
        <f>IF(E214="",0,IF(E214&gt;D214,0,IF(E214=D214,0,IF('Equipes et choix des points'!$I$2=1,IF('Matchs et classements'!E214&lt;'Matchs et classements'!D214,0),IF('Equipes et choix des points'!$I$2=2,IF('Matchs et classements'!E214&lt;'Matchs et classements'!D214,1))))))</f>
        <v>0</v>
      </c>
      <c r="CV214" s="8">
        <f t="shared" si="145"/>
        <v>0</v>
      </c>
      <c r="CW214" s="8">
        <f t="shared" si="146"/>
        <v>0</v>
      </c>
      <c r="CX214" s="8">
        <f t="shared" si="147"/>
        <v>0</v>
      </c>
      <c r="CY214" s="8">
        <f t="shared" si="148"/>
        <v>0</v>
      </c>
      <c r="CZ214" s="8" t="b">
        <f t="shared" si="131"/>
        <v>0</v>
      </c>
      <c r="DA214" s="8" t="b">
        <f t="shared" si="132"/>
        <v>0</v>
      </c>
      <c r="DB214" s="8" t="b">
        <f t="shared" si="133"/>
        <v>0</v>
      </c>
      <c r="DC214" s="8" t="b">
        <f t="shared" si="134"/>
        <v>0</v>
      </c>
      <c r="DD214" s="8" t="b">
        <f t="shared" si="135"/>
        <v>0</v>
      </c>
      <c r="DE214" s="8" t="b">
        <f t="shared" si="136"/>
        <v>0</v>
      </c>
      <c r="DF214" s="8">
        <f t="shared" si="137"/>
        <v>0</v>
      </c>
      <c r="DG214" s="8">
        <f t="shared" si="138"/>
        <v>0</v>
      </c>
      <c r="DH214" s="8">
        <f t="shared" si="139"/>
        <v>0</v>
      </c>
      <c r="DI214" s="8">
        <f t="shared" si="140"/>
        <v>0</v>
      </c>
      <c r="DJ214" s="19"/>
      <c r="DK214" s="18"/>
      <c r="DL214" s="18"/>
      <c r="DM214" s="19"/>
      <c r="DN214" s="19"/>
      <c r="DO214" s="18"/>
      <c r="DP214" s="18"/>
      <c r="DQ214" s="19"/>
      <c r="DR214" s="19"/>
      <c r="DS214" s="18"/>
      <c r="DT214" s="18"/>
      <c r="DU214" s="19"/>
      <c r="DV214" s="18"/>
      <c r="DW214" s="18"/>
      <c r="DX214" s="18"/>
      <c r="DY214" s="18"/>
      <c r="DZ214" s="18"/>
      <c r="EA214" s="18"/>
      <c r="EB214" s="18"/>
      <c r="EC214" s="18"/>
      <c r="ED214" s="18"/>
      <c r="EE214" s="18"/>
      <c r="EF214" s="18"/>
      <c r="EG214" s="18"/>
      <c r="EH214" s="18"/>
      <c r="EI214" s="18"/>
      <c r="EJ214" s="18"/>
      <c r="EK214" s="18"/>
      <c r="EL214" s="18"/>
      <c r="EM214" s="18"/>
      <c r="EN214" s="18"/>
      <c r="EO214" s="18"/>
      <c r="EP214" s="18"/>
      <c r="EQ214" s="18"/>
      <c r="ER214" s="18"/>
      <c r="ES214" s="18"/>
      <c r="ET214" s="18"/>
      <c r="EU214" s="18"/>
      <c r="EV214" s="18"/>
      <c r="EW214" s="18"/>
      <c r="EX214" s="18"/>
      <c r="EY214" s="18"/>
      <c r="EZ214" s="18"/>
      <c r="FA214" s="18"/>
      <c r="FB214" s="18"/>
      <c r="FC214" s="18"/>
      <c r="FD214" s="18"/>
      <c r="FE214" s="18"/>
    </row>
    <row r="215" spans="1:161" x14ac:dyDescent="0.25">
      <c r="A215" s="28"/>
      <c r="B215" s="71"/>
      <c r="C215" s="29"/>
      <c r="D215" s="30"/>
      <c r="E215" s="31"/>
      <c r="F215" s="32"/>
      <c r="G215" s="74"/>
      <c r="H215" s="33"/>
      <c r="I215" s="34"/>
      <c r="J215" s="35"/>
      <c r="K215" s="104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R215" s="18"/>
      <c r="AS215" s="18"/>
      <c r="AT215" s="18"/>
      <c r="AU215" s="18"/>
      <c r="AV215" s="18"/>
      <c r="AW215" s="19"/>
      <c r="AX215" s="18"/>
      <c r="AY215" s="18"/>
      <c r="AZ215" s="18"/>
      <c r="BA215" s="18"/>
      <c r="BB215" s="18"/>
      <c r="BC215" s="18"/>
      <c r="BD215" s="18"/>
      <c r="BE215" s="18"/>
      <c r="BF215" s="18"/>
      <c r="BG215" s="18"/>
      <c r="BH215" s="19"/>
      <c r="BI215" s="18"/>
      <c r="BJ215" s="18"/>
      <c r="BK215" s="18"/>
      <c r="BL215" s="18"/>
      <c r="BM215" s="18"/>
      <c r="BN215" s="18"/>
      <c r="BO215" s="18"/>
      <c r="BP215" s="18"/>
      <c r="BQ215" s="18"/>
      <c r="BR215" s="18"/>
      <c r="BS215" s="19"/>
      <c r="BT215" s="18"/>
      <c r="BU215" s="18"/>
      <c r="BV215" s="18"/>
      <c r="BW215" s="18"/>
      <c r="BX215" s="18"/>
      <c r="BY215" s="18"/>
      <c r="BZ215" s="18"/>
      <c r="CA215" s="18"/>
      <c r="CB215" s="18"/>
      <c r="CC215" s="18"/>
      <c r="CD215" s="18"/>
      <c r="CE215" s="18"/>
      <c r="CF215" s="18"/>
      <c r="CG215" s="18"/>
      <c r="CH215" s="18"/>
      <c r="CI215" s="18"/>
      <c r="CJ215" s="8">
        <f t="shared" si="129"/>
        <v>0</v>
      </c>
      <c r="CK215" s="8">
        <f t="shared" si="130"/>
        <v>0</v>
      </c>
      <c r="CL215" s="8" t="str">
        <f t="shared" si="141"/>
        <v/>
      </c>
      <c r="CM215" s="8" t="str">
        <f t="shared" si="142"/>
        <v/>
      </c>
      <c r="CN215" s="8" t="str">
        <f t="shared" si="143"/>
        <v/>
      </c>
      <c r="CO215" s="8" t="str">
        <f t="shared" si="144"/>
        <v/>
      </c>
      <c r="CP215" s="8">
        <f>IF(D215="",0,IF(D215=E215,0,IF(D215&lt;E215,0,IF('Equipes et choix des points'!$I$2=1,IF('Matchs et classements'!D215&gt;'Matchs et classements'!E215,3),IF('Equipes et choix des points'!$I$2=2,IF('Matchs et classements'!D215&gt;E215,4))))))</f>
        <v>0</v>
      </c>
      <c r="CQ215" s="8">
        <f>IF(E215="",0,IF(E215=D215,0,IF(E215&lt;D215,0,IF('Equipes et choix des points'!$I$2=1,IF('Matchs et classements'!E215&gt;'Matchs et classements'!D215,3),IF('Equipes et choix des points'!$I$2=2,IF('Matchs et classements'!E215&gt;'Matchs et classements'!D215,4))))))</f>
        <v>0</v>
      </c>
      <c r="CR215" s="8">
        <f>IF(D215="",0,IF(D215&gt;E215,0,IF(D215&lt;E215,0,IF('Equipes et choix des points'!$I$2=1,IF('Matchs et classements'!D215='Matchs et classements'!E215,1),IF('Equipes et choix des points'!$I$2=2,IF('Matchs et classements'!D215='Matchs et classements'!E215,2))))))</f>
        <v>0</v>
      </c>
      <c r="CS215" s="8">
        <f>IF(E215="",0,IF(E215&gt;D215,0,IF(E215&lt;D215,0,IF('Equipes et choix des points'!$I$2=1,IF('Matchs et classements'!E215='Matchs et classements'!D215,1),IF('Equipes et choix des points'!$I$2=2,IF('Matchs et classements'!E215='Matchs et classements'!D215,2))))))</f>
        <v>0</v>
      </c>
      <c r="CT215" s="8">
        <f>IF(D215="",0,IF(D215&gt;E215,0,IF(D215=E215,0,IF('Equipes et choix des points'!$I$2=1,IF('Matchs et classements'!D215&lt;'Matchs et classements'!E215,0),IF('Equipes et choix des points'!$I$2=2,IF('Matchs et classements'!D215&lt;'Matchs et classements'!E215,1))))))</f>
        <v>0</v>
      </c>
      <c r="CU215" s="8">
        <f>IF(E215="",0,IF(E215&gt;D215,0,IF(E215=D215,0,IF('Equipes et choix des points'!$I$2=1,IF('Matchs et classements'!E215&lt;'Matchs et classements'!D215,0),IF('Equipes et choix des points'!$I$2=2,IF('Matchs et classements'!E215&lt;'Matchs et classements'!D215,1))))))</f>
        <v>0</v>
      </c>
      <c r="CV215" s="8">
        <f t="shared" si="145"/>
        <v>0</v>
      </c>
      <c r="CW215" s="8">
        <f t="shared" si="146"/>
        <v>0</v>
      </c>
      <c r="CX215" s="8">
        <f t="shared" si="147"/>
        <v>0</v>
      </c>
      <c r="CY215" s="8">
        <f t="shared" si="148"/>
        <v>0</v>
      </c>
      <c r="CZ215" s="8" t="b">
        <f t="shared" si="131"/>
        <v>0</v>
      </c>
      <c r="DA215" s="8" t="b">
        <f t="shared" si="132"/>
        <v>0</v>
      </c>
      <c r="DB215" s="8" t="b">
        <f t="shared" si="133"/>
        <v>0</v>
      </c>
      <c r="DC215" s="8" t="b">
        <f t="shared" si="134"/>
        <v>0</v>
      </c>
      <c r="DD215" s="8" t="b">
        <f t="shared" si="135"/>
        <v>0</v>
      </c>
      <c r="DE215" s="8" t="b">
        <f t="shared" si="136"/>
        <v>0</v>
      </c>
      <c r="DF215" s="8">
        <f t="shared" si="137"/>
        <v>0</v>
      </c>
      <c r="DG215" s="8">
        <f t="shared" si="138"/>
        <v>0</v>
      </c>
      <c r="DH215" s="8">
        <f t="shared" si="139"/>
        <v>0</v>
      </c>
      <c r="DI215" s="8">
        <f t="shared" si="140"/>
        <v>0</v>
      </c>
      <c r="DJ215" s="19"/>
      <c r="DK215" s="18"/>
      <c r="DL215" s="18"/>
      <c r="DM215" s="19"/>
      <c r="DN215" s="19"/>
      <c r="DO215" s="18"/>
      <c r="DP215" s="18"/>
      <c r="DQ215" s="19"/>
      <c r="DR215" s="19"/>
      <c r="DS215" s="18"/>
      <c r="DT215" s="18"/>
      <c r="DU215" s="19"/>
      <c r="DV215" s="18"/>
      <c r="DW215" s="18"/>
      <c r="DX215" s="18"/>
      <c r="DY215" s="18"/>
      <c r="DZ215" s="18"/>
      <c r="EA215" s="18"/>
      <c r="EB215" s="18"/>
      <c r="EC215" s="18"/>
      <c r="ED215" s="18"/>
      <c r="EE215" s="18"/>
      <c r="EF215" s="18"/>
      <c r="EG215" s="18"/>
      <c r="EH215" s="18"/>
      <c r="EI215" s="18"/>
      <c r="EJ215" s="18"/>
      <c r="EK215" s="18"/>
      <c r="EL215" s="18"/>
      <c r="EM215" s="18"/>
      <c r="EN215" s="18"/>
      <c r="EO215" s="18"/>
      <c r="EP215" s="18"/>
      <c r="EQ215" s="18"/>
      <c r="ER215" s="18"/>
      <c r="ES215" s="18"/>
      <c r="ET215" s="18"/>
      <c r="EU215" s="18"/>
      <c r="EV215" s="18"/>
      <c r="EW215" s="18"/>
      <c r="EX215" s="18"/>
      <c r="EY215" s="18"/>
      <c r="EZ215" s="18"/>
      <c r="FA215" s="18"/>
      <c r="FB215" s="18"/>
      <c r="FC215" s="18"/>
      <c r="FD215" s="18"/>
      <c r="FE215" s="18"/>
    </row>
    <row r="216" spans="1:161" x14ac:dyDescent="0.25">
      <c r="A216" s="28"/>
      <c r="B216" s="71"/>
      <c r="C216" s="29"/>
      <c r="D216" s="30"/>
      <c r="E216" s="31"/>
      <c r="F216" s="32"/>
      <c r="G216" s="74"/>
      <c r="H216" s="33"/>
      <c r="I216" s="34"/>
      <c r="J216" s="35"/>
      <c r="K216" s="104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9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9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9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8">
        <f t="shared" si="129"/>
        <v>0</v>
      </c>
      <c r="CK216" s="8">
        <f t="shared" si="130"/>
        <v>0</v>
      </c>
      <c r="CL216" s="8" t="str">
        <f t="shared" si="141"/>
        <v/>
      </c>
      <c r="CM216" s="8" t="str">
        <f t="shared" si="142"/>
        <v/>
      </c>
      <c r="CN216" s="8" t="str">
        <f t="shared" si="143"/>
        <v/>
      </c>
      <c r="CO216" s="8" t="str">
        <f t="shared" si="144"/>
        <v/>
      </c>
      <c r="CP216" s="8">
        <f>IF(D216="",0,IF(D216=E216,0,IF(D216&lt;E216,0,IF('Equipes et choix des points'!$I$2=1,IF('Matchs et classements'!D216&gt;'Matchs et classements'!E216,3),IF('Equipes et choix des points'!$I$2=2,IF('Matchs et classements'!D216&gt;E216,4))))))</f>
        <v>0</v>
      </c>
      <c r="CQ216" s="8">
        <f>IF(E216="",0,IF(E216=D216,0,IF(E216&lt;D216,0,IF('Equipes et choix des points'!$I$2=1,IF('Matchs et classements'!E216&gt;'Matchs et classements'!D216,3),IF('Equipes et choix des points'!$I$2=2,IF('Matchs et classements'!E216&gt;'Matchs et classements'!D216,4))))))</f>
        <v>0</v>
      </c>
      <c r="CR216" s="8">
        <f>IF(D216="",0,IF(D216&gt;E216,0,IF(D216&lt;E216,0,IF('Equipes et choix des points'!$I$2=1,IF('Matchs et classements'!D216='Matchs et classements'!E216,1),IF('Equipes et choix des points'!$I$2=2,IF('Matchs et classements'!D216='Matchs et classements'!E216,2))))))</f>
        <v>0</v>
      </c>
      <c r="CS216" s="8">
        <f>IF(E216="",0,IF(E216&gt;D216,0,IF(E216&lt;D216,0,IF('Equipes et choix des points'!$I$2=1,IF('Matchs et classements'!E216='Matchs et classements'!D216,1),IF('Equipes et choix des points'!$I$2=2,IF('Matchs et classements'!E216='Matchs et classements'!D216,2))))))</f>
        <v>0</v>
      </c>
      <c r="CT216" s="8">
        <f>IF(D216="",0,IF(D216&gt;E216,0,IF(D216=E216,0,IF('Equipes et choix des points'!$I$2=1,IF('Matchs et classements'!D216&lt;'Matchs et classements'!E216,0),IF('Equipes et choix des points'!$I$2=2,IF('Matchs et classements'!D216&lt;'Matchs et classements'!E216,1))))))</f>
        <v>0</v>
      </c>
      <c r="CU216" s="8">
        <f>IF(E216="",0,IF(E216&gt;D216,0,IF(E216=D216,0,IF('Equipes et choix des points'!$I$2=1,IF('Matchs et classements'!E216&lt;'Matchs et classements'!D216,0),IF('Equipes et choix des points'!$I$2=2,IF('Matchs et classements'!E216&lt;'Matchs et classements'!D216,1))))))</f>
        <v>0</v>
      </c>
      <c r="CV216" s="8">
        <f t="shared" si="145"/>
        <v>0</v>
      </c>
      <c r="CW216" s="8">
        <f t="shared" si="146"/>
        <v>0</v>
      </c>
      <c r="CX216" s="8">
        <f t="shared" si="147"/>
        <v>0</v>
      </c>
      <c r="CY216" s="8">
        <f t="shared" si="148"/>
        <v>0</v>
      </c>
      <c r="CZ216" s="8" t="b">
        <f t="shared" si="131"/>
        <v>0</v>
      </c>
      <c r="DA216" s="8" t="b">
        <f t="shared" si="132"/>
        <v>0</v>
      </c>
      <c r="DB216" s="8" t="b">
        <f t="shared" si="133"/>
        <v>0</v>
      </c>
      <c r="DC216" s="8" t="b">
        <f t="shared" si="134"/>
        <v>0</v>
      </c>
      <c r="DD216" s="8" t="b">
        <f t="shared" si="135"/>
        <v>0</v>
      </c>
      <c r="DE216" s="8" t="b">
        <f t="shared" si="136"/>
        <v>0</v>
      </c>
      <c r="DF216" s="8">
        <f t="shared" si="137"/>
        <v>0</v>
      </c>
      <c r="DG216" s="8">
        <f t="shared" si="138"/>
        <v>0</v>
      </c>
      <c r="DH216" s="8">
        <f t="shared" si="139"/>
        <v>0</v>
      </c>
      <c r="DI216" s="8">
        <f t="shared" si="140"/>
        <v>0</v>
      </c>
      <c r="DJ216" s="19"/>
      <c r="DK216" s="18"/>
      <c r="DL216" s="18"/>
      <c r="DM216" s="19"/>
      <c r="DN216" s="19"/>
      <c r="DO216" s="18"/>
      <c r="DP216" s="18"/>
      <c r="DQ216" s="19"/>
      <c r="DR216" s="19"/>
      <c r="DS216" s="18"/>
      <c r="DT216" s="18"/>
      <c r="DU216" s="19"/>
      <c r="DV216" s="18"/>
      <c r="DW216" s="18"/>
      <c r="DX216" s="18"/>
      <c r="DY216" s="18"/>
      <c r="DZ216" s="18"/>
      <c r="EA216" s="18"/>
      <c r="EB216" s="18"/>
      <c r="EC216" s="18"/>
      <c r="ED216" s="18"/>
      <c r="EE216" s="18"/>
      <c r="EF216" s="18"/>
      <c r="EG216" s="18"/>
      <c r="EH216" s="18"/>
      <c r="EI216" s="18"/>
      <c r="EJ216" s="18"/>
      <c r="EK216" s="18"/>
      <c r="EL216" s="18"/>
      <c r="EM216" s="18"/>
      <c r="EN216" s="18"/>
      <c r="EO216" s="18"/>
      <c r="EP216" s="18"/>
      <c r="EQ216" s="18"/>
      <c r="ER216" s="18"/>
      <c r="ES216" s="18"/>
      <c r="ET216" s="18"/>
      <c r="EU216" s="18"/>
      <c r="EV216" s="18"/>
      <c r="EW216" s="18"/>
      <c r="EX216" s="18"/>
      <c r="EY216" s="18"/>
      <c r="EZ216" s="18"/>
      <c r="FA216" s="18"/>
      <c r="FB216" s="18"/>
      <c r="FC216" s="18"/>
      <c r="FD216" s="18"/>
      <c r="FE216" s="18"/>
    </row>
    <row r="217" spans="1:161" x14ac:dyDescent="0.25">
      <c r="A217" s="28"/>
      <c r="B217" s="71"/>
      <c r="C217" s="29"/>
      <c r="D217" s="30"/>
      <c r="E217" s="31"/>
      <c r="F217" s="32"/>
      <c r="G217" s="74"/>
      <c r="H217" s="33"/>
      <c r="I217" s="34"/>
      <c r="J217" s="35"/>
      <c r="K217" s="104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9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9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9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18"/>
      <c r="CI217" s="18"/>
      <c r="CJ217" s="8">
        <f t="shared" si="129"/>
        <v>0</v>
      </c>
      <c r="CK217" s="8">
        <f t="shared" si="130"/>
        <v>0</v>
      </c>
      <c r="CL217" s="8" t="str">
        <f t="shared" si="141"/>
        <v/>
      </c>
      <c r="CM217" s="8" t="str">
        <f t="shared" si="142"/>
        <v/>
      </c>
      <c r="CN217" s="8" t="str">
        <f t="shared" si="143"/>
        <v/>
      </c>
      <c r="CO217" s="8" t="str">
        <f t="shared" si="144"/>
        <v/>
      </c>
      <c r="CP217" s="8">
        <f>IF(D217="",0,IF(D217=E217,0,IF(D217&lt;E217,0,IF('Equipes et choix des points'!$I$2=1,IF('Matchs et classements'!D217&gt;'Matchs et classements'!E217,3),IF('Equipes et choix des points'!$I$2=2,IF('Matchs et classements'!D217&gt;E217,4))))))</f>
        <v>0</v>
      </c>
      <c r="CQ217" s="8">
        <f>IF(E217="",0,IF(E217=D217,0,IF(E217&lt;D217,0,IF('Equipes et choix des points'!$I$2=1,IF('Matchs et classements'!E217&gt;'Matchs et classements'!D217,3),IF('Equipes et choix des points'!$I$2=2,IF('Matchs et classements'!E217&gt;'Matchs et classements'!D217,4))))))</f>
        <v>0</v>
      </c>
      <c r="CR217" s="8">
        <f>IF(D217="",0,IF(D217&gt;E217,0,IF(D217&lt;E217,0,IF('Equipes et choix des points'!$I$2=1,IF('Matchs et classements'!D217='Matchs et classements'!E217,1),IF('Equipes et choix des points'!$I$2=2,IF('Matchs et classements'!D217='Matchs et classements'!E217,2))))))</f>
        <v>0</v>
      </c>
      <c r="CS217" s="8">
        <f>IF(E217="",0,IF(E217&gt;D217,0,IF(E217&lt;D217,0,IF('Equipes et choix des points'!$I$2=1,IF('Matchs et classements'!E217='Matchs et classements'!D217,1),IF('Equipes et choix des points'!$I$2=2,IF('Matchs et classements'!E217='Matchs et classements'!D217,2))))))</f>
        <v>0</v>
      </c>
      <c r="CT217" s="8">
        <f>IF(D217="",0,IF(D217&gt;E217,0,IF(D217=E217,0,IF('Equipes et choix des points'!$I$2=1,IF('Matchs et classements'!D217&lt;'Matchs et classements'!E217,0),IF('Equipes et choix des points'!$I$2=2,IF('Matchs et classements'!D217&lt;'Matchs et classements'!E217,1))))))</f>
        <v>0</v>
      </c>
      <c r="CU217" s="8">
        <f>IF(E217="",0,IF(E217&gt;D217,0,IF(E217=D217,0,IF('Equipes et choix des points'!$I$2=1,IF('Matchs et classements'!E217&lt;'Matchs et classements'!D217,0),IF('Equipes et choix des points'!$I$2=2,IF('Matchs et classements'!E217&lt;'Matchs et classements'!D217,1))))))</f>
        <v>0</v>
      </c>
      <c r="CV217" s="8">
        <f t="shared" si="145"/>
        <v>0</v>
      </c>
      <c r="CW217" s="8">
        <f t="shared" si="146"/>
        <v>0</v>
      </c>
      <c r="CX217" s="8">
        <f t="shared" si="147"/>
        <v>0</v>
      </c>
      <c r="CY217" s="8">
        <f t="shared" si="148"/>
        <v>0</v>
      </c>
      <c r="CZ217" s="8" t="b">
        <f t="shared" si="131"/>
        <v>0</v>
      </c>
      <c r="DA217" s="8" t="b">
        <f t="shared" si="132"/>
        <v>0</v>
      </c>
      <c r="DB217" s="8" t="b">
        <f t="shared" si="133"/>
        <v>0</v>
      </c>
      <c r="DC217" s="8" t="b">
        <f t="shared" si="134"/>
        <v>0</v>
      </c>
      <c r="DD217" s="8" t="b">
        <f t="shared" si="135"/>
        <v>0</v>
      </c>
      <c r="DE217" s="8" t="b">
        <f t="shared" si="136"/>
        <v>0</v>
      </c>
      <c r="DF217" s="8">
        <f t="shared" si="137"/>
        <v>0</v>
      </c>
      <c r="DG217" s="8">
        <f t="shared" si="138"/>
        <v>0</v>
      </c>
      <c r="DH217" s="8">
        <f t="shared" si="139"/>
        <v>0</v>
      </c>
      <c r="DI217" s="8">
        <f t="shared" si="140"/>
        <v>0</v>
      </c>
      <c r="DJ217" s="19"/>
      <c r="DK217" s="18"/>
      <c r="DL217" s="18"/>
      <c r="DM217" s="19"/>
      <c r="DN217" s="19"/>
      <c r="DO217" s="18"/>
      <c r="DP217" s="18"/>
      <c r="DQ217" s="19"/>
      <c r="DR217" s="19"/>
      <c r="DS217" s="18"/>
      <c r="DT217" s="18"/>
      <c r="DU217" s="19"/>
      <c r="DV217" s="18"/>
      <c r="DW217" s="18"/>
      <c r="DX217" s="18"/>
      <c r="DY217" s="18"/>
      <c r="DZ217" s="18"/>
      <c r="EA217" s="18"/>
      <c r="EB217" s="18"/>
      <c r="EC217" s="18"/>
      <c r="ED217" s="18"/>
      <c r="EE217" s="18"/>
      <c r="EF217" s="18"/>
      <c r="EG217" s="18"/>
      <c r="EH217" s="18"/>
      <c r="EI217" s="18"/>
      <c r="EJ217" s="18"/>
      <c r="EK217" s="18"/>
      <c r="EL217" s="18"/>
      <c r="EM217" s="18"/>
      <c r="EN217" s="18"/>
      <c r="EO217" s="18"/>
      <c r="EP217" s="18"/>
      <c r="EQ217" s="18"/>
      <c r="ER217" s="18"/>
      <c r="ES217" s="18"/>
      <c r="ET217" s="18"/>
      <c r="EU217" s="18"/>
      <c r="EV217" s="18"/>
      <c r="EW217" s="18"/>
      <c r="EX217" s="18"/>
      <c r="EY217" s="18"/>
      <c r="EZ217" s="18"/>
      <c r="FA217" s="18"/>
      <c r="FB217" s="18"/>
      <c r="FC217" s="18"/>
      <c r="FD217" s="18"/>
      <c r="FE217" s="18"/>
    </row>
    <row r="218" spans="1:161" x14ac:dyDescent="0.25">
      <c r="A218" s="28"/>
      <c r="B218" s="71"/>
      <c r="C218" s="29"/>
      <c r="D218" s="30"/>
      <c r="E218" s="31"/>
      <c r="F218" s="32"/>
      <c r="G218" s="74"/>
      <c r="H218" s="33"/>
      <c r="I218" s="34"/>
      <c r="J218" s="35"/>
      <c r="K218" s="104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9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9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9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18"/>
      <c r="CI218" s="18"/>
      <c r="CJ218" s="8">
        <f t="shared" si="129"/>
        <v>0</v>
      </c>
      <c r="CK218" s="8">
        <f t="shared" si="130"/>
        <v>0</v>
      </c>
      <c r="CL218" s="8" t="str">
        <f t="shared" si="141"/>
        <v/>
      </c>
      <c r="CM218" s="8" t="str">
        <f t="shared" si="142"/>
        <v/>
      </c>
      <c r="CN218" s="8" t="str">
        <f t="shared" si="143"/>
        <v/>
      </c>
      <c r="CO218" s="8" t="str">
        <f t="shared" si="144"/>
        <v/>
      </c>
      <c r="CP218" s="8">
        <f>IF(D218="",0,IF(D218=E218,0,IF(D218&lt;E218,0,IF('Equipes et choix des points'!$I$2=1,IF('Matchs et classements'!D218&gt;'Matchs et classements'!E218,3),IF('Equipes et choix des points'!$I$2=2,IF('Matchs et classements'!D218&gt;E218,4))))))</f>
        <v>0</v>
      </c>
      <c r="CQ218" s="8">
        <f>IF(E218="",0,IF(E218=D218,0,IF(E218&lt;D218,0,IF('Equipes et choix des points'!$I$2=1,IF('Matchs et classements'!E218&gt;'Matchs et classements'!D218,3),IF('Equipes et choix des points'!$I$2=2,IF('Matchs et classements'!E218&gt;'Matchs et classements'!D218,4))))))</f>
        <v>0</v>
      </c>
      <c r="CR218" s="8">
        <f>IF(D218="",0,IF(D218&gt;E218,0,IF(D218&lt;E218,0,IF('Equipes et choix des points'!$I$2=1,IF('Matchs et classements'!D218='Matchs et classements'!E218,1),IF('Equipes et choix des points'!$I$2=2,IF('Matchs et classements'!D218='Matchs et classements'!E218,2))))))</f>
        <v>0</v>
      </c>
      <c r="CS218" s="8">
        <f>IF(E218="",0,IF(E218&gt;D218,0,IF(E218&lt;D218,0,IF('Equipes et choix des points'!$I$2=1,IF('Matchs et classements'!E218='Matchs et classements'!D218,1),IF('Equipes et choix des points'!$I$2=2,IF('Matchs et classements'!E218='Matchs et classements'!D218,2))))))</f>
        <v>0</v>
      </c>
      <c r="CT218" s="8">
        <f>IF(D218="",0,IF(D218&gt;E218,0,IF(D218=E218,0,IF('Equipes et choix des points'!$I$2=1,IF('Matchs et classements'!D218&lt;'Matchs et classements'!E218,0),IF('Equipes et choix des points'!$I$2=2,IF('Matchs et classements'!D218&lt;'Matchs et classements'!E218,1))))))</f>
        <v>0</v>
      </c>
      <c r="CU218" s="8">
        <f>IF(E218="",0,IF(E218&gt;D218,0,IF(E218=D218,0,IF('Equipes et choix des points'!$I$2=1,IF('Matchs et classements'!E218&lt;'Matchs et classements'!D218,0),IF('Equipes et choix des points'!$I$2=2,IF('Matchs et classements'!E218&lt;'Matchs et classements'!D218,1))))))</f>
        <v>0</v>
      </c>
      <c r="CV218" s="8">
        <f t="shared" si="145"/>
        <v>0</v>
      </c>
      <c r="CW218" s="8">
        <f t="shared" si="146"/>
        <v>0</v>
      </c>
      <c r="CX218" s="8">
        <f t="shared" si="147"/>
        <v>0</v>
      </c>
      <c r="CY218" s="8">
        <f t="shared" si="148"/>
        <v>0</v>
      </c>
      <c r="CZ218" s="8" t="b">
        <f t="shared" si="131"/>
        <v>0</v>
      </c>
      <c r="DA218" s="8" t="b">
        <f t="shared" si="132"/>
        <v>0</v>
      </c>
      <c r="DB218" s="8" t="b">
        <f t="shared" si="133"/>
        <v>0</v>
      </c>
      <c r="DC218" s="8" t="b">
        <f t="shared" si="134"/>
        <v>0</v>
      </c>
      <c r="DD218" s="8" t="b">
        <f t="shared" si="135"/>
        <v>0</v>
      </c>
      <c r="DE218" s="8" t="b">
        <f t="shared" si="136"/>
        <v>0</v>
      </c>
      <c r="DF218" s="8">
        <f t="shared" si="137"/>
        <v>0</v>
      </c>
      <c r="DG218" s="8">
        <f t="shared" si="138"/>
        <v>0</v>
      </c>
      <c r="DH218" s="8">
        <f t="shared" si="139"/>
        <v>0</v>
      </c>
      <c r="DI218" s="8">
        <f t="shared" si="140"/>
        <v>0</v>
      </c>
      <c r="DJ218" s="19"/>
      <c r="DK218" s="18"/>
      <c r="DL218" s="18"/>
      <c r="DM218" s="19"/>
      <c r="DN218" s="19"/>
      <c r="DO218" s="18"/>
      <c r="DP218" s="18"/>
      <c r="DQ218" s="19"/>
      <c r="DR218" s="19"/>
      <c r="DS218" s="18"/>
      <c r="DT218" s="18"/>
      <c r="DU218" s="19"/>
      <c r="DV218" s="18"/>
      <c r="DW218" s="18"/>
      <c r="DX218" s="18"/>
      <c r="DY218" s="18"/>
      <c r="DZ218" s="18"/>
      <c r="EA218" s="18"/>
      <c r="EB218" s="18"/>
      <c r="EC218" s="18"/>
      <c r="ED218" s="18"/>
      <c r="EE218" s="18"/>
      <c r="EF218" s="18"/>
      <c r="EG218" s="18"/>
      <c r="EH218" s="18"/>
      <c r="EI218" s="18"/>
      <c r="EJ218" s="18"/>
      <c r="EK218" s="18"/>
      <c r="EL218" s="18"/>
      <c r="EM218" s="18"/>
      <c r="EN218" s="18"/>
      <c r="EO218" s="18"/>
      <c r="EP218" s="18"/>
      <c r="EQ218" s="18"/>
      <c r="ER218" s="18"/>
      <c r="ES218" s="18"/>
      <c r="ET218" s="18"/>
      <c r="EU218" s="18"/>
      <c r="EV218" s="18"/>
      <c r="EW218" s="18"/>
      <c r="EX218" s="18"/>
      <c r="EY218" s="18"/>
      <c r="EZ218" s="18"/>
      <c r="FA218" s="18"/>
      <c r="FB218" s="18"/>
      <c r="FC218" s="18"/>
      <c r="FD218" s="18"/>
      <c r="FE218" s="18"/>
    </row>
    <row r="219" spans="1:161" x14ac:dyDescent="0.25">
      <c r="A219" s="28"/>
      <c r="B219" s="71"/>
      <c r="C219" s="29"/>
      <c r="D219" s="30"/>
      <c r="E219" s="31"/>
      <c r="F219" s="32"/>
      <c r="G219" s="74"/>
      <c r="H219" s="33"/>
      <c r="I219" s="34"/>
      <c r="J219" s="35"/>
      <c r="K219" s="104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9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9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9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18"/>
      <c r="CI219" s="18"/>
      <c r="CJ219" s="8">
        <f t="shared" si="129"/>
        <v>0</v>
      </c>
      <c r="CK219" s="8">
        <f t="shared" si="130"/>
        <v>0</v>
      </c>
      <c r="CL219" s="8" t="str">
        <f t="shared" si="141"/>
        <v/>
      </c>
      <c r="CM219" s="8" t="str">
        <f t="shared" si="142"/>
        <v/>
      </c>
      <c r="CN219" s="8" t="str">
        <f t="shared" si="143"/>
        <v/>
      </c>
      <c r="CO219" s="8" t="str">
        <f t="shared" si="144"/>
        <v/>
      </c>
      <c r="CP219" s="8">
        <f>IF(D219="",0,IF(D219=E219,0,IF(D219&lt;E219,0,IF('Equipes et choix des points'!$I$2=1,IF('Matchs et classements'!D219&gt;'Matchs et classements'!E219,3),IF('Equipes et choix des points'!$I$2=2,IF('Matchs et classements'!D219&gt;E219,4))))))</f>
        <v>0</v>
      </c>
      <c r="CQ219" s="8">
        <f>IF(E219="",0,IF(E219=D219,0,IF(E219&lt;D219,0,IF('Equipes et choix des points'!$I$2=1,IF('Matchs et classements'!E219&gt;'Matchs et classements'!D219,3),IF('Equipes et choix des points'!$I$2=2,IF('Matchs et classements'!E219&gt;'Matchs et classements'!D219,4))))))</f>
        <v>0</v>
      </c>
      <c r="CR219" s="8">
        <f>IF(D219="",0,IF(D219&gt;E219,0,IF(D219&lt;E219,0,IF('Equipes et choix des points'!$I$2=1,IF('Matchs et classements'!D219='Matchs et classements'!E219,1),IF('Equipes et choix des points'!$I$2=2,IF('Matchs et classements'!D219='Matchs et classements'!E219,2))))))</f>
        <v>0</v>
      </c>
      <c r="CS219" s="8">
        <f>IF(E219="",0,IF(E219&gt;D219,0,IF(E219&lt;D219,0,IF('Equipes et choix des points'!$I$2=1,IF('Matchs et classements'!E219='Matchs et classements'!D219,1),IF('Equipes et choix des points'!$I$2=2,IF('Matchs et classements'!E219='Matchs et classements'!D219,2))))))</f>
        <v>0</v>
      </c>
      <c r="CT219" s="8">
        <f>IF(D219="",0,IF(D219&gt;E219,0,IF(D219=E219,0,IF('Equipes et choix des points'!$I$2=1,IF('Matchs et classements'!D219&lt;'Matchs et classements'!E219,0),IF('Equipes et choix des points'!$I$2=2,IF('Matchs et classements'!D219&lt;'Matchs et classements'!E219,1))))))</f>
        <v>0</v>
      </c>
      <c r="CU219" s="8">
        <f>IF(E219="",0,IF(E219&gt;D219,0,IF(E219=D219,0,IF('Equipes et choix des points'!$I$2=1,IF('Matchs et classements'!E219&lt;'Matchs et classements'!D219,0),IF('Equipes et choix des points'!$I$2=2,IF('Matchs et classements'!E219&lt;'Matchs et classements'!D219,1))))))</f>
        <v>0</v>
      </c>
      <c r="CV219" s="8">
        <f t="shared" si="145"/>
        <v>0</v>
      </c>
      <c r="CW219" s="8">
        <f t="shared" si="146"/>
        <v>0</v>
      </c>
      <c r="CX219" s="8">
        <f t="shared" si="147"/>
        <v>0</v>
      </c>
      <c r="CY219" s="8">
        <f t="shared" si="148"/>
        <v>0</v>
      </c>
      <c r="CZ219" s="8" t="b">
        <f t="shared" si="131"/>
        <v>0</v>
      </c>
      <c r="DA219" s="8" t="b">
        <f t="shared" si="132"/>
        <v>0</v>
      </c>
      <c r="DB219" s="8" t="b">
        <f t="shared" si="133"/>
        <v>0</v>
      </c>
      <c r="DC219" s="8" t="b">
        <f t="shared" si="134"/>
        <v>0</v>
      </c>
      <c r="DD219" s="8" t="b">
        <f t="shared" si="135"/>
        <v>0</v>
      </c>
      <c r="DE219" s="8" t="b">
        <f t="shared" si="136"/>
        <v>0</v>
      </c>
      <c r="DF219" s="8">
        <f t="shared" si="137"/>
        <v>0</v>
      </c>
      <c r="DG219" s="8">
        <f t="shared" si="138"/>
        <v>0</v>
      </c>
      <c r="DH219" s="8">
        <f t="shared" si="139"/>
        <v>0</v>
      </c>
      <c r="DI219" s="8">
        <f t="shared" si="140"/>
        <v>0</v>
      </c>
      <c r="DJ219" s="19"/>
      <c r="DK219" s="18"/>
      <c r="DL219" s="18"/>
      <c r="DM219" s="19"/>
      <c r="DN219" s="19"/>
      <c r="DO219" s="18"/>
      <c r="DP219" s="18"/>
      <c r="DQ219" s="19"/>
      <c r="DR219" s="19"/>
      <c r="DS219" s="18"/>
      <c r="DT219" s="18"/>
      <c r="DU219" s="19"/>
      <c r="DV219" s="18"/>
      <c r="DW219" s="18"/>
      <c r="DX219" s="18"/>
      <c r="DY219" s="18"/>
      <c r="DZ219" s="18"/>
      <c r="EA219" s="18"/>
      <c r="EB219" s="18"/>
      <c r="EC219" s="18"/>
      <c r="ED219" s="18"/>
      <c r="EE219" s="18"/>
      <c r="EF219" s="18"/>
      <c r="EG219" s="18"/>
      <c r="EH219" s="18"/>
      <c r="EI219" s="18"/>
      <c r="EJ219" s="18"/>
      <c r="EK219" s="18"/>
      <c r="EL219" s="18"/>
      <c r="EM219" s="18"/>
      <c r="EN219" s="18"/>
      <c r="EO219" s="18"/>
      <c r="EP219" s="18"/>
      <c r="EQ219" s="18"/>
      <c r="ER219" s="18"/>
      <c r="ES219" s="18"/>
      <c r="ET219" s="18"/>
      <c r="EU219" s="18"/>
      <c r="EV219" s="18"/>
      <c r="EW219" s="18"/>
      <c r="EX219" s="18"/>
      <c r="EY219" s="18"/>
      <c r="EZ219" s="18"/>
      <c r="FA219" s="18"/>
      <c r="FB219" s="18"/>
      <c r="FC219" s="18"/>
      <c r="FD219" s="18"/>
      <c r="FE219" s="18"/>
    </row>
    <row r="220" spans="1:161" x14ac:dyDescent="0.25">
      <c r="A220" s="28"/>
      <c r="B220" s="71"/>
      <c r="C220" s="29"/>
      <c r="D220" s="30"/>
      <c r="E220" s="31"/>
      <c r="F220" s="32"/>
      <c r="G220" s="74"/>
      <c r="H220" s="33"/>
      <c r="I220" s="34"/>
      <c r="J220" s="35"/>
      <c r="K220" s="104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9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9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9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18"/>
      <c r="CI220" s="18"/>
      <c r="CJ220" s="8">
        <f t="shared" si="129"/>
        <v>0</v>
      </c>
      <c r="CK220" s="8">
        <f t="shared" si="130"/>
        <v>0</v>
      </c>
      <c r="CL220" s="8" t="str">
        <f t="shared" si="141"/>
        <v/>
      </c>
      <c r="CM220" s="8" t="str">
        <f t="shared" si="142"/>
        <v/>
      </c>
      <c r="CN220" s="8" t="str">
        <f t="shared" si="143"/>
        <v/>
      </c>
      <c r="CO220" s="8" t="str">
        <f t="shared" si="144"/>
        <v/>
      </c>
      <c r="CP220" s="8">
        <f>IF(D220="",0,IF(D220=E220,0,IF(D220&lt;E220,0,IF('Equipes et choix des points'!$I$2=1,IF('Matchs et classements'!D220&gt;'Matchs et classements'!E220,3),IF('Equipes et choix des points'!$I$2=2,IF('Matchs et classements'!D220&gt;E220,4))))))</f>
        <v>0</v>
      </c>
      <c r="CQ220" s="8">
        <f>IF(E220="",0,IF(E220=D220,0,IF(E220&lt;D220,0,IF('Equipes et choix des points'!$I$2=1,IF('Matchs et classements'!E220&gt;'Matchs et classements'!D220,3),IF('Equipes et choix des points'!$I$2=2,IF('Matchs et classements'!E220&gt;'Matchs et classements'!D220,4))))))</f>
        <v>0</v>
      </c>
      <c r="CR220" s="8">
        <f>IF(D220="",0,IF(D220&gt;E220,0,IF(D220&lt;E220,0,IF('Equipes et choix des points'!$I$2=1,IF('Matchs et classements'!D220='Matchs et classements'!E220,1),IF('Equipes et choix des points'!$I$2=2,IF('Matchs et classements'!D220='Matchs et classements'!E220,2))))))</f>
        <v>0</v>
      </c>
      <c r="CS220" s="8">
        <f>IF(E220="",0,IF(E220&gt;D220,0,IF(E220&lt;D220,0,IF('Equipes et choix des points'!$I$2=1,IF('Matchs et classements'!E220='Matchs et classements'!D220,1),IF('Equipes et choix des points'!$I$2=2,IF('Matchs et classements'!E220='Matchs et classements'!D220,2))))))</f>
        <v>0</v>
      </c>
      <c r="CT220" s="8">
        <f>IF(D220="",0,IF(D220&gt;E220,0,IF(D220=E220,0,IF('Equipes et choix des points'!$I$2=1,IF('Matchs et classements'!D220&lt;'Matchs et classements'!E220,0),IF('Equipes et choix des points'!$I$2=2,IF('Matchs et classements'!D220&lt;'Matchs et classements'!E220,1))))))</f>
        <v>0</v>
      </c>
      <c r="CU220" s="8">
        <f>IF(E220="",0,IF(E220&gt;D220,0,IF(E220=D220,0,IF('Equipes et choix des points'!$I$2=1,IF('Matchs et classements'!E220&lt;'Matchs et classements'!D220,0),IF('Equipes et choix des points'!$I$2=2,IF('Matchs et classements'!E220&lt;'Matchs et classements'!D220,1))))))</f>
        <v>0</v>
      </c>
      <c r="CV220" s="8">
        <f t="shared" si="145"/>
        <v>0</v>
      </c>
      <c r="CW220" s="8">
        <f t="shared" si="146"/>
        <v>0</v>
      </c>
      <c r="CX220" s="8">
        <f t="shared" si="147"/>
        <v>0</v>
      </c>
      <c r="CY220" s="8">
        <f t="shared" si="148"/>
        <v>0</v>
      </c>
      <c r="CZ220" s="8" t="b">
        <f t="shared" si="131"/>
        <v>0</v>
      </c>
      <c r="DA220" s="8" t="b">
        <f t="shared" si="132"/>
        <v>0</v>
      </c>
      <c r="DB220" s="8" t="b">
        <f t="shared" si="133"/>
        <v>0</v>
      </c>
      <c r="DC220" s="8" t="b">
        <f t="shared" si="134"/>
        <v>0</v>
      </c>
      <c r="DD220" s="8" t="b">
        <f t="shared" si="135"/>
        <v>0</v>
      </c>
      <c r="DE220" s="8" t="b">
        <f t="shared" si="136"/>
        <v>0</v>
      </c>
      <c r="DF220" s="8">
        <f t="shared" si="137"/>
        <v>0</v>
      </c>
      <c r="DG220" s="8">
        <f t="shared" si="138"/>
        <v>0</v>
      </c>
      <c r="DH220" s="8">
        <f t="shared" si="139"/>
        <v>0</v>
      </c>
      <c r="DI220" s="8">
        <f t="shared" si="140"/>
        <v>0</v>
      </c>
      <c r="DJ220" s="19"/>
      <c r="DK220" s="18"/>
      <c r="DL220" s="18"/>
      <c r="DM220" s="19"/>
      <c r="DN220" s="19"/>
      <c r="DO220" s="18"/>
      <c r="DP220" s="18"/>
      <c r="DQ220" s="19"/>
      <c r="DR220" s="19"/>
      <c r="DS220" s="18"/>
      <c r="DT220" s="18"/>
      <c r="DU220" s="19"/>
      <c r="DV220" s="18"/>
      <c r="DW220" s="18"/>
      <c r="DX220" s="18"/>
      <c r="DY220" s="18"/>
      <c r="DZ220" s="18"/>
      <c r="EA220" s="18"/>
      <c r="EB220" s="18"/>
      <c r="EC220" s="18"/>
      <c r="ED220" s="18"/>
      <c r="EE220" s="18"/>
      <c r="EF220" s="18"/>
      <c r="EG220" s="18"/>
      <c r="EH220" s="18"/>
      <c r="EI220" s="18"/>
      <c r="EJ220" s="18"/>
      <c r="EK220" s="18"/>
      <c r="EL220" s="18"/>
      <c r="EM220" s="18"/>
      <c r="EN220" s="18"/>
      <c r="EO220" s="18"/>
      <c r="EP220" s="18"/>
      <c r="EQ220" s="18"/>
      <c r="ER220" s="18"/>
      <c r="ES220" s="18"/>
      <c r="ET220" s="18"/>
      <c r="EU220" s="18"/>
      <c r="EV220" s="18"/>
      <c r="EW220" s="18"/>
      <c r="EX220" s="18"/>
      <c r="EY220" s="18"/>
      <c r="EZ220" s="18"/>
      <c r="FA220" s="18"/>
      <c r="FB220" s="18"/>
      <c r="FC220" s="18"/>
      <c r="FD220" s="18"/>
      <c r="FE220" s="18"/>
    </row>
    <row r="221" spans="1:161" x14ac:dyDescent="0.25">
      <c r="A221" s="28"/>
      <c r="B221" s="71"/>
      <c r="C221" s="29"/>
      <c r="D221" s="30"/>
      <c r="E221" s="31"/>
      <c r="F221" s="32"/>
      <c r="G221" s="74"/>
      <c r="H221" s="33"/>
      <c r="I221" s="34"/>
      <c r="J221" s="35"/>
      <c r="K221" s="104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9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9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9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18"/>
      <c r="CI221" s="18"/>
      <c r="CJ221" s="8">
        <f t="shared" si="129"/>
        <v>0</v>
      </c>
      <c r="CK221" s="8">
        <f t="shared" si="130"/>
        <v>0</v>
      </c>
      <c r="CL221" s="8" t="str">
        <f t="shared" si="141"/>
        <v/>
      </c>
      <c r="CM221" s="8" t="str">
        <f t="shared" si="142"/>
        <v/>
      </c>
      <c r="CN221" s="8" t="str">
        <f t="shared" si="143"/>
        <v/>
      </c>
      <c r="CO221" s="8" t="str">
        <f t="shared" si="144"/>
        <v/>
      </c>
      <c r="CP221" s="8">
        <f>IF(D221="",0,IF(D221=E221,0,IF(D221&lt;E221,0,IF('Equipes et choix des points'!$I$2=1,IF('Matchs et classements'!D221&gt;'Matchs et classements'!E221,3),IF('Equipes et choix des points'!$I$2=2,IF('Matchs et classements'!D221&gt;E221,4))))))</f>
        <v>0</v>
      </c>
      <c r="CQ221" s="8">
        <f>IF(E221="",0,IF(E221=D221,0,IF(E221&lt;D221,0,IF('Equipes et choix des points'!$I$2=1,IF('Matchs et classements'!E221&gt;'Matchs et classements'!D221,3),IF('Equipes et choix des points'!$I$2=2,IF('Matchs et classements'!E221&gt;'Matchs et classements'!D221,4))))))</f>
        <v>0</v>
      </c>
      <c r="CR221" s="8">
        <f>IF(D221="",0,IF(D221&gt;E221,0,IF(D221&lt;E221,0,IF('Equipes et choix des points'!$I$2=1,IF('Matchs et classements'!D221='Matchs et classements'!E221,1),IF('Equipes et choix des points'!$I$2=2,IF('Matchs et classements'!D221='Matchs et classements'!E221,2))))))</f>
        <v>0</v>
      </c>
      <c r="CS221" s="8">
        <f>IF(E221="",0,IF(E221&gt;D221,0,IF(E221&lt;D221,0,IF('Equipes et choix des points'!$I$2=1,IF('Matchs et classements'!E221='Matchs et classements'!D221,1),IF('Equipes et choix des points'!$I$2=2,IF('Matchs et classements'!E221='Matchs et classements'!D221,2))))))</f>
        <v>0</v>
      </c>
      <c r="CT221" s="8">
        <f>IF(D221="",0,IF(D221&gt;E221,0,IF(D221=E221,0,IF('Equipes et choix des points'!$I$2=1,IF('Matchs et classements'!D221&lt;'Matchs et classements'!E221,0),IF('Equipes et choix des points'!$I$2=2,IF('Matchs et classements'!D221&lt;'Matchs et classements'!E221,1))))))</f>
        <v>0</v>
      </c>
      <c r="CU221" s="8">
        <f>IF(E221="",0,IF(E221&gt;D221,0,IF(E221=D221,0,IF('Equipes et choix des points'!$I$2=1,IF('Matchs et classements'!E221&lt;'Matchs et classements'!D221,0),IF('Equipes et choix des points'!$I$2=2,IF('Matchs et classements'!E221&lt;'Matchs et classements'!D221,1))))))</f>
        <v>0</v>
      </c>
      <c r="CV221" s="8">
        <f t="shared" si="145"/>
        <v>0</v>
      </c>
      <c r="CW221" s="8">
        <f t="shared" si="146"/>
        <v>0</v>
      </c>
      <c r="CX221" s="8">
        <f t="shared" si="147"/>
        <v>0</v>
      </c>
      <c r="CY221" s="8">
        <f t="shared" si="148"/>
        <v>0</v>
      </c>
      <c r="CZ221" s="8" t="b">
        <f t="shared" si="131"/>
        <v>0</v>
      </c>
      <c r="DA221" s="8" t="b">
        <f t="shared" si="132"/>
        <v>0</v>
      </c>
      <c r="DB221" s="8" t="b">
        <f t="shared" si="133"/>
        <v>0</v>
      </c>
      <c r="DC221" s="8" t="b">
        <f t="shared" si="134"/>
        <v>0</v>
      </c>
      <c r="DD221" s="8" t="b">
        <f t="shared" si="135"/>
        <v>0</v>
      </c>
      <c r="DE221" s="8" t="b">
        <f t="shared" si="136"/>
        <v>0</v>
      </c>
      <c r="DF221" s="8">
        <f t="shared" si="137"/>
        <v>0</v>
      </c>
      <c r="DG221" s="8">
        <f t="shared" si="138"/>
        <v>0</v>
      </c>
      <c r="DH221" s="8">
        <f t="shared" si="139"/>
        <v>0</v>
      </c>
      <c r="DI221" s="8">
        <f t="shared" si="140"/>
        <v>0</v>
      </c>
      <c r="DJ221" s="19"/>
      <c r="DK221" s="18"/>
      <c r="DL221" s="18"/>
      <c r="DM221" s="19"/>
      <c r="DN221" s="19"/>
      <c r="DO221" s="18"/>
      <c r="DP221" s="18"/>
      <c r="DQ221" s="19"/>
      <c r="DR221" s="19"/>
      <c r="DS221" s="18"/>
      <c r="DT221" s="18"/>
      <c r="DU221" s="19"/>
      <c r="DV221" s="18"/>
      <c r="DW221" s="18"/>
      <c r="DX221" s="18"/>
      <c r="DY221" s="18"/>
      <c r="DZ221" s="18"/>
      <c r="EA221" s="18"/>
      <c r="EB221" s="18"/>
      <c r="EC221" s="18"/>
      <c r="ED221" s="18"/>
      <c r="EE221" s="18"/>
      <c r="EF221" s="18"/>
      <c r="EG221" s="18"/>
      <c r="EH221" s="18"/>
      <c r="EI221" s="18"/>
      <c r="EJ221" s="18"/>
      <c r="EK221" s="18"/>
      <c r="EL221" s="18"/>
      <c r="EM221" s="18"/>
      <c r="EN221" s="18"/>
      <c r="EO221" s="18"/>
      <c r="EP221" s="18"/>
      <c r="EQ221" s="18"/>
      <c r="ER221" s="18"/>
      <c r="ES221" s="18"/>
      <c r="ET221" s="18"/>
      <c r="EU221" s="18"/>
      <c r="EV221" s="18"/>
      <c r="EW221" s="18"/>
      <c r="EX221" s="18"/>
      <c r="EY221" s="18"/>
      <c r="EZ221" s="18"/>
      <c r="FA221" s="18"/>
      <c r="FB221" s="18"/>
      <c r="FC221" s="18"/>
      <c r="FD221" s="18"/>
      <c r="FE221" s="18"/>
    </row>
    <row r="222" spans="1:161" x14ac:dyDescent="0.25">
      <c r="A222" s="28"/>
      <c r="B222" s="71"/>
      <c r="C222" s="29"/>
      <c r="D222" s="30"/>
      <c r="E222" s="31"/>
      <c r="F222" s="32"/>
      <c r="G222" s="74"/>
      <c r="H222" s="33"/>
      <c r="I222" s="34"/>
      <c r="J222" s="35"/>
      <c r="K222" s="104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R222" s="18"/>
      <c r="AS222" s="18"/>
      <c r="AT222" s="18"/>
      <c r="AU222" s="18"/>
      <c r="AV222" s="18"/>
      <c r="AW222" s="19"/>
      <c r="AX222" s="18"/>
      <c r="AY222" s="18"/>
      <c r="AZ222" s="18"/>
      <c r="BA222" s="18"/>
      <c r="BB222" s="18"/>
      <c r="BC222" s="18"/>
      <c r="BD222" s="18"/>
      <c r="BE222" s="18"/>
      <c r="BF222" s="18"/>
      <c r="BG222" s="18"/>
      <c r="BH222" s="19"/>
      <c r="BI222" s="18"/>
      <c r="BJ222" s="18"/>
      <c r="BK222" s="18"/>
      <c r="BL222" s="18"/>
      <c r="BM222" s="18"/>
      <c r="BN222" s="18"/>
      <c r="BO222" s="18"/>
      <c r="BP222" s="18"/>
      <c r="BQ222" s="18"/>
      <c r="BR222" s="18"/>
      <c r="BS222" s="19"/>
      <c r="BT222" s="18"/>
      <c r="BU222" s="18"/>
      <c r="BV222" s="18"/>
      <c r="BW222" s="18"/>
      <c r="BX222" s="18"/>
      <c r="BY222" s="18"/>
      <c r="BZ222" s="18"/>
      <c r="CA222" s="18"/>
      <c r="CB222" s="18"/>
      <c r="CC222" s="18"/>
      <c r="CD222" s="18"/>
      <c r="CE222" s="18"/>
      <c r="CF222" s="18"/>
      <c r="CG222" s="18"/>
      <c r="CH222" s="18"/>
      <c r="CI222" s="18"/>
      <c r="CJ222" s="8">
        <f t="shared" si="129"/>
        <v>0</v>
      </c>
      <c r="CK222" s="8">
        <f t="shared" si="130"/>
        <v>0</v>
      </c>
      <c r="CL222" s="8" t="str">
        <f t="shared" si="141"/>
        <v/>
      </c>
      <c r="CM222" s="8" t="str">
        <f t="shared" si="142"/>
        <v/>
      </c>
      <c r="CN222" s="8" t="str">
        <f t="shared" si="143"/>
        <v/>
      </c>
      <c r="CO222" s="8" t="str">
        <f t="shared" si="144"/>
        <v/>
      </c>
      <c r="CP222" s="8">
        <f>IF(D222="",0,IF(D222=E222,0,IF(D222&lt;E222,0,IF('Equipes et choix des points'!$I$2=1,IF('Matchs et classements'!D222&gt;'Matchs et classements'!E222,3),IF('Equipes et choix des points'!$I$2=2,IF('Matchs et classements'!D222&gt;E222,4))))))</f>
        <v>0</v>
      </c>
      <c r="CQ222" s="8">
        <f>IF(E222="",0,IF(E222=D222,0,IF(E222&lt;D222,0,IF('Equipes et choix des points'!$I$2=1,IF('Matchs et classements'!E222&gt;'Matchs et classements'!D222,3),IF('Equipes et choix des points'!$I$2=2,IF('Matchs et classements'!E222&gt;'Matchs et classements'!D222,4))))))</f>
        <v>0</v>
      </c>
      <c r="CR222" s="8">
        <f>IF(D222="",0,IF(D222&gt;E222,0,IF(D222&lt;E222,0,IF('Equipes et choix des points'!$I$2=1,IF('Matchs et classements'!D222='Matchs et classements'!E222,1),IF('Equipes et choix des points'!$I$2=2,IF('Matchs et classements'!D222='Matchs et classements'!E222,2))))))</f>
        <v>0</v>
      </c>
      <c r="CS222" s="8">
        <f>IF(E222="",0,IF(E222&gt;D222,0,IF(E222&lt;D222,0,IF('Equipes et choix des points'!$I$2=1,IF('Matchs et classements'!E222='Matchs et classements'!D222,1),IF('Equipes et choix des points'!$I$2=2,IF('Matchs et classements'!E222='Matchs et classements'!D222,2))))))</f>
        <v>0</v>
      </c>
      <c r="CT222" s="8">
        <f>IF(D222="",0,IF(D222&gt;E222,0,IF(D222=E222,0,IF('Equipes et choix des points'!$I$2=1,IF('Matchs et classements'!D222&lt;'Matchs et classements'!E222,0),IF('Equipes et choix des points'!$I$2=2,IF('Matchs et classements'!D222&lt;'Matchs et classements'!E222,1))))))</f>
        <v>0</v>
      </c>
      <c r="CU222" s="8">
        <f>IF(E222="",0,IF(E222&gt;D222,0,IF(E222=D222,0,IF('Equipes et choix des points'!$I$2=1,IF('Matchs et classements'!E222&lt;'Matchs et classements'!D222,0),IF('Equipes et choix des points'!$I$2=2,IF('Matchs et classements'!E222&lt;'Matchs et classements'!D222,1))))))</f>
        <v>0</v>
      </c>
      <c r="CV222" s="8">
        <f t="shared" si="145"/>
        <v>0</v>
      </c>
      <c r="CW222" s="8">
        <f t="shared" si="146"/>
        <v>0</v>
      </c>
      <c r="CX222" s="8">
        <f t="shared" si="147"/>
        <v>0</v>
      </c>
      <c r="CY222" s="8">
        <f t="shared" si="148"/>
        <v>0</v>
      </c>
      <c r="CZ222" s="8" t="b">
        <f t="shared" si="131"/>
        <v>0</v>
      </c>
      <c r="DA222" s="8" t="b">
        <f t="shared" si="132"/>
        <v>0</v>
      </c>
      <c r="DB222" s="8" t="b">
        <f t="shared" si="133"/>
        <v>0</v>
      </c>
      <c r="DC222" s="8" t="b">
        <f t="shared" si="134"/>
        <v>0</v>
      </c>
      <c r="DD222" s="8" t="b">
        <f t="shared" si="135"/>
        <v>0</v>
      </c>
      <c r="DE222" s="8" t="b">
        <f t="shared" si="136"/>
        <v>0</v>
      </c>
      <c r="DF222" s="8">
        <f t="shared" si="137"/>
        <v>0</v>
      </c>
      <c r="DG222" s="8">
        <f t="shared" si="138"/>
        <v>0</v>
      </c>
      <c r="DH222" s="8">
        <f t="shared" si="139"/>
        <v>0</v>
      </c>
      <c r="DI222" s="8">
        <f t="shared" si="140"/>
        <v>0</v>
      </c>
      <c r="DJ222" s="19"/>
      <c r="DK222" s="18"/>
      <c r="DL222" s="18"/>
      <c r="DM222" s="19"/>
      <c r="DN222" s="19"/>
      <c r="DO222" s="18"/>
      <c r="DP222" s="18"/>
      <c r="DQ222" s="19"/>
      <c r="DR222" s="19"/>
      <c r="DS222" s="18"/>
      <c r="DT222" s="18"/>
      <c r="DU222" s="19"/>
      <c r="DV222" s="18"/>
      <c r="DW222" s="18"/>
      <c r="DX222" s="18"/>
      <c r="DY222" s="18"/>
      <c r="DZ222" s="18"/>
      <c r="EA222" s="18"/>
      <c r="EB222" s="18"/>
      <c r="EC222" s="18"/>
      <c r="ED222" s="18"/>
      <c r="EE222" s="18"/>
      <c r="EF222" s="18"/>
      <c r="EG222" s="18"/>
      <c r="EH222" s="18"/>
      <c r="EI222" s="18"/>
      <c r="EJ222" s="18"/>
      <c r="EK222" s="18"/>
      <c r="EL222" s="18"/>
      <c r="EM222" s="18"/>
      <c r="EN222" s="18"/>
      <c r="EO222" s="18"/>
      <c r="EP222" s="18"/>
      <c r="EQ222" s="18"/>
      <c r="ER222" s="18"/>
      <c r="ES222" s="18"/>
      <c r="ET222" s="18"/>
      <c r="EU222" s="18"/>
      <c r="EV222" s="18"/>
      <c r="EW222" s="18"/>
      <c r="EX222" s="18"/>
      <c r="EY222" s="18"/>
      <c r="EZ222" s="18"/>
      <c r="FA222" s="18"/>
      <c r="FB222" s="18"/>
      <c r="FC222" s="18"/>
      <c r="FD222" s="18"/>
      <c r="FE222" s="18"/>
    </row>
    <row r="223" spans="1:161" ht="15.75" thickBot="1" x14ac:dyDescent="0.3">
      <c r="A223" s="36"/>
      <c r="B223" s="72"/>
      <c r="C223" s="37"/>
      <c r="D223" s="38"/>
      <c r="E223" s="39"/>
      <c r="F223" s="40"/>
      <c r="G223" s="75"/>
      <c r="H223" s="41"/>
      <c r="I223" s="42"/>
      <c r="J223" s="43"/>
      <c r="K223" s="105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  <c r="AH223" s="18"/>
      <c r="AI223" s="18"/>
      <c r="AJ223" s="18"/>
      <c r="AK223" s="18"/>
      <c r="AL223" s="18"/>
      <c r="AM223" s="18"/>
      <c r="AN223" s="18"/>
      <c r="AO223" s="18"/>
      <c r="AP223" s="18"/>
      <c r="AQ223" s="18"/>
      <c r="AR223" s="18"/>
      <c r="AS223" s="18"/>
      <c r="AT223" s="18"/>
      <c r="AU223" s="18"/>
      <c r="AV223" s="18"/>
      <c r="AW223" s="19"/>
      <c r="AX223" s="18"/>
      <c r="AY223" s="18"/>
      <c r="AZ223" s="18"/>
      <c r="BA223" s="18"/>
      <c r="BB223" s="18"/>
      <c r="BC223" s="18"/>
      <c r="BD223" s="18"/>
      <c r="BE223" s="18"/>
      <c r="BF223" s="18"/>
      <c r="BG223" s="18"/>
      <c r="BH223" s="19"/>
      <c r="BI223" s="18"/>
      <c r="BJ223" s="18"/>
      <c r="BK223" s="18"/>
      <c r="BL223" s="18"/>
      <c r="BM223" s="18"/>
      <c r="BN223" s="18"/>
      <c r="BO223" s="18"/>
      <c r="BP223" s="18"/>
      <c r="BQ223" s="18"/>
      <c r="BR223" s="18"/>
      <c r="BS223" s="19"/>
      <c r="BT223" s="18"/>
      <c r="BU223" s="18"/>
      <c r="BV223" s="18"/>
      <c r="BW223" s="18"/>
      <c r="BX223" s="18"/>
      <c r="BY223" s="18"/>
      <c r="BZ223" s="18"/>
      <c r="CA223" s="18"/>
      <c r="CB223" s="18"/>
      <c r="CC223" s="18"/>
      <c r="CD223" s="18"/>
      <c r="CE223" s="18"/>
      <c r="CF223" s="18"/>
      <c r="CG223" s="18"/>
      <c r="CH223" s="18"/>
      <c r="CI223" s="18"/>
      <c r="CJ223" s="8">
        <f t="shared" si="129"/>
        <v>0</v>
      </c>
      <c r="CK223" s="8">
        <f t="shared" si="130"/>
        <v>0</v>
      </c>
      <c r="CL223" s="8" t="str">
        <f t="shared" si="141"/>
        <v/>
      </c>
      <c r="CM223" s="8" t="str">
        <f t="shared" si="142"/>
        <v/>
      </c>
      <c r="CN223" s="8" t="str">
        <f t="shared" si="143"/>
        <v/>
      </c>
      <c r="CO223" s="8" t="str">
        <f t="shared" si="144"/>
        <v/>
      </c>
      <c r="CP223" s="8">
        <f>IF(D223="",0,IF(D223=E223,0,IF(D223&lt;E223,0,IF('Equipes et choix des points'!$I$2=1,IF('Matchs et classements'!D223&gt;'Matchs et classements'!E223,3),IF('Equipes et choix des points'!$I$2=2,IF('Matchs et classements'!D223&gt;E223,4))))))</f>
        <v>0</v>
      </c>
      <c r="CQ223" s="8">
        <f>IF(E223="",0,IF(E223=D223,0,IF(E223&lt;D223,0,IF('Equipes et choix des points'!$I$2=1,IF('Matchs et classements'!E223&gt;'Matchs et classements'!D223,3),IF('Equipes et choix des points'!$I$2=2,IF('Matchs et classements'!E223&gt;'Matchs et classements'!D223,4))))))</f>
        <v>0</v>
      </c>
      <c r="CR223" s="8">
        <f>IF(D223="",0,IF(D223&gt;E223,0,IF(D223&lt;E223,0,IF('Equipes et choix des points'!$I$2=1,IF('Matchs et classements'!D223='Matchs et classements'!E223,1),IF('Equipes et choix des points'!$I$2=2,IF('Matchs et classements'!D223='Matchs et classements'!E223,2))))))</f>
        <v>0</v>
      </c>
      <c r="CS223" s="8">
        <f>IF(E223="",0,IF(E223&gt;D223,0,IF(E223&lt;D223,0,IF('Equipes et choix des points'!$I$2=1,IF('Matchs et classements'!E223='Matchs et classements'!D223,1),IF('Equipes et choix des points'!$I$2=2,IF('Matchs et classements'!E223='Matchs et classements'!D223,2))))))</f>
        <v>0</v>
      </c>
      <c r="CT223" s="8">
        <f>IF(D223="",0,IF(D223&gt;E223,0,IF(D223=E223,0,IF('Equipes et choix des points'!$I$2=1,IF('Matchs et classements'!D223&lt;'Matchs et classements'!E223,0),IF('Equipes et choix des points'!$I$2=2,IF('Matchs et classements'!D223&lt;'Matchs et classements'!E223,1))))))</f>
        <v>0</v>
      </c>
      <c r="CU223" s="8">
        <f>IF(E223="",0,IF(E223&gt;D223,0,IF(E223=D223,0,IF('Equipes et choix des points'!$I$2=1,IF('Matchs et classements'!E223&lt;'Matchs et classements'!D223,0),IF('Equipes et choix des points'!$I$2=2,IF('Matchs et classements'!E223&lt;'Matchs et classements'!D223,1))))))</f>
        <v>0</v>
      </c>
      <c r="CV223" s="8">
        <f t="shared" si="145"/>
        <v>0</v>
      </c>
      <c r="CW223" s="8">
        <f t="shared" si="146"/>
        <v>0</v>
      </c>
      <c r="CX223" s="8">
        <f t="shared" si="147"/>
        <v>0</v>
      </c>
      <c r="CY223" s="8">
        <f t="shared" si="148"/>
        <v>0</v>
      </c>
      <c r="CZ223" s="8" t="b">
        <f t="shared" si="131"/>
        <v>0</v>
      </c>
      <c r="DA223" s="8" t="b">
        <f t="shared" si="132"/>
        <v>0</v>
      </c>
      <c r="DB223" s="8" t="b">
        <f t="shared" si="133"/>
        <v>0</v>
      </c>
      <c r="DC223" s="8" t="b">
        <f t="shared" si="134"/>
        <v>0</v>
      </c>
      <c r="DD223" s="8" t="b">
        <f t="shared" si="135"/>
        <v>0</v>
      </c>
      <c r="DE223" s="8" t="b">
        <f t="shared" si="136"/>
        <v>0</v>
      </c>
      <c r="DF223" s="8">
        <f t="shared" si="137"/>
        <v>0</v>
      </c>
      <c r="DG223" s="8">
        <f t="shared" si="138"/>
        <v>0</v>
      </c>
      <c r="DH223" s="8">
        <f t="shared" si="139"/>
        <v>0</v>
      </c>
      <c r="DI223" s="8">
        <f t="shared" si="140"/>
        <v>0</v>
      </c>
      <c r="DJ223" s="19"/>
      <c r="DK223" s="18"/>
      <c r="DL223" s="18"/>
      <c r="DM223" s="19"/>
      <c r="DN223" s="19"/>
      <c r="DO223" s="18"/>
      <c r="DP223" s="18"/>
      <c r="DQ223" s="19"/>
      <c r="DR223" s="19"/>
      <c r="DS223" s="18"/>
      <c r="DT223" s="18"/>
      <c r="DU223" s="19"/>
      <c r="DV223" s="18"/>
      <c r="DW223" s="18"/>
      <c r="DX223" s="18"/>
      <c r="DY223" s="18"/>
      <c r="DZ223" s="18"/>
      <c r="EA223" s="18"/>
      <c r="EB223" s="18"/>
      <c r="EC223" s="18"/>
      <c r="ED223" s="18"/>
      <c r="EE223" s="18"/>
      <c r="EF223" s="18"/>
      <c r="EG223" s="18"/>
      <c r="EH223" s="18"/>
      <c r="EI223" s="18"/>
      <c r="EJ223" s="18"/>
      <c r="EK223" s="18"/>
      <c r="EL223" s="18"/>
      <c r="EM223" s="18"/>
      <c r="EN223" s="18"/>
      <c r="EO223" s="18"/>
      <c r="EP223" s="18"/>
      <c r="EQ223" s="18"/>
      <c r="ER223" s="18"/>
      <c r="ES223" s="18"/>
      <c r="ET223" s="18"/>
      <c r="EU223" s="18"/>
      <c r="EV223" s="18"/>
      <c r="EW223" s="18"/>
      <c r="EX223" s="18"/>
      <c r="EY223" s="18"/>
      <c r="EZ223" s="18"/>
      <c r="FA223" s="18"/>
      <c r="FB223" s="18"/>
      <c r="FC223" s="18"/>
      <c r="FD223" s="18"/>
      <c r="FE223" s="18"/>
    </row>
    <row r="224" spans="1:161" x14ac:dyDescent="0.25">
      <c r="A224" s="20"/>
      <c r="B224" s="70"/>
      <c r="C224" s="21"/>
      <c r="D224" s="22"/>
      <c r="E224" s="23"/>
      <c r="F224" s="24"/>
      <c r="G224" s="73"/>
      <c r="H224" s="25"/>
      <c r="I224" s="26"/>
      <c r="J224" s="27"/>
      <c r="K224" s="103">
        <v>23</v>
      </c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R224" s="18"/>
      <c r="AS224" s="18"/>
      <c r="AT224" s="18"/>
      <c r="AU224" s="18"/>
      <c r="AV224" s="18"/>
      <c r="AW224" s="19"/>
      <c r="AX224" s="18"/>
      <c r="AY224" s="18"/>
      <c r="AZ224" s="18"/>
      <c r="BA224" s="18"/>
      <c r="BB224" s="18"/>
      <c r="BC224" s="18"/>
      <c r="BD224" s="18"/>
      <c r="BE224" s="18"/>
      <c r="BF224" s="18"/>
      <c r="BG224" s="18"/>
      <c r="BH224" s="19"/>
      <c r="BI224" s="18"/>
      <c r="BJ224" s="18"/>
      <c r="BK224" s="18"/>
      <c r="BL224" s="18"/>
      <c r="BM224" s="18"/>
      <c r="BN224" s="18"/>
      <c r="BO224" s="18"/>
      <c r="BP224" s="18"/>
      <c r="BQ224" s="18"/>
      <c r="BR224" s="18"/>
      <c r="BS224" s="19"/>
      <c r="BT224" s="18"/>
      <c r="BU224" s="18"/>
      <c r="BV224" s="18"/>
      <c r="BW224" s="18"/>
      <c r="BX224" s="18"/>
      <c r="BY224" s="18"/>
      <c r="BZ224" s="18"/>
      <c r="CA224" s="18"/>
      <c r="CB224" s="18"/>
      <c r="CC224" s="18"/>
      <c r="CD224" s="18"/>
      <c r="CE224" s="18"/>
      <c r="CF224" s="18"/>
      <c r="CG224" s="18"/>
      <c r="CH224" s="18"/>
      <c r="CI224" s="18"/>
      <c r="CJ224" s="8">
        <f t="shared" si="129"/>
        <v>0</v>
      </c>
      <c r="CK224" s="8">
        <f t="shared" si="130"/>
        <v>0</v>
      </c>
      <c r="CL224" s="8" t="str">
        <f t="shared" si="141"/>
        <v/>
      </c>
      <c r="CM224" s="8" t="str">
        <f t="shared" si="142"/>
        <v/>
      </c>
      <c r="CN224" s="8" t="str">
        <f t="shared" si="143"/>
        <v/>
      </c>
      <c r="CO224" s="8" t="str">
        <f t="shared" si="144"/>
        <v/>
      </c>
      <c r="CP224" s="8">
        <f>IF(D224="",0,IF(D224=E224,0,IF(D224&lt;E224,0,IF('Equipes et choix des points'!$I$2=1,IF('Matchs et classements'!D224&gt;'Matchs et classements'!E224,3),IF('Equipes et choix des points'!$I$2=2,IF('Matchs et classements'!D224&gt;E224,4))))))</f>
        <v>0</v>
      </c>
      <c r="CQ224" s="8">
        <f>IF(E224="",0,IF(E224=D224,0,IF(E224&lt;D224,0,IF('Equipes et choix des points'!$I$2=1,IF('Matchs et classements'!E224&gt;'Matchs et classements'!D224,3),IF('Equipes et choix des points'!$I$2=2,IF('Matchs et classements'!E224&gt;'Matchs et classements'!D224,4))))))</f>
        <v>0</v>
      </c>
      <c r="CR224" s="8">
        <f>IF(D224="",0,IF(D224&gt;E224,0,IF(D224&lt;E224,0,IF('Equipes et choix des points'!$I$2=1,IF('Matchs et classements'!D224='Matchs et classements'!E224,1),IF('Equipes et choix des points'!$I$2=2,IF('Matchs et classements'!D224='Matchs et classements'!E224,2))))))</f>
        <v>0</v>
      </c>
      <c r="CS224" s="8">
        <f>IF(E224="",0,IF(E224&gt;D224,0,IF(E224&lt;D224,0,IF('Equipes et choix des points'!$I$2=1,IF('Matchs et classements'!E224='Matchs et classements'!D224,1),IF('Equipes et choix des points'!$I$2=2,IF('Matchs et classements'!E224='Matchs et classements'!D224,2))))))</f>
        <v>0</v>
      </c>
      <c r="CT224" s="8">
        <f>IF(D224="",0,IF(D224&gt;E224,0,IF(D224=E224,0,IF('Equipes et choix des points'!$I$2=1,IF('Matchs et classements'!D224&lt;'Matchs et classements'!E224,0),IF('Equipes et choix des points'!$I$2=2,IF('Matchs et classements'!D224&lt;'Matchs et classements'!E224,1))))))</f>
        <v>0</v>
      </c>
      <c r="CU224" s="8">
        <f>IF(E224="",0,IF(E224&gt;D224,0,IF(E224=D224,0,IF('Equipes et choix des points'!$I$2=1,IF('Matchs et classements'!E224&lt;'Matchs et classements'!D224,0),IF('Equipes et choix des points'!$I$2=2,IF('Matchs et classements'!E224&lt;'Matchs et classements'!D224,1))))))</f>
        <v>0</v>
      </c>
      <c r="CV224" s="8">
        <f t="shared" si="145"/>
        <v>0</v>
      </c>
      <c r="CW224" s="8">
        <f t="shared" si="146"/>
        <v>0</v>
      </c>
      <c r="CX224" s="8">
        <f t="shared" si="147"/>
        <v>0</v>
      </c>
      <c r="CY224" s="8">
        <f t="shared" si="148"/>
        <v>0</v>
      </c>
      <c r="CZ224" s="8" t="b">
        <f t="shared" si="131"/>
        <v>0</v>
      </c>
      <c r="DA224" s="8" t="b">
        <f t="shared" si="132"/>
        <v>0</v>
      </c>
      <c r="DB224" s="8" t="b">
        <f t="shared" si="133"/>
        <v>0</v>
      </c>
      <c r="DC224" s="8" t="b">
        <f t="shared" si="134"/>
        <v>0</v>
      </c>
      <c r="DD224" s="8" t="b">
        <f t="shared" si="135"/>
        <v>0</v>
      </c>
      <c r="DE224" s="8" t="b">
        <f t="shared" si="136"/>
        <v>0</v>
      </c>
      <c r="DF224" s="8">
        <f t="shared" si="137"/>
        <v>0</v>
      </c>
      <c r="DG224" s="8">
        <f t="shared" si="138"/>
        <v>0</v>
      </c>
      <c r="DH224" s="8">
        <f t="shared" si="139"/>
        <v>0</v>
      </c>
      <c r="DI224" s="8">
        <f t="shared" si="140"/>
        <v>0</v>
      </c>
      <c r="DJ224" s="19"/>
      <c r="DK224" s="18"/>
      <c r="DL224" s="18"/>
      <c r="DM224" s="19"/>
      <c r="DN224" s="19"/>
      <c r="DO224" s="18"/>
      <c r="DP224" s="18"/>
      <c r="DQ224" s="19"/>
      <c r="DR224" s="19"/>
      <c r="DS224" s="18"/>
      <c r="DT224" s="18"/>
      <c r="DU224" s="19"/>
      <c r="DV224" s="18"/>
      <c r="DW224" s="18"/>
      <c r="DX224" s="18"/>
      <c r="DY224" s="18"/>
      <c r="DZ224" s="18"/>
      <c r="EA224" s="18"/>
      <c r="EB224" s="18"/>
      <c r="EC224" s="18"/>
      <c r="ED224" s="18"/>
      <c r="EE224" s="18"/>
      <c r="EF224" s="18"/>
      <c r="EG224" s="18"/>
      <c r="EH224" s="18"/>
      <c r="EI224" s="18"/>
      <c r="EJ224" s="18"/>
      <c r="EK224" s="18"/>
      <c r="EL224" s="18"/>
      <c r="EM224" s="18"/>
      <c r="EN224" s="18"/>
      <c r="EO224" s="18"/>
      <c r="EP224" s="18"/>
      <c r="EQ224" s="18"/>
      <c r="ER224" s="18"/>
      <c r="ES224" s="18"/>
      <c r="ET224" s="18"/>
      <c r="EU224" s="18"/>
      <c r="EV224" s="18"/>
      <c r="EW224" s="18"/>
      <c r="EX224" s="18"/>
      <c r="EY224" s="18"/>
      <c r="EZ224" s="18"/>
      <c r="FA224" s="18"/>
      <c r="FB224" s="18"/>
      <c r="FC224" s="18"/>
      <c r="FD224" s="18"/>
      <c r="FE224" s="18"/>
    </row>
    <row r="225" spans="1:161" x14ac:dyDescent="0.25">
      <c r="A225" s="28"/>
      <c r="B225" s="71"/>
      <c r="C225" s="29"/>
      <c r="D225" s="30"/>
      <c r="E225" s="31"/>
      <c r="F225" s="32"/>
      <c r="G225" s="74"/>
      <c r="H225" s="33"/>
      <c r="I225" s="34"/>
      <c r="J225" s="35"/>
      <c r="K225" s="104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R225" s="18"/>
      <c r="AS225" s="18"/>
      <c r="AT225" s="18"/>
      <c r="AU225" s="18"/>
      <c r="AV225" s="18"/>
      <c r="AW225" s="19"/>
      <c r="AX225" s="18"/>
      <c r="AY225" s="18"/>
      <c r="AZ225" s="18"/>
      <c r="BA225" s="18"/>
      <c r="BB225" s="18"/>
      <c r="BC225" s="18"/>
      <c r="BD225" s="18"/>
      <c r="BE225" s="18"/>
      <c r="BF225" s="18"/>
      <c r="BG225" s="18"/>
      <c r="BH225" s="19"/>
      <c r="BI225" s="18"/>
      <c r="BJ225" s="18"/>
      <c r="BK225" s="18"/>
      <c r="BL225" s="18"/>
      <c r="BM225" s="18"/>
      <c r="BN225" s="18"/>
      <c r="BO225" s="18"/>
      <c r="BP225" s="18"/>
      <c r="BQ225" s="18"/>
      <c r="BR225" s="18"/>
      <c r="BS225" s="19"/>
      <c r="BT225" s="18"/>
      <c r="BU225" s="18"/>
      <c r="BV225" s="18"/>
      <c r="BW225" s="18"/>
      <c r="BX225" s="18"/>
      <c r="BY225" s="18"/>
      <c r="BZ225" s="18"/>
      <c r="CA225" s="18"/>
      <c r="CB225" s="18"/>
      <c r="CC225" s="18"/>
      <c r="CD225" s="18"/>
      <c r="CE225" s="18"/>
      <c r="CF225" s="18"/>
      <c r="CG225" s="18"/>
      <c r="CH225" s="18"/>
      <c r="CI225" s="18"/>
      <c r="CJ225" s="8">
        <f t="shared" si="129"/>
        <v>0</v>
      </c>
      <c r="CK225" s="8">
        <f t="shared" si="130"/>
        <v>0</v>
      </c>
      <c r="CL225" s="8" t="str">
        <f t="shared" si="141"/>
        <v/>
      </c>
      <c r="CM225" s="8" t="str">
        <f t="shared" si="142"/>
        <v/>
      </c>
      <c r="CN225" s="8" t="str">
        <f t="shared" si="143"/>
        <v/>
      </c>
      <c r="CO225" s="8" t="str">
        <f t="shared" si="144"/>
        <v/>
      </c>
      <c r="CP225" s="8">
        <f>IF(D225="",0,IF(D225=E225,0,IF(D225&lt;E225,0,IF('Equipes et choix des points'!$I$2=1,IF('Matchs et classements'!D225&gt;'Matchs et classements'!E225,3),IF('Equipes et choix des points'!$I$2=2,IF('Matchs et classements'!D225&gt;E225,4))))))</f>
        <v>0</v>
      </c>
      <c r="CQ225" s="8">
        <f>IF(E225="",0,IF(E225=D225,0,IF(E225&lt;D225,0,IF('Equipes et choix des points'!$I$2=1,IF('Matchs et classements'!E225&gt;'Matchs et classements'!D225,3),IF('Equipes et choix des points'!$I$2=2,IF('Matchs et classements'!E225&gt;'Matchs et classements'!D225,4))))))</f>
        <v>0</v>
      </c>
      <c r="CR225" s="8">
        <f>IF(D225="",0,IF(D225&gt;E225,0,IF(D225&lt;E225,0,IF('Equipes et choix des points'!$I$2=1,IF('Matchs et classements'!D225='Matchs et classements'!E225,1),IF('Equipes et choix des points'!$I$2=2,IF('Matchs et classements'!D225='Matchs et classements'!E225,2))))))</f>
        <v>0</v>
      </c>
      <c r="CS225" s="8">
        <f>IF(E225="",0,IF(E225&gt;D225,0,IF(E225&lt;D225,0,IF('Equipes et choix des points'!$I$2=1,IF('Matchs et classements'!E225='Matchs et classements'!D225,1),IF('Equipes et choix des points'!$I$2=2,IF('Matchs et classements'!E225='Matchs et classements'!D225,2))))))</f>
        <v>0</v>
      </c>
      <c r="CT225" s="8">
        <f>IF(D225="",0,IF(D225&gt;E225,0,IF(D225=E225,0,IF('Equipes et choix des points'!$I$2=1,IF('Matchs et classements'!D225&lt;'Matchs et classements'!E225,0),IF('Equipes et choix des points'!$I$2=2,IF('Matchs et classements'!D225&lt;'Matchs et classements'!E225,1))))))</f>
        <v>0</v>
      </c>
      <c r="CU225" s="8">
        <f>IF(E225="",0,IF(E225&gt;D225,0,IF(E225=D225,0,IF('Equipes et choix des points'!$I$2=1,IF('Matchs et classements'!E225&lt;'Matchs et classements'!D225,0),IF('Equipes et choix des points'!$I$2=2,IF('Matchs et classements'!E225&lt;'Matchs et classements'!D225,1))))))</f>
        <v>0</v>
      </c>
      <c r="CV225" s="8">
        <f t="shared" si="145"/>
        <v>0</v>
      </c>
      <c r="CW225" s="8">
        <f t="shared" si="146"/>
        <v>0</v>
      </c>
      <c r="CX225" s="8">
        <f t="shared" si="147"/>
        <v>0</v>
      </c>
      <c r="CY225" s="8">
        <f t="shared" si="148"/>
        <v>0</v>
      </c>
      <c r="CZ225" s="8" t="b">
        <f t="shared" si="131"/>
        <v>0</v>
      </c>
      <c r="DA225" s="8" t="b">
        <f t="shared" si="132"/>
        <v>0</v>
      </c>
      <c r="DB225" s="8" t="b">
        <f t="shared" si="133"/>
        <v>0</v>
      </c>
      <c r="DC225" s="8" t="b">
        <f t="shared" si="134"/>
        <v>0</v>
      </c>
      <c r="DD225" s="8" t="b">
        <f t="shared" si="135"/>
        <v>0</v>
      </c>
      <c r="DE225" s="8" t="b">
        <f t="shared" si="136"/>
        <v>0</v>
      </c>
      <c r="DF225" s="8">
        <f t="shared" si="137"/>
        <v>0</v>
      </c>
      <c r="DG225" s="8">
        <f t="shared" si="138"/>
        <v>0</v>
      </c>
      <c r="DH225" s="8">
        <f t="shared" si="139"/>
        <v>0</v>
      </c>
      <c r="DI225" s="8">
        <f t="shared" si="140"/>
        <v>0</v>
      </c>
      <c r="DJ225" s="19"/>
      <c r="DK225" s="18"/>
      <c r="DL225" s="18"/>
      <c r="DM225" s="19"/>
      <c r="DN225" s="19"/>
      <c r="DO225" s="18"/>
      <c r="DP225" s="18"/>
      <c r="DQ225" s="19"/>
      <c r="DR225" s="19"/>
      <c r="DS225" s="18"/>
      <c r="DT225" s="18"/>
      <c r="DU225" s="19"/>
      <c r="DV225" s="18"/>
      <c r="DW225" s="18"/>
      <c r="DX225" s="18"/>
      <c r="DY225" s="18"/>
      <c r="DZ225" s="18"/>
      <c r="EA225" s="18"/>
      <c r="EB225" s="18"/>
      <c r="EC225" s="18"/>
      <c r="ED225" s="18"/>
      <c r="EE225" s="18"/>
      <c r="EF225" s="18"/>
      <c r="EG225" s="18"/>
      <c r="EH225" s="18"/>
      <c r="EI225" s="18"/>
      <c r="EJ225" s="18"/>
      <c r="EK225" s="18"/>
      <c r="EL225" s="18"/>
      <c r="EM225" s="18"/>
      <c r="EN225" s="18"/>
      <c r="EO225" s="18"/>
      <c r="EP225" s="18"/>
      <c r="EQ225" s="18"/>
      <c r="ER225" s="18"/>
      <c r="ES225" s="18"/>
      <c r="ET225" s="18"/>
      <c r="EU225" s="18"/>
      <c r="EV225" s="18"/>
      <c r="EW225" s="18"/>
      <c r="EX225" s="18"/>
      <c r="EY225" s="18"/>
      <c r="EZ225" s="18"/>
      <c r="FA225" s="18"/>
      <c r="FB225" s="18"/>
      <c r="FC225" s="18"/>
      <c r="FD225" s="18"/>
      <c r="FE225" s="18"/>
    </row>
    <row r="226" spans="1:161" x14ac:dyDescent="0.25">
      <c r="A226" s="28"/>
      <c r="B226" s="71"/>
      <c r="C226" s="29"/>
      <c r="D226" s="30"/>
      <c r="E226" s="31"/>
      <c r="F226" s="32"/>
      <c r="G226" s="74"/>
      <c r="H226" s="33"/>
      <c r="I226" s="34"/>
      <c r="J226" s="35"/>
      <c r="K226" s="104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18"/>
      <c r="AF226" s="18"/>
      <c r="AG226" s="18"/>
      <c r="AH226" s="18"/>
      <c r="AI226" s="18"/>
      <c r="AJ226" s="18"/>
      <c r="AK226" s="18"/>
      <c r="AL226" s="18"/>
      <c r="AM226" s="18"/>
      <c r="AN226" s="18"/>
      <c r="AO226" s="18"/>
      <c r="AP226" s="18"/>
      <c r="AQ226" s="18"/>
      <c r="AR226" s="18"/>
      <c r="AS226" s="18"/>
      <c r="AT226" s="18"/>
      <c r="AU226" s="18"/>
      <c r="AV226" s="18"/>
      <c r="AW226" s="19"/>
      <c r="AX226" s="18"/>
      <c r="AY226" s="18"/>
      <c r="AZ226" s="18"/>
      <c r="BA226" s="18"/>
      <c r="BB226" s="18"/>
      <c r="BC226" s="18"/>
      <c r="BD226" s="18"/>
      <c r="BE226" s="18"/>
      <c r="BF226" s="18"/>
      <c r="BG226" s="18"/>
      <c r="BH226" s="19"/>
      <c r="BI226" s="18"/>
      <c r="BJ226" s="18"/>
      <c r="BK226" s="18"/>
      <c r="BL226" s="18"/>
      <c r="BM226" s="18"/>
      <c r="BN226" s="18"/>
      <c r="BO226" s="18"/>
      <c r="BP226" s="18"/>
      <c r="BQ226" s="18"/>
      <c r="BR226" s="18"/>
      <c r="BS226" s="19"/>
      <c r="BT226" s="18"/>
      <c r="BU226" s="18"/>
      <c r="BV226" s="18"/>
      <c r="BW226" s="18"/>
      <c r="BX226" s="18"/>
      <c r="BY226" s="18"/>
      <c r="BZ226" s="18"/>
      <c r="CA226" s="18"/>
      <c r="CB226" s="18"/>
      <c r="CC226" s="18"/>
      <c r="CD226" s="18"/>
      <c r="CE226" s="18"/>
      <c r="CF226" s="18"/>
      <c r="CG226" s="18"/>
      <c r="CH226" s="18"/>
      <c r="CI226" s="18"/>
      <c r="CJ226" s="8">
        <f t="shared" si="129"/>
        <v>0</v>
      </c>
      <c r="CK226" s="8">
        <f t="shared" si="130"/>
        <v>0</v>
      </c>
      <c r="CL226" s="8" t="str">
        <f t="shared" si="141"/>
        <v/>
      </c>
      <c r="CM226" s="8" t="str">
        <f t="shared" si="142"/>
        <v/>
      </c>
      <c r="CN226" s="8" t="str">
        <f t="shared" si="143"/>
        <v/>
      </c>
      <c r="CO226" s="8" t="str">
        <f t="shared" si="144"/>
        <v/>
      </c>
      <c r="CP226" s="8">
        <f>IF(D226="",0,IF(D226=E226,0,IF(D226&lt;E226,0,IF('Equipes et choix des points'!$I$2=1,IF('Matchs et classements'!D226&gt;'Matchs et classements'!E226,3),IF('Equipes et choix des points'!$I$2=2,IF('Matchs et classements'!D226&gt;E226,4))))))</f>
        <v>0</v>
      </c>
      <c r="CQ226" s="8">
        <f>IF(E226="",0,IF(E226=D226,0,IF(E226&lt;D226,0,IF('Equipes et choix des points'!$I$2=1,IF('Matchs et classements'!E226&gt;'Matchs et classements'!D226,3),IF('Equipes et choix des points'!$I$2=2,IF('Matchs et classements'!E226&gt;'Matchs et classements'!D226,4))))))</f>
        <v>0</v>
      </c>
      <c r="CR226" s="8">
        <f>IF(D226="",0,IF(D226&gt;E226,0,IF(D226&lt;E226,0,IF('Equipes et choix des points'!$I$2=1,IF('Matchs et classements'!D226='Matchs et classements'!E226,1),IF('Equipes et choix des points'!$I$2=2,IF('Matchs et classements'!D226='Matchs et classements'!E226,2))))))</f>
        <v>0</v>
      </c>
      <c r="CS226" s="8">
        <f>IF(E226="",0,IF(E226&gt;D226,0,IF(E226&lt;D226,0,IF('Equipes et choix des points'!$I$2=1,IF('Matchs et classements'!E226='Matchs et classements'!D226,1),IF('Equipes et choix des points'!$I$2=2,IF('Matchs et classements'!E226='Matchs et classements'!D226,2))))))</f>
        <v>0</v>
      </c>
      <c r="CT226" s="8">
        <f>IF(D226="",0,IF(D226&gt;E226,0,IF(D226=E226,0,IF('Equipes et choix des points'!$I$2=1,IF('Matchs et classements'!D226&lt;'Matchs et classements'!E226,0),IF('Equipes et choix des points'!$I$2=2,IF('Matchs et classements'!D226&lt;'Matchs et classements'!E226,1))))))</f>
        <v>0</v>
      </c>
      <c r="CU226" s="8">
        <f>IF(E226="",0,IF(E226&gt;D226,0,IF(E226=D226,0,IF('Equipes et choix des points'!$I$2=1,IF('Matchs et classements'!E226&lt;'Matchs et classements'!D226,0),IF('Equipes et choix des points'!$I$2=2,IF('Matchs et classements'!E226&lt;'Matchs et classements'!D226,1))))))</f>
        <v>0</v>
      </c>
      <c r="CV226" s="8">
        <f t="shared" si="145"/>
        <v>0</v>
      </c>
      <c r="CW226" s="8">
        <f t="shared" si="146"/>
        <v>0</v>
      </c>
      <c r="CX226" s="8">
        <f t="shared" si="147"/>
        <v>0</v>
      </c>
      <c r="CY226" s="8">
        <f t="shared" si="148"/>
        <v>0</v>
      </c>
      <c r="CZ226" s="8" t="b">
        <f t="shared" si="131"/>
        <v>0</v>
      </c>
      <c r="DA226" s="8" t="b">
        <f t="shared" si="132"/>
        <v>0</v>
      </c>
      <c r="DB226" s="8" t="b">
        <f t="shared" si="133"/>
        <v>0</v>
      </c>
      <c r="DC226" s="8" t="b">
        <f t="shared" si="134"/>
        <v>0</v>
      </c>
      <c r="DD226" s="8" t="b">
        <f t="shared" si="135"/>
        <v>0</v>
      </c>
      <c r="DE226" s="8" t="b">
        <f t="shared" si="136"/>
        <v>0</v>
      </c>
      <c r="DF226" s="8">
        <f t="shared" si="137"/>
        <v>0</v>
      </c>
      <c r="DG226" s="8">
        <f t="shared" si="138"/>
        <v>0</v>
      </c>
      <c r="DH226" s="8">
        <f t="shared" si="139"/>
        <v>0</v>
      </c>
      <c r="DI226" s="8">
        <f t="shared" si="140"/>
        <v>0</v>
      </c>
      <c r="DJ226" s="19"/>
      <c r="DK226" s="18"/>
      <c r="DL226" s="18"/>
      <c r="DM226" s="19"/>
      <c r="DN226" s="19"/>
      <c r="DO226" s="18"/>
      <c r="DP226" s="18"/>
      <c r="DQ226" s="19"/>
      <c r="DR226" s="19"/>
      <c r="DS226" s="18"/>
      <c r="DT226" s="18"/>
      <c r="DU226" s="19"/>
      <c r="DV226" s="18"/>
      <c r="DW226" s="18"/>
      <c r="DX226" s="18"/>
      <c r="DY226" s="18"/>
      <c r="DZ226" s="18"/>
      <c r="EA226" s="18"/>
      <c r="EB226" s="18"/>
      <c r="EC226" s="18"/>
      <c r="ED226" s="18"/>
      <c r="EE226" s="18"/>
      <c r="EF226" s="18"/>
      <c r="EG226" s="18"/>
      <c r="EH226" s="18"/>
      <c r="EI226" s="18"/>
      <c r="EJ226" s="18"/>
      <c r="EK226" s="18"/>
      <c r="EL226" s="18"/>
      <c r="EM226" s="18"/>
      <c r="EN226" s="18"/>
      <c r="EO226" s="18"/>
      <c r="EP226" s="18"/>
      <c r="EQ226" s="18"/>
      <c r="ER226" s="18"/>
      <c r="ES226" s="18"/>
      <c r="ET226" s="18"/>
      <c r="EU226" s="18"/>
      <c r="EV226" s="18"/>
      <c r="EW226" s="18"/>
      <c r="EX226" s="18"/>
      <c r="EY226" s="18"/>
      <c r="EZ226" s="18"/>
      <c r="FA226" s="18"/>
      <c r="FB226" s="18"/>
      <c r="FC226" s="18"/>
      <c r="FD226" s="18"/>
      <c r="FE226" s="18"/>
    </row>
    <row r="227" spans="1:161" x14ac:dyDescent="0.25">
      <c r="A227" s="28"/>
      <c r="B227" s="71"/>
      <c r="C227" s="29"/>
      <c r="D227" s="30"/>
      <c r="E227" s="31"/>
      <c r="F227" s="32"/>
      <c r="G227" s="74"/>
      <c r="H227" s="33"/>
      <c r="I227" s="34"/>
      <c r="J227" s="35"/>
      <c r="K227" s="104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18"/>
      <c r="AF227" s="18"/>
      <c r="AG227" s="18"/>
      <c r="AH227" s="18"/>
      <c r="AI227" s="18"/>
      <c r="AJ227" s="18"/>
      <c r="AK227" s="18"/>
      <c r="AL227" s="18"/>
      <c r="AM227" s="18"/>
      <c r="AN227" s="18"/>
      <c r="AO227" s="18"/>
      <c r="AP227" s="18"/>
      <c r="AQ227" s="18"/>
      <c r="AR227" s="18"/>
      <c r="AS227" s="18"/>
      <c r="AT227" s="18"/>
      <c r="AU227" s="18"/>
      <c r="AV227" s="18"/>
      <c r="AW227" s="19"/>
      <c r="AX227" s="18"/>
      <c r="AY227" s="18"/>
      <c r="AZ227" s="18"/>
      <c r="BA227" s="18"/>
      <c r="BB227" s="18"/>
      <c r="BC227" s="18"/>
      <c r="BD227" s="18"/>
      <c r="BE227" s="18"/>
      <c r="BF227" s="18"/>
      <c r="BG227" s="18"/>
      <c r="BH227" s="19"/>
      <c r="BI227" s="18"/>
      <c r="BJ227" s="18"/>
      <c r="BK227" s="18"/>
      <c r="BL227" s="18"/>
      <c r="BM227" s="18"/>
      <c r="BN227" s="18"/>
      <c r="BO227" s="18"/>
      <c r="BP227" s="18"/>
      <c r="BQ227" s="18"/>
      <c r="BR227" s="18"/>
      <c r="BS227" s="19"/>
      <c r="BT227" s="18"/>
      <c r="BU227" s="18"/>
      <c r="BV227" s="18"/>
      <c r="BW227" s="18"/>
      <c r="BX227" s="18"/>
      <c r="BY227" s="18"/>
      <c r="BZ227" s="18"/>
      <c r="CA227" s="18"/>
      <c r="CB227" s="18"/>
      <c r="CC227" s="18"/>
      <c r="CD227" s="18"/>
      <c r="CE227" s="18"/>
      <c r="CF227" s="18"/>
      <c r="CG227" s="18"/>
      <c r="CH227" s="18"/>
      <c r="CI227" s="18"/>
      <c r="CJ227" s="8">
        <f t="shared" si="129"/>
        <v>0</v>
      </c>
      <c r="CK227" s="8">
        <f t="shared" si="130"/>
        <v>0</v>
      </c>
      <c r="CL227" s="8" t="str">
        <f t="shared" si="141"/>
        <v/>
      </c>
      <c r="CM227" s="8" t="str">
        <f t="shared" si="142"/>
        <v/>
      </c>
      <c r="CN227" s="8" t="str">
        <f t="shared" si="143"/>
        <v/>
      </c>
      <c r="CO227" s="8" t="str">
        <f t="shared" si="144"/>
        <v/>
      </c>
      <c r="CP227" s="8">
        <f>IF(D227="",0,IF(D227=E227,0,IF(D227&lt;E227,0,IF('Equipes et choix des points'!$I$2=1,IF('Matchs et classements'!D227&gt;'Matchs et classements'!E227,3),IF('Equipes et choix des points'!$I$2=2,IF('Matchs et classements'!D227&gt;E227,4))))))</f>
        <v>0</v>
      </c>
      <c r="CQ227" s="8">
        <f>IF(E227="",0,IF(E227=D227,0,IF(E227&lt;D227,0,IF('Equipes et choix des points'!$I$2=1,IF('Matchs et classements'!E227&gt;'Matchs et classements'!D227,3),IF('Equipes et choix des points'!$I$2=2,IF('Matchs et classements'!E227&gt;'Matchs et classements'!D227,4))))))</f>
        <v>0</v>
      </c>
      <c r="CR227" s="8">
        <f>IF(D227="",0,IF(D227&gt;E227,0,IF(D227&lt;E227,0,IF('Equipes et choix des points'!$I$2=1,IF('Matchs et classements'!D227='Matchs et classements'!E227,1),IF('Equipes et choix des points'!$I$2=2,IF('Matchs et classements'!D227='Matchs et classements'!E227,2))))))</f>
        <v>0</v>
      </c>
      <c r="CS227" s="8">
        <f>IF(E227="",0,IF(E227&gt;D227,0,IF(E227&lt;D227,0,IF('Equipes et choix des points'!$I$2=1,IF('Matchs et classements'!E227='Matchs et classements'!D227,1),IF('Equipes et choix des points'!$I$2=2,IF('Matchs et classements'!E227='Matchs et classements'!D227,2))))))</f>
        <v>0</v>
      </c>
      <c r="CT227" s="8">
        <f>IF(D227="",0,IF(D227&gt;E227,0,IF(D227=E227,0,IF('Equipes et choix des points'!$I$2=1,IF('Matchs et classements'!D227&lt;'Matchs et classements'!E227,0),IF('Equipes et choix des points'!$I$2=2,IF('Matchs et classements'!D227&lt;'Matchs et classements'!E227,1))))))</f>
        <v>0</v>
      </c>
      <c r="CU227" s="8">
        <f>IF(E227="",0,IF(E227&gt;D227,0,IF(E227=D227,0,IF('Equipes et choix des points'!$I$2=1,IF('Matchs et classements'!E227&lt;'Matchs et classements'!D227,0),IF('Equipes et choix des points'!$I$2=2,IF('Matchs et classements'!E227&lt;'Matchs et classements'!D227,1))))))</f>
        <v>0</v>
      </c>
      <c r="CV227" s="8">
        <f t="shared" si="145"/>
        <v>0</v>
      </c>
      <c r="CW227" s="8">
        <f t="shared" si="146"/>
        <v>0</v>
      </c>
      <c r="CX227" s="8">
        <f t="shared" si="147"/>
        <v>0</v>
      </c>
      <c r="CY227" s="8">
        <f t="shared" si="148"/>
        <v>0</v>
      </c>
      <c r="CZ227" s="8" t="b">
        <f t="shared" si="131"/>
        <v>0</v>
      </c>
      <c r="DA227" s="8" t="b">
        <f t="shared" si="132"/>
        <v>0</v>
      </c>
      <c r="DB227" s="8" t="b">
        <f t="shared" si="133"/>
        <v>0</v>
      </c>
      <c r="DC227" s="8" t="b">
        <f t="shared" si="134"/>
        <v>0</v>
      </c>
      <c r="DD227" s="8" t="b">
        <f t="shared" si="135"/>
        <v>0</v>
      </c>
      <c r="DE227" s="8" t="b">
        <f t="shared" si="136"/>
        <v>0</v>
      </c>
      <c r="DF227" s="8">
        <f t="shared" si="137"/>
        <v>0</v>
      </c>
      <c r="DG227" s="8">
        <f t="shared" si="138"/>
        <v>0</v>
      </c>
      <c r="DH227" s="8">
        <f t="shared" si="139"/>
        <v>0</v>
      </c>
      <c r="DI227" s="8">
        <f t="shared" si="140"/>
        <v>0</v>
      </c>
      <c r="DJ227" s="19"/>
      <c r="DK227" s="18"/>
      <c r="DL227" s="18"/>
      <c r="DM227" s="19"/>
      <c r="DN227" s="19"/>
      <c r="DO227" s="18"/>
      <c r="DP227" s="18"/>
      <c r="DQ227" s="19"/>
      <c r="DR227" s="19"/>
      <c r="DS227" s="18"/>
      <c r="DT227" s="18"/>
      <c r="DU227" s="19"/>
      <c r="DV227" s="18"/>
      <c r="DW227" s="18"/>
      <c r="DX227" s="18"/>
      <c r="DY227" s="18"/>
      <c r="DZ227" s="18"/>
      <c r="EA227" s="18"/>
      <c r="EB227" s="18"/>
      <c r="EC227" s="18"/>
      <c r="ED227" s="18"/>
      <c r="EE227" s="18"/>
      <c r="EF227" s="18"/>
      <c r="EG227" s="18"/>
      <c r="EH227" s="18"/>
      <c r="EI227" s="18"/>
      <c r="EJ227" s="18"/>
      <c r="EK227" s="18"/>
      <c r="EL227" s="18"/>
      <c r="EM227" s="18"/>
      <c r="EN227" s="18"/>
      <c r="EO227" s="18"/>
      <c r="EP227" s="18"/>
      <c r="EQ227" s="18"/>
      <c r="ER227" s="18"/>
      <c r="ES227" s="18"/>
      <c r="ET227" s="18"/>
      <c r="EU227" s="18"/>
      <c r="EV227" s="18"/>
      <c r="EW227" s="18"/>
      <c r="EX227" s="18"/>
      <c r="EY227" s="18"/>
      <c r="EZ227" s="18"/>
      <c r="FA227" s="18"/>
      <c r="FB227" s="18"/>
      <c r="FC227" s="18"/>
      <c r="FD227" s="18"/>
      <c r="FE227" s="18"/>
    </row>
    <row r="228" spans="1:161" x14ac:dyDescent="0.25">
      <c r="A228" s="28"/>
      <c r="B228" s="71"/>
      <c r="C228" s="29"/>
      <c r="D228" s="30"/>
      <c r="E228" s="31"/>
      <c r="F228" s="32"/>
      <c r="G228" s="74"/>
      <c r="H228" s="33"/>
      <c r="I228" s="34"/>
      <c r="J228" s="35"/>
      <c r="K228" s="104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R228" s="18"/>
      <c r="AS228" s="18"/>
      <c r="AT228" s="18"/>
      <c r="AU228" s="18"/>
      <c r="AV228" s="18"/>
      <c r="AW228" s="19"/>
      <c r="AX228" s="18"/>
      <c r="AY228" s="18"/>
      <c r="AZ228" s="18"/>
      <c r="BA228" s="18"/>
      <c r="BB228" s="18"/>
      <c r="BC228" s="18"/>
      <c r="BD228" s="18"/>
      <c r="BE228" s="18"/>
      <c r="BF228" s="18"/>
      <c r="BG228" s="18"/>
      <c r="BH228" s="19"/>
      <c r="BI228" s="18"/>
      <c r="BJ228" s="18"/>
      <c r="BK228" s="18"/>
      <c r="BL228" s="18"/>
      <c r="BM228" s="18"/>
      <c r="BN228" s="18"/>
      <c r="BO228" s="18"/>
      <c r="BP228" s="18"/>
      <c r="BQ228" s="18"/>
      <c r="BR228" s="18"/>
      <c r="BS228" s="19"/>
      <c r="BT228" s="18"/>
      <c r="BU228" s="18"/>
      <c r="BV228" s="18"/>
      <c r="BW228" s="18"/>
      <c r="BX228" s="18"/>
      <c r="BY228" s="18"/>
      <c r="BZ228" s="18"/>
      <c r="CA228" s="18"/>
      <c r="CB228" s="18"/>
      <c r="CC228" s="18"/>
      <c r="CD228" s="18"/>
      <c r="CE228" s="18"/>
      <c r="CF228" s="18"/>
      <c r="CG228" s="18"/>
      <c r="CH228" s="18"/>
      <c r="CI228" s="18"/>
      <c r="CJ228" s="8">
        <f t="shared" si="129"/>
        <v>0</v>
      </c>
      <c r="CK228" s="8">
        <f t="shared" si="130"/>
        <v>0</v>
      </c>
      <c r="CL228" s="8" t="str">
        <f t="shared" si="141"/>
        <v/>
      </c>
      <c r="CM228" s="8" t="str">
        <f t="shared" si="142"/>
        <v/>
      </c>
      <c r="CN228" s="8" t="str">
        <f t="shared" si="143"/>
        <v/>
      </c>
      <c r="CO228" s="8" t="str">
        <f t="shared" si="144"/>
        <v/>
      </c>
      <c r="CP228" s="8">
        <f>IF(D228="",0,IF(D228=E228,0,IF(D228&lt;E228,0,IF('Equipes et choix des points'!$I$2=1,IF('Matchs et classements'!D228&gt;'Matchs et classements'!E228,3),IF('Equipes et choix des points'!$I$2=2,IF('Matchs et classements'!D228&gt;E228,4))))))</f>
        <v>0</v>
      </c>
      <c r="CQ228" s="8">
        <f>IF(E228="",0,IF(E228=D228,0,IF(E228&lt;D228,0,IF('Equipes et choix des points'!$I$2=1,IF('Matchs et classements'!E228&gt;'Matchs et classements'!D228,3),IF('Equipes et choix des points'!$I$2=2,IF('Matchs et classements'!E228&gt;'Matchs et classements'!D228,4))))))</f>
        <v>0</v>
      </c>
      <c r="CR228" s="8">
        <f>IF(D228="",0,IF(D228&gt;E228,0,IF(D228&lt;E228,0,IF('Equipes et choix des points'!$I$2=1,IF('Matchs et classements'!D228='Matchs et classements'!E228,1),IF('Equipes et choix des points'!$I$2=2,IF('Matchs et classements'!D228='Matchs et classements'!E228,2))))))</f>
        <v>0</v>
      </c>
      <c r="CS228" s="8">
        <f>IF(E228="",0,IF(E228&gt;D228,0,IF(E228&lt;D228,0,IF('Equipes et choix des points'!$I$2=1,IF('Matchs et classements'!E228='Matchs et classements'!D228,1),IF('Equipes et choix des points'!$I$2=2,IF('Matchs et classements'!E228='Matchs et classements'!D228,2))))))</f>
        <v>0</v>
      </c>
      <c r="CT228" s="8">
        <f>IF(D228="",0,IF(D228&gt;E228,0,IF(D228=E228,0,IF('Equipes et choix des points'!$I$2=1,IF('Matchs et classements'!D228&lt;'Matchs et classements'!E228,0),IF('Equipes et choix des points'!$I$2=2,IF('Matchs et classements'!D228&lt;'Matchs et classements'!E228,1))))))</f>
        <v>0</v>
      </c>
      <c r="CU228" s="8">
        <f>IF(E228="",0,IF(E228&gt;D228,0,IF(E228=D228,0,IF('Equipes et choix des points'!$I$2=1,IF('Matchs et classements'!E228&lt;'Matchs et classements'!D228,0),IF('Equipes et choix des points'!$I$2=2,IF('Matchs et classements'!E228&lt;'Matchs et classements'!D228,1))))))</f>
        <v>0</v>
      </c>
      <c r="CV228" s="8">
        <f t="shared" si="145"/>
        <v>0</v>
      </c>
      <c r="CW228" s="8">
        <f t="shared" si="146"/>
        <v>0</v>
      </c>
      <c r="CX228" s="8">
        <f t="shared" si="147"/>
        <v>0</v>
      </c>
      <c r="CY228" s="8">
        <f t="shared" si="148"/>
        <v>0</v>
      </c>
      <c r="CZ228" s="8" t="b">
        <f t="shared" si="131"/>
        <v>0</v>
      </c>
      <c r="DA228" s="8" t="b">
        <f t="shared" si="132"/>
        <v>0</v>
      </c>
      <c r="DB228" s="8" t="b">
        <f t="shared" si="133"/>
        <v>0</v>
      </c>
      <c r="DC228" s="8" t="b">
        <f t="shared" si="134"/>
        <v>0</v>
      </c>
      <c r="DD228" s="8" t="b">
        <f t="shared" si="135"/>
        <v>0</v>
      </c>
      <c r="DE228" s="8" t="b">
        <f t="shared" si="136"/>
        <v>0</v>
      </c>
      <c r="DF228" s="8">
        <f t="shared" si="137"/>
        <v>0</v>
      </c>
      <c r="DG228" s="8">
        <f t="shared" si="138"/>
        <v>0</v>
      </c>
      <c r="DH228" s="8">
        <f t="shared" si="139"/>
        <v>0</v>
      </c>
      <c r="DI228" s="8">
        <f t="shared" si="140"/>
        <v>0</v>
      </c>
      <c r="DJ228" s="19"/>
      <c r="DK228" s="18"/>
      <c r="DL228" s="18"/>
      <c r="DM228" s="19"/>
      <c r="DN228" s="19"/>
      <c r="DO228" s="18"/>
      <c r="DP228" s="18"/>
      <c r="DQ228" s="19"/>
      <c r="DR228" s="19"/>
      <c r="DS228" s="18"/>
      <c r="DT228" s="18"/>
      <c r="DU228" s="19"/>
      <c r="DV228" s="18"/>
      <c r="DW228" s="18"/>
      <c r="DX228" s="18"/>
      <c r="DY228" s="18"/>
      <c r="DZ228" s="18"/>
      <c r="EA228" s="18"/>
      <c r="EB228" s="18"/>
      <c r="EC228" s="18"/>
      <c r="ED228" s="18"/>
      <c r="EE228" s="18"/>
      <c r="EF228" s="18"/>
      <c r="EG228" s="18"/>
      <c r="EH228" s="18"/>
      <c r="EI228" s="18"/>
      <c r="EJ228" s="18"/>
      <c r="EK228" s="18"/>
      <c r="EL228" s="18"/>
      <c r="EM228" s="18"/>
      <c r="EN228" s="18"/>
      <c r="EO228" s="18"/>
      <c r="EP228" s="18"/>
      <c r="EQ228" s="18"/>
      <c r="ER228" s="18"/>
      <c r="ES228" s="18"/>
      <c r="ET228" s="18"/>
      <c r="EU228" s="18"/>
      <c r="EV228" s="18"/>
      <c r="EW228" s="18"/>
      <c r="EX228" s="18"/>
      <c r="EY228" s="18"/>
      <c r="EZ228" s="18"/>
      <c r="FA228" s="18"/>
      <c r="FB228" s="18"/>
      <c r="FC228" s="18"/>
      <c r="FD228" s="18"/>
      <c r="FE228" s="18"/>
    </row>
    <row r="229" spans="1:161" x14ac:dyDescent="0.25">
      <c r="A229" s="28"/>
      <c r="B229" s="71"/>
      <c r="C229" s="29"/>
      <c r="D229" s="30"/>
      <c r="E229" s="31"/>
      <c r="F229" s="32"/>
      <c r="G229" s="74"/>
      <c r="H229" s="33"/>
      <c r="I229" s="34"/>
      <c r="J229" s="35"/>
      <c r="K229" s="104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  <c r="AH229" s="18"/>
      <c r="AI229" s="18"/>
      <c r="AJ229" s="18"/>
      <c r="AK229" s="18"/>
      <c r="AL229" s="18"/>
      <c r="AM229" s="18"/>
      <c r="AN229" s="18"/>
      <c r="AO229" s="18"/>
      <c r="AP229" s="18"/>
      <c r="AQ229" s="18"/>
      <c r="AR229" s="18"/>
      <c r="AS229" s="18"/>
      <c r="AT229" s="18"/>
      <c r="AU229" s="18"/>
      <c r="AV229" s="18"/>
      <c r="AW229" s="19"/>
      <c r="AX229" s="18"/>
      <c r="AY229" s="18"/>
      <c r="AZ229" s="18"/>
      <c r="BA229" s="18"/>
      <c r="BB229" s="18"/>
      <c r="BC229" s="18"/>
      <c r="BD229" s="18"/>
      <c r="BE229" s="18"/>
      <c r="BF229" s="18"/>
      <c r="BG229" s="18"/>
      <c r="BH229" s="19"/>
      <c r="BI229" s="18"/>
      <c r="BJ229" s="18"/>
      <c r="BK229" s="18"/>
      <c r="BL229" s="18"/>
      <c r="BM229" s="18"/>
      <c r="BN229" s="18"/>
      <c r="BO229" s="18"/>
      <c r="BP229" s="18"/>
      <c r="BQ229" s="18"/>
      <c r="BR229" s="18"/>
      <c r="BS229" s="19"/>
      <c r="BT229" s="18"/>
      <c r="BU229" s="18"/>
      <c r="BV229" s="18"/>
      <c r="BW229" s="18"/>
      <c r="BX229" s="18"/>
      <c r="BY229" s="18"/>
      <c r="BZ229" s="18"/>
      <c r="CA229" s="18"/>
      <c r="CB229" s="18"/>
      <c r="CC229" s="18"/>
      <c r="CD229" s="18"/>
      <c r="CE229" s="18"/>
      <c r="CF229" s="18"/>
      <c r="CG229" s="18"/>
      <c r="CH229" s="18"/>
      <c r="CI229" s="18"/>
      <c r="CJ229" s="8">
        <f t="shared" si="129"/>
        <v>0</v>
      </c>
      <c r="CK229" s="8">
        <f t="shared" si="130"/>
        <v>0</v>
      </c>
      <c r="CL229" s="8" t="str">
        <f t="shared" si="141"/>
        <v/>
      </c>
      <c r="CM229" s="8" t="str">
        <f t="shared" si="142"/>
        <v/>
      </c>
      <c r="CN229" s="8" t="str">
        <f t="shared" si="143"/>
        <v/>
      </c>
      <c r="CO229" s="8" t="str">
        <f t="shared" si="144"/>
        <v/>
      </c>
      <c r="CP229" s="8">
        <f>IF(D229="",0,IF(D229=E229,0,IF(D229&lt;E229,0,IF('Equipes et choix des points'!$I$2=1,IF('Matchs et classements'!D229&gt;'Matchs et classements'!E229,3),IF('Equipes et choix des points'!$I$2=2,IF('Matchs et classements'!D229&gt;E229,4))))))</f>
        <v>0</v>
      </c>
      <c r="CQ229" s="8">
        <f>IF(E229="",0,IF(E229=D229,0,IF(E229&lt;D229,0,IF('Equipes et choix des points'!$I$2=1,IF('Matchs et classements'!E229&gt;'Matchs et classements'!D229,3),IF('Equipes et choix des points'!$I$2=2,IF('Matchs et classements'!E229&gt;'Matchs et classements'!D229,4))))))</f>
        <v>0</v>
      </c>
      <c r="CR229" s="8">
        <f>IF(D229="",0,IF(D229&gt;E229,0,IF(D229&lt;E229,0,IF('Equipes et choix des points'!$I$2=1,IF('Matchs et classements'!D229='Matchs et classements'!E229,1),IF('Equipes et choix des points'!$I$2=2,IF('Matchs et classements'!D229='Matchs et classements'!E229,2))))))</f>
        <v>0</v>
      </c>
      <c r="CS229" s="8">
        <f>IF(E229="",0,IF(E229&gt;D229,0,IF(E229&lt;D229,0,IF('Equipes et choix des points'!$I$2=1,IF('Matchs et classements'!E229='Matchs et classements'!D229,1),IF('Equipes et choix des points'!$I$2=2,IF('Matchs et classements'!E229='Matchs et classements'!D229,2))))))</f>
        <v>0</v>
      </c>
      <c r="CT229" s="8">
        <f>IF(D229="",0,IF(D229&gt;E229,0,IF(D229=E229,0,IF('Equipes et choix des points'!$I$2=1,IF('Matchs et classements'!D229&lt;'Matchs et classements'!E229,0),IF('Equipes et choix des points'!$I$2=2,IF('Matchs et classements'!D229&lt;'Matchs et classements'!E229,1))))))</f>
        <v>0</v>
      </c>
      <c r="CU229" s="8">
        <f>IF(E229="",0,IF(E229&gt;D229,0,IF(E229=D229,0,IF('Equipes et choix des points'!$I$2=1,IF('Matchs et classements'!E229&lt;'Matchs et classements'!D229,0),IF('Equipes et choix des points'!$I$2=2,IF('Matchs et classements'!E229&lt;'Matchs et classements'!D229,1))))))</f>
        <v>0</v>
      </c>
      <c r="CV229" s="8">
        <f t="shared" si="145"/>
        <v>0</v>
      </c>
      <c r="CW229" s="8">
        <f t="shared" si="146"/>
        <v>0</v>
      </c>
      <c r="CX229" s="8">
        <f t="shared" si="147"/>
        <v>0</v>
      </c>
      <c r="CY229" s="8">
        <f t="shared" si="148"/>
        <v>0</v>
      </c>
      <c r="CZ229" s="8" t="b">
        <f t="shared" si="131"/>
        <v>0</v>
      </c>
      <c r="DA229" s="8" t="b">
        <f t="shared" si="132"/>
        <v>0</v>
      </c>
      <c r="DB229" s="8" t="b">
        <f t="shared" si="133"/>
        <v>0</v>
      </c>
      <c r="DC229" s="8" t="b">
        <f t="shared" si="134"/>
        <v>0</v>
      </c>
      <c r="DD229" s="8" t="b">
        <f t="shared" si="135"/>
        <v>0</v>
      </c>
      <c r="DE229" s="8" t="b">
        <f t="shared" si="136"/>
        <v>0</v>
      </c>
      <c r="DF229" s="8">
        <f t="shared" si="137"/>
        <v>0</v>
      </c>
      <c r="DG229" s="8">
        <f t="shared" si="138"/>
        <v>0</v>
      </c>
      <c r="DH229" s="8">
        <f t="shared" si="139"/>
        <v>0</v>
      </c>
      <c r="DI229" s="8">
        <f t="shared" si="140"/>
        <v>0</v>
      </c>
      <c r="DJ229" s="19"/>
      <c r="DK229" s="18"/>
      <c r="DL229" s="18"/>
      <c r="DM229" s="19"/>
      <c r="DN229" s="19"/>
      <c r="DO229" s="18"/>
      <c r="DP229" s="18"/>
      <c r="DQ229" s="19"/>
      <c r="DR229" s="19"/>
      <c r="DS229" s="18"/>
      <c r="DT229" s="18"/>
      <c r="DU229" s="19"/>
      <c r="DV229" s="18"/>
      <c r="DW229" s="18"/>
      <c r="DX229" s="18"/>
      <c r="DY229" s="18"/>
      <c r="DZ229" s="18"/>
      <c r="EA229" s="18"/>
      <c r="EB229" s="18"/>
      <c r="EC229" s="18"/>
      <c r="ED229" s="18"/>
      <c r="EE229" s="18"/>
      <c r="EF229" s="18"/>
      <c r="EG229" s="18"/>
      <c r="EH229" s="18"/>
      <c r="EI229" s="18"/>
      <c r="EJ229" s="18"/>
      <c r="EK229" s="18"/>
      <c r="EL229" s="18"/>
      <c r="EM229" s="18"/>
      <c r="EN229" s="18"/>
      <c r="EO229" s="18"/>
      <c r="EP229" s="18"/>
      <c r="EQ229" s="18"/>
      <c r="ER229" s="18"/>
      <c r="ES229" s="18"/>
      <c r="ET229" s="18"/>
      <c r="EU229" s="18"/>
      <c r="EV229" s="18"/>
      <c r="EW229" s="18"/>
      <c r="EX229" s="18"/>
      <c r="EY229" s="18"/>
      <c r="EZ229" s="18"/>
      <c r="FA229" s="18"/>
      <c r="FB229" s="18"/>
      <c r="FC229" s="18"/>
      <c r="FD229" s="18"/>
      <c r="FE229" s="18"/>
    </row>
    <row r="230" spans="1:161" x14ac:dyDescent="0.25">
      <c r="A230" s="28"/>
      <c r="B230" s="71"/>
      <c r="C230" s="29"/>
      <c r="D230" s="30"/>
      <c r="E230" s="31"/>
      <c r="F230" s="32"/>
      <c r="G230" s="74"/>
      <c r="H230" s="33"/>
      <c r="I230" s="34"/>
      <c r="J230" s="35"/>
      <c r="K230" s="104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R230" s="18"/>
      <c r="AS230" s="18"/>
      <c r="AT230" s="18"/>
      <c r="AU230" s="18"/>
      <c r="AV230" s="18"/>
      <c r="AW230" s="19"/>
      <c r="AX230" s="18"/>
      <c r="AY230" s="18"/>
      <c r="AZ230" s="18"/>
      <c r="BA230" s="18"/>
      <c r="BB230" s="18"/>
      <c r="BC230" s="18"/>
      <c r="BD230" s="18"/>
      <c r="BE230" s="18"/>
      <c r="BF230" s="18"/>
      <c r="BG230" s="18"/>
      <c r="BH230" s="19"/>
      <c r="BI230" s="18"/>
      <c r="BJ230" s="18"/>
      <c r="BK230" s="18"/>
      <c r="BL230" s="18"/>
      <c r="BM230" s="18"/>
      <c r="BN230" s="18"/>
      <c r="BO230" s="18"/>
      <c r="BP230" s="18"/>
      <c r="BQ230" s="18"/>
      <c r="BR230" s="18"/>
      <c r="BS230" s="19"/>
      <c r="BT230" s="18"/>
      <c r="BU230" s="18"/>
      <c r="BV230" s="18"/>
      <c r="BW230" s="18"/>
      <c r="BX230" s="18"/>
      <c r="BY230" s="18"/>
      <c r="BZ230" s="18"/>
      <c r="CA230" s="18"/>
      <c r="CB230" s="18"/>
      <c r="CC230" s="18"/>
      <c r="CD230" s="18"/>
      <c r="CE230" s="18"/>
      <c r="CF230" s="18"/>
      <c r="CG230" s="18"/>
      <c r="CH230" s="18"/>
      <c r="CI230" s="18"/>
      <c r="CJ230" s="8">
        <f t="shared" si="129"/>
        <v>0</v>
      </c>
      <c r="CK230" s="8">
        <f t="shared" si="130"/>
        <v>0</v>
      </c>
      <c r="CL230" s="8" t="str">
        <f t="shared" si="141"/>
        <v/>
      </c>
      <c r="CM230" s="8" t="str">
        <f t="shared" si="142"/>
        <v/>
      </c>
      <c r="CN230" s="8" t="str">
        <f t="shared" si="143"/>
        <v/>
      </c>
      <c r="CO230" s="8" t="str">
        <f t="shared" si="144"/>
        <v/>
      </c>
      <c r="CP230" s="8">
        <f>IF(D230="",0,IF(D230=E230,0,IF(D230&lt;E230,0,IF('Equipes et choix des points'!$I$2=1,IF('Matchs et classements'!D230&gt;'Matchs et classements'!E230,3),IF('Equipes et choix des points'!$I$2=2,IF('Matchs et classements'!D230&gt;E230,4))))))</f>
        <v>0</v>
      </c>
      <c r="CQ230" s="8">
        <f>IF(E230="",0,IF(E230=D230,0,IF(E230&lt;D230,0,IF('Equipes et choix des points'!$I$2=1,IF('Matchs et classements'!E230&gt;'Matchs et classements'!D230,3),IF('Equipes et choix des points'!$I$2=2,IF('Matchs et classements'!E230&gt;'Matchs et classements'!D230,4))))))</f>
        <v>0</v>
      </c>
      <c r="CR230" s="8">
        <f>IF(D230="",0,IF(D230&gt;E230,0,IF(D230&lt;E230,0,IF('Equipes et choix des points'!$I$2=1,IF('Matchs et classements'!D230='Matchs et classements'!E230,1),IF('Equipes et choix des points'!$I$2=2,IF('Matchs et classements'!D230='Matchs et classements'!E230,2))))))</f>
        <v>0</v>
      </c>
      <c r="CS230" s="8">
        <f>IF(E230="",0,IF(E230&gt;D230,0,IF(E230&lt;D230,0,IF('Equipes et choix des points'!$I$2=1,IF('Matchs et classements'!E230='Matchs et classements'!D230,1),IF('Equipes et choix des points'!$I$2=2,IF('Matchs et classements'!E230='Matchs et classements'!D230,2))))))</f>
        <v>0</v>
      </c>
      <c r="CT230" s="8">
        <f>IF(D230="",0,IF(D230&gt;E230,0,IF(D230=E230,0,IF('Equipes et choix des points'!$I$2=1,IF('Matchs et classements'!D230&lt;'Matchs et classements'!E230,0),IF('Equipes et choix des points'!$I$2=2,IF('Matchs et classements'!D230&lt;'Matchs et classements'!E230,1))))))</f>
        <v>0</v>
      </c>
      <c r="CU230" s="8">
        <f>IF(E230="",0,IF(E230&gt;D230,0,IF(E230=D230,0,IF('Equipes et choix des points'!$I$2=1,IF('Matchs et classements'!E230&lt;'Matchs et classements'!D230,0),IF('Equipes et choix des points'!$I$2=2,IF('Matchs et classements'!E230&lt;'Matchs et classements'!D230,1))))))</f>
        <v>0</v>
      </c>
      <c r="CV230" s="8">
        <f t="shared" si="145"/>
        <v>0</v>
      </c>
      <c r="CW230" s="8">
        <f t="shared" si="146"/>
        <v>0</v>
      </c>
      <c r="CX230" s="8">
        <f t="shared" si="147"/>
        <v>0</v>
      </c>
      <c r="CY230" s="8">
        <f t="shared" si="148"/>
        <v>0</v>
      </c>
      <c r="CZ230" s="8" t="b">
        <f t="shared" si="131"/>
        <v>0</v>
      </c>
      <c r="DA230" s="8" t="b">
        <f t="shared" si="132"/>
        <v>0</v>
      </c>
      <c r="DB230" s="8" t="b">
        <f t="shared" si="133"/>
        <v>0</v>
      </c>
      <c r="DC230" s="8" t="b">
        <f t="shared" si="134"/>
        <v>0</v>
      </c>
      <c r="DD230" s="8" t="b">
        <f t="shared" si="135"/>
        <v>0</v>
      </c>
      <c r="DE230" s="8" t="b">
        <f t="shared" si="136"/>
        <v>0</v>
      </c>
      <c r="DF230" s="8">
        <f t="shared" si="137"/>
        <v>0</v>
      </c>
      <c r="DG230" s="8">
        <f t="shared" si="138"/>
        <v>0</v>
      </c>
      <c r="DH230" s="8">
        <f t="shared" si="139"/>
        <v>0</v>
      </c>
      <c r="DI230" s="8">
        <f t="shared" si="140"/>
        <v>0</v>
      </c>
      <c r="DJ230" s="19"/>
      <c r="DK230" s="18"/>
      <c r="DL230" s="18"/>
      <c r="DM230" s="19"/>
      <c r="DN230" s="19"/>
      <c r="DO230" s="18"/>
      <c r="DP230" s="18"/>
      <c r="DQ230" s="19"/>
      <c r="DR230" s="19"/>
      <c r="DS230" s="18"/>
      <c r="DT230" s="18"/>
      <c r="DU230" s="19"/>
      <c r="DV230" s="18"/>
      <c r="DW230" s="18"/>
      <c r="DX230" s="18"/>
      <c r="DY230" s="18"/>
      <c r="DZ230" s="18"/>
      <c r="EA230" s="18"/>
      <c r="EB230" s="18"/>
      <c r="EC230" s="18"/>
      <c r="ED230" s="18"/>
      <c r="EE230" s="18"/>
      <c r="EF230" s="18"/>
      <c r="EG230" s="18"/>
      <c r="EH230" s="18"/>
      <c r="EI230" s="18"/>
      <c r="EJ230" s="18"/>
      <c r="EK230" s="18"/>
      <c r="EL230" s="18"/>
      <c r="EM230" s="18"/>
      <c r="EN230" s="18"/>
      <c r="EO230" s="18"/>
      <c r="EP230" s="18"/>
      <c r="EQ230" s="18"/>
      <c r="ER230" s="18"/>
      <c r="ES230" s="18"/>
      <c r="ET230" s="18"/>
      <c r="EU230" s="18"/>
      <c r="EV230" s="18"/>
      <c r="EW230" s="18"/>
      <c r="EX230" s="18"/>
      <c r="EY230" s="18"/>
      <c r="EZ230" s="18"/>
      <c r="FA230" s="18"/>
      <c r="FB230" s="18"/>
      <c r="FC230" s="18"/>
      <c r="FD230" s="18"/>
      <c r="FE230" s="18"/>
    </row>
    <row r="231" spans="1:161" x14ac:dyDescent="0.25">
      <c r="A231" s="28"/>
      <c r="B231" s="71"/>
      <c r="C231" s="29"/>
      <c r="D231" s="30"/>
      <c r="E231" s="31"/>
      <c r="F231" s="32"/>
      <c r="G231" s="74"/>
      <c r="H231" s="33"/>
      <c r="I231" s="34"/>
      <c r="J231" s="35"/>
      <c r="K231" s="104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18"/>
      <c r="AF231" s="18"/>
      <c r="AG231" s="18"/>
      <c r="AH231" s="18"/>
      <c r="AI231" s="18"/>
      <c r="AJ231" s="18"/>
      <c r="AK231" s="18"/>
      <c r="AL231" s="18"/>
      <c r="AM231" s="18"/>
      <c r="AN231" s="18"/>
      <c r="AO231" s="18"/>
      <c r="AP231" s="18"/>
      <c r="AQ231" s="18"/>
      <c r="AR231" s="18"/>
      <c r="AS231" s="18"/>
      <c r="AT231" s="18"/>
      <c r="AU231" s="18"/>
      <c r="AV231" s="18"/>
      <c r="AW231" s="19"/>
      <c r="AX231" s="18"/>
      <c r="AY231" s="18"/>
      <c r="AZ231" s="18"/>
      <c r="BA231" s="18"/>
      <c r="BB231" s="18"/>
      <c r="BC231" s="18"/>
      <c r="BD231" s="18"/>
      <c r="BE231" s="18"/>
      <c r="BF231" s="18"/>
      <c r="BG231" s="18"/>
      <c r="BH231" s="19"/>
      <c r="BI231" s="18"/>
      <c r="BJ231" s="18"/>
      <c r="BK231" s="18"/>
      <c r="BL231" s="18"/>
      <c r="BM231" s="18"/>
      <c r="BN231" s="18"/>
      <c r="BO231" s="18"/>
      <c r="BP231" s="18"/>
      <c r="BQ231" s="18"/>
      <c r="BR231" s="18"/>
      <c r="BS231" s="19"/>
      <c r="BT231" s="18"/>
      <c r="BU231" s="18"/>
      <c r="BV231" s="18"/>
      <c r="BW231" s="18"/>
      <c r="BX231" s="18"/>
      <c r="BY231" s="18"/>
      <c r="BZ231" s="18"/>
      <c r="CA231" s="18"/>
      <c r="CB231" s="18"/>
      <c r="CC231" s="18"/>
      <c r="CD231" s="18"/>
      <c r="CE231" s="18"/>
      <c r="CF231" s="18"/>
      <c r="CG231" s="18"/>
      <c r="CH231" s="18"/>
      <c r="CI231" s="18"/>
      <c r="CJ231" s="8">
        <f t="shared" si="129"/>
        <v>0</v>
      </c>
      <c r="CK231" s="8">
        <f t="shared" si="130"/>
        <v>0</v>
      </c>
      <c r="CL231" s="8" t="str">
        <f t="shared" si="141"/>
        <v/>
      </c>
      <c r="CM231" s="8" t="str">
        <f t="shared" si="142"/>
        <v/>
      </c>
      <c r="CN231" s="8" t="str">
        <f t="shared" si="143"/>
        <v/>
      </c>
      <c r="CO231" s="8" t="str">
        <f t="shared" si="144"/>
        <v/>
      </c>
      <c r="CP231" s="8">
        <f>IF(D231="",0,IF(D231=E231,0,IF(D231&lt;E231,0,IF('Equipes et choix des points'!$I$2=1,IF('Matchs et classements'!D231&gt;'Matchs et classements'!E231,3),IF('Equipes et choix des points'!$I$2=2,IF('Matchs et classements'!D231&gt;E231,4))))))</f>
        <v>0</v>
      </c>
      <c r="CQ231" s="8">
        <f>IF(E231="",0,IF(E231=D231,0,IF(E231&lt;D231,0,IF('Equipes et choix des points'!$I$2=1,IF('Matchs et classements'!E231&gt;'Matchs et classements'!D231,3),IF('Equipes et choix des points'!$I$2=2,IF('Matchs et classements'!E231&gt;'Matchs et classements'!D231,4))))))</f>
        <v>0</v>
      </c>
      <c r="CR231" s="8">
        <f>IF(D231="",0,IF(D231&gt;E231,0,IF(D231&lt;E231,0,IF('Equipes et choix des points'!$I$2=1,IF('Matchs et classements'!D231='Matchs et classements'!E231,1),IF('Equipes et choix des points'!$I$2=2,IF('Matchs et classements'!D231='Matchs et classements'!E231,2))))))</f>
        <v>0</v>
      </c>
      <c r="CS231" s="8">
        <f>IF(E231="",0,IF(E231&gt;D231,0,IF(E231&lt;D231,0,IF('Equipes et choix des points'!$I$2=1,IF('Matchs et classements'!E231='Matchs et classements'!D231,1),IF('Equipes et choix des points'!$I$2=2,IF('Matchs et classements'!E231='Matchs et classements'!D231,2))))))</f>
        <v>0</v>
      </c>
      <c r="CT231" s="8">
        <f>IF(D231="",0,IF(D231&gt;E231,0,IF(D231=E231,0,IF('Equipes et choix des points'!$I$2=1,IF('Matchs et classements'!D231&lt;'Matchs et classements'!E231,0),IF('Equipes et choix des points'!$I$2=2,IF('Matchs et classements'!D231&lt;'Matchs et classements'!E231,1))))))</f>
        <v>0</v>
      </c>
      <c r="CU231" s="8">
        <f>IF(E231="",0,IF(E231&gt;D231,0,IF(E231=D231,0,IF('Equipes et choix des points'!$I$2=1,IF('Matchs et classements'!E231&lt;'Matchs et classements'!D231,0),IF('Equipes et choix des points'!$I$2=2,IF('Matchs et classements'!E231&lt;'Matchs et classements'!D231,1))))))</f>
        <v>0</v>
      </c>
      <c r="CV231" s="8">
        <f t="shared" si="145"/>
        <v>0</v>
      </c>
      <c r="CW231" s="8">
        <f t="shared" si="146"/>
        <v>0</v>
      </c>
      <c r="CX231" s="8">
        <f t="shared" si="147"/>
        <v>0</v>
      </c>
      <c r="CY231" s="8">
        <f t="shared" si="148"/>
        <v>0</v>
      </c>
      <c r="CZ231" s="8" t="b">
        <f t="shared" si="131"/>
        <v>0</v>
      </c>
      <c r="DA231" s="8" t="b">
        <f t="shared" si="132"/>
        <v>0</v>
      </c>
      <c r="DB231" s="8" t="b">
        <f t="shared" si="133"/>
        <v>0</v>
      </c>
      <c r="DC231" s="8" t="b">
        <f t="shared" si="134"/>
        <v>0</v>
      </c>
      <c r="DD231" s="8" t="b">
        <f t="shared" si="135"/>
        <v>0</v>
      </c>
      <c r="DE231" s="8" t="b">
        <f t="shared" si="136"/>
        <v>0</v>
      </c>
      <c r="DF231" s="8">
        <f t="shared" si="137"/>
        <v>0</v>
      </c>
      <c r="DG231" s="8">
        <f t="shared" si="138"/>
        <v>0</v>
      </c>
      <c r="DH231" s="8">
        <f t="shared" si="139"/>
        <v>0</v>
      </c>
      <c r="DI231" s="8">
        <f t="shared" si="140"/>
        <v>0</v>
      </c>
      <c r="DJ231" s="19"/>
      <c r="DK231" s="18"/>
      <c r="DL231" s="18"/>
      <c r="DM231" s="19"/>
      <c r="DN231" s="19"/>
      <c r="DO231" s="18"/>
      <c r="DP231" s="18"/>
      <c r="DQ231" s="19"/>
      <c r="DR231" s="19"/>
      <c r="DS231" s="18"/>
      <c r="DT231" s="18"/>
      <c r="DU231" s="19"/>
      <c r="DV231" s="18"/>
      <c r="DW231" s="18"/>
      <c r="DX231" s="18"/>
      <c r="DY231" s="18"/>
      <c r="DZ231" s="18"/>
      <c r="EA231" s="18"/>
      <c r="EB231" s="18"/>
      <c r="EC231" s="18"/>
      <c r="ED231" s="18"/>
      <c r="EE231" s="18"/>
      <c r="EF231" s="18"/>
      <c r="EG231" s="18"/>
      <c r="EH231" s="18"/>
      <c r="EI231" s="18"/>
      <c r="EJ231" s="18"/>
      <c r="EK231" s="18"/>
      <c r="EL231" s="18"/>
      <c r="EM231" s="18"/>
      <c r="EN231" s="18"/>
      <c r="EO231" s="18"/>
      <c r="EP231" s="18"/>
      <c r="EQ231" s="18"/>
      <c r="ER231" s="18"/>
      <c r="ES231" s="18"/>
      <c r="ET231" s="18"/>
      <c r="EU231" s="18"/>
      <c r="EV231" s="18"/>
      <c r="EW231" s="18"/>
      <c r="EX231" s="18"/>
      <c r="EY231" s="18"/>
      <c r="EZ231" s="18"/>
      <c r="FA231" s="18"/>
      <c r="FB231" s="18"/>
      <c r="FC231" s="18"/>
      <c r="FD231" s="18"/>
      <c r="FE231" s="18"/>
    </row>
    <row r="232" spans="1:161" x14ac:dyDescent="0.25">
      <c r="A232" s="28"/>
      <c r="B232" s="71"/>
      <c r="C232" s="29"/>
      <c r="D232" s="30"/>
      <c r="E232" s="31"/>
      <c r="F232" s="32"/>
      <c r="G232" s="74"/>
      <c r="H232" s="33"/>
      <c r="I232" s="34"/>
      <c r="J232" s="35"/>
      <c r="K232" s="104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R232" s="18"/>
      <c r="AS232" s="18"/>
      <c r="AT232" s="18"/>
      <c r="AU232" s="18"/>
      <c r="AV232" s="18"/>
      <c r="AW232" s="19"/>
      <c r="AX232" s="18"/>
      <c r="AY232" s="18"/>
      <c r="AZ232" s="18"/>
      <c r="BA232" s="18"/>
      <c r="BB232" s="18"/>
      <c r="BC232" s="18"/>
      <c r="BD232" s="18"/>
      <c r="BE232" s="18"/>
      <c r="BF232" s="18"/>
      <c r="BG232" s="18"/>
      <c r="BH232" s="19"/>
      <c r="BI232" s="18"/>
      <c r="BJ232" s="18"/>
      <c r="BK232" s="18"/>
      <c r="BL232" s="18"/>
      <c r="BM232" s="18"/>
      <c r="BN232" s="18"/>
      <c r="BO232" s="18"/>
      <c r="BP232" s="18"/>
      <c r="BQ232" s="18"/>
      <c r="BR232" s="18"/>
      <c r="BS232" s="19"/>
      <c r="BT232" s="18"/>
      <c r="BU232" s="18"/>
      <c r="BV232" s="18"/>
      <c r="BW232" s="18"/>
      <c r="BX232" s="18"/>
      <c r="BY232" s="18"/>
      <c r="BZ232" s="18"/>
      <c r="CA232" s="18"/>
      <c r="CB232" s="18"/>
      <c r="CC232" s="18"/>
      <c r="CD232" s="18"/>
      <c r="CE232" s="18"/>
      <c r="CF232" s="18"/>
      <c r="CG232" s="18"/>
      <c r="CH232" s="18"/>
      <c r="CI232" s="18"/>
      <c r="CJ232" s="8">
        <f t="shared" si="129"/>
        <v>0</v>
      </c>
      <c r="CK232" s="8">
        <f t="shared" si="130"/>
        <v>0</v>
      </c>
      <c r="CL232" s="8" t="str">
        <f t="shared" si="141"/>
        <v/>
      </c>
      <c r="CM232" s="8" t="str">
        <f t="shared" si="142"/>
        <v/>
      </c>
      <c r="CN232" s="8" t="str">
        <f t="shared" si="143"/>
        <v/>
      </c>
      <c r="CO232" s="8" t="str">
        <f t="shared" si="144"/>
        <v/>
      </c>
      <c r="CP232" s="8">
        <f>IF(D232="",0,IF(D232=E232,0,IF(D232&lt;E232,0,IF('Equipes et choix des points'!$I$2=1,IF('Matchs et classements'!D232&gt;'Matchs et classements'!E232,3),IF('Equipes et choix des points'!$I$2=2,IF('Matchs et classements'!D232&gt;E232,4))))))</f>
        <v>0</v>
      </c>
      <c r="CQ232" s="8">
        <f>IF(E232="",0,IF(E232=D232,0,IF(E232&lt;D232,0,IF('Equipes et choix des points'!$I$2=1,IF('Matchs et classements'!E232&gt;'Matchs et classements'!D232,3),IF('Equipes et choix des points'!$I$2=2,IF('Matchs et classements'!E232&gt;'Matchs et classements'!D232,4))))))</f>
        <v>0</v>
      </c>
      <c r="CR232" s="8">
        <f>IF(D232="",0,IF(D232&gt;E232,0,IF(D232&lt;E232,0,IF('Equipes et choix des points'!$I$2=1,IF('Matchs et classements'!D232='Matchs et classements'!E232,1),IF('Equipes et choix des points'!$I$2=2,IF('Matchs et classements'!D232='Matchs et classements'!E232,2))))))</f>
        <v>0</v>
      </c>
      <c r="CS232" s="8">
        <f>IF(E232="",0,IF(E232&gt;D232,0,IF(E232&lt;D232,0,IF('Equipes et choix des points'!$I$2=1,IF('Matchs et classements'!E232='Matchs et classements'!D232,1),IF('Equipes et choix des points'!$I$2=2,IF('Matchs et classements'!E232='Matchs et classements'!D232,2))))))</f>
        <v>0</v>
      </c>
      <c r="CT232" s="8">
        <f>IF(D232="",0,IF(D232&gt;E232,0,IF(D232=E232,0,IF('Equipes et choix des points'!$I$2=1,IF('Matchs et classements'!D232&lt;'Matchs et classements'!E232,0),IF('Equipes et choix des points'!$I$2=2,IF('Matchs et classements'!D232&lt;'Matchs et classements'!E232,1))))))</f>
        <v>0</v>
      </c>
      <c r="CU232" s="8">
        <f>IF(E232="",0,IF(E232&gt;D232,0,IF(E232=D232,0,IF('Equipes et choix des points'!$I$2=1,IF('Matchs et classements'!E232&lt;'Matchs et classements'!D232,0),IF('Equipes et choix des points'!$I$2=2,IF('Matchs et classements'!E232&lt;'Matchs et classements'!D232,1))))))</f>
        <v>0</v>
      </c>
      <c r="CV232" s="8">
        <f t="shared" si="145"/>
        <v>0</v>
      </c>
      <c r="CW232" s="8">
        <f t="shared" si="146"/>
        <v>0</v>
      </c>
      <c r="CX232" s="8">
        <f t="shared" si="147"/>
        <v>0</v>
      </c>
      <c r="CY232" s="8">
        <f t="shared" si="148"/>
        <v>0</v>
      </c>
      <c r="CZ232" s="8" t="b">
        <f t="shared" si="131"/>
        <v>0</v>
      </c>
      <c r="DA232" s="8" t="b">
        <f t="shared" si="132"/>
        <v>0</v>
      </c>
      <c r="DB232" s="8" t="b">
        <f t="shared" si="133"/>
        <v>0</v>
      </c>
      <c r="DC232" s="8" t="b">
        <f t="shared" si="134"/>
        <v>0</v>
      </c>
      <c r="DD232" s="8" t="b">
        <f t="shared" si="135"/>
        <v>0</v>
      </c>
      <c r="DE232" s="8" t="b">
        <f t="shared" si="136"/>
        <v>0</v>
      </c>
      <c r="DF232" s="8">
        <f t="shared" si="137"/>
        <v>0</v>
      </c>
      <c r="DG232" s="8">
        <f t="shared" si="138"/>
        <v>0</v>
      </c>
      <c r="DH232" s="8">
        <f t="shared" si="139"/>
        <v>0</v>
      </c>
      <c r="DI232" s="8">
        <f t="shared" si="140"/>
        <v>0</v>
      </c>
      <c r="DJ232" s="19"/>
      <c r="DK232" s="18"/>
      <c r="DL232" s="18"/>
      <c r="DM232" s="19"/>
      <c r="DN232" s="19"/>
      <c r="DO232" s="18"/>
      <c r="DP232" s="18"/>
      <c r="DQ232" s="19"/>
      <c r="DR232" s="19"/>
      <c r="DS232" s="18"/>
      <c r="DT232" s="18"/>
      <c r="DU232" s="19"/>
      <c r="DV232" s="18"/>
      <c r="DW232" s="18"/>
      <c r="DX232" s="18"/>
      <c r="DY232" s="18"/>
      <c r="DZ232" s="18"/>
      <c r="EA232" s="18"/>
      <c r="EB232" s="18"/>
      <c r="EC232" s="18"/>
      <c r="ED232" s="18"/>
      <c r="EE232" s="18"/>
      <c r="EF232" s="18"/>
      <c r="EG232" s="18"/>
      <c r="EH232" s="18"/>
      <c r="EI232" s="18"/>
      <c r="EJ232" s="18"/>
      <c r="EK232" s="18"/>
      <c r="EL232" s="18"/>
      <c r="EM232" s="18"/>
      <c r="EN232" s="18"/>
      <c r="EO232" s="18"/>
      <c r="EP232" s="18"/>
      <c r="EQ232" s="18"/>
      <c r="ER232" s="18"/>
      <c r="ES232" s="18"/>
      <c r="ET232" s="18"/>
      <c r="EU232" s="18"/>
      <c r="EV232" s="18"/>
      <c r="EW232" s="18"/>
      <c r="EX232" s="18"/>
      <c r="EY232" s="18"/>
      <c r="EZ232" s="18"/>
      <c r="FA232" s="18"/>
      <c r="FB232" s="18"/>
      <c r="FC232" s="18"/>
      <c r="FD232" s="18"/>
      <c r="FE232" s="18"/>
    </row>
    <row r="233" spans="1:161" ht="15.75" thickBot="1" x14ac:dyDescent="0.3">
      <c r="A233" s="36"/>
      <c r="B233" s="72"/>
      <c r="C233" s="37"/>
      <c r="D233" s="38"/>
      <c r="E233" s="39"/>
      <c r="F233" s="40"/>
      <c r="G233" s="75"/>
      <c r="H233" s="41"/>
      <c r="I233" s="42"/>
      <c r="J233" s="43"/>
      <c r="K233" s="105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I233" s="18"/>
      <c r="AJ233" s="18"/>
      <c r="AK233" s="18"/>
      <c r="AL233" s="18"/>
      <c r="AM233" s="18"/>
      <c r="AN233" s="18"/>
      <c r="AO233" s="18"/>
      <c r="AP233" s="18"/>
      <c r="AQ233" s="18"/>
      <c r="AR233" s="18"/>
      <c r="AS233" s="18"/>
      <c r="AT233" s="18"/>
      <c r="AU233" s="18"/>
      <c r="AV233" s="18"/>
      <c r="AW233" s="19"/>
      <c r="AX233" s="18"/>
      <c r="AY233" s="18"/>
      <c r="AZ233" s="18"/>
      <c r="BA233" s="18"/>
      <c r="BB233" s="18"/>
      <c r="BC233" s="18"/>
      <c r="BD233" s="18"/>
      <c r="BE233" s="18"/>
      <c r="BF233" s="18"/>
      <c r="BG233" s="18"/>
      <c r="BH233" s="19"/>
      <c r="BI233" s="18"/>
      <c r="BJ233" s="18"/>
      <c r="BK233" s="18"/>
      <c r="BL233" s="18"/>
      <c r="BM233" s="18"/>
      <c r="BN233" s="18"/>
      <c r="BO233" s="18"/>
      <c r="BP233" s="18"/>
      <c r="BQ233" s="18"/>
      <c r="BR233" s="18"/>
      <c r="BS233" s="19"/>
      <c r="BT233" s="18"/>
      <c r="BU233" s="18"/>
      <c r="BV233" s="18"/>
      <c r="BW233" s="18"/>
      <c r="BX233" s="18"/>
      <c r="BY233" s="18"/>
      <c r="BZ233" s="18"/>
      <c r="CA233" s="18"/>
      <c r="CB233" s="18"/>
      <c r="CC233" s="18"/>
      <c r="CD233" s="18"/>
      <c r="CE233" s="18"/>
      <c r="CF233" s="18"/>
      <c r="CG233" s="18"/>
      <c r="CH233" s="18"/>
      <c r="CI233" s="18"/>
      <c r="CJ233" s="8">
        <f t="shared" si="129"/>
        <v>0</v>
      </c>
      <c r="CK233" s="8">
        <f t="shared" si="130"/>
        <v>0</v>
      </c>
      <c r="CL233" s="8" t="str">
        <f t="shared" si="141"/>
        <v/>
      </c>
      <c r="CM233" s="8" t="str">
        <f t="shared" si="142"/>
        <v/>
      </c>
      <c r="CN233" s="8" t="str">
        <f t="shared" si="143"/>
        <v/>
      </c>
      <c r="CO233" s="8" t="str">
        <f t="shared" si="144"/>
        <v/>
      </c>
      <c r="CP233" s="8">
        <f>IF(D233="",0,IF(D233=E233,0,IF(D233&lt;E233,0,IF('Equipes et choix des points'!$I$2=1,IF('Matchs et classements'!D233&gt;'Matchs et classements'!E233,3),IF('Equipes et choix des points'!$I$2=2,IF('Matchs et classements'!D233&gt;E233,4))))))</f>
        <v>0</v>
      </c>
      <c r="CQ233" s="8">
        <f>IF(E233="",0,IF(E233=D233,0,IF(E233&lt;D233,0,IF('Equipes et choix des points'!$I$2=1,IF('Matchs et classements'!E233&gt;'Matchs et classements'!D233,3),IF('Equipes et choix des points'!$I$2=2,IF('Matchs et classements'!E233&gt;'Matchs et classements'!D233,4))))))</f>
        <v>0</v>
      </c>
      <c r="CR233" s="8">
        <f>IF(D233="",0,IF(D233&gt;E233,0,IF(D233&lt;E233,0,IF('Equipes et choix des points'!$I$2=1,IF('Matchs et classements'!D233='Matchs et classements'!E233,1),IF('Equipes et choix des points'!$I$2=2,IF('Matchs et classements'!D233='Matchs et classements'!E233,2))))))</f>
        <v>0</v>
      </c>
      <c r="CS233" s="8">
        <f>IF(E233="",0,IF(E233&gt;D233,0,IF(E233&lt;D233,0,IF('Equipes et choix des points'!$I$2=1,IF('Matchs et classements'!E233='Matchs et classements'!D233,1),IF('Equipes et choix des points'!$I$2=2,IF('Matchs et classements'!E233='Matchs et classements'!D233,2))))))</f>
        <v>0</v>
      </c>
      <c r="CT233" s="8">
        <f>IF(D233="",0,IF(D233&gt;E233,0,IF(D233=E233,0,IF('Equipes et choix des points'!$I$2=1,IF('Matchs et classements'!D233&lt;'Matchs et classements'!E233,0),IF('Equipes et choix des points'!$I$2=2,IF('Matchs et classements'!D233&lt;'Matchs et classements'!E233,1))))))</f>
        <v>0</v>
      </c>
      <c r="CU233" s="8">
        <f>IF(E233="",0,IF(E233&gt;D233,0,IF(E233=D233,0,IF('Equipes et choix des points'!$I$2=1,IF('Matchs et classements'!E233&lt;'Matchs et classements'!D233,0),IF('Equipes et choix des points'!$I$2=2,IF('Matchs et classements'!E233&lt;'Matchs et classements'!D233,1))))))</f>
        <v>0</v>
      </c>
      <c r="CV233" s="8">
        <f t="shared" si="145"/>
        <v>0</v>
      </c>
      <c r="CW233" s="8">
        <f t="shared" si="146"/>
        <v>0</v>
      </c>
      <c r="CX233" s="8">
        <f t="shared" si="147"/>
        <v>0</v>
      </c>
      <c r="CY233" s="8">
        <f t="shared" si="148"/>
        <v>0</v>
      </c>
      <c r="CZ233" s="8" t="b">
        <f t="shared" si="131"/>
        <v>0</v>
      </c>
      <c r="DA233" s="8" t="b">
        <f t="shared" si="132"/>
        <v>0</v>
      </c>
      <c r="DB233" s="8" t="b">
        <f t="shared" si="133"/>
        <v>0</v>
      </c>
      <c r="DC233" s="8" t="b">
        <f t="shared" si="134"/>
        <v>0</v>
      </c>
      <c r="DD233" s="8" t="b">
        <f t="shared" si="135"/>
        <v>0</v>
      </c>
      <c r="DE233" s="8" t="b">
        <f t="shared" si="136"/>
        <v>0</v>
      </c>
      <c r="DF233" s="8">
        <f t="shared" si="137"/>
        <v>0</v>
      </c>
      <c r="DG233" s="8">
        <f t="shared" si="138"/>
        <v>0</v>
      </c>
      <c r="DH233" s="8">
        <f t="shared" si="139"/>
        <v>0</v>
      </c>
      <c r="DI233" s="8">
        <f t="shared" si="140"/>
        <v>0</v>
      </c>
      <c r="DJ233" s="19"/>
      <c r="DK233" s="18"/>
      <c r="DL233" s="18"/>
      <c r="DM233" s="19"/>
      <c r="DN233" s="19"/>
      <c r="DO233" s="18"/>
      <c r="DP233" s="18"/>
      <c r="DQ233" s="19"/>
      <c r="DR233" s="19"/>
      <c r="DS233" s="18"/>
      <c r="DT233" s="18"/>
      <c r="DU233" s="19"/>
      <c r="DV233" s="18"/>
      <c r="DW233" s="18"/>
      <c r="DX233" s="18"/>
      <c r="DY233" s="18"/>
      <c r="DZ233" s="18"/>
      <c r="EA233" s="18"/>
      <c r="EB233" s="18"/>
      <c r="EC233" s="18"/>
      <c r="ED233" s="18"/>
      <c r="EE233" s="18"/>
      <c r="EF233" s="18"/>
      <c r="EG233" s="18"/>
      <c r="EH233" s="18"/>
      <c r="EI233" s="18"/>
      <c r="EJ233" s="18"/>
      <c r="EK233" s="18"/>
      <c r="EL233" s="18"/>
      <c r="EM233" s="18"/>
      <c r="EN233" s="18"/>
      <c r="EO233" s="18"/>
      <c r="EP233" s="18"/>
      <c r="EQ233" s="18"/>
      <c r="ER233" s="18"/>
      <c r="ES233" s="18"/>
      <c r="ET233" s="18"/>
      <c r="EU233" s="18"/>
      <c r="EV233" s="18"/>
      <c r="EW233" s="18"/>
      <c r="EX233" s="18"/>
      <c r="EY233" s="18"/>
      <c r="EZ233" s="18"/>
      <c r="FA233" s="18"/>
      <c r="FB233" s="18"/>
      <c r="FC233" s="18"/>
      <c r="FD233" s="18"/>
      <c r="FE233" s="18"/>
    </row>
    <row r="234" spans="1:161" x14ac:dyDescent="0.25">
      <c r="A234" s="20"/>
      <c r="B234" s="70"/>
      <c r="C234" s="21"/>
      <c r="D234" s="22"/>
      <c r="E234" s="23"/>
      <c r="F234" s="24"/>
      <c r="G234" s="73"/>
      <c r="H234" s="25"/>
      <c r="I234" s="26"/>
      <c r="J234" s="27"/>
      <c r="K234" s="103">
        <v>24</v>
      </c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  <c r="AH234" s="18"/>
      <c r="AI234" s="18"/>
      <c r="AJ234" s="18"/>
      <c r="AK234" s="18"/>
      <c r="AL234" s="18"/>
      <c r="AM234" s="18"/>
      <c r="AN234" s="18"/>
      <c r="AO234" s="18"/>
      <c r="AP234" s="18"/>
      <c r="AQ234" s="18"/>
      <c r="AR234" s="18"/>
      <c r="AS234" s="18"/>
      <c r="AT234" s="18"/>
      <c r="AU234" s="18"/>
      <c r="AV234" s="18"/>
      <c r="AW234" s="19"/>
      <c r="AX234" s="18"/>
      <c r="AY234" s="18"/>
      <c r="AZ234" s="18"/>
      <c r="BA234" s="18"/>
      <c r="BB234" s="18"/>
      <c r="BC234" s="18"/>
      <c r="BD234" s="18"/>
      <c r="BE234" s="18"/>
      <c r="BF234" s="18"/>
      <c r="BG234" s="18"/>
      <c r="BH234" s="19"/>
      <c r="BI234" s="18"/>
      <c r="BJ234" s="18"/>
      <c r="BK234" s="18"/>
      <c r="BL234" s="18"/>
      <c r="BM234" s="18"/>
      <c r="BN234" s="18"/>
      <c r="BO234" s="18"/>
      <c r="BP234" s="18"/>
      <c r="BQ234" s="18"/>
      <c r="BR234" s="18"/>
      <c r="BS234" s="19"/>
      <c r="BT234" s="18"/>
      <c r="BU234" s="18"/>
      <c r="BV234" s="18"/>
      <c r="BW234" s="18"/>
      <c r="BX234" s="18"/>
      <c r="BY234" s="18"/>
      <c r="BZ234" s="18"/>
      <c r="CA234" s="18"/>
      <c r="CB234" s="18"/>
      <c r="CC234" s="18"/>
      <c r="CD234" s="18"/>
      <c r="CE234" s="18"/>
      <c r="CF234" s="18"/>
      <c r="CG234" s="18"/>
      <c r="CH234" s="18"/>
      <c r="CI234" s="18"/>
      <c r="CJ234" s="8">
        <f t="shared" si="129"/>
        <v>0</v>
      </c>
      <c r="CK234" s="8">
        <f t="shared" si="130"/>
        <v>0</v>
      </c>
      <c r="CL234" s="8" t="str">
        <f t="shared" si="141"/>
        <v/>
      </c>
      <c r="CM234" s="8" t="str">
        <f t="shared" si="142"/>
        <v/>
      </c>
      <c r="CN234" s="8" t="str">
        <f t="shared" si="143"/>
        <v/>
      </c>
      <c r="CO234" s="8" t="str">
        <f t="shared" si="144"/>
        <v/>
      </c>
      <c r="CP234" s="8">
        <f>IF(D234="",0,IF(D234=E234,0,IF(D234&lt;E234,0,IF('Equipes et choix des points'!$I$2=1,IF('Matchs et classements'!D234&gt;'Matchs et classements'!E234,3),IF('Equipes et choix des points'!$I$2=2,IF('Matchs et classements'!D234&gt;E234,4))))))</f>
        <v>0</v>
      </c>
      <c r="CQ234" s="8">
        <f>IF(E234="",0,IF(E234=D234,0,IF(E234&lt;D234,0,IF('Equipes et choix des points'!$I$2=1,IF('Matchs et classements'!E234&gt;'Matchs et classements'!D234,3),IF('Equipes et choix des points'!$I$2=2,IF('Matchs et classements'!E234&gt;'Matchs et classements'!D234,4))))))</f>
        <v>0</v>
      </c>
      <c r="CR234" s="8">
        <f>IF(D234="",0,IF(D234&gt;E234,0,IF(D234&lt;E234,0,IF('Equipes et choix des points'!$I$2=1,IF('Matchs et classements'!D234='Matchs et classements'!E234,1),IF('Equipes et choix des points'!$I$2=2,IF('Matchs et classements'!D234='Matchs et classements'!E234,2))))))</f>
        <v>0</v>
      </c>
      <c r="CS234" s="8">
        <f>IF(E234="",0,IF(E234&gt;D234,0,IF(E234&lt;D234,0,IF('Equipes et choix des points'!$I$2=1,IF('Matchs et classements'!E234='Matchs et classements'!D234,1),IF('Equipes et choix des points'!$I$2=2,IF('Matchs et classements'!E234='Matchs et classements'!D234,2))))))</f>
        <v>0</v>
      </c>
      <c r="CT234" s="8">
        <f>IF(D234="",0,IF(D234&gt;E234,0,IF(D234=E234,0,IF('Equipes et choix des points'!$I$2=1,IF('Matchs et classements'!D234&lt;'Matchs et classements'!E234,0),IF('Equipes et choix des points'!$I$2=2,IF('Matchs et classements'!D234&lt;'Matchs et classements'!E234,1))))))</f>
        <v>0</v>
      </c>
      <c r="CU234" s="8">
        <f>IF(E234="",0,IF(E234&gt;D234,0,IF(E234=D234,0,IF('Equipes et choix des points'!$I$2=1,IF('Matchs et classements'!E234&lt;'Matchs et classements'!D234,0),IF('Equipes et choix des points'!$I$2=2,IF('Matchs et classements'!E234&lt;'Matchs et classements'!D234,1))))))</f>
        <v>0</v>
      </c>
      <c r="CV234" s="8">
        <f t="shared" si="145"/>
        <v>0</v>
      </c>
      <c r="CW234" s="8">
        <f t="shared" si="146"/>
        <v>0</v>
      </c>
      <c r="CX234" s="8">
        <f t="shared" si="147"/>
        <v>0</v>
      </c>
      <c r="CY234" s="8">
        <f t="shared" si="148"/>
        <v>0</v>
      </c>
      <c r="CZ234" s="8" t="b">
        <f t="shared" si="131"/>
        <v>0</v>
      </c>
      <c r="DA234" s="8" t="b">
        <f t="shared" si="132"/>
        <v>0</v>
      </c>
      <c r="DB234" s="8" t="b">
        <f t="shared" si="133"/>
        <v>0</v>
      </c>
      <c r="DC234" s="8" t="b">
        <f t="shared" si="134"/>
        <v>0</v>
      </c>
      <c r="DD234" s="8" t="b">
        <f t="shared" si="135"/>
        <v>0</v>
      </c>
      <c r="DE234" s="8" t="b">
        <f t="shared" si="136"/>
        <v>0</v>
      </c>
      <c r="DF234" s="8">
        <f t="shared" si="137"/>
        <v>0</v>
      </c>
      <c r="DG234" s="8">
        <f t="shared" si="138"/>
        <v>0</v>
      </c>
      <c r="DH234" s="8">
        <f t="shared" si="139"/>
        <v>0</v>
      </c>
      <c r="DI234" s="8">
        <f t="shared" si="140"/>
        <v>0</v>
      </c>
      <c r="DJ234" s="19"/>
      <c r="DK234" s="18"/>
      <c r="DL234" s="18"/>
      <c r="DM234" s="19"/>
      <c r="DN234" s="19"/>
      <c r="DO234" s="18"/>
      <c r="DP234" s="18"/>
      <c r="DQ234" s="19"/>
      <c r="DR234" s="19"/>
      <c r="DS234" s="18"/>
      <c r="DT234" s="18"/>
      <c r="DU234" s="19"/>
      <c r="DV234" s="18"/>
      <c r="DW234" s="18"/>
      <c r="DX234" s="18"/>
      <c r="DY234" s="18"/>
      <c r="DZ234" s="18"/>
      <c r="EA234" s="18"/>
      <c r="EB234" s="18"/>
      <c r="EC234" s="18"/>
      <c r="ED234" s="18"/>
      <c r="EE234" s="18"/>
      <c r="EF234" s="18"/>
      <c r="EG234" s="18"/>
      <c r="EH234" s="18"/>
      <c r="EI234" s="18"/>
      <c r="EJ234" s="18"/>
      <c r="EK234" s="18"/>
      <c r="EL234" s="18"/>
      <c r="EM234" s="18"/>
      <c r="EN234" s="18"/>
      <c r="EO234" s="18"/>
      <c r="EP234" s="18"/>
      <c r="EQ234" s="18"/>
      <c r="ER234" s="18"/>
      <c r="ES234" s="18"/>
      <c r="ET234" s="18"/>
      <c r="EU234" s="18"/>
      <c r="EV234" s="18"/>
      <c r="EW234" s="18"/>
      <c r="EX234" s="18"/>
      <c r="EY234" s="18"/>
      <c r="EZ234" s="18"/>
      <c r="FA234" s="18"/>
      <c r="FB234" s="18"/>
      <c r="FC234" s="18"/>
      <c r="FD234" s="18"/>
      <c r="FE234" s="18"/>
    </row>
    <row r="235" spans="1:161" x14ac:dyDescent="0.25">
      <c r="A235" s="28"/>
      <c r="B235" s="71"/>
      <c r="C235" s="29"/>
      <c r="D235" s="30"/>
      <c r="E235" s="31"/>
      <c r="F235" s="32"/>
      <c r="G235" s="74"/>
      <c r="H235" s="33"/>
      <c r="I235" s="34"/>
      <c r="J235" s="35"/>
      <c r="K235" s="104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18"/>
      <c r="AF235" s="18"/>
      <c r="AG235" s="18"/>
      <c r="AH235" s="18"/>
      <c r="AI235" s="18"/>
      <c r="AJ235" s="18"/>
      <c r="AK235" s="18"/>
      <c r="AL235" s="18"/>
      <c r="AM235" s="18"/>
      <c r="AN235" s="18"/>
      <c r="AO235" s="18"/>
      <c r="AP235" s="18"/>
      <c r="AQ235" s="18"/>
      <c r="AR235" s="18"/>
      <c r="AS235" s="18"/>
      <c r="AT235" s="18"/>
      <c r="AU235" s="18"/>
      <c r="AV235" s="18"/>
      <c r="AW235" s="19"/>
      <c r="AX235" s="18"/>
      <c r="AY235" s="18"/>
      <c r="AZ235" s="18"/>
      <c r="BA235" s="18"/>
      <c r="BB235" s="18"/>
      <c r="BC235" s="18"/>
      <c r="BD235" s="18"/>
      <c r="BE235" s="18"/>
      <c r="BF235" s="18"/>
      <c r="BG235" s="18"/>
      <c r="BH235" s="19"/>
      <c r="BI235" s="18"/>
      <c r="BJ235" s="18"/>
      <c r="BK235" s="18"/>
      <c r="BL235" s="18"/>
      <c r="BM235" s="18"/>
      <c r="BN235" s="18"/>
      <c r="BO235" s="18"/>
      <c r="BP235" s="18"/>
      <c r="BQ235" s="18"/>
      <c r="BR235" s="18"/>
      <c r="BS235" s="19"/>
      <c r="BT235" s="18"/>
      <c r="BU235" s="18"/>
      <c r="BV235" s="18"/>
      <c r="BW235" s="18"/>
      <c r="BX235" s="18"/>
      <c r="BY235" s="18"/>
      <c r="BZ235" s="18"/>
      <c r="CA235" s="18"/>
      <c r="CB235" s="18"/>
      <c r="CC235" s="18"/>
      <c r="CD235" s="18"/>
      <c r="CE235" s="18"/>
      <c r="CF235" s="18"/>
      <c r="CG235" s="18"/>
      <c r="CH235" s="18"/>
      <c r="CI235" s="18"/>
      <c r="CJ235" s="8">
        <f t="shared" si="129"/>
        <v>0</v>
      </c>
      <c r="CK235" s="8">
        <f t="shared" si="130"/>
        <v>0</v>
      </c>
      <c r="CL235" s="8" t="str">
        <f t="shared" si="141"/>
        <v/>
      </c>
      <c r="CM235" s="8" t="str">
        <f t="shared" si="142"/>
        <v/>
      </c>
      <c r="CN235" s="8" t="str">
        <f t="shared" si="143"/>
        <v/>
      </c>
      <c r="CO235" s="8" t="str">
        <f t="shared" si="144"/>
        <v/>
      </c>
      <c r="CP235" s="8">
        <f>IF(D235="",0,IF(D235=E235,0,IF(D235&lt;E235,0,IF('Equipes et choix des points'!$I$2=1,IF('Matchs et classements'!D235&gt;'Matchs et classements'!E235,3),IF('Equipes et choix des points'!$I$2=2,IF('Matchs et classements'!D235&gt;E235,4))))))</f>
        <v>0</v>
      </c>
      <c r="CQ235" s="8">
        <f>IF(E235="",0,IF(E235=D235,0,IF(E235&lt;D235,0,IF('Equipes et choix des points'!$I$2=1,IF('Matchs et classements'!E235&gt;'Matchs et classements'!D235,3),IF('Equipes et choix des points'!$I$2=2,IF('Matchs et classements'!E235&gt;'Matchs et classements'!D235,4))))))</f>
        <v>0</v>
      </c>
      <c r="CR235" s="8">
        <f>IF(D235="",0,IF(D235&gt;E235,0,IF(D235&lt;E235,0,IF('Equipes et choix des points'!$I$2=1,IF('Matchs et classements'!D235='Matchs et classements'!E235,1),IF('Equipes et choix des points'!$I$2=2,IF('Matchs et classements'!D235='Matchs et classements'!E235,2))))))</f>
        <v>0</v>
      </c>
      <c r="CS235" s="8">
        <f>IF(E235="",0,IF(E235&gt;D235,0,IF(E235&lt;D235,0,IF('Equipes et choix des points'!$I$2=1,IF('Matchs et classements'!E235='Matchs et classements'!D235,1),IF('Equipes et choix des points'!$I$2=2,IF('Matchs et classements'!E235='Matchs et classements'!D235,2))))))</f>
        <v>0</v>
      </c>
      <c r="CT235" s="8">
        <f>IF(D235="",0,IF(D235&gt;E235,0,IF(D235=E235,0,IF('Equipes et choix des points'!$I$2=1,IF('Matchs et classements'!D235&lt;'Matchs et classements'!E235,0),IF('Equipes et choix des points'!$I$2=2,IF('Matchs et classements'!D235&lt;'Matchs et classements'!E235,1))))))</f>
        <v>0</v>
      </c>
      <c r="CU235" s="8">
        <f>IF(E235="",0,IF(E235&gt;D235,0,IF(E235=D235,0,IF('Equipes et choix des points'!$I$2=1,IF('Matchs et classements'!E235&lt;'Matchs et classements'!D235,0),IF('Equipes et choix des points'!$I$2=2,IF('Matchs et classements'!E235&lt;'Matchs et classements'!D235,1))))))</f>
        <v>0</v>
      </c>
      <c r="CV235" s="8">
        <f t="shared" si="145"/>
        <v>0</v>
      </c>
      <c r="CW235" s="8">
        <f t="shared" si="146"/>
        <v>0</v>
      </c>
      <c r="CX235" s="8">
        <f t="shared" si="147"/>
        <v>0</v>
      </c>
      <c r="CY235" s="8">
        <f t="shared" si="148"/>
        <v>0</v>
      </c>
      <c r="CZ235" s="8" t="b">
        <f t="shared" si="131"/>
        <v>0</v>
      </c>
      <c r="DA235" s="8" t="b">
        <f t="shared" si="132"/>
        <v>0</v>
      </c>
      <c r="DB235" s="8" t="b">
        <f t="shared" si="133"/>
        <v>0</v>
      </c>
      <c r="DC235" s="8" t="b">
        <f t="shared" si="134"/>
        <v>0</v>
      </c>
      <c r="DD235" s="8" t="b">
        <f t="shared" si="135"/>
        <v>0</v>
      </c>
      <c r="DE235" s="8" t="b">
        <f t="shared" si="136"/>
        <v>0</v>
      </c>
      <c r="DF235" s="8">
        <f t="shared" si="137"/>
        <v>0</v>
      </c>
      <c r="DG235" s="8">
        <f t="shared" si="138"/>
        <v>0</v>
      </c>
      <c r="DH235" s="8">
        <f t="shared" si="139"/>
        <v>0</v>
      </c>
      <c r="DI235" s="8">
        <f t="shared" si="140"/>
        <v>0</v>
      </c>
      <c r="DJ235" s="19"/>
      <c r="DK235" s="18"/>
      <c r="DL235" s="18"/>
      <c r="DM235" s="19"/>
      <c r="DN235" s="19"/>
      <c r="DO235" s="18"/>
      <c r="DP235" s="18"/>
      <c r="DQ235" s="19"/>
      <c r="DR235" s="19"/>
      <c r="DS235" s="18"/>
      <c r="DT235" s="18"/>
      <c r="DU235" s="19"/>
      <c r="DV235" s="18"/>
      <c r="DW235" s="18"/>
      <c r="DX235" s="18"/>
      <c r="DY235" s="18"/>
      <c r="DZ235" s="18"/>
      <c r="EA235" s="18"/>
      <c r="EB235" s="18"/>
      <c r="EC235" s="18"/>
      <c r="ED235" s="18"/>
      <c r="EE235" s="18"/>
      <c r="EF235" s="18"/>
      <c r="EG235" s="18"/>
      <c r="EH235" s="18"/>
      <c r="EI235" s="18"/>
      <c r="EJ235" s="18"/>
      <c r="EK235" s="18"/>
      <c r="EL235" s="18"/>
      <c r="EM235" s="18"/>
      <c r="EN235" s="18"/>
      <c r="EO235" s="18"/>
      <c r="EP235" s="18"/>
      <c r="EQ235" s="18"/>
      <c r="ER235" s="18"/>
      <c r="ES235" s="18"/>
      <c r="ET235" s="18"/>
      <c r="EU235" s="18"/>
      <c r="EV235" s="18"/>
      <c r="EW235" s="18"/>
      <c r="EX235" s="18"/>
      <c r="EY235" s="18"/>
      <c r="EZ235" s="18"/>
      <c r="FA235" s="18"/>
      <c r="FB235" s="18"/>
      <c r="FC235" s="18"/>
      <c r="FD235" s="18"/>
      <c r="FE235" s="18"/>
    </row>
    <row r="236" spans="1:161" x14ac:dyDescent="0.25">
      <c r="A236" s="28"/>
      <c r="B236" s="71"/>
      <c r="C236" s="29"/>
      <c r="D236" s="30"/>
      <c r="E236" s="31"/>
      <c r="F236" s="32"/>
      <c r="G236" s="74"/>
      <c r="H236" s="33"/>
      <c r="I236" s="34"/>
      <c r="J236" s="35"/>
      <c r="K236" s="104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  <c r="AF236" s="18"/>
      <c r="AG236" s="18"/>
      <c r="AH236" s="18"/>
      <c r="AI236" s="18"/>
      <c r="AJ236" s="18"/>
      <c r="AK236" s="18"/>
      <c r="AL236" s="18"/>
      <c r="AM236" s="18"/>
      <c r="AN236" s="18"/>
      <c r="AO236" s="18"/>
      <c r="AP236" s="18"/>
      <c r="AQ236" s="18"/>
      <c r="AR236" s="18"/>
      <c r="AS236" s="18"/>
      <c r="AT236" s="18"/>
      <c r="AU236" s="18"/>
      <c r="AV236" s="18"/>
      <c r="AW236" s="19"/>
      <c r="AX236" s="18"/>
      <c r="AY236" s="18"/>
      <c r="AZ236" s="18"/>
      <c r="BA236" s="18"/>
      <c r="BB236" s="18"/>
      <c r="BC236" s="18"/>
      <c r="BD236" s="18"/>
      <c r="BE236" s="18"/>
      <c r="BF236" s="18"/>
      <c r="BG236" s="18"/>
      <c r="BH236" s="19"/>
      <c r="BI236" s="18"/>
      <c r="BJ236" s="18"/>
      <c r="BK236" s="18"/>
      <c r="BL236" s="18"/>
      <c r="BM236" s="18"/>
      <c r="BN236" s="18"/>
      <c r="BO236" s="18"/>
      <c r="BP236" s="18"/>
      <c r="BQ236" s="18"/>
      <c r="BR236" s="18"/>
      <c r="BS236" s="19"/>
      <c r="BT236" s="18"/>
      <c r="BU236" s="18"/>
      <c r="BV236" s="18"/>
      <c r="BW236" s="18"/>
      <c r="BX236" s="18"/>
      <c r="BY236" s="18"/>
      <c r="BZ236" s="18"/>
      <c r="CA236" s="18"/>
      <c r="CB236" s="18"/>
      <c r="CC236" s="18"/>
      <c r="CD236" s="18"/>
      <c r="CE236" s="18"/>
      <c r="CF236" s="18"/>
      <c r="CG236" s="18"/>
      <c r="CH236" s="18"/>
      <c r="CI236" s="18"/>
      <c r="CJ236" s="8">
        <f t="shared" si="129"/>
        <v>0</v>
      </c>
      <c r="CK236" s="8">
        <f t="shared" si="130"/>
        <v>0</v>
      </c>
      <c r="CL236" s="8" t="str">
        <f t="shared" si="141"/>
        <v/>
      </c>
      <c r="CM236" s="8" t="str">
        <f t="shared" si="142"/>
        <v/>
      </c>
      <c r="CN236" s="8" t="str">
        <f t="shared" si="143"/>
        <v/>
      </c>
      <c r="CO236" s="8" t="str">
        <f t="shared" si="144"/>
        <v/>
      </c>
      <c r="CP236" s="8">
        <f>IF(D236="",0,IF(D236=E236,0,IF(D236&lt;E236,0,IF('Equipes et choix des points'!$I$2=1,IF('Matchs et classements'!D236&gt;'Matchs et classements'!E236,3),IF('Equipes et choix des points'!$I$2=2,IF('Matchs et classements'!D236&gt;E236,4))))))</f>
        <v>0</v>
      </c>
      <c r="CQ236" s="8">
        <f>IF(E236="",0,IF(E236=D236,0,IF(E236&lt;D236,0,IF('Equipes et choix des points'!$I$2=1,IF('Matchs et classements'!E236&gt;'Matchs et classements'!D236,3),IF('Equipes et choix des points'!$I$2=2,IF('Matchs et classements'!E236&gt;'Matchs et classements'!D236,4))))))</f>
        <v>0</v>
      </c>
      <c r="CR236" s="8">
        <f>IF(D236="",0,IF(D236&gt;E236,0,IF(D236&lt;E236,0,IF('Equipes et choix des points'!$I$2=1,IF('Matchs et classements'!D236='Matchs et classements'!E236,1),IF('Equipes et choix des points'!$I$2=2,IF('Matchs et classements'!D236='Matchs et classements'!E236,2))))))</f>
        <v>0</v>
      </c>
      <c r="CS236" s="8">
        <f>IF(E236="",0,IF(E236&gt;D236,0,IF(E236&lt;D236,0,IF('Equipes et choix des points'!$I$2=1,IF('Matchs et classements'!E236='Matchs et classements'!D236,1),IF('Equipes et choix des points'!$I$2=2,IF('Matchs et classements'!E236='Matchs et classements'!D236,2))))))</f>
        <v>0</v>
      </c>
      <c r="CT236" s="8">
        <f>IF(D236="",0,IF(D236&gt;E236,0,IF(D236=E236,0,IF('Equipes et choix des points'!$I$2=1,IF('Matchs et classements'!D236&lt;'Matchs et classements'!E236,0),IF('Equipes et choix des points'!$I$2=2,IF('Matchs et classements'!D236&lt;'Matchs et classements'!E236,1))))))</f>
        <v>0</v>
      </c>
      <c r="CU236" s="8">
        <f>IF(E236="",0,IF(E236&gt;D236,0,IF(E236=D236,0,IF('Equipes et choix des points'!$I$2=1,IF('Matchs et classements'!E236&lt;'Matchs et classements'!D236,0),IF('Equipes et choix des points'!$I$2=2,IF('Matchs et classements'!E236&lt;'Matchs et classements'!D236,1))))))</f>
        <v>0</v>
      </c>
      <c r="CV236" s="8">
        <f t="shared" si="145"/>
        <v>0</v>
      </c>
      <c r="CW236" s="8">
        <f t="shared" si="146"/>
        <v>0</v>
      </c>
      <c r="CX236" s="8">
        <f t="shared" si="147"/>
        <v>0</v>
      </c>
      <c r="CY236" s="8">
        <f t="shared" si="148"/>
        <v>0</v>
      </c>
      <c r="CZ236" s="8" t="b">
        <f t="shared" si="131"/>
        <v>0</v>
      </c>
      <c r="DA236" s="8" t="b">
        <f t="shared" si="132"/>
        <v>0</v>
      </c>
      <c r="DB236" s="8" t="b">
        <f t="shared" si="133"/>
        <v>0</v>
      </c>
      <c r="DC236" s="8" t="b">
        <f t="shared" si="134"/>
        <v>0</v>
      </c>
      <c r="DD236" s="8" t="b">
        <f t="shared" si="135"/>
        <v>0</v>
      </c>
      <c r="DE236" s="8" t="b">
        <f t="shared" si="136"/>
        <v>0</v>
      </c>
      <c r="DF236" s="8">
        <f t="shared" si="137"/>
        <v>0</v>
      </c>
      <c r="DG236" s="8">
        <f t="shared" si="138"/>
        <v>0</v>
      </c>
      <c r="DH236" s="8">
        <f t="shared" si="139"/>
        <v>0</v>
      </c>
      <c r="DI236" s="8">
        <f t="shared" si="140"/>
        <v>0</v>
      </c>
      <c r="DJ236" s="19"/>
      <c r="DK236" s="18"/>
      <c r="DL236" s="18"/>
      <c r="DM236" s="19"/>
      <c r="DN236" s="19"/>
      <c r="DO236" s="18"/>
      <c r="DP236" s="18"/>
      <c r="DQ236" s="19"/>
      <c r="DR236" s="19"/>
      <c r="DS236" s="18"/>
      <c r="DT236" s="18"/>
      <c r="DU236" s="19"/>
      <c r="DV236" s="18"/>
      <c r="DW236" s="18"/>
      <c r="DX236" s="18"/>
      <c r="DY236" s="18"/>
      <c r="DZ236" s="18"/>
      <c r="EA236" s="18"/>
      <c r="EB236" s="18"/>
      <c r="EC236" s="18"/>
      <c r="ED236" s="18"/>
      <c r="EE236" s="18"/>
      <c r="EF236" s="18"/>
      <c r="EG236" s="18"/>
      <c r="EH236" s="18"/>
      <c r="EI236" s="18"/>
      <c r="EJ236" s="18"/>
      <c r="EK236" s="18"/>
      <c r="EL236" s="18"/>
      <c r="EM236" s="18"/>
      <c r="EN236" s="18"/>
      <c r="EO236" s="18"/>
      <c r="EP236" s="18"/>
      <c r="EQ236" s="18"/>
      <c r="ER236" s="18"/>
      <c r="ES236" s="18"/>
      <c r="ET236" s="18"/>
      <c r="EU236" s="18"/>
      <c r="EV236" s="18"/>
      <c r="EW236" s="18"/>
      <c r="EX236" s="18"/>
      <c r="EY236" s="18"/>
      <c r="EZ236" s="18"/>
      <c r="FA236" s="18"/>
      <c r="FB236" s="18"/>
      <c r="FC236" s="18"/>
      <c r="FD236" s="18"/>
      <c r="FE236" s="18"/>
    </row>
    <row r="237" spans="1:161" x14ac:dyDescent="0.25">
      <c r="A237" s="28"/>
      <c r="B237" s="71"/>
      <c r="C237" s="29"/>
      <c r="D237" s="30"/>
      <c r="E237" s="31"/>
      <c r="F237" s="32"/>
      <c r="G237" s="74"/>
      <c r="H237" s="33"/>
      <c r="I237" s="34"/>
      <c r="J237" s="35"/>
      <c r="K237" s="104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18"/>
      <c r="AF237" s="18"/>
      <c r="AG237" s="18"/>
      <c r="AH237" s="18"/>
      <c r="AI237" s="18"/>
      <c r="AJ237" s="18"/>
      <c r="AK237" s="18"/>
      <c r="AL237" s="18"/>
      <c r="AM237" s="18"/>
      <c r="AN237" s="18"/>
      <c r="AO237" s="18"/>
      <c r="AP237" s="18"/>
      <c r="AQ237" s="18"/>
      <c r="AR237" s="18"/>
      <c r="AS237" s="18"/>
      <c r="AT237" s="18"/>
      <c r="AU237" s="18"/>
      <c r="AV237" s="18"/>
      <c r="AW237" s="19"/>
      <c r="AX237" s="18"/>
      <c r="AY237" s="18"/>
      <c r="AZ237" s="18"/>
      <c r="BA237" s="18"/>
      <c r="BB237" s="18"/>
      <c r="BC237" s="18"/>
      <c r="BD237" s="18"/>
      <c r="BE237" s="18"/>
      <c r="BF237" s="18"/>
      <c r="BG237" s="18"/>
      <c r="BH237" s="19"/>
      <c r="BI237" s="18"/>
      <c r="BJ237" s="18"/>
      <c r="BK237" s="18"/>
      <c r="BL237" s="18"/>
      <c r="BM237" s="18"/>
      <c r="BN237" s="18"/>
      <c r="BO237" s="18"/>
      <c r="BP237" s="18"/>
      <c r="BQ237" s="18"/>
      <c r="BR237" s="18"/>
      <c r="BS237" s="19"/>
      <c r="BT237" s="18"/>
      <c r="BU237" s="18"/>
      <c r="BV237" s="18"/>
      <c r="BW237" s="18"/>
      <c r="BX237" s="18"/>
      <c r="BY237" s="18"/>
      <c r="BZ237" s="18"/>
      <c r="CA237" s="18"/>
      <c r="CB237" s="18"/>
      <c r="CC237" s="18"/>
      <c r="CD237" s="18"/>
      <c r="CE237" s="18"/>
      <c r="CF237" s="18"/>
      <c r="CG237" s="18"/>
      <c r="CH237" s="18"/>
      <c r="CI237" s="18"/>
      <c r="CJ237" s="8">
        <f t="shared" si="129"/>
        <v>0</v>
      </c>
      <c r="CK237" s="8">
        <f t="shared" si="130"/>
        <v>0</v>
      </c>
      <c r="CL237" s="8" t="str">
        <f t="shared" si="141"/>
        <v/>
      </c>
      <c r="CM237" s="8" t="str">
        <f t="shared" si="142"/>
        <v/>
      </c>
      <c r="CN237" s="8" t="str">
        <f t="shared" si="143"/>
        <v/>
      </c>
      <c r="CO237" s="8" t="str">
        <f t="shared" si="144"/>
        <v/>
      </c>
      <c r="CP237" s="8">
        <f>IF(D237="",0,IF(D237=E237,0,IF(D237&lt;E237,0,IF('Equipes et choix des points'!$I$2=1,IF('Matchs et classements'!D237&gt;'Matchs et classements'!E237,3),IF('Equipes et choix des points'!$I$2=2,IF('Matchs et classements'!D237&gt;E237,4))))))</f>
        <v>0</v>
      </c>
      <c r="CQ237" s="8">
        <f>IF(E237="",0,IF(E237=D237,0,IF(E237&lt;D237,0,IF('Equipes et choix des points'!$I$2=1,IF('Matchs et classements'!E237&gt;'Matchs et classements'!D237,3),IF('Equipes et choix des points'!$I$2=2,IF('Matchs et classements'!E237&gt;'Matchs et classements'!D237,4))))))</f>
        <v>0</v>
      </c>
      <c r="CR237" s="8">
        <f>IF(D237="",0,IF(D237&gt;E237,0,IF(D237&lt;E237,0,IF('Equipes et choix des points'!$I$2=1,IF('Matchs et classements'!D237='Matchs et classements'!E237,1),IF('Equipes et choix des points'!$I$2=2,IF('Matchs et classements'!D237='Matchs et classements'!E237,2))))))</f>
        <v>0</v>
      </c>
      <c r="CS237" s="8">
        <f>IF(E237="",0,IF(E237&gt;D237,0,IF(E237&lt;D237,0,IF('Equipes et choix des points'!$I$2=1,IF('Matchs et classements'!E237='Matchs et classements'!D237,1),IF('Equipes et choix des points'!$I$2=2,IF('Matchs et classements'!E237='Matchs et classements'!D237,2))))))</f>
        <v>0</v>
      </c>
      <c r="CT237" s="8">
        <f>IF(D237="",0,IF(D237&gt;E237,0,IF(D237=E237,0,IF('Equipes et choix des points'!$I$2=1,IF('Matchs et classements'!D237&lt;'Matchs et classements'!E237,0),IF('Equipes et choix des points'!$I$2=2,IF('Matchs et classements'!D237&lt;'Matchs et classements'!E237,1))))))</f>
        <v>0</v>
      </c>
      <c r="CU237" s="8">
        <f>IF(E237="",0,IF(E237&gt;D237,0,IF(E237=D237,0,IF('Equipes et choix des points'!$I$2=1,IF('Matchs et classements'!E237&lt;'Matchs et classements'!D237,0),IF('Equipes et choix des points'!$I$2=2,IF('Matchs et classements'!E237&lt;'Matchs et classements'!D237,1))))))</f>
        <v>0</v>
      </c>
      <c r="CV237" s="8">
        <f t="shared" si="145"/>
        <v>0</v>
      </c>
      <c r="CW237" s="8">
        <f t="shared" si="146"/>
        <v>0</v>
      </c>
      <c r="CX237" s="8">
        <f t="shared" si="147"/>
        <v>0</v>
      </c>
      <c r="CY237" s="8">
        <f t="shared" si="148"/>
        <v>0</v>
      </c>
      <c r="CZ237" s="8" t="b">
        <f t="shared" si="131"/>
        <v>0</v>
      </c>
      <c r="DA237" s="8" t="b">
        <f t="shared" si="132"/>
        <v>0</v>
      </c>
      <c r="DB237" s="8" t="b">
        <f t="shared" si="133"/>
        <v>0</v>
      </c>
      <c r="DC237" s="8" t="b">
        <f t="shared" si="134"/>
        <v>0</v>
      </c>
      <c r="DD237" s="8" t="b">
        <f t="shared" si="135"/>
        <v>0</v>
      </c>
      <c r="DE237" s="8" t="b">
        <f t="shared" si="136"/>
        <v>0</v>
      </c>
      <c r="DF237" s="8">
        <f t="shared" si="137"/>
        <v>0</v>
      </c>
      <c r="DG237" s="8">
        <f t="shared" si="138"/>
        <v>0</v>
      </c>
      <c r="DH237" s="8">
        <f t="shared" si="139"/>
        <v>0</v>
      </c>
      <c r="DI237" s="8">
        <f t="shared" si="140"/>
        <v>0</v>
      </c>
      <c r="DJ237" s="19"/>
      <c r="DK237" s="18"/>
      <c r="DL237" s="18"/>
      <c r="DM237" s="19"/>
      <c r="DN237" s="19"/>
      <c r="DO237" s="18"/>
      <c r="DP237" s="18"/>
      <c r="DQ237" s="19"/>
      <c r="DR237" s="19"/>
      <c r="DS237" s="18"/>
      <c r="DT237" s="18"/>
      <c r="DU237" s="19"/>
      <c r="DV237" s="18"/>
      <c r="DW237" s="18"/>
      <c r="DX237" s="18"/>
      <c r="DY237" s="18"/>
      <c r="DZ237" s="18"/>
      <c r="EA237" s="18"/>
      <c r="EB237" s="18"/>
      <c r="EC237" s="18"/>
      <c r="ED237" s="18"/>
      <c r="EE237" s="18"/>
      <c r="EF237" s="18"/>
      <c r="EG237" s="18"/>
      <c r="EH237" s="18"/>
      <c r="EI237" s="18"/>
      <c r="EJ237" s="18"/>
      <c r="EK237" s="18"/>
      <c r="EL237" s="18"/>
      <c r="EM237" s="18"/>
      <c r="EN237" s="18"/>
      <c r="EO237" s="18"/>
      <c r="EP237" s="18"/>
      <c r="EQ237" s="18"/>
      <c r="ER237" s="18"/>
      <c r="ES237" s="18"/>
      <c r="ET237" s="18"/>
      <c r="EU237" s="18"/>
      <c r="EV237" s="18"/>
      <c r="EW237" s="18"/>
      <c r="EX237" s="18"/>
      <c r="EY237" s="18"/>
      <c r="EZ237" s="18"/>
      <c r="FA237" s="18"/>
      <c r="FB237" s="18"/>
      <c r="FC237" s="18"/>
      <c r="FD237" s="18"/>
      <c r="FE237" s="18"/>
    </row>
    <row r="238" spans="1:161" x14ac:dyDescent="0.25">
      <c r="A238" s="28"/>
      <c r="B238" s="71"/>
      <c r="C238" s="29"/>
      <c r="D238" s="30"/>
      <c r="E238" s="31"/>
      <c r="F238" s="32"/>
      <c r="G238" s="74"/>
      <c r="H238" s="33"/>
      <c r="I238" s="34"/>
      <c r="J238" s="35"/>
      <c r="K238" s="104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I238" s="18"/>
      <c r="AJ238" s="18"/>
      <c r="AK238" s="18"/>
      <c r="AL238" s="18"/>
      <c r="AM238" s="18"/>
      <c r="AN238" s="18"/>
      <c r="AO238" s="18"/>
      <c r="AP238" s="18"/>
      <c r="AQ238" s="18"/>
      <c r="AR238" s="18"/>
      <c r="AS238" s="18"/>
      <c r="AT238" s="18"/>
      <c r="AU238" s="18"/>
      <c r="AV238" s="18"/>
      <c r="AW238" s="19"/>
      <c r="AX238" s="18"/>
      <c r="AY238" s="18"/>
      <c r="AZ238" s="18"/>
      <c r="BA238" s="18"/>
      <c r="BB238" s="18"/>
      <c r="BC238" s="18"/>
      <c r="BD238" s="18"/>
      <c r="BE238" s="18"/>
      <c r="BF238" s="18"/>
      <c r="BG238" s="18"/>
      <c r="BH238" s="19"/>
      <c r="BI238" s="18"/>
      <c r="BJ238" s="18"/>
      <c r="BK238" s="18"/>
      <c r="BL238" s="18"/>
      <c r="BM238" s="18"/>
      <c r="BN238" s="18"/>
      <c r="BO238" s="18"/>
      <c r="BP238" s="18"/>
      <c r="BQ238" s="18"/>
      <c r="BR238" s="18"/>
      <c r="BS238" s="19"/>
      <c r="BT238" s="18"/>
      <c r="BU238" s="18"/>
      <c r="BV238" s="18"/>
      <c r="BW238" s="18"/>
      <c r="BX238" s="18"/>
      <c r="BY238" s="18"/>
      <c r="BZ238" s="18"/>
      <c r="CA238" s="18"/>
      <c r="CB238" s="18"/>
      <c r="CC238" s="18"/>
      <c r="CD238" s="18"/>
      <c r="CE238" s="18"/>
      <c r="CF238" s="18"/>
      <c r="CG238" s="18"/>
      <c r="CH238" s="18"/>
      <c r="CI238" s="18"/>
      <c r="CJ238" s="8">
        <f t="shared" si="129"/>
        <v>0</v>
      </c>
      <c r="CK238" s="8">
        <f t="shared" si="130"/>
        <v>0</v>
      </c>
      <c r="CL238" s="8" t="str">
        <f t="shared" si="141"/>
        <v/>
      </c>
      <c r="CM238" s="8" t="str">
        <f t="shared" si="142"/>
        <v/>
      </c>
      <c r="CN238" s="8" t="str">
        <f t="shared" si="143"/>
        <v/>
      </c>
      <c r="CO238" s="8" t="str">
        <f t="shared" si="144"/>
        <v/>
      </c>
      <c r="CP238" s="8">
        <f>IF(D238="",0,IF(D238=E238,0,IF(D238&lt;E238,0,IF('Equipes et choix des points'!$I$2=1,IF('Matchs et classements'!D238&gt;'Matchs et classements'!E238,3),IF('Equipes et choix des points'!$I$2=2,IF('Matchs et classements'!D238&gt;E238,4))))))</f>
        <v>0</v>
      </c>
      <c r="CQ238" s="8">
        <f>IF(E238="",0,IF(E238=D238,0,IF(E238&lt;D238,0,IF('Equipes et choix des points'!$I$2=1,IF('Matchs et classements'!E238&gt;'Matchs et classements'!D238,3),IF('Equipes et choix des points'!$I$2=2,IF('Matchs et classements'!E238&gt;'Matchs et classements'!D238,4))))))</f>
        <v>0</v>
      </c>
      <c r="CR238" s="8">
        <f>IF(D238="",0,IF(D238&gt;E238,0,IF(D238&lt;E238,0,IF('Equipes et choix des points'!$I$2=1,IF('Matchs et classements'!D238='Matchs et classements'!E238,1),IF('Equipes et choix des points'!$I$2=2,IF('Matchs et classements'!D238='Matchs et classements'!E238,2))))))</f>
        <v>0</v>
      </c>
      <c r="CS238" s="8">
        <f>IF(E238="",0,IF(E238&gt;D238,0,IF(E238&lt;D238,0,IF('Equipes et choix des points'!$I$2=1,IF('Matchs et classements'!E238='Matchs et classements'!D238,1),IF('Equipes et choix des points'!$I$2=2,IF('Matchs et classements'!E238='Matchs et classements'!D238,2))))))</f>
        <v>0</v>
      </c>
      <c r="CT238" s="8">
        <f>IF(D238="",0,IF(D238&gt;E238,0,IF(D238=E238,0,IF('Equipes et choix des points'!$I$2=1,IF('Matchs et classements'!D238&lt;'Matchs et classements'!E238,0),IF('Equipes et choix des points'!$I$2=2,IF('Matchs et classements'!D238&lt;'Matchs et classements'!E238,1))))))</f>
        <v>0</v>
      </c>
      <c r="CU238" s="8">
        <f>IF(E238="",0,IF(E238&gt;D238,0,IF(E238=D238,0,IF('Equipes et choix des points'!$I$2=1,IF('Matchs et classements'!E238&lt;'Matchs et classements'!D238,0),IF('Equipes et choix des points'!$I$2=2,IF('Matchs et classements'!E238&lt;'Matchs et classements'!D238,1))))))</f>
        <v>0</v>
      </c>
      <c r="CV238" s="8">
        <f t="shared" si="145"/>
        <v>0</v>
      </c>
      <c r="CW238" s="8">
        <f t="shared" si="146"/>
        <v>0</v>
      </c>
      <c r="CX238" s="8">
        <f t="shared" si="147"/>
        <v>0</v>
      </c>
      <c r="CY238" s="8">
        <f t="shared" si="148"/>
        <v>0</v>
      </c>
      <c r="CZ238" s="8" t="b">
        <f t="shared" si="131"/>
        <v>0</v>
      </c>
      <c r="DA238" s="8" t="b">
        <f t="shared" si="132"/>
        <v>0</v>
      </c>
      <c r="DB238" s="8" t="b">
        <f t="shared" si="133"/>
        <v>0</v>
      </c>
      <c r="DC238" s="8" t="b">
        <f t="shared" si="134"/>
        <v>0</v>
      </c>
      <c r="DD238" s="8" t="b">
        <f t="shared" si="135"/>
        <v>0</v>
      </c>
      <c r="DE238" s="8" t="b">
        <f t="shared" si="136"/>
        <v>0</v>
      </c>
      <c r="DF238" s="8">
        <f t="shared" si="137"/>
        <v>0</v>
      </c>
      <c r="DG238" s="8">
        <f t="shared" si="138"/>
        <v>0</v>
      </c>
      <c r="DH238" s="8">
        <f t="shared" si="139"/>
        <v>0</v>
      </c>
      <c r="DI238" s="8">
        <f t="shared" si="140"/>
        <v>0</v>
      </c>
      <c r="DJ238" s="19"/>
      <c r="DK238" s="18"/>
      <c r="DL238" s="18"/>
      <c r="DM238" s="19"/>
      <c r="DN238" s="19"/>
      <c r="DO238" s="18"/>
      <c r="DP238" s="18"/>
      <c r="DQ238" s="19"/>
      <c r="DR238" s="19"/>
      <c r="DS238" s="18"/>
      <c r="DT238" s="18"/>
      <c r="DU238" s="19"/>
      <c r="DV238" s="18"/>
      <c r="DW238" s="18"/>
      <c r="DX238" s="18"/>
      <c r="DY238" s="18"/>
      <c r="DZ238" s="18"/>
      <c r="EA238" s="18"/>
      <c r="EB238" s="18"/>
      <c r="EC238" s="18"/>
      <c r="ED238" s="18"/>
      <c r="EE238" s="18"/>
      <c r="EF238" s="18"/>
      <c r="EG238" s="18"/>
      <c r="EH238" s="18"/>
      <c r="EI238" s="18"/>
      <c r="EJ238" s="18"/>
      <c r="EK238" s="18"/>
      <c r="EL238" s="18"/>
      <c r="EM238" s="18"/>
      <c r="EN238" s="18"/>
      <c r="EO238" s="18"/>
      <c r="EP238" s="18"/>
      <c r="EQ238" s="18"/>
      <c r="ER238" s="18"/>
      <c r="ES238" s="18"/>
      <c r="ET238" s="18"/>
      <c r="EU238" s="18"/>
      <c r="EV238" s="18"/>
      <c r="EW238" s="18"/>
      <c r="EX238" s="18"/>
      <c r="EY238" s="18"/>
      <c r="EZ238" s="18"/>
      <c r="FA238" s="18"/>
      <c r="FB238" s="18"/>
      <c r="FC238" s="18"/>
      <c r="FD238" s="18"/>
      <c r="FE238" s="18"/>
    </row>
    <row r="239" spans="1:161" x14ac:dyDescent="0.25">
      <c r="A239" s="28"/>
      <c r="B239" s="71"/>
      <c r="C239" s="29"/>
      <c r="D239" s="30"/>
      <c r="E239" s="31"/>
      <c r="F239" s="32"/>
      <c r="G239" s="74"/>
      <c r="H239" s="33"/>
      <c r="I239" s="34"/>
      <c r="J239" s="35"/>
      <c r="K239" s="104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H239" s="18"/>
      <c r="AI239" s="18"/>
      <c r="AJ239" s="18"/>
      <c r="AK239" s="18"/>
      <c r="AL239" s="18"/>
      <c r="AM239" s="18"/>
      <c r="AN239" s="18"/>
      <c r="AO239" s="18"/>
      <c r="AP239" s="18"/>
      <c r="AQ239" s="18"/>
      <c r="AR239" s="18"/>
      <c r="AS239" s="18"/>
      <c r="AT239" s="18"/>
      <c r="AU239" s="18"/>
      <c r="AV239" s="18"/>
      <c r="AW239" s="19"/>
      <c r="AX239" s="18"/>
      <c r="AY239" s="18"/>
      <c r="AZ239" s="18"/>
      <c r="BA239" s="18"/>
      <c r="BB239" s="18"/>
      <c r="BC239" s="18"/>
      <c r="BD239" s="18"/>
      <c r="BE239" s="18"/>
      <c r="BF239" s="18"/>
      <c r="BG239" s="18"/>
      <c r="BH239" s="19"/>
      <c r="BI239" s="18"/>
      <c r="BJ239" s="18"/>
      <c r="BK239" s="18"/>
      <c r="BL239" s="18"/>
      <c r="BM239" s="18"/>
      <c r="BN239" s="18"/>
      <c r="BO239" s="18"/>
      <c r="BP239" s="18"/>
      <c r="BQ239" s="18"/>
      <c r="BR239" s="18"/>
      <c r="BS239" s="19"/>
      <c r="BT239" s="18"/>
      <c r="BU239" s="18"/>
      <c r="BV239" s="18"/>
      <c r="BW239" s="18"/>
      <c r="BX239" s="18"/>
      <c r="BY239" s="18"/>
      <c r="BZ239" s="18"/>
      <c r="CA239" s="18"/>
      <c r="CB239" s="18"/>
      <c r="CC239" s="18"/>
      <c r="CD239" s="18"/>
      <c r="CE239" s="18"/>
      <c r="CF239" s="18"/>
      <c r="CG239" s="18"/>
      <c r="CH239" s="18"/>
      <c r="CI239" s="18"/>
      <c r="CJ239" s="8">
        <f t="shared" si="129"/>
        <v>0</v>
      </c>
      <c r="CK239" s="8">
        <f t="shared" si="130"/>
        <v>0</v>
      </c>
      <c r="CL239" s="8" t="str">
        <f t="shared" si="141"/>
        <v/>
      </c>
      <c r="CM239" s="8" t="str">
        <f t="shared" si="142"/>
        <v/>
      </c>
      <c r="CN239" s="8" t="str">
        <f t="shared" si="143"/>
        <v/>
      </c>
      <c r="CO239" s="8" t="str">
        <f t="shared" si="144"/>
        <v/>
      </c>
      <c r="CP239" s="8">
        <f>IF(D239="",0,IF(D239=E239,0,IF(D239&lt;E239,0,IF('Equipes et choix des points'!$I$2=1,IF('Matchs et classements'!D239&gt;'Matchs et classements'!E239,3),IF('Equipes et choix des points'!$I$2=2,IF('Matchs et classements'!D239&gt;E239,4))))))</f>
        <v>0</v>
      </c>
      <c r="CQ239" s="8">
        <f>IF(E239="",0,IF(E239=D239,0,IF(E239&lt;D239,0,IF('Equipes et choix des points'!$I$2=1,IF('Matchs et classements'!E239&gt;'Matchs et classements'!D239,3),IF('Equipes et choix des points'!$I$2=2,IF('Matchs et classements'!E239&gt;'Matchs et classements'!D239,4))))))</f>
        <v>0</v>
      </c>
      <c r="CR239" s="8">
        <f>IF(D239="",0,IF(D239&gt;E239,0,IF(D239&lt;E239,0,IF('Equipes et choix des points'!$I$2=1,IF('Matchs et classements'!D239='Matchs et classements'!E239,1),IF('Equipes et choix des points'!$I$2=2,IF('Matchs et classements'!D239='Matchs et classements'!E239,2))))))</f>
        <v>0</v>
      </c>
      <c r="CS239" s="8">
        <f>IF(E239="",0,IF(E239&gt;D239,0,IF(E239&lt;D239,0,IF('Equipes et choix des points'!$I$2=1,IF('Matchs et classements'!E239='Matchs et classements'!D239,1),IF('Equipes et choix des points'!$I$2=2,IF('Matchs et classements'!E239='Matchs et classements'!D239,2))))))</f>
        <v>0</v>
      </c>
      <c r="CT239" s="8">
        <f>IF(D239="",0,IF(D239&gt;E239,0,IF(D239=E239,0,IF('Equipes et choix des points'!$I$2=1,IF('Matchs et classements'!D239&lt;'Matchs et classements'!E239,0),IF('Equipes et choix des points'!$I$2=2,IF('Matchs et classements'!D239&lt;'Matchs et classements'!E239,1))))))</f>
        <v>0</v>
      </c>
      <c r="CU239" s="8">
        <f>IF(E239="",0,IF(E239&gt;D239,0,IF(E239=D239,0,IF('Equipes et choix des points'!$I$2=1,IF('Matchs et classements'!E239&lt;'Matchs et classements'!D239,0),IF('Equipes et choix des points'!$I$2=2,IF('Matchs et classements'!E239&lt;'Matchs et classements'!D239,1))))))</f>
        <v>0</v>
      </c>
      <c r="CV239" s="8">
        <f t="shared" si="145"/>
        <v>0</v>
      </c>
      <c r="CW239" s="8">
        <f t="shared" si="146"/>
        <v>0</v>
      </c>
      <c r="CX239" s="8">
        <f t="shared" si="147"/>
        <v>0</v>
      </c>
      <c r="CY239" s="8">
        <f t="shared" si="148"/>
        <v>0</v>
      </c>
      <c r="CZ239" s="8" t="b">
        <f t="shared" si="131"/>
        <v>0</v>
      </c>
      <c r="DA239" s="8" t="b">
        <f t="shared" si="132"/>
        <v>0</v>
      </c>
      <c r="DB239" s="8" t="b">
        <f t="shared" si="133"/>
        <v>0</v>
      </c>
      <c r="DC239" s="8" t="b">
        <f t="shared" si="134"/>
        <v>0</v>
      </c>
      <c r="DD239" s="8" t="b">
        <f t="shared" si="135"/>
        <v>0</v>
      </c>
      <c r="DE239" s="8" t="b">
        <f t="shared" si="136"/>
        <v>0</v>
      </c>
      <c r="DF239" s="8">
        <f t="shared" si="137"/>
        <v>0</v>
      </c>
      <c r="DG239" s="8">
        <f t="shared" si="138"/>
        <v>0</v>
      </c>
      <c r="DH239" s="8">
        <f t="shared" si="139"/>
        <v>0</v>
      </c>
      <c r="DI239" s="8">
        <f t="shared" si="140"/>
        <v>0</v>
      </c>
      <c r="DJ239" s="19"/>
      <c r="DK239" s="18"/>
      <c r="DL239" s="18"/>
      <c r="DM239" s="19"/>
      <c r="DN239" s="19"/>
      <c r="DO239" s="18"/>
      <c r="DP239" s="18"/>
      <c r="DQ239" s="19"/>
      <c r="DR239" s="19"/>
      <c r="DS239" s="18"/>
      <c r="DT239" s="18"/>
      <c r="DU239" s="19"/>
      <c r="DV239" s="18"/>
      <c r="DW239" s="18"/>
      <c r="DX239" s="18"/>
      <c r="DY239" s="18"/>
      <c r="DZ239" s="18"/>
      <c r="EA239" s="18"/>
      <c r="EB239" s="18"/>
      <c r="EC239" s="18"/>
      <c r="ED239" s="18"/>
      <c r="EE239" s="18"/>
      <c r="EF239" s="18"/>
      <c r="EG239" s="18"/>
      <c r="EH239" s="18"/>
      <c r="EI239" s="18"/>
      <c r="EJ239" s="18"/>
      <c r="EK239" s="18"/>
      <c r="EL239" s="18"/>
      <c r="EM239" s="18"/>
      <c r="EN239" s="18"/>
      <c r="EO239" s="18"/>
      <c r="EP239" s="18"/>
      <c r="EQ239" s="18"/>
      <c r="ER239" s="18"/>
      <c r="ES239" s="18"/>
      <c r="ET239" s="18"/>
      <c r="EU239" s="18"/>
      <c r="EV239" s="18"/>
      <c r="EW239" s="18"/>
      <c r="EX239" s="18"/>
      <c r="EY239" s="18"/>
      <c r="EZ239" s="18"/>
      <c r="FA239" s="18"/>
      <c r="FB239" s="18"/>
      <c r="FC239" s="18"/>
      <c r="FD239" s="18"/>
      <c r="FE239" s="18"/>
    </row>
    <row r="240" spans="1:161" x14ac:dyDescent="0.25">
      <c r="A240" s="28"/>
      <c r="B240" s="71"/>
      <c r="C240" s="29"/>
      <c r="D240" s="30"/>
      <c r="E240" s="31"/>
      <c r="F240" s="32"/>
      <c r="G240" s="74"/>
      <c r="H240" s="33"/>
      <c r="I240" s="34"/>
      <c r="J240" s="35"/>
      <c r="K240" s="104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  <c r="AH240" s="18"/>
      <c r="AI240" s="18"/>
      <c r="AJ240" s="18"/>
      <c r="AK240" s="18"/>
      <c r="AL240" s="18"/>
      <c r="AM240" s="18"/>
      <c r="AN240" s="18"/>
      <c r="AO240" s="18"/>
      <c r="AP240" s="18"/>
      <c r="AQ240" s="18"/>
      <c r="AR240" s="18"/>
      <c r="AS240" s="18"/>
      <c r="AT240" s="18"/>
      <c r="AU240" s="18"/>
      <c r="AV240" s="18"/>
      <c r="AW240" s="19"/>
      <c r="AX240" s="18"/>
      <c r="AY240" s="18"/>
      <c r="AZ240" s="18"/>
      <c r="BA240" s="18"/>
      <c r="BB240" s="18"/>
      <c r="BC240" s="18"/>
      <c r="BD240" s="18"/>
      <c r="BE240" s="18"/>
      <c r="BF240" s="18"/>
      <c r="BG240" s="18"/>
      <c r="BH240" s="19"/>
      <c r="BI240" s="18"/>
      <c r="BJ240" s="18"/>
      <c r="BK240" s="18"/>
      <c r="BL240" s="18"/>
      <c r="BM240" s="18"/>
      <c r="BN240" s="18"/>
      <c r="BO240" s="18"/>
      <c r="BP240" s="18"/>
      <c r="BQ240" s="18"/>
      <c r="BR240" s="18"/>
      <c r="BS240" s="19"/>
      <c r="BT240" s="18"/>
      <c r="BU240" s="18"/>
      <c r="BV240" s="18"/>
      <c r="BW240" s="18"/>
      <c r="BX240" s="18"/>
      <c r="BY240" s="18"/>
      <c r="BZ240" s="18"/>
      <c r="CA240" s="18"/>
      <c r="CB240" s="18"/>
      <c r="CC240" s="18"/>
      <c r="CD240" s="18"/>
      <c r="CE240" s="18"/>
      <c r="CF240" s="18"/>
      <c r="CG240" s="18"/>
      <c r="CH240" s="18"/>
      <c r="CI240" s="18"/>
      <c r="CJ240" s="8">
        <f t="shared" si="129"/>
        <v>0</v>
      </c>
      <c r="CK240" s="8">
        <f t="shared" si="130"/>
        <v>0</v>
      </c>
      <c r="CL240" s="8" t="str">
        <f t="shared" si="141"/>
        <v/>
      </c>
      <c r="CM240" s="8" t="str">
        <f t="shared" si="142"/>
        <v/>
      </c>
      <c r="CN240" s="8" t="str">
        <f t="shared" si="143"/>
        <v/>
      </c>
      <c r="CO240" s="8" t="str">
        <f t="shared" si="144"/>
        <v/>
      </c>
      <c r="CP240" s="8">
        <f>IF(D240="",0,IF(D240=E240,0,IF(D240&lt;E240,0,IF('Equipes et choix des points'!$I$2=1,IF('Matchs et classements'!D240&gt;'Matchs et classements'!E240,3),IF('Equipes et choix des points'!$I$2=2,IF('Matchs et classements'!D240&gt;E240,4))))))</f>
        <v>0</v>
      </c>
      <c r="CQ240" s="8">
        <f>IF(E240="",0,IF(E240=D240,0,IF(E240&lt;D240,0,IF('Equipes et choix des points'!$I$2=1,IF('Matchs et classements'!E240&gt;'Matchs et classements'!D240,3),IF('Equipes et choix des points'!$I$2=2,IF('Matchs et classements'!E240&gt;'Matchs et classements'!D240,4))))))</f>
        <v>0</v>
      </c>
      <c r="CR240" s="8">
        <f>IF(D240="",0,IF(D240&gt;E240,0,IF(D240&lt;E240,0,IF('Equipes et choix des points'!$I$2=1,IF('Matchs et classements'!D240='Matchs et classements'!E240,1),IF('Equipes et choix des points'!$I$2=2,IF('Matchs et classements'!D240='Matchs et classements'!E240,2))))))</f>
        <v>0</v>
      </c>
      <c r="CS240" s="8">
        <f>IF(E240="",0,IF(E240&gt;D240,0,IF(E240&lt;D240,0,IF('Equipes et choix des points'!$I$2=1,IF('Matchs et classements'!E240='Matchs et classements'!D240,1),IF('Equipes et choix des points'!$I$2=2,IF('Matchs et classements'!E240='Matchs et classements'!D240,2))))))</f>
        <v>0</v>
      </c>
      <c r="CT240" s="8">
        <f>IF(D240="",0,IF(D240&gt;E240,0,IF(D240=E240,0,IF('Equipes et choix des points'!$I$2=1,IF('Matchs et classements'!D240&lt;'Matchs et classements'!E240,0),IF('Equipes et choix des points'!$I$2=2,IF('Matchs et classements'!D240&lt;'Matchs et classements'!E240,1))))))</f>
        <v>0</v>
      </c>
      <c r="CU240" s="8">
        <f>IF(E240="",0,IF(E240&gt;D240,0,IF(E240=D240,0,IF('Equipes et choix des points'!$I$2=1,IF('Matchs et classements'!E240&lt;'Matchs et classements'!D240,0),IF('Equipes et choix des points'!$I$2=2,IF('Matchs et classements'!E240&lt;'Matchs et classements'!D240,1))))))</f>
        <v>0</v>
      </c>
      <c r="CV240" s="8">
        <f t="shared" si="145"/>
        <v>0</v>
      </c>
      <c r="CW240" s="8">
        <f t="shared" si="146"/>
        <v>0</v>
      </c>
      <c r="CX240" s="8">
        <f t="shared" si="147"/>
        <v>0</v>
      </c>
      <c r="CY240" s="8">
        <f t="shared" si="148"/>
        <v>0</v>
      </c>
      <c r="CZ240" s="8" t="b">
        <f t="shared" si="131"/>
        <v>0</v>
      </c>
      <c r="DA240" s="8" t="b">
        <f t="shared" si="132"/>
        <v>0</v>
      </c>
      <c r="DB240" s="8" t="b">
        <f t="shared" si="133"/>
        <v>0</v>
      </c>
      <c r="DC240" s="8" t="b">
        <f t="shared" si="134"/>
        <v>0</v>
      </c>
      <c r="DD240" s="8" t="b">
        <f t="shared" si="135"/>
        <v>0</v>
      </c>
      <c r="DE240" s="8" t="b">
        <f t="shared" si="136"/>
        <v>0</v>
      </c>
      <c r="DF240" s="8">
        <f t="shared" si="137"/>
        <v>0</v>
      </c>
      <c r="DG240" s="8">
        <f t="shared" si="138"/>
        <v>0</v>
      </c>
      <c r="DH240" s="8">
        <f t="shared" si="139"/>
        <v>0</v>
      </c>
      <c r="DI240" s="8">
        <f t="shared" si="140"/>
        <v>0</v>
      </c>
      <c r="DJ240" s="19"/>
      <c r="DK240" s="18"/>
      <c r="DL240" s="18"/>
      <c r="DM240" s="19"/>
      <c r="DN240" s="19"/>
      <c r="DO240" s="18"/>
      <c r="DP240" s="18"/>
      <c r="DQ240" s="19"/>
      <c r="DR240" s="19"/>
      <c r="DS240" s="18"/>
      <c r="DT240" s="18"/>
      <c r="DU240" s="19"/>
      <c r="DV240" s="18"/>
      <c r="DW240" s="18"/>
      <c r="DX240" s="18"/>
      <c r="DY240" s="18"/>
      <c r="DZ240" s="18"/>
      <c r="EA240" s="18"/>
      <c r="EB240" s="18"/>
      <c r="EC240" s="18"/>
      <c r="ED240" s="18"/>
      <c r="EE240" s="18"/>
      <c r="EF240" s="18"/>
      <c r="EG240" s="18"/>
      <c r="EH240" s="18"/>
      <c r="EI240" s="18"/>
      <c r="EJ240" s="18"/>
      <c r="EK240" s="18"/>
      <c r="EL240" s="18"/>
      <c r="EM240" s="18"/>
      <c r="EN240" s="18"/>
      <c r="EO240" s="18"/>
      <c r="EP240" s="18"/>
      <c r="EQ240" s="18"/>
      <c r="ER240" s="18"/>
      <c r="ES240" s="18"/>
      <c r="ET240" s="18"/>
      <c r="EU240" s="18"/>
      <c r="EV240" s="18"/>
      <c r="EW240" s="18"/>
      <c r="EX240" s="18"/>
      <c r="EY240" s="18"/>
      <c r="EZ240" s="18"/>
      <c r="FA240" s="18"/>
      <c r="FB240" s="18"/>
      <c r="FC240" s="18"/>
      <c r="FD240" s="18"/>
      <c r="FE240" s="18"/>
    </row>
    <row r="241" spans="1:161" x14ac:dyDescent="0.25">
      <c r="A241" s="28"/>
      <c r="B241" s="71"/>
      <c r="C241" s="29"/>
      <c r="D241" s="30"/>
      <c r="E241" s="31"/>
      <c r="F241" s="32"/>
      <c r="G241" s="74"/>
      <c r="H241" s="33"/>
      <c r="I241" s="34"/>
      <c r="J241" s="35"/>
      <c r="K241" s="104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  <c r="AF241" s="18"/>
      <c r="AG241" s="18"/>
      <c r="AH241" s="18"/>
      <c r="AI241" s="18"/>
      <c r="AJ241" s="18"/>
      <c r="AK241" s="18"/>
      <c r="AL241" s="18"/>
      <c r="AM241" s="18"/>
      <c r="AN241" s="18"/>
      <c r="AO241" s="18"/>
      <c r="AP241" s="18"/>
      <c r="AQ241" s="18"/>
      <c r="AR241" s="18"/>
      <c r="AS241" s="18"/>
      <c r="AT241" s="18"/>
      <c r="AU241" s="18"/>
      <c r="AV241" s="18"/>
      <c r="AW241" s="19"/>
      <c r="AX241" s="18"/>
      <c r="AY241" s="18"/>
      <c r="AZ241" s="18"/>
      <c r="BA241" s="18"/>
      <c r="BB241" s="18"/>
      <c r="BC241" s="18"/>
      <c r="BD241" s="18"/>
      <c r="BE241" s="18"/>
      <c r="BF241" s="18"/>
      <c r="BG241" s="18"/>
      <c r="BH241" s="19"/>
      <c r="BI241" s="18"/>
      <c r="BJ241" s="18"/>
      <c r="BK241" s="18"/>
      <c r="BL241" s="18"/>
      <c r="BM241" s="18"/>
      <c r="BN241" s="18"/>
      <c r="BO241" s="18"/>
      <c r="BP241" s="18"/>
      <c r="BQ241" s="18"/>
      <c r="BR241" s="18"/>
      <c r="BS241" s="19"/>
      <c r="BT241" s="18"/>
      <c r="BU241" s="18"/>
      <c r="BV241" s="18"/>
      <c r="BW241" s="18"/>
      <c r="BX241" s="18"/>
      <c r="BY241" s="18"/>
      <c r="BZ241" s="18"/>
      <c r="CA241" s="18"/>
      <c r="CB241" s="18"/>
      <c r="CC241" s="18"/>
      <c r="CD241" s="18"/>
      <c r="CE241" s="18"/>
      <c r="CF241" s="18"/>
      <c r="CG241" s="18"/>
      <c r="CH241" s="18"/>
      <c r="CI241" s="18"/>
      <c r="CJ241" s="8">
        <f t="shared" si="129"/>
        <v>0</v>
      </c>
      <c r="CK241" s="8">
        <f t="shared" si="130"/>
        <v>0</v>
      </c>
      <c r="CL241" s="8" t="str">
        <f t="shared" si="141"/>
        <v/>
      </c>
      <c r="CM241" s="8" t="str">
        <f t="shared" si="142"/>
        <v/>
      </c>
      <c r="CN241" s="8" t="str">
        <f t="shared" si="143"/>
        <v/>
      </c>
      <c r="CO241" s="8" t="str">
        <f t="shared" si="144"/>
        <v/>
      </c>
      <c r="CP241" s="8">
        <f>IF(D241="",0,IF(D241=E241,0,IF(D241&lt;E241,0,IF('Equipes et choix des points'!$I$2=1,IF('Matchs et classements'!D241&gt;'Matchs et classements'!E241,3),IF('Equipes et choix des points'!$I$2=2,IF('Matchs et classements'!D241&gt;E241,4))))))</f>
        <v>0</v>
      </c>
      <c r="CQ241" s="8">
        <f>IF(E241="",0,IF(E241=D241,0,IF(E241&lt;D241,0,IF('Equipes et choix des points'!$I$2=1,IF('Matchs et classements'!E241&gt;'Matchs et classements'!D241,3),IF('Equipes et choix des points'!$I$2=2,IF('Matchs et classements'!E241&gt;'Matchs et classements'!D241,4))))))</f>
        <v>0</v>
      </c>
      <c r="CR241" s="8">
        <f>IF(D241="",0,IF(D241&gt;E241,0,IF(D241&lt;E241,0,IF('Equipes et choix des points'!$I$2=1,IF('Matchs et classements'!D241='Matchs et classements'!E241,1),IF('Equipes et choix des points'!$I$2=2,IF('Matchs et classements'!D241='Matchs et classements'!E241,2))))))</f>
        <v>0</v>
      </c>
      <c r="CS241" s="8">
        <f>IF(E241="",0,IF(E241&gt;D241,0,IF(E241&lt;D241,0,IF('Equipes et choix des points'!$I$2=1,IF('Matchs et classements'!E241='Matchs et classements'!D241,1),IF('Equipes et choix des points'!$I$2=2,IF('Matchs et classements'!E241='Matchs et classements'!D241,2))))))</f>
        <v>0</v>
      </c>
      <c r="CT241" s="8">
        <f>IF(D241="",0,IF(D241&gt;E241,0,IF(D241=E241,0,IF('Equipes et choix des points'!$I$2=1,IF('Matchs et classements'!D241&lt;'Matchs et classements'!E241,0),IF('Equipes et choix des points'!$I$2=2,IF('Matchs et classements'!D241&lt;'Matchs et classements'!E241,1))))))</f>
        <v>0</v>
      </c>
      <c r="CU241" s="8">
        <f>IF(E241="",0,IF(E241&gt;D241,0,IF(E241=D241,0,IF('Equipes et choix des points'!$I$2=1,IF('Matchs et classements'!E241&lt;'Matchs et classements'!D241,0),IF('Equipes et choix des points'!$I$2=2,IF('Matchs et classements'!E241&lt;'Matchs et classements'!D241,1))))))</f>
        <v>0</v>
      </c>
      <c r="CV241" s="8">
        <f t="shared" si="145"/>
        <v>0</v>
      </c>
      <c r="CW241" s="8">
        <f t="shared" si="146"/>
        <v>0</v>
      </c>
      <c r="CX241" s="8">
        <f t="shared" si="147"/>
        <v>0</v>
      </c>
      <c r="CY241" s="8">
        <f t="shared" si="148"/>
        <v>0</v>
      </c>
      <c r="CZ241" s="8" t="b">
        <f t="shared" si="131"/>
        <v>0</v>
      </c>
      <c r="DA241" s="8" t="b">
        <f t="shared" si="132"/>
        <v>0</v>
      </c>
      <c r="DB241" s="8" t="b">
        <f t="shared" si="133"/>
        <v>0</v>
      </c>
      <c r="DC241" s="8" t="b">
        <f t="shared" si="134"/>
        <v>0</v>
      </c>
      <c r="DD241" s="8" t="b">
        <f t="shared" si="135"/>
        <v>0</v>
      </c>
      <c r="DE241" s="8" t="b">
        <f t="shared" si="136"/>
        <v>0</v>
      </c>
      <c r="DF241" s="8">
        <f t="shared" si="137"/>
        <v>0</v>
      </c>
      <c r="DG241" s="8">
        <f t="shared" si="138"/>
        <v>0</v>
      </c>
      <c r="DH241" s="8">
        <f t="shared" si="139"/>
        <v>0</v>
      </c>
      <c r="DI241" s="8">
        <f t="shared" si="140"/>
        <v>0</v>
      </c>
      <c r="DJ241" s="19"/>
      <c r="DK241" s="18"/>
      <c r="DL241" s="18"/>
      <c r="DM241" s="19"/>
      <c r="DN241" s="19"/>
      <c r="DO241" s="18"/>
      <c r="DP241" s="18"/>
      <c r="DQ241" s="19"/>
      <c r="DR241" s="19"/>
      <c r="DS241" s="18"/>
      <c r="DT241" s="18"/>
      <c r="DU241" s="19"/>
      <c r="DV241" s="18"/>
      <c r="DW241" s="18"/>
      <c r="DX241" s="18"/>
      <c r="DY241" s="18"/>
      <c r="DZ241" s="18"/>
      <c r="EA241" s="18"/>
      <c r="EB241" s="18"/>
      <c r="EC241" s="18"/>
      <c r="ED241" s="18"/>
      <c r="EE241" s="18"/>
      <c r="EF241" s="18"/>
      <c r="EG241" s="18"/>
      <c r="EH241" s="18"/>
      <c r="EI241" s="18"/>
      <c r="EJ241" s="18"/>
      <c r="EK241" s="18"/>
      <c r="EL241" s="18"/>
      <c r="EM241" s="18"/>
      <c r="EN241" s="18"/>
      <c r="EO241" s="18"/>
      <c r="EP241" s="18"/>
      <c r="EQ241" s="18"/>
      <c r="ER241" s="18"/>
      <c r="ES241" s="18"/>
      <c r="ET241" s="18"/>
      <c r="EU241" s="18"/>
      <c r="EV241" s="18"/>
      <c r="EW241" s="18"/>
      <c r="EX241" s="18"/>
      <c r="EY241" s="18"/>
      <c r="EZ241" s="18"/>
      <c r="FA241" s="18"/>
      <c r="FB241" s="18"/>
      <c r="FC241" s="18"/>
      <c r="FD241" s="18"/>
      <c r="FE241" s="18"/>
    </row>
    <row r="242" spans="1:161" x14ac:dyDescent="0.25">
      <c r="A242" s="28"/>
      <c r="B242" s="71"/>
      <c r="C242" s="29"/>
      <c r="D242" s="30"/>
      <c r="E242" s="31"/>
      <c r="F242" s="32"/>
      <c r="G242" s="74"/>
      <c r="H242" s="33"/>
      <c r="I242" s="34"/>
      <c r="J242" s="35"/>
      <c r="K242" s="104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  <c r="AH242" s="18"/>
      <c r="AI242" s="18"/>
      <c r="AJ242" s="18"/>
      <c r="AK242" s="18"/>
      <c r="AL242" s="18"/>
      <c r="AM242" s="18"/>
      <c r="AN242" s="18"/>
      <c r="AO242" s="18"/>
      <c r="AP242" s="18"/>
      <c r="AQ242" s="18"/>
      <c r="AR242" s="18"/>
      <c r="AS242" s="18"/>
      <c r="AT242" s="18"/>
      <c r="AU242" s="18"/>
      <c r="AV242" s="18"/>
      <c r="AW242" s="19"/>
      <c r="AX242" s="18"/>
      <c r="AY242" s="18"/>
      <c r="AZ242" s="18"/>
      <c r="BA242" s="18"/>
      <c r="BB242" s="18"/>
      <c r="BC242" s="18"/>
      <c r="BD242" s="18"/>
      <c r="BE242" s="18"/>
      <c r="BF242" s="18"/>
      <c r="BG242" s="18"/>
      <c r="BH242" s="19"/>
      <c r="BI242" s="18"/>
      <c r="BJ242" s="18"/>
      <c r="BK242" s="18"/>
      <c r="BL242" s="18"/>
      <c r="BM242" s="18"/>
      <c r="BN242" s="18"/>
      <c r="BO242" s="18"/>
      <c r="BP242" s="18"/>
      <c r="BQ242" s="18"/>
      <c r="BR242" s="18"/>
      <c r="BS242" s="19"/>
      <c r="BT242" s="18"/>
      <c r="BU242" s="18"/>
      <c r="BV242" s="18"/>
      <c r="BW242" s="18"/>
      <c r="BX242" s="18"/>
      <c r="BY242" s="18"/>
      <c r="BZ242" s="18"/>
      <c r="CA242" s="18"/>
      <c r="CB242" s="18"/>
      <c r="CC242" s="18"/>
      <c r="CD242" s="18"/>
      <c r="CE242" s="18"/>
      <c r="CF242" s="18"/>
      <c r="CG242" s="18"/>
      <c r="CH242" s="18"/>
      <c r="CI242" s="18"/>
      <c r="CJ242" s="8">
        <f t="shared" si="129"/>
        <v>0</v>
      </c>
      <c r="CK242" s="8">
        <f t="shared" si="130"/>
        <v>0</v>
      </c>
      <c r="CL242" s="8" t="str">
        <f t="shared" si="141"/>
        <v/>
      </c>
      <c r="CM242" s="8" t="str">
        <f t="shared" si="142"/>
        <v/>
      </c>
      <c r="CN242" s="8" t="str">
        <f t="shared" si="143"/>
        <v/>
      </c>
      <c r="CO242" s="8" t="str">
        <f t="shared" si="144"/>
        <v/>
      </c>
      <c r="CP242" s="8">
        <f>IF(D242="",0,IF(D242=E242,0,IF(D242&lt;E242,0,IF('Equipes et choix des points'!$I$2=1,IF('Matchs et classements'!D242&gt;'Matchs et classements'!E242,3),IF('Equipes et choix des points'!$I$2=2,IF('Matchs et classements'!D242&gt;E242,4))))))</f>
        <v>0</v>
      </c>
      <c r="CQ242" s="8">
        <f>IF(E242="",0,IF(E242=D242,0,IF(E242&lt;D242,0,IF('Equipes et choix des points'!$I$2=1,IF('Matchs et classements'!E242&gt;'Matchs et classements'!D242,3),IF('Equipes et choix des points'!$I$2=2,IF('Matchs et classements'!E242&gt;'Matchs et classements'!D242,4))))))</f>
        <v>0</v>
      </c>
      <c r="CR242" s="8">
        <f>IF(D242="",0,IF(D242&gt;E242,0,IF(D242&lt;E242,0,IF('Equipes et choix des points'!$I$2=1,IF('Matchs et classements'!D242='Matchs et classements'!E242,1),IF('Equipes et choix des points'!$I$2=2,IF('Matchs et classements'!D242='Matchs et classements'!E242,2))))))</f>
        <v>0</v>
      </c>
      <c r="CS242" s="8">
        <f>IF(E242="",0,IF(E242&gt;D242,0,IF(E242&lt;D242,0,IF('Equipes et choix des points'!$I$2=1,IF('Matchs et classements'!E242='Matchs et classements'!D242,1),IF('Equipes et choix des points'!$I$2=2,IF('Matchs et classements'!E242='Matchs et classements'!D242,2))))))</f>
        <v>0</v>
      </c>
      <c r="CT242" s="8">
        <f>IF(D242="",0,IF(D242&gt;E242,0,IF(D242=E242,0,IF('Equipes et choix des points'!$I$2=1,IF('Matchs et classements'!D242&lt;'Matchs et classements'!E242,0),IF('Equipes et choix des points'!$I$2=2,IF('Matchs et classements'!D242&lt;'Matchs et classements'!E242,1))))))</f>
        <v>0</v>
      </c>
      <c r="CU242" s="8">
        <f>IF(E242="",0,IF(E242&gt;D242,0,IF(E242=D242,0,IF('Equipes et choix des points'!$I$2=1,IF('Matchs et classements'!E242&lt;'Matchs et classements'!D242,0),IF('Equipes et choix des points'!$I$2=2,IF('Matchs et classements'!E242&lt;'Matchs et classements'!D242,1))))))</f>
        <v>0</v>
      </c>
      <c r="CV242" s="8">
        <f t="shared" si="145"/>
        <v>0</v>
      </c>
      <c r="CW242" s="8">
        <f t="shared" si="146"/>
        <v>0</v>
      </c>
      <c r="CX242" s="8">
        <f t="shared" si="147"/>
        <v>0</v>
      </c>
      <c r="CY242" s="8">
        <f t="shared" si="148"/>
        <v>0</v>
      </c>
      <c r="CZ242" s="8" t="b">
        <f t="shared" si="131"/>
        <v>0</v>
      </c>
      <c r="DA242" s="8" t="b">
        <f t="shared" si="132"/>
        <v>0</v>
      </c>
      <c r="DB242" s="8" t="b">
        <f t="shared" si="133"/>
        <v>0</v>
      </c>
      <c r="DC242" s="8" t="b">
        <f t="shared" si="134"/>
        <v>0</v>
      </c>
      <c r="DD242" s="8" t="b">
        <f t="shared" si="135"/>
        <v>0</v>
      </c>
      <c r="DE242" s="8" t="b">
        <f t="shared" si="136"/>
        <v>0</v>
      </c>
      <c r="DF242" s="8">
        <f t="shared" si="137"/>
        <v>0</v>
      </c>
      <c r="DG242" s="8">
        <f t="shared" si="138"/>
        <v>0</v>
      </c>
      <c r="DH242" s="8">
        <f t="shared" si="139"/>
        <v>0</v>
      </c>
      <c r="DI242" s="8">
        <f t="shared" si="140"/>
        <v>0</v>
      </c>
      <c r="DJ242" s="19"/>
      <c r="DK242" s="18"/>
      <c r="DL242" s="18"/>
      <c r="DM242" s="19"/>
      <c r="DN242" s="19"/>
      <c r="DO242" s="18"/>
      <c r="DP242" s="18"/>
      <c r="DQ242" s="19"/>
      <c r="DR242" s="19"/>
      <c r="DS242" s="18"/>
      <c r="DT242" s="18"/>
      <c r="DU242" s="19"/>
      <c r="DV242" s="18"/>
      <c r="DW242" s="18"/>
      <c r="DX242" s="18"/>
      <c r="DY242" s="18"/>
      <c r="DZ242" s="18"/>
      <c r="EA242" s="18"/>
      <c r="EB242" s="18"/>
      <c r="EC242" s="18"/>
      <c r="ED242" s="18"/>
      <c r="EE242" s="18"/>
      <c r="EF242" s="18"/>
      <c r="EG242" s="18"/>
      <c r="EH242" s="18"/>
      <c r="EI242" s="18"/>
      <c r="EJ242" s="18"/>
      <c r="EK242" s="18"/>
      <c r="EL242" s="18"/>
      <c r="EM242" s="18"/>
      <c r="EN242" s="18"/>
      <c r="EO242" s="18"/>
      <c r="EP242" s="18"/>
      <c r="EQ242" s="18"/>
      <c r="ER242" s="18"/>
      <c r="ES242" s="18"/>
      <c r="ET242" s="18"/>
      <c r="EU242" s="18"/>
      <c r="EV242" s="18"/>
      <c r="EW242" s="18"/>
      <c r="EX242" s="18"/>
      <c r="EY242" s="18"/>
      <c r="EZ242" s="18"/>
      <c r="FA242" s="18"/>
      <c r="FB242" s="18"/>
      <c r="FC242" s="18"/>
      <c r="FD242" s="18"/>
      <c r="FE242" s="18"/>
    </row>
    <row r="243" spans="1:161" ht="15.75" thickBot="1" x14ac:dyDescent="0.3">
      <c r="A243" s="36"/>
      <c r="B243" s="72"/>
      <c r="C243" s="37"/>
      <c r="D243" s="38"/>
      <c r="E243" s="39"/>
      <c r="F243" s="40"/>
      <c r="G243" s="75"/>
      <c r="H243" s="41"/>
      <c r="I243" s="42"/>
      <c r="J243" s="43"/>
      <c r="K243" s="105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18"/>
      <c r="AF243" s="18"/>
      <c r="AG243" s="18"/>
      <c r="AH243" s="18"/>
      <c r="AI243" s="18"/>
      <c r="AJ243" s="18"/>
      <c r="AK243" s="18"/>
      <c r="AL243" s="18"/>
      <c r="AM243" s="18"/>
      <c r="AN243" s="18"/>
      <c r="AO243" s="18"/>
      <c r="AP243" s="18"/>
      <c r="AQ243" s="18"/>
      <c r="AR243" s="18"/>
      <c r="AS243" s="18"/>
      <c r="AT243" s="18"/>
      <c r="AU243" s="18"/>
      <c r="AV243" s="18"/>
      <c r="AW243" s="19"/>
      <c r="AX243" s="18"/>
      <c r="AY243" s="18"/>
      <c r="AZ243" s="18"/>
      <c r="BA243" s="18"/>
      <c r="BB243" s="18"/>
      <c r="BC243" s="18"/>
      <c r="BD243" s="18"/>
      <c r="BE243" s="18"/>
      <c r="BF243" s="18"/>
      <c r="BG243" s="18"/>
      <c r="BH243" s="19"/>
      <c r="BI243" s="18"/>
      <c r="BJ243" s="18"/>
      <c r="BK243" s="18"/>
      <c r="BL243" s="18"/>
      <c r="BM243" s="18"/>
      <c r="BN243" s="18"/>
      <c r="BO243" s="18"/>
      <c r="BP243" s="18"/>
      <c r="BQ243" s="18"/>
      <c r="BR243" s="18"/>
      <c r="BS243" s="19"/>
      <c r="BT243" s="18"/>
      <c r="BU243" s="18"/>
      <c r="BV243" s="18"/>
      <c r="BW243" s="18"/>
      <c r="BX243" s="18"/>
      <c r="BY243" s="18"/>
      <c r="BZ243" s="18"/>
      <c r="CA243" s="18"/>
      <c r="CB243" s="18"/>
      <c r="CC243" s="18"/>
      <c r="CD243" s="18"/>
      <c r="CE243" s="18"/>
      <c r="CF243" s="18"/>
      <c r="CG243" s="18"/>
      <c r="CH243" s="18"/>
      <c r="CI243" s="18"/>
      <c r="CJ243" s="8">
        <f t="shared" si="129"/>
        <v>0</v>
      </c>
      <c r="CK243" s="8">
        <f t="shared" si="130"/>
        <v>0</v>
      </c>
      <c r="CL243" s="8" t="str">
        <f t="shared" si="141"/>
        <v/>
      </c>
      <c r="CM243" s="8" t="str">
        <f t="shared" si="142"/>
        <v/>
      </c>
      <c r="CN243" s="8" t="str">
        <f t="shared" si="143"/>
        <v/>
      </c>
      <c r="CO243" s="8" t="str">
        <f t="shared" si="144"/>
        <v/>
      </c>
      <c r="CP243" s="8">
        <f>IF(D243="",0,IF(D243=E243,0,IF(D243&lt;E243,0,IF('Equipes et choix des points'!$I$2=1,IF('Matchs et classements'!D243&gt;'Matchs et classements'!E243,3),IF('Equipes et choix des points'!$I$2=2,IF('Matchs et classements'!D243&gt;E243,4))))))</f>
        <v>0</v>
      </c>
      <c r="CQ243" s="8">
        <f>IF(E243="",0,IF(E243=D243,0,IF(E243&lt;D243,0,IF('Equipes et choix des points'!$I$2=1,IF('Matchs et classements'!E243&gt;'Matchs et classements'!D243,3),IF('Equipes et choix des points'!$I$2=2,IF('Matchs et classements'!E243&gt;'Matchs et classements'!D243,4))))))</f>
        <v>0</v>
      </c>
      <c r="CR243" s="8">
        <f>IF(D243="",0,IF(D243&gt;E243,0,IF(D243&lt;E243,0,IF('Equipes et choix des points'!$I$2=1,IF('Matchs et classements'!D243='Matchs et classements'!E243,1),IF('Equipes et choix des points'!$I$2=2,IF('Matchs et classements'!D243='Matchs et classements'!E243,2))))))</f>
        <v>0</v>
      </c>
      <c r="CS243" s="8">
        <f>IF(E243="",0,IF(E243&gt;D243,0,IF(E243&lt;D243,0,IF('Equipes et choix des points'!$I$2=1,IF('Matchs et classements'!E243='Matchs et classements'!D243,1),IF('Equipes et choix des points'!$I$2=2,IF('Matchs et classements'!E243='Matchs et classements'!D243,2))))))</f>
        <v>0</v>
      </c>
      <c r="CT243" s="8">
        <f>IF(D243="",0,IF(D243&gt;E243,0,IF(D243=E243,0,IF('Equipes et choix des points'!$I$2=1,IF('Matchs et classements'!D243&lt;'Matchs et classements'!E243,0),IF('Equipes et choix des points'!$I$2=2,IF('Matchs et classements'!D243&lt;'Matchs et classements'!E243,1))))))</f>
        <v>0</v>
      </c>
      <c r="CU243" s="8">
        <f>IF(E243="",0,IF(E243&gt;D243,0,IF(E243=D243,0,IF('Equipes et choix des points'!$I$2=1,IF('Matchs et classements'!E243&lt;'Matchs et classements'!D243,0),IF('Equipes et choix des points'!$I$2=2,IF('Matchs et classements'!E243&lt;'Matchs et classements'!D243,1))))))</f>
        <v>0</v>
      </c>
      <c r="CV243" s="8">
        <f t="shared" si="145"/>
        <v>0</v>
      </c>
      <c r="CW243" s="8">
        <f t="shared" si="146"/>
        <v>0</v>
      </c>
      <c r="CX243" s="8">
        <f t="shared" si="147"/>
        <v>0</v>
      </c>
      <c r="CY243" s="8">
        <f t="shared" si="148"/>
        <v>0</v>
      </c>
      <c r="CZ243" s="8" t="b">
        <f t="shared" si="131"/>
        <v>0</v>
      </c>
      <c r="DA243" s="8" t="b">
        <f t="shared" si="132"/>
        <v>0</v>
      </c>
      <c r="DB243" s="8" t="b">
        <f t="shared" si="133"/>
        <v>0</v>
      </c>
      <c r="DC243" s="8" t="b">
        <f t="shared" si="134"/>
        <v>0</v>
      </c>
      <c r="DD243" s="8" t="b">
        <f t="shared" si="135"/>
        <v>0</v>
      </c>
      <c r="DE243" s="8" t="b">
        <f t="shared" si="136"/>
        <v>0</v>
      </c>
      <c r="DF243" s="8">
        <f t="shared" si="137"/>
        <v>0</v>
      </c>
      <c r="DG243" s="8">
        <f t="shared" si="138"/>
        <v>0</v>
      </c>
      <c r="DH243" s="8">
        <f t="shared" si="139"/>
        <v>0</v>
      </c>
      <c r="DI243" s="8">
        <f t="shared" si="140"/>
        <v>0</v>
      </c>
      <c r="DJ243" s="19"/>
      <c r="DK243" s="18"/>
      <c r="DL243" s="18"/>
      <c r="DM243" s="19"/>
      <c r="DN243" s="19"/>
      <c r="DO243" s="18"/>
      <c r="DP243" s="18"/>
      <c r="DQ243" s="19"/>
      <c r="DR243" s="19"/>
      <c r="DS243" s="18"/>
      <c r="DT243" s="18"/>
      <c r="DU243" s="19"/>
      <c r="DV243" s="18"/>
      <c r="DW243" s="18"/>
      <c r="DX243" s="18"/>
      <c r="DY243" s="18"/>
      <c r="DZ243" s="18"/>
      <c r="EA243" s="18"/>
      <c r="EB243" s="18"/>
      <c r="EC243" s="18"/>
      <c r="ED243" s="18"/>
      <c r="EE243" s="18"/>
      <c r="EF243" s="18"/>
      <c r="EG243" s="18"/>
      <c r="EH243" s="18"/>
      <c r="EI243" s="18"/>
      <c r="EJ243" s="18"/>
      <c r="EK243" s="18"/>
      <c r="EL243" s="18"/>
      <c r="EM243" s="18"/>
      <c r="EN243" s="18"/>
      <c r="EO243" s="18"/>
      <c r="EP243" s="18"/>
      <c r="EQ243" s="18"/>
      <c r="ER243" s="18"/>
      <c r="ES243" s="18"/>
      <c r="ET243" s="18"/>
      <c r="EU243" s="18"/>
      <c r="EV243" s="18"/>
      <c r="EW243" s="18"/>
      <c r="EX243" s="18"/>
      <c r="EY243" s="18"/>
      <c r="EZ243" s="18"/>
      <c r="FA243" s="18"/>
      <c r="FB243" s="18"/>
      <c r="FC243" s="18"/>
      <c r="FD243" s="18"/>
      <c r="FE243" s="18"/>
    </row>
    <row r="244" spans="1:161" x14ac:dyDescent="0.25">
      <c r="A244" s="20"/>
      <c r="B244" s="70"/>
      <c r="C244" s="21"/>
      <c r="D244" s="22"/>
      <c r="E244" s="23"/>
      <c r="F244" s="24"/>
      <c r="G244" s="73"/>
      <c r="H244" s="25"/>
      <c r="I244" s="26"/>
      <c r="J244" s="27"/>
      <c r="K244" s="103">
        <v>25</v>
      </c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  <c r="AR244" s="18"/>
      <c r="AS244" s="18"/>
      <c r="AT244" s="18"/>
      <c r="AU244" s="18"/>
      <c r="AV244" s="18"/>
      <c r="AW244" s="19"/>
      <c r="AX244" s="18"/>
      <c r="AY244" s="18"/>
      <c r="AZ244" s="18"/>
      <c r="BA244" s="18"/>
      <c r="BB244" s="18"/>
      <c r="BC244" s="18"/>
      <c r="BD244" s="18"/>
      <c r="BE244" s="18"/>
      <c r="BF244" s="18"/>
      <c r="BG244" s="18"/>
      <c r="BH244" s="19"/>
      <c r="BI244" s="18"/>
      <c r="BJ244" s="18"/>
      <c r="BK244" s="18"/>
      <c r="BL244" s="18"/>
      <c r="BM244" s="18"/>
      <c r="BN244" s="18"/>
      <c r="BO244" s="18"/>
      <c r="BP244" s="18"/>
      <c r="BQ244" s="18"/>
      <c r="BR244" s="18"/>
      <c r="BS244" s="19"/>
      <c r="BT244" s="18"/>
      <c r="BU244" s="18"/>
      <c r="BV244" s="18"/>
      <c r="BW244" s="18"/>
      <c r="BX244" s="18"/>
      <c r="BY244" s="18"/>
      <c r="BZ244" s="18"/>
      <c r="CA244" s="18"/>
      <c r="CB244" s="18"/>
      <c r="CC244" s="18"/>
      <c r="CD244" s="18"/>
      <c r="CE244" s="18"/>
      <c r="CF244" s="18"/>
      <c r="CG244" s="18"/>
      <c r="CH244" s="18"/>
      <c r="CI244" s="18"/>
      <c r="CJ244" s="8">
        <f t="shared" si="129"/>
        <v>0</v>
      </c>
      <c r="CK244" s="8">
        <f t="shared" si="130"/>
        <v>0</v>
      </c>
      <c r="CL244" s="8" t="str">
        <f t="shared" si="141"/>
        <v/>
      </c>
      <c r="CM244" s="8" t="str">
        <f t="shared" si="142"/>
        <v/>
      </c>
      <c r="CN244" s="8" t="str">
        <f t="shared" si="143"/>
        <v/>
      </c>
      <c r="CO244" s="8" t="str">
        <f t="shared" si="144"/>
        <v/>
      </c>
      <c r="CP244" s="8">
        <f>IF(D244="",0,IF(D244=E244,0,IF(D244&lt;E244,0,IF('Equipes et choix des points'!$I$2=1,IF('Matchs et classements'!D244&gt;'Matchs et classements'!E244,3),IF('Equipes et choix des points'!$I$2=2,IF('Matchs et classements'!D244&gt;E244,4))))))</f>
        <v>0</v>
      </c>
      <c r="CQ244" s="8">
        <f>IF(E244="",0,IF(E244=D244,0,IF(E244&lt;D244,0,IF('Equipes et choix des points'!$I$2=1,IF('Matchs et classements'!E244&gt;'Matchs et classements'!D244,3),IF('Equipes et choix des points'!$I$2=2,IF('Matchs et classements'!E244&gt;'Matchs et classements'!D244,4))))))</f>
        <v>0</v>
      </c>
      <c r="CR244" s="8">
        <f>IF(D244="",0,IF(D244&gt;E244,0,IF(D244&lt;E244,0,IF('Equipes et choix des points'!$I$2=1,IF('Matchs et classements'!D244='Matchs et classements'!E244,1),IF('Equipes et choix des points'!$I$2=2,IF('Matchs et classements'!D244='Matchs et classements'!E244,2))))))</f>
        <v>0</v>
      </c>
      <c r="CS244" s="8">
        <f>IF(E244="",0,IF(E244&gt;D244,0,IF(E244&lt;D244,0,IF('Equipes et choix des points'!$I$2=1,IF('Matchs et classements'!E244='Matchs et classements'!D244,1),IF('Equipes et choix des points'!$I$2=2,IF('Matchs et classements'!E244='Matchs et classements'!D244,2))))))</f>
        <v>0</v>
      </c>
      <c r="CT244" s="8">
        <f>IF(D244="",0,IF(D244&gt;E244,0,IF(D244=E244,0,IF('Equipes et choix des points'!$I$2=1,IF('Matchs et classements'!D244&lt;'Matchs et classements'!E244,0),IF('Equipes et choix des points'!$I$2=2,IF('Matchs et classements'!D244&lt;'Matchs et classements'!E244,1))))))</f>
        <v>0</v>
      </c>
      <c r="CU244" s="8">
        <f>IF(E244="",0,IF(E244&gt;D244,0,IF(E244=D244,0,IF('Equipes et choix des points'!$I$2=1,IF('Matchs et classements'!E244&lt;'Matchs et classements'!D244,0),IF('Equipes et choix des points'!$I$2=2,IF('Matchs et classements'!E244&lt;'Matchs et classements'!D244,1))))))</f>
        <v>0</v>
      </c>
      <c r="CV244" s="8">
        <f t="shared" si="145"/>
        <v>0</v>
      </c>
      <c r="CW244" s="8">
        <f t="shared" si="146"/>
        <v>0</v>
      </c>
      <c r="CX244" s="8">
        <f t="shared" si="147"/>
        <v>0</v>
      </c>
      <c r="CY244" s="8">
        <f t="shared" si="148"/>
        <v>0</v>
      </c>
      <c r="CZ244" s="8" t="b">
        <f t="shared" si="131"/>
        <v>0</v>
      </c>
      <c r="DA244" s="8" t="b">
        <f t="shared" si="132"/>
        <v>0</v>
      </c>
      <c r="DB244" s="8" t="b">
        <f t="shared" si="133"/>
        <v>0</v>
      </c>
      <c r="DC244" s="8" t="b">
        <f t="shared" si="134"/>
        <v>0</v>
      </c>
      <c r="DD244" s="8" t="b">
        <f t="shared" si="135"/>
        <v>0</v>
      </c>
      <c r="DE244" s="8" t="b">
        <f t="shared" si="136"/>
        <v>0</v>
      </c>
      <c r="DF244" s="8">
        <f t="shared" si="137"/>
        <v>0</v>
      </c>
      <c r="DG244" s="8">
        <f t="shared" si="138"/>
        <v>0</v>
      </c>
      <c r="DH244" s="8">
        <f t="shared" si="139"/>
        <v>0</v>
      </c>
      <c r="DI244" s="8">
        <f t="shared" si="140"/>
        <v>0</v>
      </c>
      <c r="DJ244" s="19"/>
      <c r="DK244" s="18"/>
      <c r="DL244" s="18"/>
      <c r="DM244" s="19"/>
      <c r="DN244" s="19"/>
      <c r="DO244" s="18"/>
      <c r="DP244" s="18"/>
      <c r="DQ244" s="19"/>
      <c r="DR244" s="19"/>
      <c r="DS244" s="18"/>
      <c r="DT244" s="18"/>
      <c r="DU244" s="19"/>
      <c r="DV244" s="18"/>
      <c r="DW244" s="18"/>
      <c r="DX244" s="18"/>
      <c r="DY244" s="18"/>
      <c r="DZ244" s="18"/>
      <c r="EA244" s="18"/>
      <c r="EB244" s="18"/>
      <c r="EC244" s="18"/>
      <c r="ED244" s="18"/>
      <c r="EE244" s="18"/>
      <c r="EF244" s="18"/>
      <c r="EG244" s="18"/>
      <c r="EH244" s="18"/>
      <c r="EI244" s="18"/>
      <c r="EJ244" s="18"/>
      <c r="EK244" s="18"/>
      <c r="EL244" s="18"/>
      <c r="EM244" s="18"/>
      <c r="EN244" s="18"/>
      <c r="EO244" s="18"/>
      <c r="EP244" s="18"/>
      <c r="EQ244" s="18"/>
      <c r="ER244" s="18"/>
      <c r="ES244" s="18"/>
      <c r="ET244" s="18"/>
      <c r="EU244" s="18"/>
      <c r="EV244" s="18"/>
      <c r="EW244" s="18"/>
      <c r="EX244" s="18"/>
      <c r="EY244" s="18"/>
      <c r="EZ244" s="18"/>
      <c r="FA244" s="18"/>
      <c r="FB244" s="18"/>
      <c r="FC244" s="18"/>
      <c r="FD244" s="18"/>
      <c r="FE244" s="18"/>
    </row>
    <row r="245" spans="1:161" x14ac:dyDescent="0.25">
      <c r="A245" s="28"/>
      <c r="B245" s="71"/>
      <c r="C245" s="29"/>
      <c r="D245" s="30"/>
      <c r="E245" s="31"/>
      <c r="F245" s="32"/>
      <c r="G245" s="74"/>
      <c r="H245" s="33"/>
      <c r="I245" s="34"/>
      <c r="J245" s="35"/>
      <c r="K245" s="104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  <c r="AH245" s="18"/>
      <c r="AI245" s="18"/>
      <c r="AJ245" s="18"/>
      <c r="AK245" s="18"/>
      <c r="AL245" s="18"/>
      <c r="AM245" s="18"/>
      <c r="AN245" s="18"/>
      <c r="AO245" s="18"/>
      <c r="AP245" s="18"/>
      <c r="AQ245" s="18"/>
      <c r="AR245" s="18"/>
      <c r="AS245" s="18"/>
      <c r="AT245" s="18"/>
      <c r="AU245" s="18"/>
      <c r="AV245" s="18"/>
      <c r="AW245" s="19"/>
      <c r="AX245" s="18"/>
      <c r="AY245" s="18"/>
      <c r="AZ245" s="18"/>
      <c r="BA245" s="18"/>
      <c r="BB245" s="18"/>
      <c r="BC245" s="18"/>
      <c r="BD245" s="18"/>
      <c r="BE245" s="18"/>
      <c r="BF245" s="18"/>
      <c r="BG245" s="18"/>
      <c r="BH245" s="19"/>
      <c r="BI245" s="18"/>
      <c r="BJ245" s="18"/>
      <c r="BK245" s="18"/>
      <c r="BL245" s="18"/>
      <c r="BM245" s="18"/>
      <c r="BN245" s="18"/>
      <c r="BO245" s="18"/>
      <c r="BP245" s="18"/>
      <c r="BQ245" s="18"/>
      <c r="BR245" s="18"/>
      <c r="BS245" s="19"/>
      <c r="BT245" s="18"/>
      <c r="BU245" s="18"/>
      <c r="BV245" s="18"/>
      <c r="BW245" s="18"/>
      <c r="BX245" s="18"/>
      <c r="BY245" s="18"/>
      <c r="BZ245" s="18"/>
      <c r="CA245" s="18"/>
      <c r="CB245" s="18"/>
      <c r="CC245" s="18"/>
      <c r="CD245" s="18"/>
      <c r="CE245" s="18"/>
      <c r="CF245" s="18"/>
      <c r="CG245" s="18"/>
      <c r="CH245" s="18"/>
      <c r="CI245" s="18"/>
      <c r="CJ245" s="8">
        <f t="shared" si="129"/>
        <v>0</v>
      </c>
      <c r="CK245" s="8">
        <f t="shared" si="130"/>
        <v>0</v>
      </c>
      <c r="CL245" s="8" t="str">
        <f t="shared" si="141"/>
        <v/>
      </c>
      <c r="CM245" s="8" t="str">
        <f t="shared" si="142"/>
        <v/>
      </c>
      <c r="CN245" s="8" t="str">
        <f t="shared" si="143"/>
        <v/>
      </c>
      <c r="CO245" s="8" t="str">
        <f t="shared" si="144"/>
        <v/>
      </c>
      <c r="CP245" s="8">
        <f>IF(D245="",0,IF(D245=E245,0,IF(D245&lt;E245,0,IF('Equipes et choix des points'!$I$2=1,IF('Matchs et classements'!D245&gt;'Matchs et classements'!E245,3),IF('Equipes et choix des points'!$I$2=2,IF('Matchs et classements'!D245&gt;E245,4))))))</f>
        <v>0</v>
      </c>
      <c r="CQ245" s="8">
        <f>IF(E245="",0,IF(E245=D245,0,IF(E245&lt;D245,0,IF('Equipes et choix des points'!$I$2=1,IF('Matchs et classements'!E245&gt;'Matchs et classements'!D245,3),IF('Equipes et choix des points'!$I$2=2,IF('Matchs et classements'!E245&gt;'Matchs et classements'!D245,4))))))</f>
        <v>0</v>
      </c>
      <c r="CR245" s="8">
        <f>IF(D245="",0,IF(D245&gt;E245,0,IF(D245&lt;E245,0,IF('Equipes et choix des points'!$I$2=1,IF('Matchs et classements'!D245='Matchs et classements'!E245,1),IF('Equipes et choix des points'!$I$2=2,IF('Matchs et classements'!D245='Matchs et classements'!E245,2))))))</f>
        <v>0</v>
      </c>
      <c r="CS245" s="8">
        <f>IF(E245="",0,IF(E245&gt;D245,0,IF(E245&lt;D245,0,IF('Equipes et choix des points'!$I$2=1,IF('Matchs et classements'!E245='Matchs et classements'!D245,1),IF('Equipes et choix des points'!$I$2=2,IF('Matchs et classements'!E245='Matchs et classements'!D245,2))))))</f>
        <v>0</v>
      </c>
      <c r="CT245" s="8">
        <f>IF(D245="",0,IF(D245&gt;E245,0,IF(D245=E245,0,IF('Equipes et choix des points'!$I$2=1,IF('Matchs et classements'!D245&lt;'Matchs et classements'!E245,0),IF('Equipes et choix des points'!$I$2=2,IF('Matchs et classements'!D245&lt;'Matchs et classements'!E245,1))))))</f>
        <v>0</v>
      </c>
      <c r="CU245" s="8">
        <f>IF(E245="",0,IF(E245&gt;D245,0,IF(E245=D245,0,IF('Equipes et choix des points'!$I$2=1,IF('Matchs et classements'!E245&lt;'Matchs et classements'!D245,0),IF('Equipes et choix des points'!$I$2=2,IF('Matchs et classements'!E245&lt;'Matchs et classements'!D245,1))))))</f>
        <v>0</v>
      </c>
      <c r="CV245" s="8">
        <f t="shared" si="145"/>
        <v>0</v>
      </c>
      <c r="CW245" s="8">
        <f t="shared" si="146"/>
        <v>0</v>
      </c>
      <c r="CX245" s="8">
        <f t="shared" si="147"/>
        <v>0</v>
      </c>
      <c r="CY245" s="8">
        <f t="shared" si="148"/>
        <v>0</v>
      </c>
      <c r="CZ245" s="8" t="b">
        <f t="shared" si="131"/>
        <v>0</v>
      </c>
      <c r="DA245" s="8" t="b">
        <f t="shared" si="132"/>
        <v>0</v>
      </c>
      <c r="DB245" s="8" t="b">
        <f t="shared" si="133"/>
        <v>0</v>
      </c>
      <c r="DC245" s="8" t="b">
        <f t="shared" si="134"/>
        <v>0</v>
      </c>
      <c r="DD245" s="8" t="b">
        <f t="shared" si="135"/>
        <v>0</v>
      </c>
      <c r="DE245" s="8" t="b">
        <f t="shared" si="136"/>
        <v>0</v>
      </c>
      <c r="DF245" s="8">
        <f t="shared" si="137"/>
        <v>0</v>
      </c>
      <c r="DG245" s="8">
        <f t="shared" si="138"/>
        <v>0</v>
      </c>
      <c r="DH245" s="8">
        <f t="shared" si="139"/>
        <v>0</v>
      </c>
      <c r="DI245" s="8">
        <f t="shared" si="140"/>
        <v>0</v>
      </c>
      <c r="DJ245" s="19"/>
      <c r="DK245" s="18"/>
      <c r="DL245" s="18"/>
      <c r="DM245" s="19"/>
      <c r="DN245" s="19"/>
      <c r="DO245" s="18"/>
      <c r="DP245" s="18"/>
      <c r="DQ245" s="19"/>
      <c r="DR245" s="19"/>
      <c r="DS245" s="18"/>
      <c r="DT245" s="18"/>
      <c r="DU245" s="19"/>
      <c r="DV245" s="18"/>
      <c r="DW245" s="18"/>
      <c r="DX245" s="18"/>
      <c r="DY245" s="18"/>
      <c r="DZ245" s="18"/>
      <c r="EA245" s="18"/>
      <c r="EB245" s="18"/>
      <c r="EC245" s="18"/>
      <c r="ED245" s="18"/>
      <c r="EE245" s="18"/>
      <c r="EF245" s="18"/>
      <c r="EG245" s="18"/>
      <c r="EH245" s="18"/>
      <c r="EI245" s="18"/>
      <c r="EJ245" s="18"/>
      <c r="EK245" s="18"/>
      <c r="EL245" s="18"/>
      <c r="EM245" s="18"/>
      <c r="EN245" s="18"/>
      <c r="EO245" s="18"/>
      <c r="EP245" s="18"/>
      <c r="EQ245" s="18"/>
      <c r="ER245" s="18"/>
      <c r="ES245" s="18"/>
      <c r="ET245" s="18"/>
      <c r="EU245" s="18"/>
      <c r="EV245" s="18"/>
      <c r="EW245" s="18"/>
      <c r="EX245" s="18"/>
      <c r="EY245" s="18"/>
      <c r="EZ245" s="18"/>
      <c r="FA245" s="18"/>
      <c r="FB245" s="18"/>
      <c r="FC245" s="18"/>
      <c r="FD245" s="18"/>
      <c r="FE245" s="18"/>
    </row>
    <row r="246" spans="1:161" x14ac:dyDescent="0.25">
      <c r="A246" s="28"/>
      <c r="B246" s="71"/>
      <c r="C246" s="29"/>
      <c r="D246" s="30"/>
      <c r="E246" s="31"/>
      <c r="F246" s="32"/>
      <c r="G246" s="74"/>
      <c r="H246" s="33"/>
      <c r="I246" s="34"/>
      <c r="J246" s="35"/>
      <c r="K246" s="104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H246" s="18"/>
      <c r="AI246" s="18"/>
      <c r="AJ246" s="18"/>
      <c r="AK246" s="18"/>
      <c r="AL246" s="18"/>
      <c r="AM246" s="18"/>
      <c r="AN246" s="18"/>
      <c r="AO246" s="18"/>
      <c r="AP246" s="18"/>
      <c r="AQ246" s="18"/>
      <c r="AR246" s="18"/>
      <c r="AS246" s="18"/>
      <c r="AT246" s="18"/>
      <c r="AU246" s="18"/>
      <c r="AV246" s="18"/>
      <c r="AW246" s="19"/>
      <c r="AX246" s="18"/>
      <c r="AY246" s="18"/>
      <c r="AZ246" s="18"/>
      <c r="BA246" s="18"/>
      <c r="BB246" s="18"/>
      <c r="BC246" s="18"/>
      <c r="BD246" s="18"/>
      <c r="BE246" s="18"/>
      <c r="BF246" s="18"/>
      <c r="BG246" s="18"/>
      <c r="BH246" s="19"/>
      <c r="BI246" s="18"/>
      <c r="BJ246" s="18"/>
      <c r="BK246" s="18"/>
      <c r="BL246" s="18"/>
      <c r="BM246" s="18"/>
      <c r="BN246" s="18"/>
      <c r="BO246" s="18"/>
      <c r="BP246" s="18"/>
      <c r="BQ246" s="18"/>
      <c r="BR246" s="18"/>
      <c r="BS246" s="19"/>
      <c r="BT246" s="18"/>
      <c r="BU246" s="18"/>
      <c r="BV246" s="18"/>
      <c r="BW246" s="18"/>
      <c r="BX246" s="18"/>
      <c r="BY246" s="18"/>
      <c r="BZ246" s="18"/>
      <c r="CA246" s="18"/>
      <c r="CB246" s="18"/>
      <c r="CC246" s="18"/>
      <c r="CD246" s="18"/>
      <c r="CE246" s="18"/>
      <c r="CF246" s="18"/>
      <c r="CG246" s="18"/>
      <c r="CH246" s="18"/>
      <c r="CI246" s="18"/>
      <c r="CJ246" s="8">
        <f t="shared" si="129"/>
        <v>0</v>
      </c>
      <c r="CK246" s="8">
        <f t="shared" si="130"/>
        <v>0</v>
      </c>
      <c r="CL246" s="8" t="str">
        <f t="shared" si="141"/>
        <v/>
      </c>
      <c r="CM246" s="8" t="str">
        <f t="shared" si="142"/>
        <v/>
      </c>
      <c r="CN246" s="8" t="str">
        <f t="shared" si="143"/>
        <v/>
      </c>
      <c r="CO246" s="8" t="str">
        <f t="shared" si="144"/>
        <v/>
      </c>
      <c r="CP246" s="8">
        <f>IF(D246="",0,IF(D246=E246,0,IF(D246&lt;E246,0,IF('Equipes et choix des points'!$I$2=1,IF('Matchs et classements'!D246&gt;'Matchs et classements'!E246,3),IF('Equipes et choix des points'!$I$2=2,IF('Matchs et classements'!D246&gt;E246,4))))))</f>
        <v>0</v>
      </c>
      <c r="CQ246" s="8">
        <f>IF(E246="",0,IF(E246=D246,0,IF(E246&lt;D246,0,IF('Equipes et choix des points'!$I$2=1,IF('Matchs et classements'!E246&gt;'Matchs et classements'!D246,3),IF('Equipes et choix des points'!$I$2=2,IF('Matchs et classements'!E246&gt;'Matchs et classements'!D246,4))))))</f>
        <v>0</v>
      </c>
      <c r="CR246" s="8">
        <f>IF(D246="",0,IF(D246&gt;E246,0,IF(D246&lt;E246,0,IF('Equipes et choix des points'!$I$2=1,IF('Matchs et classements'!D246='Matchs et classements'!E246,1),IF('Equipes et choix des points'!$I$2=2,IF('Matchs et classements'!D246='Matchs et classements'!E246,2))))))</f>
        <v>0</v>
      </c>
      <c r="CS246" s="8">
        <f>IF(E246="",0,IF(E246&gt;D246,0,IF(E246&lt;D246,0,IF('Equipes et choix des points'!$I$2=1,IF('Matchs et classements'!E246='Matchs et classements'!D246,1),IF('Equipes et choix des points'!$I$2=2,IF('Matchs et classements'!E246='Matchs et classements'!D246,2))))))</f>
        <v>0</v>
      </c>
      <c r="CT246" s="8">
        <f>IF(D246="",0,IF(D246&gt;E246,0,IF(D246=E246,0,IF('Equipes et choix des points'!$I$2=1,IF('Matchs et classements'!D246&lt;'Matchs et classements'!E246,0),IF('Equipes et choix des points'!$I$2=2,IF('Matchs et classements'!D246&lt;'Matchs et classements'!E246,1))))))</f>
        <v>0</v>
      </c>
      <c r="CU246" s="8">
        <f>IF(E246="",0,IF(E246&gt;D246,0,IF(E246=D246,0,IF('Equipes et choix des points'!$I$2=1,IF('Matchs et classements'!E246&lt;'Matchs et classements'!D246,0),IF('Equipes et choix des points'!$I$2=2,IF('Matchs et classements'!E246&lt;'Matchs et classements'!D246,1))))))</f>
        <v>0</v>
      </c>
      <c r="CV246" s="8">
        <f t="shared" si="145"/>
        <v>0</v>
      </c>
      <c r="CW246" s="8">
        <f t="shared" si="146"/>
        <v>0</v>
      </c>
      <c r="CX246" s="8">
        <f t="shared" si="147"/>
        <v>0</v>
      </c>
      <c r="CY246" s="8">
        <f t="shared" si="148"/>
        <v>0</v>
      </c>
      <c r="CZ246" s="8" t="b">
        <f t="shared" si="131"/>
        <v>0</v>
      </c>
      <c r="DA246" s="8" t="b">
        <f t="shared" si="132"/>
        <v>0</v>
      </c>
      <c r="DB246" s="8" t="b">
        <f t="shared" si="133"/>
        <v>0</v>
      </c>
      <c r="DC246" s="8" t="b">
        <f t="shared" si="134"/>
        <v>0</v>
      </c>
      <c r="DD246" s="8" t="b">
        <f t="shared" si="135"/>
        <v>0</v>
      </c>
      <c r="DE246" s="8" t="b">
        <f t="shared" si="136"/>
        <v>0</v>
      </c>
      <c r="DF246" s="8">
        <f t="shared" si="137"/>
        <v>0</v>
      </c>
      <c r="DG246" s="8">
        <f t="shared" si="138"/>
        <v>0</v>
      </c>
      <c r="DH246" s="8">
        <f t="shared" si="139"/>
        <v>0</v>
      </c>
      <c r="DI246" s="8">
        <f t="shared" si="140"/>
        <v>0</v>
      </c>
      <c r="DJ246" s="19"/>
      <c r="DK246" s="18"/>
      <c r="DL246" s="18"/>
      <c r="DM246" s="19"/>
      <c r="DN246" s="19"/>
      <c r="DO246" s="18"/>
      <c r="DP246" s="18"/>
      <c r="DQ246" s="19"/>
      <c r="DR246" s="19"/>
      <c r="DS246" s="18"/>
      <c r="DT246" s="18"/>
      <c r="DU246" s="19"/>
      <c r="DV246" s="18"/>
      <c r="DW246" s="18"/>
      <c r="DX246" s="18"/>
      <c r="DY246" s="18"/>
      <c r="DZ246" s="18"/>
      <c r="EA246" s="18"/>
      <c r="EB246" s="18"/>
      <c r="EC246" s="18"/>
      <c r="ED246" s="18"/>
      <c r="EE246" s="18"/>
      <c r="EF246" s="18"/>
      <c r="EG246" s="18"/>
      <c r="EH246" s="18"/>
      <c r="EI246" s="18"/>
      <c r="EJ246" s="18"/>
      <c r="EK246" s="18"/>
      <c r="EL246" s="18"/>
      <c r="EM246" s="18"/>
      <c r="EN246" s="18"/>
      <c r="EO246" s="18"/>
      <c r="EP246" s="18"/>
      <c r="EQ246" s="18"/>
      <c r="ER246" s="18"/>
      <c r="ES246" s="18"/>
      <c r="ET246" s="18"/>
      <c r="EU246" s="18"/>
      <c r="EV246" s="18"/>
      <c r="EW246" s="18"/>
      <c r="EX246" s="18"/>
      <c r="EY246" s="18"/>
      <c r="EZ246" s="18"/>
      <c r="FA246" s="18"/>
      <c r="FB246" s="18"/>
      <c r="FC246" s="18"/>
      <c r="FD246" s="18"/>
      <c r="FE246" s="18"/>
    </row>
    <row r="247" spans="1:161" x14ac:dyDescent="0.25">
      <c r="A247" s="28"/>
      <c r="B247" s="71"/>
      <c r="C247" s="29"/>
      <c r="D247" s="30"/>
      <c r="E247" s="31"/>
      <c r="F247" s="32"/>
      <c r="G247" s="74"/>
      <c r="H247" s="33"/>
      <c r="I247" s="34"/>
      <c r="J247" s="35"/>
      <c r="K247" s="104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I247" s="18"/>
      <c r="AJ247" s="18"/>
      <c r="AK247" s="18"/>
      <c r="AL247" s="18"/>
      <c r="AM247" s="18"/>
      <c r="AN247" s="18"/>
      <c r="AO247" s="18"/>
      <c r="AP247" s="18"/>
      <c r="AQ247" s="18"/>
      <c r="AR247" s="18"/>
      <c r="AS247" s="18"/>
      <c r="AT247" s="18"/>
      <c r="AU247" s="18"/>
      <c r="AV247" s="18"/>
      <c r="AW247" s="19"/>
      <c r="AX247" s="18"/>
      <c r="AY247" s="18"/>
      <c r="AZ247" s="18"/>
      <c r="BA247" s="18"/>
      <c r="BB247" s="18"/>
      <c r="BC247" s="18"/>
      <c r="BD247" s="18"/>
      <c r="BE247" s="18"/>
      <c r="BF247" s="18"/>
      <c r="BG247" s="18"/>
      <c r="BH247" s="19"/>
      <c r="BI247" s="18"/>
      <c r="BJ247" s="18"/>
      <c r="BK247" s="18"/>
      <c r="BL247" s="18"/>
      <c r="BM247" s="18"/>
      <c r="BN247" s="18"/>
      <c r="BO247" s="18"/>
      <c r="BP247" s="18"/>
      <c r="BQ247" s="18"/>
      <c r="BR247" s="18"/>
      <c r="BS247" s="19"/>
      <c r="BT247" s="18"/>
      <c r="BU247" s="18"/>
      <c r="BV247" s="18"/>
      <c r="BW247" s="18"/>
      <c r="BX247" s="18"/>
      <c r="BY247" s="18"/>
      <c r="BZ247" s="18"/>
      <c r="CA247" s="18"/>
      <c r="CB247" s="18"/>
      <c r="CC247" s="18"/>
      <c r="CD247" s="18"/>
      <c r="CE247" s="18"/>
      <c r="CF247" s="18"/>
      <c r="CG247" s="18"/>
      <c r="CH247" s="18"/>
      <c r="CI247" s="18"/>
      <c r="CJ247" s="8">
        <f t="shared" si="129"/>
        <v>0</v>
      </c>
      <c r="CK247" s="8">
        <f t="shared" si="130"/>
        <v>0</v>
      </c>
      <c r="CL247" s="8" t="str">
        <f t="shared" si="141"/>
        <v/>
      </c>
      <c r="CM247" s="8" t="str">
        <f t="shared" si="142"/>
        <v/>
      </c>
      <c r="CN247" s="8" t="str">
        <f t="shared" si="143"/>
        <v/>
      </c>
      <c r="CO247" s="8" t="str">
        <f t="shared" si="144"/>
        <v/>
      </c>
      <c r="CP247" s="8">
        <f>IF(D247="",0,IF(D247=E247,0,IF(D247&lt;E247,0,IF('Equipes et choix des points'!$I$2=1,IF('Matchs et classements'!D247&gt;'Matchs et classements'!E247,3),IF('Equipes et choix des points'!$I$2=2,IF('Matchs et classements'!D247&gt;E247,4))))))</f>
        <v>0</v>
      </c>
      <c r="CQ247" s="8">
        <f>IF(E247="",0,IF(E247=D247,0,IF(E247&lt;D247,0,IF('Equipes et choix des points'!$I$2=1,IF('Matchs et classements'!E247&gt;'Matchs et classements'!D247,3),IF('Equipes et choix des points'!$I$2=2,IF('Matchs et classements'!E247&gt;'Matchs et classements'!D247,4))))))</f>
        <v>0</v>
      </c>
      <c r="CR247" s="8">
        <f>IF(D247="",0,IF(D247&gt;E247,0,IF(D247&lt;E247,0,IF('Equipes et choix des points'!$I$2=1,IF('Matchs et classements'!D247='Matchs et classements'!E247,1),IF('Equipes et choix des points'!$I$2=2,IF('Matchs et classements'!D247='Matchs et classements'!E247,2))))))</f>
        <v>0</v>
      </c>
      <c r="CS247" s="8">
        <f>IF(E247="",0,IF(E247&gt;D247,0,IF(E247&lt;D247,0,IF('Equipes et choix des points'!$I$2=1,IF('Matchs et classements'!E247='Matchs et classements'!D247,1),IF('Equipes et choix des points'!$I$2=2,IF('Matchs et classements'!E247='Matchs et classements'!D247,2))))))</f>
        <v>0</v>
      </c>
      <c r="CT247" s="8">
        <f>IF(D247="",0,IF(D247&gt;E247,0,IF(D247=E247,0,IF('Equipes et choix des points'!$I$2=1,IF('Matchs et classements'!D247&lt;'Matchs et classements'!E247,0),IF('Equipes et choix des points'!$I$2=2,IF('Matchs et classements'!D247&lt;'Matchs et classements'!E247,1))))))</f>
        <v>0</v>
      </c>
      <c r="CU247" s="8">
        <f>IF(E247="",0,IF(E247&gt;D247,0,IF(E247=D247,0,IF('Equipes et choix des points'!$I$2=1,IF('Matchs et classements'!E247&lt;'Matchs et classements'!D247,0),IF('Equipes et choix des points'!$I$2=2,IF('Matchs et classements'!E247&lt;'Matchs et classements'!D247,1))))))</f>
        <v>0</v>
      </c>
      <c r="CV247" s="8">
        <f t="shared" si="145"/>
        <v>0</v>
      </c>
      <c r="CW247" s="8">
        <f t="shared" si="146"/>
        <v>0</v>
      </c>
      <c r="CX247" s="8">
        <f t="shared" si="147"/>
        <v>0</v>
      </c>
      <c r="CY247" s="8">
        <f t="shared" si="148"/>
        <v>0</v>
      </c>
      <c r="CZ247" s="8" t="b">
        <f t="shared" si="131"/>
        <v>0</v>
      </c>
      <c r="DA247" s="8" t="b">
        <f t="shared" si="132"/>
        <v>0</v>
      </c>
      <c r="DB247" s="8" t="b">
        <f t="shared" si="133"/>
        <v>0</v>
      </c>
      <c r="DC247" s="8" t="b">
        <f t="shared" si="134"/>
        <v>0</v>
      </c>
      <c r="DD247" s="8" t="b">
        <f t="shared" si="135"/>
        <v>0</v>
      </c>
      <c r="DE247" s="8" t="b">
        <f t="shared" si="136"/>
        <v>0</v>
      </c>
      <c r="DF247" s="8">
        <f t="shared" si="137"/>
        <v>0</v>
      </c>
      <c r="DG247" s="8">
        <f t="shared" si="138"/>
        <v>0</v>
      </c>
      <c r="DH247" s="8">
        <f t="shared" si="139"/>
        <v>0</v>
      </c>
      <c r="DI247" s="8">
        <f t="shared" si="140"/>
        <v>0</v>
      </c>
      <c r="DJ247" s="19"/>
      <c r="DK247" s="18"/>
      <c r="DL247" s="18"/>
      <c r="DM247" s="19"/>
      <c r="DN247" s="19"/>
      <c r="DO247" s="18"/>
      <c r="DP247" s="18"/>
      <c r="DQ247" s="19"/>
      <c r="DR247" s="19"/>
      <c r="DS247" s="18"/>
      <c r="DT247" s="18"/>
      <c r="DU247" s="19"/>
      <c r="DV247" s="18"/>
      <c r="DW247" s="18"/>
      <c r="DX247" s="18"/>
      <c r="DY247" s="18"/>
      <c r="DZ247" s="18"/>
      <c r="EA247" s="18"/>
      <c r="EB247" s="18"/>
      <c r="EC247" s="18"/>
      <c r="ED247" s="18"/>
      <c r="EE247" s="18"/>
      <c r="EF247" s="18"/>
      <c r="EG247" s="18"/>
      <c r="EH247" s="18"/>
      <c r="EI247" s="18"/>
      <c r="EJ247" s="18"/>
      <c r="EK247" s="18"/>
      <c r="EL247" s="18"/>
      <c r="EM247" s="18"/>
      <c r="EN247" s="18"/>
      <c r="EO247" s="18"/>
      <c r="EP247" s="18"/>
      <c r="EQ247" s="18"/>
      <c r="ER247" s="18"/>
      <c r="ES247" s="18"/>
      <c r="ET247" s="18"/>
      <c r="EU247" s="18"/>
      <c r="EV247" s="18"/>
      <c r="EW247" s="18"/>
      <c r="EX247" s="18"/>
      <c r="EY247" s="18"/>
      <c r="EZ247" s="18"/>
      <c r="FA247" s="18"/>
      <c r="FB247" s="18"/>
      <c r="FC247" s="18"/>
      <c r="FD247" s="18"/>
      <c r="FE247" s="18"/>
    </row>
    <row r="248" spans="1:161" x14ac:dyDescent="0.25">
      <c r="A248" s="28"/>
      <c r="B248" s="71"/>
      <c r="C248" s="29"/>
      <c r="D248" s="30"/>
      <c r="E248" s="31"/>
      <c r="F248" s="32"/>
      <c r="G248" s="74"/>
      <c r="H248" s="33"/>
      <c r="I248" s="34"/>
      <c r="J248" s="35"/>
      <c r="K248" s="104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  <c r="AH248" s="18"/>
      <c r="AI248" s="18"/>
      <c r="AJ248" s="18"/>
      <c r="AK248" s="18"/>
      <c r="AL248" s="18"/>
      <c r="AM248" s="18"/>
      <c r="AN248" s="18"/>
      <c r="AO248" s="18"/>
      <c r="AP248" s="18"/>
      <c r="AQ248" s="18"/>
      <c r="AR248" s="18"/>
      <c r="AS248" s="18"/>
      <c r="AT248" s="18"/>
      <c r="AU248" s="18"/>
      <c r="AV248" s="18"/>
      <c r="AW248" s="19"/>
      <c r="AX248" s="18"/>
      <c r="AY248" s="18"/>
      <c r="AZ248" s="18"/>
      <c r="BA248" s="18"/>
      <c r="BB248" s="18"/>
      <c r="BC248" s="18"/>
      <c r="BD248" s="18"/>
      <c r="BE248" s="18"/>
      <c r="BF248" s="18"/>
      <c r="BG248" s="18"/>
      <c r="BH248" s="19"/>
      <c r="BI248" s="18"/>
      <c r="BJ248" s="18"/>
      <c r="BK248" s="18"/>
      <c r="BL248" s="18"/>
      <c r="BM248" s="18"/>
      <c r="BN248" s="18"/>
      <c r="BO248" s="18"/>
      <c r="BP248" s="18"/>
      <c r="BQ248" s="18"/>
      <c r="BR248" s="18"/>
      <c r="BS248" s="19"/>
      <c r="BT248" s="18"/>
      <c r="BU248" s="18"/>
      <c r="BV248" s="18"/>
      <c r="BW248" s="18"/>
      <c r="BX248" s="18"/>
      <c r="BY248" s="18"/>
      <c r="BZ248" s="18"/>
      <c r="CA248" s="18"/>
      <c r="CB248" s="18"/>
      <c r="CC248" s="18"/>
      <c r="CD248" s="18"/>
      <c r="CE248" s="18"/>
      <c r="CF248" s="18"/>
      <c r="CG248" s="18"/>
      <c r="CH248" s="18"/>
      <c r="CI248" s="18"/>
      <c r="CJ248" s="8">
        <f t="shared" si="129"/>
        <v>0</v>
      </c>
      <c r="CK248" s="8">
        <f t="shared" si="130"/>
        <v>0</v>
      </c>
      <c r="CL248" s="8" t="str">
        <f t="shared" si="141"/>
        <v/>
      </c>
      <c r="CM248" s="8" t="str">
        <f t="shared" si="142"/>
        <v/>
      </c>
      <c r="CN248" s="8" t="str">
        <f t="shared" si="143"/>
        <v/>
      </c>
      <c r="CO248" s="8" t="str">
        <f t="shared" si="144"/>
        <v/>
      </c>
      <c r="CP248" s="8">
        <f>IF(D248="",0,IF(D248=E248,0,IF(D248&lt;E248,0,IF('Equipes et choix des points'!$I$2=1,IF('Matchs et classements'!D248&gt;'Matchs et classements'!E248,3),IF('Equipes et choix des points'!$I$2=2,IF('Matchs et classements'!D248&gt;E248,4))))))</f>
        <v>0</v>
      </c>
      <c r="CQ248" s="8">
        <f>IF(E248="",0,IF(E248=D248,0,IF(E248&lt;D248,0,IF('Equipes et choix des points'!$I$2=1,IF('Matchs et classements'!E248&gt;'Matchs et classements'!D248,3),IF('Equipes et choix des points'!$I$2=2,IF('Matchs et classements'!E248&gt;'Matchs et classements'!D248,4))))))</f>
        <v>0</v>
      </c>
      <c r="CR248" s="8">
        <f>IF(D248="",0,IF(D248&gt;E248,0,IF(D248&lt;E248,0,IF('Equipes et choix des points'!$I$2=1,IF('Matchs et classements'!D248='Matchs et classements'!E248,1),IF('Equipes et choix des points'!$I$2=2,IF('Matchs et classements'!D248='Matchs et classements'!E248,2))))))</f>
        <v>0</v>
      </c>
      <c r="CS248" s="8">
        <f>IF(E248="",0,IF(E248&gt;D248,0,IF(E248&lt;D248,0,IF('Equipes et choix des points'!$I$2=1,IF('Matchs et classements'!E248='Matchs et classements'!D248,1),IF('Equipes et choix des points'!$I$2=2,IF('Matchs et classements'!E248='Matchs et classements'!D248,2))))))</f>
        <v>0</v>
      </c>
      <c r="CT248" s="8">
        <f>IF(D248="",0,IF(D248&gt;E248,0,IF(D248=E248,0,IF('Equipes et choix des points'!$I$2=1,IF('Matchs et classements'!D248&lt;'Matchs et classements'!E248,0),IF('Equipes et choix des points'!$I$2=2,IF('Matchs et classements'!D248&lt;'Matchs et classements'!E248,1))))))</f>
        <v>0</v>
      </c>
      <c r="CU248" s="8">
        <f>IF(E248="",0,IF(E248&gt;D248,0,IF(E248=D248,0,IF('Equipes et choix des points'!$I$2=1,IF('Matchs et classements'!E248&lt;'Matchs et classements'!D248,0),IF('Equipes et choix des points'!$I$2=2,IF('Matchs et classements'!E248&lt;'Matchs et classements'!D248,1))))))</f>
        <v>0</v>
      </c>
      <c r="CV248" s="8">
        <f t="shared" si="145"/>
        <v>0</v>
      </c>
      <c r="CW248" s="8">
        <f t="shared" si="146"/>
        <v>0</v>
      </c>
      <c r="CX248" s="8">
        <f t="shared" si="147"/>
        <v>0</v>
      </c>
      <c r="CY248" s="8">
        <f t="shared" si="148"/>
        <v>0</v>
      </c>
      <c r="CZ248" s="8" t="b">
        <f t="shared" si="131"/>
        <v>0</v>
      </c>
      <c r="DA248" s="8" t="b">
        <f t="shared" si="132"/>
        <v>0</v>
      </c>
      <c r="DB248" s="8" t="b">
        <f t="shared" si="133"/>
        <v>0</v>
      </c>
      <c r="DC248" s="8" t="b">
        <f t="shared" si="134"/>
        <v>0</v>
      </c>
      <c r="DD248" s="8" t="b">
        <f t="shared" si="135"/>
        <v>0</v>
      </c>
      <c r="DE248" s="8" t="b">
        <f t="shared" si="136"/>
        <v>0</v>
      </c>
      <c r="DF248" s="8">
        <f t="shared" si="137"/>
        <v>0</v>
      </c>
      <c r="DG248" s="8">
        <f t="shared" si="138"/>
        <v>0</v>
      </c>
      <c r="DH248" s="8">
        <f t="shared" si="139"/>
        <v>0</v>
      </c>
      <c r="DI248" s="8">
        <f t="shared" si="140"/>
        <v>0</v>
      </c>
      <c r="DJ248" s="19"/>
      <c r="DK248" s="18"/>
      <c r="DL248" s="18"/>
      <c r="DM248" s="19"/>
      <c r="DN248" s="19"/>
      <c r="DO248" s="18"/>
      <c r="DP248" s="18"/>
      <c r="DQ248" s="19"/>
      <c r="DR248" s="19"/>
      <c r="DS248" s="18"/>
      <c r="DT248" s="18"/>
      <c r="DU248" s="19"/>
      <c r="DV248" s="18"/>
      <c r="DW248" s="18"/>
      <c r="DX248" s="18"/>
      <c r="DY248" s="18"/>
      <c r="DZ248" s="18"/>
      <c r="EA248" s="18"/>
      <c r="EB248" s="18"/>
      <c r="EC248" s="18"/>
      <c r="ED248" s="18"/>
      <c r="EE248" s="18"/>
      <c r="EF248" s="18"/>
      <c r="EG248" s="18"/>
      <c r="EH248" s="18"/>
      <c r="EI248" s="18"/>
      <c r="EJ248" s="18"/>
      <c r="EK248" s="18"/>
      <c r="EL248" s="18"/>
      <c r="EM248" s="18"/>
      <c r="EN248" s="18"/>
      <c r="EO248" s="18"/>
      <c r="EP248" s="18"/>
      <c r="EQ248" s="18"/>
      <c r="ER248" s="18"/>
      <c r="ES248" s="18"/>
      <c r="ET248" s="18"/>
      <c r="EU248" s="18"/>
      <c r="EV248" s="18"/>
      <c r="EW248" s="18"/>
      <c r="EX248" s="18"/>
      <c r="EY248" s="18"/>
      <c r="EZ248" s="18"/>
      <c r="FA248" s="18"/>
      <c r="FB248" s="18"/>
      <c r="FC248" s="18"/>
      <c r="FD248" s="18"/>
      <c r="FE248" s="18"/>
    </row>
    <row r="249" spans="1:161" x14ac:dyDescent="0.25">
      <c r="A249" s="28"/>
      <c r="B249" s="71"/>
      <c r="C249" s="29"/>
      <c r="D249" s="30"/>
      <c r="E249" s="31"/>
      <c r="F249" s="32"/>
      <c r="G249" s="74"/>
      <c r="H249" s="33"/>
      <c r="I249" s="34"/>
      <c r="J249" s="35"/>
      <c r="K249" s="104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  <c r="AM249" s="18"/>
      <c r="AN249" s="18"/>
      <c r="AO249" s="18"/>
      <c r="AP249" s="18"/>
      <c r="AQ249" s="18"/>
      <c r="AR249" s="18"/>
      <c r="AS249" s="18"/>
      <c r="AT249" s="18"/>
      <c r="AU249" s="18"/>
      <c r="AV249" s="18"/>
      <c r="AW249" s="19"/>
      <c r="AX249" s="18"/>
      <c r="AY249" s="18"/>
      <c r="AZ249" s="18"/>
      <c r="BA249" s="18"/>
      <c r="BB249" s="18"/>
      <c r="BC249" s="18"/>
      <c r="BD249" s="18"/>
      <c r="BE249" s="18"/>
      <c r="BF249" s="18"/>
      <c r="BG249" s="18"/>
      <c r="BH249" s="19"/>
      <c r="BI249" s="18"/>
      <c r="BJ249" s="18"/>
      <c r="BK249" s="18"/>
      <c r="BL249" s="18"/>
      <c r="BM249" s="18"/>
      <c r="BN249" s="18"/>
      <c r="BO249" s="18"/>
      <c r="BP249" s="18"/>
      <c r="BQ249" s="18"/>
      <c r="BR249" s="18"/>
      <c r="BS249" s="19"/>
      <c r="BT249" s="18"/>
      <c r="BU249" s="18"/>
      <c r="BV249" s="18"/>
      <c r="BW249" s="18"/>
      <c r="BX249" s="18"/>
      <c r="BY249" s="18"/>
      <c r="BZ249" s="18"/>
      <c r="CA249" s="18"/>
      <c r="CB249" s="18"/>
      <c r="CC249" s="18"/>
      <c r="CD249" s="18"/>
      <c r="CE249" s="18"/>
      <c r="CF249" s="18"/>
      <c r="CG249" s="18"/>
      <c r="CH249" s="18"/>
      <c r="CI249" s="18"/>
      <c r="CJ249" s="8">
        <f t="shared" si="129"/>
        <v>0</v>
      </c>
      <c r="CK249" s="8">
        <f t="shared" si="130"/>
        <v>0</v>
      </c>
      <c r="CL249" s="8" t="str">
        <f t="shared" si="141"/>
        <v/>
      </c>
      <c r="CM249" s="8" t="str">
        <f t="shared" si="142"/>
        <v/>
      </c>
      <c r="CN249" s="8" t="str">
        <f t="shared" si="143"/>
        <v/>
      </c>
      <c r="CO249" s="8" t="str">
        <f t="shared" si="144"/>
        <v/>
      </c>
      <c r="CP249" s="8">
        <f>IF(D249="",0,IF(D249=E249,0,IF(D249&lt;E249,0,IF('Equipes et choix des points'!$I$2=1,IF('Matchs et classements'!D249&gt;'Matchs et classements'!E249,3),IF('Equipes et choix des points'!$I$2=2,IF('Matchs et classements'!D249&gt;E249,4))))))</f>
        <v>0</v>
      </c>
      <c r="CQ249" s="8">
        <f>IF(E249="",0,IF(E249=D249,0,IF(E249&lt;D249,0,IF('Equipes et choix des points'!$I$2=1,IF('Matchs et classements'!E249&gt;'Matchs et classements'!D249,3),IF('Equipes et choix des points'!$I$2=2,IF('Matchs et classements'!E249&gt;'Matchs et classements'!D249,4))))))</f>
        <v>0</v>
      </c>
      <c r="CR249" s="8">
        <f>IF(D249="",0,IF(D249&gt;E249,0,IF(D249&lt;E249,0,IF('Equipes et choix des points'!$I$2=1,IF('Matchs et classements'!D249='Matchs et classements'!E249,1),IF('Equipes et choix des points'!$I$2=2,IF('Matchs et classements'!D249='Matchs et classements'!E249,2))))))</f>
        <v>0</v>
      </c>
      <c r="CS249" s="8">
        <f>IF(E249="",0,IF(E249&gt;D249,0,IF(E249&lt;D249,0,IF('Equipes et choix des points'!$I$2=1,IF('Matchs et classements'!E249='Matchs et classements'!D249,1),IF('Equipes et choix des points'!$I$2=2,IF('Matchs et classements'!E249='Matchs et classements'!D249,2))))))</f>
        <v>0</v>
      </c>
      <c r="CT249" s="8">
        <f>IF(D249="",0,IF(D249&gt;E249,0,IF(D249=E249,0,IF('Equipes et choix des points'!$I$2=1,IF('Matchs et classements'!D249&lt;'Matchs et classements'!E249,0),IF('Equipes et choix des points'!$I$2=2,IF('Matchs et classements'!D249&lt;'Matchs et classements'!E249,1))))))</f>
        <v>0</v>
      </c>
      <c r="CU249" s="8">
        <f>IF(E249="",0,IF(E249&gt;D249,0,IF(E249=D249,0,IF('Equipes et choix des points'!$I$2=1,IF('Matchs et classements'!E249&lt;'Matchs et classements'!D249,0),IF('Equipes et choix des points'!$I$2=2,IF('Matchs et classements'!E249&lt;'Matchs et classements'!D249,1))))))</f>
        <v>0</v>
      </c>
      <c r="CV249" s="8">
        <f t="shared" si="145"/>
        <v>0</v>
      </c>
      <c r="CW249" s="8">
        <f t="shared" si="146"/>
        <v>0</v>
      </c>
      <c r="CX249" s="8">
        <f t="shared" si="147"/>
        <v>0</v>
      </c>
      <c r="CY249" s="8">
        <f t="shared" si="148"/>
        <v>0</v>
      </c>
      <c r="CZ249" s="8" t="b">
        <f t="shared" si="131"/>
        <v>0</v>
      </c>
      <c r="DA249" s="8" t="b">
        <f t="shared" si="132"/>
        <v>0</v>
      </c>
      <c r="DB249" s="8" t="b">
        <f t="shared" si="133"/>
        <v>0</v>
      </c>
      <c r="DC249" s="8" t="b">
        <f t="shared" si="134"/>
        <v>0</v>
      </c>
      <c r="DD249" s="8" t="b">
        <f t="shared" si="135"/>
        <v>0</v>
      </c>
      <c r="DE249" s="8" t="b">
        <f t="shared" si="136"/>
        <v>0</v>
      </c>
      <c r="DF249" s="8">
        <f t="shared" si="137"/>
        <v>0</v>
      </c>
      <c r="DG249" s="8">
        <f t="shared" si="138"/>
        <v>0</v>
      </c>
      <c r="DH249" s="8">
        <f t="shared" si="139"/>
        <v>0</v>
      </c>
      <c r="DI249" s="8">
        <f t="shared" si="140"/>
        <v>0</v>
      </c>
      <c r="DJ249" s="19"/>
      <c r="DK249" s="18"/>
      <c r="DL249" s="18"/>
      <c r="DM249" s="19"/>
      <c r="DN249" s="19"/>
      <c r="DO249" s="18"/>
      <c r="DP249" s="18"/>
      <c r="DQ249" s="19"/>
      <c r="DR249" s="19"/>
      <c r="DS249" s="18"/>
      <c r="DT249" s="18"/>
      <c r="DU249" s="19"/>
      <c r="DV249" s="18"/>
      <c r="DW249" s="18"/>
      <c r="DX249" s="18"/>
      <c r="DY249" s="18"/>
      <c r="DZ249" s="18"/>
      <c r="EA249" s="18"/>
      <c r="EB249" s="18"/>
      <c r="EC249" s="18"/>
      <c r="ED249" s="18"/>
      <c r="EE249" s="18"/>
      <c r="EF249" s="18"/>
      <c r="EG249" s="18"/>
      <c r="EH249" s="18"/>
      <c r="EI249" s="18"/>
      <c r="EJ249" s="18"/>
      <c r="EK249" s="18"/>
      <c r="EL249" s="18"/>
      <c r="EM249" s="18"/>
      <c r="EN249" s="18"/>
      <c r="EO249" s="18"/>
      <c r="EP249" s="18"/>
      <c r="EQ249" s="18"/>
      <c r="ER249" s="18"/>
      <c r="ES249" s="18"/>
      <c r="ET249" s="18"/>
      <c r="EU249" s="18"/>
      <c r="EV249" s="18"/>
      <c r="EW249" s="18"/>
      <c r="EX249" s="18"/>
      <c r="EY249" s="18"/>
      <c r="EZ249" s="18"/>
      <c r="FA249" s="18"/>
      <c r="FB249" s="18"/>
      <c r="FC249" s="18"/>
      <c r="FD249" s="18"/>
      <c r="FE249" s="18"/>
    </row>
    <row r="250" spans="1:161" x14ac:dyDescent="0.25">
      <c r="A250" s="28"/>
      <c r="B250" s="71"/>
      <c r="C250" s="29"/>
      <c r="D250" s="30"/>
      <c r="E250" s="31"/>
      <c r="F250" s="32"/>
      <c r="G250" s="74"/>
      <c r="H250" s="33"/>
      <c r="I250" s="34"/>
      <c r="J250" s="35"/>
      <c r="K250" s="104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  <c r="AF250" s="18"/>
      <c r="AG250" s="18"/>
      <c r="AH250" s="18"/>
      <c r="AI250" s="18"/>
      <c r="AJ250" s="18"/>
      <c r="AK250" s="18"/>
      <c r="AL250" s="18"/>
      <c r="AM250" s="18"/>
      <c r="AN250" s="18"/>
      <c r="AO250" s="18"/>
      <c r="AP250" s="18"/>
      <c r="AQ250" s="18"/>
      <c r="AR250" s="18"/>
      <c r="AS250" s="18"/>
      <c r="AT250" s="18"/>
      <c r="AU250" s="18"/>
      <c r="AV250" s="18"/>
      <c r="AW250" s="19"/>
      <c r="AX250" s="18"/>
      <c r="AY250" s="18"/>
      <c r="AZ250" s="18"/>
      <c r="BA250" s="18"/>
      <c r="BB250" s="18"/>
      <c r="BC250" s="18"/>
      <c r="BD250" s="18"/>
      <c r="BE250" s="18"/>
      <c r="BF250" s="18"/>
      <c r="BG250" s="18"/>
      <c r="BH250" s="19"/>
      <c r="BI250" s="18"/>
      <c r="BJ250" s="18"/>
      <c r="BK250" s="18"/>
      <c r="BL250" s="18"/>
      <c r="BM250" s="18"/>
      <c r="BN250" s="18"/>
      <c r="BO250" s="18"/>
      <c r="BP250" s="18"/>
      <c r="BQ250" s="18"/>
      <c r="BR250" s="18"/>
      <c r="BS250" s="19"/>
      <c r="BT250" s="18"/>
      <c r="BU250" s="18"/>
      <c r="BV250" s="18"/>
      <c r="BW250" s="18"/>
      <c r="BX250" s="18"/>
      <c r="BY250" s="18"/>
      <c r="BZ250" s="18"/>
      <c r="CA250" s="18"/>
      <c r="CB250" s="18"/>
      <c r="CC250" s="18"/>
      <c r="CD250" s="18"/>
      <c r="CE250" s="18"/>
      <c r="CF250" s="18"/>
      <c r="CG250" s="18"/>
      <c r="CH250" s="18"/>
      <c r="CI250" s="18"/>
      <c r="CJ250" s="8">
        <f t="shared" si="129"/>
        <v>0</v>
      </c>
      <c r="CK250" s="8">
        <f t="shared" si="130"/>
        <v>0</v>
      </c>
      <c r="CL250" s="8" t="str">
        <f t="shared" si="141"/>
        <v/>
      </c>
      <c r="CM250" s="8" t="str">
        <f t="shared" si="142"/>
        <v/>
      </c>
      <c r="CN250" s="8" t="str">
        <f t="shared" si="143"/>
        <v/>
      </c>
      <c r="CO250" s="8" t="str">
        <f t="shared" si="144"/>
        <v/>
      </c>
      <c r="CP250" s="8">
        <f>IF(D250="",0,IF(D250=E250,0,IF(D250&lt;E250,0,IF('Equipes et choix des points'!$I$2=1,IF('Matchs et classements'!D250&gt;'Matchs et classements'!E250,3),IF('Equipes et choix des points'!$I$2=2,IF('Matchs et classements'!D250&gt;E250,4))))))</f>
        <v>0</v>
      </c>
      <c r="CQ250" s="8">
        <f>IF(E250="",0,IF(E250=D250,0,IF(E250&lt;D250,0,IF('Equipes et choix des points'!$I$2=1,IF('Matchs et classements'!E250&gt;'Matchs et classements'!D250,3),IF('Equipes et choix des points'!$I$2=2,IF('Matchs et classements'!E250&gt;'Matchs et classements'!D250,4))))))</f>
        <v>0</v>
      </c>
      <c r="CR250" s="8">
        <f>IF(D250="",0,IF(D250&gt;E250,0,IF(D250&lt;E250,0,IF('Equipes et choix des points'!$I$2=1,IF('Matchs et classements'!D250='Matchs et classements'!E250,1),IF('Equipes et choix des points'!$I$2=2,IF('Matchs et classements'!D250='Matchs et classements'!E250,2))))))</f>
        <v>0</v>
      </c>
      <c r="CS250" s="8">
        <f>IF(E250="",0,IF(E250&gt;D250,0,IF(E250&lt;D250,0,IF('Equipes et choix des points'!$I$2=1,IF('Matchs et classements'!E250='Matchs et classements'!D250,1),IF('Equipes et choix des points'!$I$2=2,IF('Matchs et classements'!E250='Matchs et classements'!D250,2))))))</f>
        <v>0</v>
      </c>
      <c r="CT250" s="8">
        <f>IF(D250="",0,IF(D250&gt;E250,0,IF(D250=E250,0,IF('Equipes et choix des points'!$I$2=1,IF('Matchs et classements'!D250&lt;'Matchs et classements'!E250,0),IF('Equipes et choix des points'!$I$2=2,IF('Matchs et classements'!D250&lt;'Matchs et classements'!E250,1))))))</f>
        <v>0</v>
      </c>
      <c r="CU250" s="8">
        <f>IF(E250="",0,IF(E250&gt;D250,0,IF(E250=D250,0,IF('Equipes et choix des points'!$I$2=1,IF('Matchs et classements'!E250&lt;'Matchs et classements'!D250,0),IF('Equipes et choix des points'!$I$2=2,IF('Matchs et classements'!E250&lt;'Matchs et classements'!D250,1))))))</f>
        <v>0</v>
      </c>
      <c r="CV250" s="8">
        <f t="shared" si="145"/>
        <v>0</v>
      </c>
      <c r="CW250" s="8">
        <f t="shared" si="146"/>
        <v>0</v>
      </c>
      <c r="CX250" s="8">
        <f t="shared" si="147"/>
        <v>0</v>
      </c>
      <c r="CY250" s="8">
        <f t="shared" si="148"/>
        <v>0</v>
      </c>
      <c r="CZ250" s="8" t="b">
        <f t="shared" si="131"/>
        <v>0</v>
      </c>
      <c r="DA250" s="8" t="b">
        <f t="shared" si="132"/>
        <v>0</v>
      </c>
      <c r="DB250" s="8" t="b">
        <f t="shared" si="133"/>
        <v>0</v>
      </c>
      <c r="DC250" s="8" t="b">
        <f t="shared" si="134"/>
        <v>0</v>
      </c>
      <c r="DD250" s="8" t="b">
        <f t="shared" si="135"/>
        <v>0</v>
      </c>
      <c r="DE250" s="8" t="b">
        <f t="shared" si="136"/>
        <v>0</v>
      </c>
      <c r="DF250" s="8">
        <f t="shared" si="137"/>
        <v>0</v>
      </c>
      <c r="DG250" s="8">
        <f t="shared" si="138"/>
        <v>0</v>
      </c>
      <c r="DH250" s="8">
        <f t="shared" si="139"/>
        <v>0</v>
      </c>
      <c r="DI250" s="8">
        <f t="shared" si="140"/>
        <v>0</v>
      </c>
      <c r="DJ250" s="19"/>
      <c r="DK250" s="18"/>
      <c r="DL250" s="18"/>
      <c r="DM250" s="19"/>
      <c r="DN250" s="19"/>
      <c r="DO250" s="18"/>
      <c r="DP250" s="18"/>
      <c r="DQ250" s="19"/>
      <c r="DR250" s="19"/>
      <c r="DS250" s="18"/>
      <c r="DT250" s="18"/>
      <c r="DU250" s="19"/>
      <c r="DV250" s="18"/>
      <c r="DW250" s="18"/>
      <c r="DX250" s="18"/>
      <c r="DY250" s="18"/>
      <c r="DZ250" s="18"/>
      <c r="EA250" s="18"/>
      <c r="EB250" s="18"/>
      <c r="EC250" s="18"/>
      <c r="ED250" s="18"/>
      <c r="EE250" s="18"/>
      <c r="EF250" s="18"/>
      <c r="EG250" s="18"/>
      <c r="EH250" s="18"/>
      <c r="EI250" s="18"/>
      <c r="EJ250" s="18"/>
      <c r="EK250" s="18"/>
      <c r="EL250" s="18"/>
      <c r="EM250" s="18"/>
      <c r="EN250" s="18"/>
      <c r="EO250" s="18"/>
      <c r="EP250" s="18"/>
      <c r="EQ250" s="18"/>
      <c r="ER250" s="18"/>
      <c r="ES250" s="18"/>
      <c r="ET250" s="18"/>
      <c r="EU250" s="18"/>
      <c r="EV250" s="18"/>
      <c r="EW250" s="18"/>
      <c r="EX250" s="18"/>
      <c r="EY250" s="18"/>
      <c r="EZ250" s="18"/>
      <c r="FA250" s="18"/>
      <c r="FB250" s="18"/>
      <c r="FC250" s="18"/>
      <c r="FD250" s="18"/>
      <c r="FE250" s="18"/>
    </row>
    <row r="251" spans="1:161" x14ac:dyDescent="0.25">
      <c r="A251" s="28"/>
      <c r="B251" s="71"/>
      <c r="C251" s="29"/>
      <c r="D251" s="30"/>
      <c r="E251" s="31"/>
      <c r="F251" s="32"/>
      <c r="G251" s="74"/>
      <c r="H251" s="33"/>
      <c r="I251" s="34"/>
      <c r="J251" s="35"/>
      <c r="K251" s="104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  <c r="AH251" s="18"/>
      <c r="AI251" s="18"/>
      <c r="AJ251" s="18"/>
      <c r="AK251" s="18"/>
      <c r="AL251" s="18"/>
      <c r="AM251" s="18"/>
      <c r="AN251" s="18"/>
      <c r="AO251" s="18"/>
      <c r="AP251" s="18"/>
      <c r="AQ251" s="18"/>
      <c r="AR251" s="18"/>
      <c r="AS251" s="18"/>
      <c r="AT251" s="18"/>
      <c r="AU251" s="18"/>
      <c r="AV251" s="18"/>
      <c r="AW251" s="19"/>
      <c r="AX251" s="18"/>
      <c r="AY251" s="18"/>
      <c r="AZ251" s="18"/>
      <c r="BA251" s="18"/>
      <c r="BB251" s="18"/>
      <c r="BC251" s="18"/>
      <c r="BD251" s="18"/>
      <c r="BE251" s="18"/>
      <c r="BF251" s="18"/>
      <c r="BG251" s="18"/>
      <c r="BH251" s="19"/>
      <c r="BI251" s="18"/>
      <c r="BJ251" s="18"/>
      <c r="BK251" s="18"/>
      <c r="BL251" s="18"/>
      <c r="BM251" s="18"/>
      <c r="BN251" s="18"/>
      <c r="BO251" s="18"/>
      <c r="BP251" s="18"/>
      <c r="BQ251" s="18"/>
      <c r="BR251" s="18"/>
      <c r="BS251" s="19"/>
      <c r="BT251" s="18"/>
      <c r="BU251" s="18"/>
      <c r="BV251" s="18"/>
      <c r="BW251" s="18"/>
      <c r="BX251" s="18"/>
      <c r="BY251" s="18"/>
      <c r="BZ251" s="18"/>
      <c r="CA251" s="18"/>
      <c r="CB251" s="18"/>
      <c r="CC251" s="18"/>
      <c r="CD251" s="18"/>
      <c r="CE251" s="18"/>
      <c r="CF251" s="18"/>
      <c r="CG251" s="18"/>
      <c r="CH251" s="18"/>
      <c r="CI251" s="18"/>
      <c r="CJ251" s="8">
        <f t="shared" si="129"/>
        <v>0</v>
      </c>
      <c r="CK251" s="8">
        <f t="shared" si="130"/>
        <v>0</v>
      </c>
      <c r="CL251" s="8" t="str">
        <f t="shared" si="141"/>
        <v/>
      </c>
      <c r="CM251" s="8" t="str">
        <f t="shared" si="142"/>
        <v/>
      </c>
      <c r="CN251" s="8" t="str">
        <f t="shared" si="143"/>
        <v/>
      </c>
      <c r="CO251" s="8" t="str">
        <f t="shared" si="144"/>
        <v/>
      </c>
      <c r="CP251" s="8">
        <f>IF(D251="",0,IF(D251=E251,0,IF(D251&lt;E251,0,IF('Equipes et choix des points'!$I$2=1,IF('Matchs et classements'!D251&gt;'Matchs et classements'!E251,3),IF('Equipes et choix des points'!$I$2=2,IF('Matchs et classements'!D251&gt;E251,4))))))</f>
        <v>0</v>
      </c>
      <c r="CQ251" s="8">
        <f>IF(E251="",0,IF(E251=D251,0,IF(E251&lt;D251,0,IF('Equipes et choix des points'!$I$2=1,IF('Matchs et classements'!E251&gt;'Matchs et classements'!D251,3),IF('Equipes et choix des points'!$I$2=2,IF('Matchs et classements'!E251&gt;'Matchs et classements'!D251,4))))))</f>
        <v>0</v>
      </c>
      <c r="CR251" s="8">
        <f>IF(D251="",0,IF(D251&gt;E251,0,IF(D251&lt;E251,0,IF('Equipes et choix des points'!$I$2=1,IF('Matchs et classements'!D251='Matchs et classements'!E251,1),IF('Equipes et choix des points'!$I$2=2,IF('Matchs et classements'!D251='Matchs et classements'!E251,2))))))</f>
        <v>0</v>
      </c>
      <c r="CS251" s="8">
        <f>IF(E251="",0,IF(E251&gt;D251,0,IF(E251&lt;D251,0,IF('Equipes et choix des points'!$I$2=1,IF('Matchs et classements'!E251='Matchs et classements'!D251,1),IF('Equipes et choix des points'!$I$2=2,IF('Matchs et classements'!E251='Matchs et classements'!D251,2))))))</f>
        <v>0</v>
      </c>
      <c r="CT251" s="8">
        <f>IF(D251="",0,IF(D251&gt;E251,0,IF(D251=E251,0,IF('Equipes et choix des points'!$I$2=1,IF('Matchs et classements'!D251&lt;'Matchs et classements'!E251,0),IF('Equipes et choix des points'!$I$2=2,IF('Matchs et classements'!D251&lt;'Matchs et classements'!E251,1))))))</f>
        <v>0</v>
      </c>
      <c r="CU251" s="8">
        <f>IF(E251="",0,IF(E251&gt;D251,0,IF(E251=D251,0,IF('Equipes et choix des points'!$I$2=1,IF('Matchs et classements'!E251&lt;'Matchs et classements'!D251,0),IF('Equipes et choix des points'!$I$2=2,IF('Matchs et classements'!E251&lt;'Matchs et classements'!D251,1))))))</f>
        <v>0</v>
      </c>
      <c r="CV251" s="8">
        <f t="shared" si="145"/>
        <v>0</v>
      </c>
      <c r="CW251" s="8">
        <f t="shared" si="146"/>
        <v>0</v>
      </c>
      <c r="CX251" s="8">
        <f t="shared" si="147"/>
        <v>0</v>
      </c>
      <c r="CY251" s="8">
        <f t="shared" si="148"/>
        <v>0</v>
      </c>
      <c r="CZ251" s="8" t="b">
        <f t="shared" si="131"/>
        <v>0</v>
      </c>
      <c r="DA251" s="8" t="b">
        <f t="shared" si="132"/>
        <v>0</v>
      </c>
      <c r="DB251" s="8" t="b">
        <f t="shared" si="133"/>
        <v>0</v>
      </c>
      <c r="DC251" s="8" t="b">
        <f t="shared" si="134"/>
        <v>0</v>
      </c>
      <c r="DD251" s="8" t="b">
        <f t="shared" si="135"/>
        <v>0</v>
      </c>
      <c r="DE251" s="8" t="b">
        <f t="shared" si="136"/>
        <v>0</v>
      </c>
      <c r="DF251" s="8">
        <f t="shared" si="137"/>
        <v>0</v>
      </c>
      <c r="DG251" s="8">
        <f t="shared" si="138"/>
        <v>0</v>
      </c>
      <c r="DH251" s="8">
        <f t="shared" si="139"/>
        <v>0</v>
      </c>
      <c r="DI251" s="8">
        <f t="shared" si="140"/>
        <v>0</v>
      </c>
      <c r="DJ251" s="19"/>
      <c r="DK251" s="18"/>
      <c r="DL251" s="18"/>
      <c r="DM251" s="19"/>
      <c r="DN251" s="19"/>
      <c r="DO251" s="18"/>
      <c r="DP251" s="18"/>
      <c r="DQ251" s="19"/>
      <c r="DR251" s="19"/>
      <c r="DS251" s="18"/>
      <c r="DT251" s="18"/>
      <c r="DU251" s="19"/>
      <c r="DV251" s="18"/>
      <c r="DW251" s="18"/>
      <c r="DX251" s="18"/>
      <c r="DY251" s="18"/>
      <c r="DZ251" s="18"/>
      <c r="EA251" s="18"/>
      <c r="EB251" s="18"/>
      <c r="EC251" s="18"/>
      <c r="ED251" s="18"/>
      <c r="EE251" s="18"/>
      <c r="EF251" s="18"/>
      <c r="EG251" s="18"/>
      <c r="EH251" s="18"/>
      <c r="EI251" s="18"/>
      <c r="EJ251" s="18"/>
      <c r="EK251" s="18"/>
      <c r="EL251" s="18"/>
      <c r="EM251" s="18"/>
      <c r="EN251" s="18"/>
      <c r="EO251" s="18"/>
      <c r="EP251" s="18"/>
      <c r="EQ251" s="18"/>
      <c r="ER251" s="18"/>
      <c r="ES251" s="18"/>
      <c r="ET251" s="18"/>
      <c r="EU251" s="18"/>
      <c r="EV251" s="18"/>
      <c r="EW251" s="18"/>
      <c r="EX251" s="18"/>
      <c r="EY251" s="18"/>
      <c r="EZ251" s="18"/>
      <c r="FA251" s="18"/>
      <c r="FB251" s="18"/>
      <c r="FC251" s="18"/>
      <c r="FD251" s="18"/>
      <c r="FE251" s="18"/>
    </row>
    <row r="252" spans="1:161" x14ac:dyDescent="0.25">
      <c r="A252" s="28"/>
      <c r="B252" s="71"/>
      <c r="C252" s="29"/>
      <c r="D252" s="30"/>
      <c r="E252" s="31"/>
      <c r="F252" s="32"/>
      <c r="G252" s="74"/>
      <c r="H252" s="33"/>
      <c r="I252" s="34"/>
      <c r="J252" s="35"/>
      <c r="K252" s="104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I252" s="18"/>
      <c r="AJ252" s="18"/>
      <c r="AK252" s="18"/>
      <c r="AL252" s="18"/>
      <c r="AM252" s="18"/>
      <c r="AN252" s="18"/>
      <c r="AO252" s="18"/>
      <c r="AP252" s="18"/>
      <c r="AQ252" s="18"/>
      <c r="AR252" s="18"/>
      <c r="AS252" s="18"/>
      <c r="AT252" s="18"/>
      <c r="AU252" s="18"/>
      <c r="AV252" s="18"/>
      <c r="AW252" s="19"/>
      <c r="AX252" s="18"/>
      <c r="AY252" s="18"/>
      <c r="AZ252" s="18"/>
      <c r="BA252" s="18"/>
      <c r="BB252" s="18"/>
      <c r="BC252" s="18"/>
      <c r="BD252" s="18"/>
      <c r="BE252" s="18"/>
      <c r="BF252" s="18"/>
      <c r="BG252" s="18"/>
      <c r="BH252" s="19"/>
      <c r="BI252" s="18"/>
      <c r="BJ252" s="18"/>
      <c r="BK252" s="18"/>
      <c r="BL252" s="18"/>
      <c r="BM252" s="18"/>
      <c r="BN252" s="18"/>
      <c r="BO252" s="18"/>
      <c r="BP252" s="18"/>
      <c r="BQ252" s="18"/>
      <c r="BR252" s="18"/>
      <c r="BS252" s="19"/>
      <c r="BT252" s="18"/>
      <c r="BU252" s="18"/>
      <c r="BV252" s="18"/>
      <c r="BW252" s="18"/>
      <c r="BX252" s="18"/>
      <c r="BY252" s="18"/>
      <c r="BZ252" s="18"/>
      <c r="CA252" s="18"/>
      <c r="CB252" s="18"/>
      <c r="CC252" s="18"/>
      <c r="CD252" s="18"/>
      <c r="CE252" s="18"/>
      <c r="CF252" s="18"/>
      <c r="CG252" s="18"/>
      <c r="CH252" s="18"/>
      <c r="CI252" s="18"/>
      <c r="CJ252" s="8">
        <f t="shared" si="129"/>
        <v>0</v>
      </c>
      <c r="CK252" s="8">
        <f t="shared" si="130"/>
        <v>0</v>
      </c>
      <c r="CL252" s="8" t="str">
        <f t="shared" si="141"/>
        <v/>
      </c>
      <c r="CM252" s="8" t="str">
        <f t="shared" si="142"/>
        <v/>
      </c>
      <c r="CN252" s="8" t="str">
        <f t="shared" si="143"/>
        <v/>
      </c>
      <c r="CO252" s="8" t="str">
        <f t="shared" si="144"/>
        <v/>
      </c>
      <c r="CP252" s="8">
        <f>IF(D252="",0,IF(D252=E252,0,IF(D252&lt;E252,0,IF('Equipes et choix des points'!$I$2=1,IF('Matchs et classements'!D252&gt;'Matchs et classements'!E252,3),IF('Equipes et choix des points'!$I$2=2,IF('Matchs et classements'!D252&gt;E252,4))))))</f>
        <v>0</v>
      </c>
      <c r="CQ252" s="8">
        <f>IF(E252="",0,IF(E252=D252,0,IF(E252&lt;D252,0,IF('Equipes et choix des points'!$I$2=1,IF('Matchs et classements'!E252&gt;'Matchs et classements'!D252,3),IF('Equipes et choix des points'!$I$2=2,IF('Matchs et classements'!E252&gt;'Matchs et classements'!D252,4))))))</f>
        <v>0</v>
      </c>
      <c r="CR252" s="8">
        <f>IF(D252="",0,IF(D252&gt;E252,0,IF(D252&lt;E252,0,IF('Equipes et choix des points'!$I$2=1,IF('Matchs et classements'!D252='Matchs et classements'!E252,1),IF('Equipes et choix des points'!$I$2=2,IF('Matchs et classements'!D252='Matchs et classements'!E252,2))))))</f>
        <v>0</v>
      </c>
      <c r="CS252" s="8">
        <f>IF(E252="",0,IF(E252&gt;D252,0,IF(E252&lt;D252,0,IF('Equipes et choix des points'!$I$2=1,IF('Matchs et classements'!E252='Matchs et classements'!D252,1),IF('Equipes et choix des points'!$I$2=2,IF('Matchs et classements'!E252='Matchs et classements'!D252,2))))))</f>
        <v>0</v>
      </c>
      <c r="CT252" s="8">
        <f>IF(D252="",0,IF(D252&gt;E252,0,IF(D252=E252,0,IF('Equipes et choix des points'!$I$2=1,IF('Matchs et classements'!D252&lt;'Matchs et classements'!E252,0),IF('Equipes et choix des points'!$I$2=2,IF('Matchs et classements'!D252&lt;'Matchs et classements'!E252,1))))))</f>
        <v>0</v>
      </c>
      <c r="CU252" s="8">
        <f>IF(E252="",0,IF(E252&gt;D252,0,IF(E252=D252,0,IF('Equipes et choix des points'!$I$2=1,IF('Matchs et classements'!E252&lt;'Matchs et classements'!D252,0),IF('Equipes et choix des points'!$I$2=2,IF('Matchs et classements'!E252&lt;'Matchs et classements'!D252,1))))))</f>
        <v>0</v>
      </c>
      <c r="CV252" s="8">
        <f t="shared" si="145"/>
        <v>0</v>
      </c>
      <c r="CW252" s="8">
        <f t="shared" si="146"/>
        <v>0</v>
      </c>
      <c r="CX252" s="8">
        <f t="shared" si="147"/>
        <v>0</v>
      </c>
      <c r="CY252" s="8">
        <f t="shared" si="148"/>
        <v>0</v>
      </c>
      <c r="CZ252" s="8" t="b">
        <f t="shared" si="131"/>
        <v>0</v>
      </c>
      <c r="DA252" s="8" t="b">
        <f t="shared" si="132"/>
        <v>0</v>
      </c>
      <c r="DB252" s="8" t="b">
        <f t="shared" si="133"/>
        <v>0</v>
      </c>
      <c r="DC252" s="8" t="b">
        <f t="shared" si="134"/>
        <v>0</v>
      </c>
      <c r="DD252" s="8" t="b">
        <f t="shared" si="135"/>
        <v>0</v>
      </c>
      <c r="DE252" s="8" t="b">
        <f t="shared" si="136"/>
        <v>0</v>
      </c>
      <c r="DF252" s="8">
        <f t="shared" si="137"/>
        <v>0</v>
      </c>
      <c r="DG252" s="8">
        <f t="shared" si="138"/>
        <v>0</v>
      </c>
      <c r="DH252" s="8">
        <f t="shared" si="139"/>
        <v>0</v>
      </c>
      <c r="DI252" s="8">
        <f t="shared" si="140"/>
        <v>0</v>
      </c>
      <c r="DJ252" s="19"/>
      <c r="DK252" s="18"/>
      <c r="DL252" s="18"/>
      <c r="DM252" s="19"/>
      <c r="DN252" s="19"/>
      <c r="DO252" s="18"/>
      <c r="DP252" s="18"/>
      <c r="DQ252" s="19"/>
      <c r="DR252" s="19"/>
      <c r="DS252" s="18"/>
      <c r="DT252" s="18"/>
      <c r="DU252" s="19"/>
      <c r="DV252" s="18"/>
      <c r="DW252" s="18"/>
      <c r="DX252" s="18"/>
      <c r="DY252" s="18"/>
      <c r="DZ252" s="18"/>
      <c r="EA252" s="18"/>
      <c r="EB252" s="18"/>
      <c r="EC252" s="18"/>
      <c r="ED252" s="18"/>
      <c r="EE252" s="18"/>
      <c r="EF252" s="18"/>
      <c r="EG252" s="18"/>
      <c r="EH252" s="18"/>
      <c r="EI252" s="18"/>
      <c r="EJ252" s="18"/>
      <c r="EK252" s="18"/>
      <c r="EL252" s="18"/>
      <c r="EM252" s="18"/>
      <c r="EN252" s="18"/>
      <c r="EO252" s="18"/>
      <c r="EP252" s="18"/>
      <c r="EQ252" s="18"/>
      <c r="ER252" s="18"/>
      <c r="ES252" s="18"/>
      <c r="ET252" s="18"/>
      <c r="EU252" s="18"/>
      <c r="EV252" s="18"/>
      <c r="EW252" s="18"/>
      <c r="EX252" s="18"/>
      <c r="EY252" s="18"/>
      <c r="EZ252" s="18"/>
      <c r="FA252" s="18"/>
      <c r="FB252" s="18"/>
      <c r="FC252" s="18"/>
      <c r="FD252" s="18"/>
      <c r="FE252" s="18"/>
    </row>
    <row r="253" spans="1:161" ht="15.75" thickBot="1" x14ac:dyDescent="0.3">
      <c r="A253" s="36"/>
      <c r="B253" s="72"/>
      <c r="C253" s="37"/>
      <c r="D253" s="38"/>
      <c r="E253" s="39"/>
      <c r="F253" s="40"/>
      <c r="G253" s="75"/>
      <c r="H253" s="41"/>
      <c r="I253" s="42"/>
      <c r="J253" s="43"/>
      <c r="K253" s="105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H253" s="18"/>
      <c r="AI253" s="18"/>
      <c r="AJ253" s="18"/>
      <c r="AK253" s="18"/>
      <c r="AL253" s="18"/>
      <c r="AM253" s="18"/>
      <c r="AN253" s="18"/>
      <c r="AO253" s="18"/>
      <c r="AP253" s="18"/>
      <c r="AQ253" s="18"/>
      <c r="AR253" s="18"/>
      <c r="AS253" s="18"/>
      <c r="AT253" s="18"/>
      <c r="AU253" s="18"/>
      <c r="AV253" s="18"/>
      <c r="AW253" s="19"/>
      <c r="AX253" s="18"/>
      <c r="AY253" s="18"/>
      <c r="AZ253" s="18"/>
      <c r="BA253" s="18"/>
      <c r="BB253" s="18"/>
      <c r="BC253" s="18"/>
      <c r="BD253" s="18"/>
      <c r="BE253" s="18"/>
      <c r="BF253" s="18"/>
      <c r="BG253" s="18"/>
      <c r="BH253" s="19"/>
      <c r="BI253" s="18"/>
      <c r="BJ253" s="18"/>
      <c r="BK253" s="18"/>
      <c r="BL253" s="18"/>
      <c r="BM253" s="18"/>
      <c r="BN253" s="18"/>
      <c r="BO253" s="18"/>
      <c r="BP253" s="18"/>
      <c r="BQ253" s="18"/>
      <c r="BR253" s="18"/>
      <c r="BS253" s="19"/>
      <c r="BT253" s="18"/>
      <c r="BU253" s="18"/>
      <c r="BV253" s="18"/>
      <c r="BW253" s="18"/>
      <c r="BX253" s="18"/>
      <c r="BY253" s="18"/>
      <c r="BZ253" s="18"/>
      <c r="CA253" s="18"/>
      <c r="CB253" s="18"/>
      <c r="CC253" s="18"/>
      <c r="CD253" s="18"/>
      <c r="CE253" s="18"/>
      <c r="CF253" s="18"/>
      <c r="CG253" s="18"/>
      <c r="CH253" s="18"/>
      <c r="CI253" s="18"/>
      <c r="CJ253" s="8">
        <f t="shared" si="129"/>
        <v>0</v>
      </c>
      <c r="CK253" s="8">
        <f t="shared" si="130"/>
        <v>0</v>
      </c>
      <c r="CL253" s="8" t="str">
        <f t="shared" si="141"/>
        <v/>
      </c>
      <c r="CM253" s="8" t="str">
        <f t="shared" si="142"/>
        <v/>
      </c>
      <c r="CN253" s="8" t="str">
        <f t="shared" si="143"/>
        <v/>
      </c>
      <c r="CO253" s="8" t="str">
        <f t="shared" si="144"/>
        <v/>
      </c>
      <c r="CP253" s="8">
        <f>IF(D253="",0,IF(D253=E253,0,IF(D253&lt;E253,0,IF('Equipes et choix des points'!$I$2=1,IF('Matchs et classements'!D253&gt;'Matchs et classements'!E253,3),IF('Equipes et choix des points'!$I$2=2,IF('Matchs et classements'!D253&gt;E253,4))))))</f>
        <v>0</v>
      </c>
      <c r="CQ253" s="8">
        <f>IF(E253="",0,IF(E253=D253,0,IF(E253&lt;D253,0,IF('Equipes et choix des points'!$I$2=1,IF('Matchs et classements'!E253&gt;'Matchs et classements'!D253,3),IF('Equipes et choix des points'!$I$2=2,IF('Matchs et classements'!E253&gt;'Matchs et classements'!D253,4))))))</f>
        <v>0</v>
      </c>
      <c r="CR253" s="8">
        <f>IF(D253="",0,IF(D253&gt;E253,0,IF(D253&lt;E253,0,IF('Equipes et choix des points'!$I$2=1,IF('Matchs et classements'!D253='Matchs et classements'!E253,1),IF('Equipes et choix des points'!$I$2=2,IF('Matchs et classements'!D253='Matchs et classements'!E253,2))))))</f>
        <v>0</v>
      </c>
      <c r="CS253" s="8">
        <f>IF(E253="",0,IF(E253&gt;D253,0,IF(E253&lt;D253,0,IF('Equipes et choix des points'!$I$2=1,IF('Matchs et classements'!E253='Matchs et classements'!D253,1),IF('Equipes et choix des points'!$I$2=2,IF('Matchs et classements'!E253='Matchs et classements'!D253,2))))))</f>
        <v>0</v>
      </c>
      <c r="CT253" s="8">
        <f>IF(D253="",0,IF(D253&gt;E253,0,IF(D253=E253,0,IF('Equipes et choix des points'!$I$2=1,IF('Matchs et classements'!D253&lt;'Matchs et classements'!E253,0),IF('Equipes et choix des points'!$I$2=2,IF('Matchs et classements'!D253&lt;'Matchs et classements'!E253,1))))))</f>
        <v>0</v>
      </c>
      <c r="CU253" s="8">
        <f>IF(E253="",0,IF(E253&gt;D253,0,IF(E253=D253,0,IF('Equipes et choix des points'!$I$2=1,IF('Matchs et classements'!E253&lt;'Matchs et classements'!D253,0),IF('Equipes et choix des points'!$I$2=2,IF('Matchs et classements'!E253&lt;'Matchs et classements'!D253,1))))))</f>
        <v>0</v>
      </c>
      <c r="CV253" s="8">
        <f t="shared" si="145"/>
        <v>0</v>
      </c>
      <c r="CW253" s="8">
        <f t="shared" si="146"/>
        <v>0</v>
      </c>
      <c r="CX253" s="8">
        <f t="shared" si="147"/>
        <v>0</v>
      </c>
      <c r="CY253" s="8">
        <f t="shared" si="148"/>
        <v>0</v>
      </c>
      <c r="CZ253" s="8" t="b">
        <f t="shared" si="131"/>
        <v>0</v>
      </c>
      <c r="DA253" s="8" t="b">
        <f t="shared" si="132"/>
        <v>0</v>
      </c>
      <c r="DB253" s="8" t="b">
        <f t="shared" si="133"/>
        <v>0</v>
      </c>
      <c r="DC253" s="8" t="b">
        <f t="shared" si="134"/>
        <v>0</v>
      </c>
      <c r="DD253" s="8" t="b">
        <f t="shared" si="135"/>
        <v>0</v>
      </c>
      <c r="DE253" s="8" t="b">
        <f t="shared" si="136"/>
        <v>0</v>
      </c>
      <c r="DF253" s="8">
        <f t="shared" si="137"/>
        <v>0</v>
      </c>
      <c r="DG253" s="8">
        <f t="shared" si="138"/>
        <v>0</v>
      </c>
      <c r="DH253" s="8">
        <f t="shared" si="139"/>
        <v>0</v>
      </c>
      <c r="DI253" s="8">
        <f t="shared" si="140"/>
        <v>0</v>
      </c>
      <c r="DJ253" s="19"/>
      <c r="DK253" s="18"/>
      <c r="DL253" s="18"/>
      <c r="DM253" s="19"/>
      <c r="DN253" s="19"/>
      <c r="DO253" s="18"/>
      <c r="DP253" s="18"/>
      <c r="DQ253" s="19"/>
      <c r="DR253" s="19"/>
      <c r="DS253" s="18"/>
      <c r="DT253" s="18"/>
      <c r="DU253" s="19"/>
      <c r="DV253" s="18"/>
      <c r="DW253" s="18"/>
      <c r="DX253" s="18"/>
      <c r="DY253" s="18"/>
      <c r="DZ253" s="18"/>
      <c r="EA253" s="18"/>
      <c r="EB253" s="18"/>
      <c r="EC253" s="18"/>
      <c r="ED253" s="18"/>
      <c r="EE253" s="18"/>
      <c r="EF253" s="18"/>
      <c r="EG253" s="18"/>
      <c r="EH253" s="18"/>
      <c r="EI253" s="18"/>
      <c r="EJ253" s="18"/>
      <c r="EK253" s="18"/>
      <c r="EL253" s="18"/>
      <c r="EM253" s="18"/>
      <c r="EN253" s="18"/>
      <c r="EO253" s="18"/>
      <c r="EP253" s="18"/>
      <c r="EQ253" s="18"/>
      <c r="ER253" s="18"/>
      <c r="ES253" s="18"/>
      <c r="ET253" s="18"/>
      <c r="EU253" s="18"/>
      <c r="EV253" s="18"/>
      <c r="EW253" s="18"/>
      <c r="EX253" s="18"/>
      <c r="EY253" s="18"/>
      <c r="EZ253" s="18"/>
      <c r="FA253" s="18"/>
      <c r="FB253" s="18"/>
      <c r="FC253" s="18"/>
      <c r="FD253" s="18"/>
      <c r="FE253" s="18"/>
    </row>
    <row r="254" spans="1:161" x14ac:dyDescent="0.25">
      <c r="A254" s="20"/>
      <c r="B254" s="70"/>
      <c r="C254" s="21"/>
      <c r="D254" s="22"/>
      <c r="E254" s="23"/>
      <c r="F254" s="24"/>
      <c r="G254" s="73"/>
      <c r="H254" s="25"/>
      <c r="I254" s="26"/>
      <c r="J254" s="27"/>
      <c r="K254" s="103">
        <v>26</v>
      </c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8"/>
      <c r="AF254" s="18"/>
      <c r="AG254" s="18"/>
      <c r="AH254" s="18"/>
      <c r="AI254" s="18"/>
      <c r="AJ254" s="18"/>
      <c r="AK254" s="18"/>
      <c r="AL254" s="18"/>
      <c r="AM254" s="18"/>
      <c r="AN254" s="18"/>
      <c r="AO254" s="18"/>
      <c r="AP254" s="18"/>
      <c r="AQ254" s="18"/>
      <c r="AR254" s="18"/>
      <c r="AS254" s="18"/>
      <c r="AT254" s="18"/>
      <c r="AU254" s="18"/>
      <c r="AV254" s="18"/>
      <c r="AW254" s="19"/>
      <c r="AX254" s="18"/>
      <c r="AY254" s="18"/>
      <c r="AZ254" s="18"/>
      <c r="BA254" s="18"/>
      <c r="BB254" s="18"/>
      <c r="BC254" s="18"/>
      <c r="BD254" s="18"/>
      <c r="BE254" s="18"/>
      <c r="BF254" s="18"/>
      <c r="BG254" s="18"/>
      <c r="BH254" s="19"/>
      <c r="BI254" s="18"/>
      <c r="BJ254" s="18"/>
      <c r="BK254" s="18"/>
      <c r="BL254" s="18"/>
      <c r="BM254" s="18"/>
      <c r="BN254" s="18"/>
      <c r="BO254" s="18"/>
      <c r="BP254" s="18"/>
      <c r="BQ254" s="18"/>
      <c r="BR254" s="18"/>
      <c r="BS254" s="19"/>
      <c r="BT254" s="18"/>
      <c r="BU254" s="18"/>
      <c r="BV254" s="18"/>
      <c r="BW254" s="18"/>
      <c r="BX254" s="18"/>
      <c r="BY254" s="18"/>
      <c r="BZ254" s="18"/>
      <c r="CA254" s="18"/>
      <c r="CB254" s="18"/>
      <c r="CC254" s="18"/>
      <c r="CD254" s="18"/>
      <c r="CE254" s="18"/>
      <c r="CF254" s="18"/>
      <c r="CG254" s="18"/>
      <c r="CH254" s="18"/>
      <c r="CI254" s="18"/>
      <c r="CJ254" s="8">
        <f t="shared" si="129"/>
        <v>0</v>
      </c>
      <c r="CK254" s="8">
        <f t="shared" si="130"/>
        <v>0</v>
      </c>
      <c r="CL254" s="8" t="str">
        <f t="shared" si="141"/>
        <v/>
      </c>
      <c r="CM254" s="8" t="str">
        <f t="shared" si="142"/>
        <v/>
      </c>
      <c r="CN254" s="8" t="str">
        <f t="shared" si="143"/>
        <v/>
      </c>
      <c r="CO254" s="8" t="str">
        <f t="shared" si="144"/>
        <v/>
      </c>
      <c r="CP254" s="8">
        <f>IF(D254="",0,IF(D254=E254,0,IF(D254&lt;E254,0,IF('Equipes et choix des points'!$I$2=1,IF('Matchs et classements'!D254&gt;'Matchs et classements'!E254,3),IF('Equipes et choix des points'!$I$2=2,IF('Matchs et classements'!D254&gt;E254,4))))))</f>
        <v>0</v>
      </c>
      <c r="CQ254" s="8">
        <f>IF(E254="",0,IF(E254=D254,0,IF(E254&lt;D254,0,IF('Equipes et choix des points'!$I$2=1,IF('Matchs et classements'!E254&gt;'Matchs et classements'!D254,3),IF('Equipes et choix des points'!$I$2=2,IF('Matchs et classements'!E254&gt;'Matchs et classements'!D254,4))))))</f>
        <v>0</v>
      </c>
      <c r="CR254" s="8">
        <f>IF(D254="",0,IF(D254&gt;E254,0,IF(D254&lt;E254,0,IF('Equipes et choix des points'!$I$2=1,IF('Matchs et classements'!D254='Matchs et classements'!E254,1),IF('Equipes et choix des points'!$I$2=2,IF('Matchs et classements'!D254='Matchs et classements'!E254,2))))))</f>
        <v>0</v>
      </c>
      <c r="CS254" s="8">
        <f>IF(E254="",0,IF(E254&gt;D254,0,IF(E254&lt;D254,0,IF('Equipes et choix des points'!$I$2=1,IF('Matchs et classements'!E254='Matchs et classements'!D254,1),IF('Equipes et choix des points'!$I$2=2,IF('Matchs et classements'!E254='Matchs et classements'!D254,2))))))</f>
        <v>0</v>
      </c>
      <c r="CT254" s="8">
        <f>IF(D254="",0,IF(D254&gt;E254,0,IF(D254=E254,0,IF('Equipes et choix des points'!$I$2=1,IF('Matchs et classements'!D254&lt;'Matchs et classements'!E254,0),IF('Equipes et choix des points'!$I$2=2,IF('Matchs et classements'!D254&lt;'Matchs et classements'!E254,1))))))</f>
        <v>0</v>
      </c>
      <c r="CU254" s="8">
        <f>IF(E254="",0,IF(E254&gt;D254,0,IF(E254=D254,0,IF('Equipes et choix des points'!$I$2=1,IF('Matchs et classements'!E254&lt;'Matchs et classements'!D254,0),IF('Equipes et choix des points'!$I$2=2,IF('Matchs et classements'!E254&lt;'Matchs et classements'!D254,1))))))</f>
        <v>0</v>
      </c>
      <c r="CV254" s="8">
        <f t="shared" si="145"/>
        <v>0</v>
      </c>
      <c r="CW254" s="8">
        <f t="shared" si="146"/>
        <v>0</v>
      </c>
      <c r="CX254" s="8">
        <f t="shared" si="147"/>
        <v>0</v>
      </c>
      <c r="CY254" s="8">
        <f t="shared" si="148"/>
        <v>0</v>
      </c>
      <c r="CZ254" s="8" t="b">
        <f t="shared" si="131"/>
        <v>0</v>
      </c>
      <c r="DA254" s="8" t="b">
        <f t="shared" si="132"/>
        <v>0</v>
      </c>
      <c r="DB254" s="8" t="b">
        <f t="shared" si="133"/>
        <v>0</v>
      </c>
      <c r="DC254" s="8" t="b">
        <f t="shared" si="134"/>
        <v>0</v>
      </c>
      <c r="DD254" s="8" t="b">
        <f t="shared" si="135"/>
        <v>0</v>
      </c>
      <c r="DE254" s="8" t="b">
        <f t="shared" si="136"/>
        <v>0</v>
      </c>
      <c r="DF254" s="8">
        <f t="shared" si="137"/>
        <v>0</v>
      </c>
      <c r="DG254" s="8">
        <f t="shared" si="138"/>
        <v>0</v>
      </c>
      <c r="DH254" s="8">
        <f t="shared" si="139"/>
        <v>0</v>
      </c>
      <c r="DI254" s="8">
        <f t="shared" si="140"/>
        <v>0</v>
      </c>
      <c r="DJ254" s="19"/>
      <c r="DK254" s="18"/>
      <c r="DL254" s="18"/>
      <c r="DM254" s="19"/>
      <c r="DN254" s="19"/>
      <c r="DO254" s="18"/>
      <c r="DP254" s="18"/>
      <c r="DQ254" s="19"/>
      <c r="DR254" s="19"/>
      <c r="DS254" s="18"/>
      <c r="DT254" s="18"/>
      <c r="DU254" s="19"/>
      <c r="DV254" s="18"/>
      <c r="DW254" s="18"/>
      <c r="DX254" s="18"/>
      <c r="DY254" s="18"/>
      <c r="DZ254" s="18"/>
      <c r="EA254" s="18"/>
      <c r="EB254" s="18"/>
      <c r="EC254" s="18"/>
      <c r="ED254" s="18"/>
      <c r="EE254" s="18"/>
      <c r="EF254" s="18"/>
      <c r="EG254" s="18"/>
      <c r="EH254" s="18"/>
      <c r="EI254" s="18"/>
      <c r="EJ254" s="18"/>
      <c r="EK254" s="18"/>
      <c r="EL254" s="18"/>
      <c r="EM254" s="18"/>
      <c r="EN254" s="18"/>
      <c r="EO254" s="18"/>
      <c r="EP254" s="18"/>
      <c r="EQ254" s="18"/>
      <c r="ER254" s="18"/>
      <c r="ES254" s="18"/>
      <c r="ET254" s="18"/>
      <c r="EU254" s="18"/>
      <c r="EV254" s="18"/>
      <c r="EW254" s="18"/>
      <c r="EX254" s="18"/>
      <c r="EY254" s="18"/>
      <c r="EZ254" s="18"/>
      <c r="FA254" s="18"/>
      <c r="FB254" s="18"/>
      <c r="FC254" s="18"/>
      <c r="FD254" s="18"/>
      <c r="FE254" s="18"/>
    </row>
    <row r="255" spans="1:161" x14ac:dyDescent="0.25">
      <c r="A255" s="28"/>
      <c r="B255" s="71"/>
      <c r="C255" s="29"/>
      <c r="D255" s="30"/>
      <c r="E255" s="31"/>
      <c r="F255" s="32"/>
      <c r="G255" s="74"/>
      <c r="H255" s="33"/>
      <c r="I255" s="34"/>
      <c r="J255" s="35"/>
      <c r="K255" s="104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8"/>
      <c r="AF255" s="18"/>
      <c r="AG255" s="18"/>
      <c r="AH255" s="18"/>
      <c r="AI255" s="18"/>
      <c r="AJ255" s="18"/>
      <c r="AK255" s="18"/>
      <c r="AL255" s="18"/>
      <c r="AM255" s="18"/>
      <c r="AN255" s="18"/>
      <c r="AO255" s="18"/>
      <c r="AP255" s="18"/>
      <c r="AQ255" s="18"/>
      <c r="AR255" s="18"/>
      <c r="AS255" s="18"/>
      <c r="AT255" s="18"/>
      <c r="AU255" s="18"/>
      <c r="AV255" s="18"/>
      <c r="AW255" s="19"/>
      <c r="AX255" s="18"/>
      <c r="AY255" s="18"/>
      <c r="AZ255" s="18"/>
      <c r="BA255" s="18"/>
      <c r="BB255" s="18"/>
      <c r="BC255" s="18"/>
      <c r="BD255" s="18"/>
      <c r="BE255" s="18"/>
      <c r="BF255" s="18"/>
      <c r="BG255" s="18"/>
      <c r="BH255" s="19"/>
      <c r="BI255" s="18"/>
      <c r="BJ255" s="18"/>
      <c r="BK255" s="18"/>
      <c r="BL255" s="18"/>
      <c r="BM255" s="18"/>
      <c r="BN255" s="18"/>
      <c r="BO255" s="18"/>
      <c r="BP255" s="18"/>
      <c r="BQ255" s="18"/>
      <c r="BR255" s="18"/>
      <c r="BS255" s="19"/>
      <c r="BT255" s="18"/>
      <c r="BU255" s="18"/>
      <c r="BV255" s="18"/>
      <c r="BW255" s="18"/>
      <c r="BX255" s="18"/>
      <c r="BY255" s="18"/>
      <c r="BZ255" s="18"/>
      <c r="CA255" s="18"/>
      <c r="CB255" s="18"/>
      <c r="CC255" s="18"/>
      <c r="CD255" s="18"/>
      <c r="CE255" s="18"/>
      <c r="CF255" s="18"/>
      <c r="CG255" s="18"/>
      <c r="CH255" s="18"/>
      <c r="CI255" s="18"/>
      <c r="CJ255" s="8">
        <f t="shared" si="129"/>
        <v>0</v>
      </c>
      <c r="CK255" s="8">
        <f t="shared" si="130"/>
        <v>0</v>
      </c>
      <c r="CL255" s="8" t="str">
        <f t="shared" si="141"/>
        <v/>
      </c>
      <c r="CM255" s="8" t="str">
        <f t="shared" si="142"/>
        <v/>
      </c>
      <c r="CN255" s="8" t="str">
        <f t="shared" si="143"/>
        <v/>
      </c>
      <c r="CO255" s="8" t="str">
        <f t="shared" si="144"/>
        <v/>
      </c>
      <c r="CP255" s="8">
        <f>IF(D255="",0,IF(D255=E255,0,IF(D255&lt;E255,0,IF('Equipes et choix des points'!$I$2=1,IF('Matchs et classements'!D255&gt;'Matchs et classements'!E255,3),IF('Equipes et choix des points'!$I$2=2,IF('Matchs et classements'!D255&gt;E255,4))))))</f>
        <v>0</v>
      </c>
      <c r="CQ255" s="8">
        <f>IF(E255="",0,IF(E255=D255,0,IF(E255&lt;D255,0,IF('Equipes et choix des points'!$I$2=1,IF('Matchs et classements'!E255&gt;'Matchs et classements'!D255,3),IF('Equipes et choix des points'!$I$2=2,IF('Matchs et classements'!E255&gt;'Matchs et classements'!D255,4))))))</f>
        <v>0</v>
      </c>
      <c r="CR255" s="8">
        <f>IF(D255="",0,IF(D255&gt;E255,0,IF(D255&lt;E255,0,IF('Equipes et choix des points'!$I$2=1,IF('Matchs et classements'!D255='Matchs et classements'!E255,1),IF('Equipes et choix des points'!$I$2=2,IF('Matchs et classements'!D255='Matchs et classements'!E255,2))))))</f>
        <v>0</v>
      </c>
      <c r="CS255" s="8">
        <f>IF(E255="",0,IF(E255&gt;D255,0,IF(E255&lt;D255,0,IF('Equipes et choix des points'!$I$2=1,IF('Matchs et classements'!E255='Matchs et classements'!D255,1),IF('Equipes et choix des points'!$I$2=2,IF('Matchs et classements'!E255='Matchs et classements'!D255,2))))))</f>
        <v>0</v>
      </c>
      <c r="CT255" s="8">
        <f>IF(D255="",0,IF(D255&gt;E255,0,IF(D255=E255,0,IF('Equipes et choix des points'!$I$2=1,IF('Matchs et classements'!D255&lt;'Matchs et classements'!E255,0),IF('Equipes et choix des points'!$I$2=2,IF('Matchs et classements'!D255&lt;'Matchs et classements'!E255,1))))))</f>
        <v>0</v>
      </c>
      <c r="CU255" s="8">
        <f>IF(E255="",0,IF(E255&gt;D255,0,IF(E255=D255,0,IF('Equipes et choix des points'!$I$2=1,IF('Matchs et classements'!E255&lt;'Matchs et classements'!D255,0),IF('Equipes et choix des points'!$I$2=2,IF('Matchs et classements'!E255&lt;'Matchs et classements'!D255,1))))))</f>
        <v>0</v>
      </c>
      <c r="CV255" s="8">
        <f t="shared" si="145"/>
        <v>0</v>
      </c>
      <c r="CW255" s="8">
        <f t="shared" si="146"/>
        <v>0</v>
      </c>
      <c r="CX255" s="8">
        <f t="shared" si="147"/>
        <v>0</v>
      </c>
      <c r="CY255" s="8">
        <f t="shared" si="148"/>
        <v>0</v>
      </c>
      <c r="CZ255" s="8" t="b">
        <f t="shared" si="131"/>
        <v>0</v>
      </c>
      <c r="DA255" s="8" t="b">
        <f t="shared" si="132"/>
        <v>0</v>
      </c>
      <c r="DB255" s="8" t="b">
        <f t="shared" si="133"/>
        <v>0</v>
      </c>
      <c r="DC255" s="8" t="b">
        <f t="shared" si="134"/>
        <v>0</v>
      </c>
      <c r="DD255" s="8" t="b">
        <f t="shared" si="135"/>
        <v>0</v>
      </c>
      <c r="DE255" s="8" t="b">
        <f t="shared" si="136"/>
        <v>0</v>
      </c>
      <c r="DF255" s="8">
        <f t="shared" si="137"/>
        <v>0</v>
      </c>
      <c r="DG255" s="8">
        <f t="shared" si="138"/>
        <v>0</v>
      </c>
      <c r="DH255" s="8">
        <f t="shared" si="139"/>
        <v>0</v>
      </c>
      <c r="DI255" s="8">
        <f t="shared" si="140"/>
        <v>0</v>
      </c>
      <c r="DJ255" s="19"/>
      <c r="DK255" s="18"/>
      <c r="DL255" s="18"/>
      <c r="DM255" s="19"/>
      <c r="DN255" s="19"/>
      <c r="DO255" s="18"/>
      <c r="DP255" s="18"/>
      <c r="DQ255" s="19"/>
      <c r="DR255" s="19"/>
      <c r="DS255" s="18"/>
      <c r="DT255" s="18"/>
      <c r="DU255" s="19"/>
      <c r="DV255" s="18"/>
      <c r="DW255" s="18"/>
      <c r="DX255" s="18"/>
      <c r="DY255" s="18"/>
      <c r="DZ255" s="18"/>
      <c r="EA255" s="18"/>
      <c r="EB255" s="18"/>
      <c r="EC255" s="18"/>
      <c r="ED255" s="18"/>
      <c r="EE255" s="18"/>
      <c r="EF255" s="18"/>
      <c r="EG255" s="18"/>
      <c r="EH255" s="18"/>
      <c r="EI255" s="18"/>
      <c r="EJ255" s="18"/>
      <c r="EK255" s="18"/>
      <c r="EL255" s="18"/>
      <c r="EM255" s="18"/>
      <c r="EN255" s="18"/>
      <c r="EO255" s="18"/>
      <c r="EP255" s="18"/>
      <c r="EQ255" s="18"/>
      <c r="ER255" s="18"/>
      <c r="ES255" s="18"/>
      <c r="ET255" s="18"/>
      <c r="EU255" s="18"/>
      <c r="EV255" s="18"/>
      <c r="EW255" s="18"/>
      <c r="EX255" s="18"/>
      <c r="EY255" s="18"/>
      <c r="EZ255" s="18"/>
      <c r="FA255" s="18"/>
      <c r="FB255" s="18"/>
      <c r="FC255" s="18"/>
      <c r="FD255" s="18"/>
      <c r="FE255" s="18"/>
    </row>
    <row r="256" spans="1:161" x14ac:dyDescent="0.25">
      <c r="A256" s="28"/>
      <c r="B256" s="71"/>
      <c r="C256" s="29"/>
      <c r="D256" s="30"/>
      <c r="E256" s="31"/>
      <c r="F256" s="32"/>
      <c r="G256" s="74"/>
      <c r="H256" s="33"/>
      <c r="I256" s="34"/>
      <c r="J256" s="35"/>
      <c r="K256" s="104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H256" s="18"/>
      <c r="AI256" s="18"/>
      <c r="AJ256" s="18"/>
      <c r="AK256" s="18"/>
      <c r="AL256" s="18"/>
      <c r="AM256" s="18"/>
      <c r="AN256" s="18"/>
      <c r="AO256" s="18"/>
      <c r="AP256" s="18"/>
      <c r="AQ256" s="18"/>
      <c r="AR256" s="18"/>
      <c r="AS256" s="18"/>
      <c r="AT256" s="18"/>
      <c r="AU256" s="18"/>
      <c r="AV256" s="18"/>
      <c r="AW256" s="19"/>
      <c r="AX256" s="18"/>
      <c r="AY256" s="18"/>
      <c r="AZ256" s="18"/>
      <c r="BA256" s="18"/>
      <c r="BB256" s="18"/>
      <c r="BC256" s="18"/>
      <c r="BD256" s="18"/>
      <c r="BE256" s="18"/>
      <c r="BF256" s="18"/>
      <c r="BG256" s="18"/>
      <c r="BH256" s="19"/>
      <c r="BI256" s="18"/>
      <c r="BJ256" s="18"/>
      <c r="BK256" s="18"/>
      <c r="BL256" s="18"/>
      <c r="BM256" s="18"/>
      <c r="BN256" s="18"/>
      <c r="BO256" s="18"/>
      <c r="BP256" s="18"/>
      <c r="BQ256" s="18"/>
      <c r="BR256" s="18"/>
      <c r="BS256" s="19"/>
      <c r="BT256" s="18"/>
      <c r="BU256" s="18"/>
      <c r="BV256" s="18"/>
      <c r="BW256" s="18"/>
      <c r="BX256" s="18"/>
      <c r="BY256" s="18"/>
      <c r="BZ256" s="18"/>
      <c r="CA256" s="18"/>
      <c r="CB256" s="18"/>
      <c r="CC256" s="18"/>
      <c r="CD256" s="18"/>
      <c r="CE256" s="18"/>
      <c r="CF256" s="18"/>
      <c r="CG256" s="18"/>
      <c r="CH256" s="18"/>
      <c r="CI256" s="18"/>
      <c r="CJ256" s="8">
        <f t="shared" si="129"/>
        <v>0</v>
      </c>
      <c r="CK256" s="8">
        <f t="shared" si="130"/>
        <v>0</v>
      </c>
      <c r="CL256" s="8" t="str">
        <f t="shared" si="141"/>
        <v/>
      </c>
      <c r="CM256" s="8" t="str">
        <f t="shared" si="142"/>
        <v/>
      </c>
      <c r="CN256" s="8" t="str">
        <f t="shared" si="143"/>
        <v/>
      </c>
      <c r="CO256" s="8" t="str">
        <f t="shared" si="144"/>
        <v/>
      </c>
      <c r="CP256" s="8">
        <f>IF(D256="",0,IF(D256=E256,0,IF(D256&lt;E256,0,IF('Equipes et choix des points'!$I$2=1,IF('Matchs et classements'!D256&gt;'Matchs et classements'!E256,3),IF('Equipes et choix des points'!$I$2=2,IF('Matchs et classements'!D256&gt;E256,4))))))</f>
        <v>0</v>
      </c>
      <c r="CQ256" s="8">
        <f>IF(E256="",0,IF(E256=D256,0,IF(E256&lt;D256,0,IF('Equipes et choix des points'!$I$2=1,IF('Matchs et classements'!E256&gt;'Matchs et classements'!D256,3),IF('Equipes et choix des points'!$I$2=2,IF('Matchs et classements'!E256&gt;'Matchs et classements'!D256,4))))))</f>
        <v>0</v>
      </c>
      <c r="CR256" s="8">
        <f>IF(D256="",0,IF(D256&gt;E256,0,IF(D256&lt;E256,0,IF('Equipes et choix des points'!$I$2=1,IF('Matchs et classements'!D256='Matchs et classements'!E256,1),IF('Equipes et choix des points'!$I$2=2,IF('Matchs et classements'!D256='Matchs et classements'!E256,2))))))</f>
        <v>0</v>
      </c>
      <c r="CS256" s="8">
        <f>IF(E256="",0,IF(E256&gt;D256,0,IF(E256&lt;D256,0,IF('Equipes et choix des points'!$I$2=1,IF('Matchs et classements'!E256='Matchs et classements'!D256,1),IF('Equipes et choix des points'!$I$2=2,IF('Matchs et classements'!E256='Matchs et classements'!D256,2))))))</f>
        <v>0</v>
      </c>
      <c r="CT256" s="8">
        <f>IF(D256="",0,IF(D256&gt;E256,0,IF(D256=E256,0,IF('Equipes et choix des points'!$I$2=1,IF('Matchs et classements'!D256&lt;'Matchs et classements'!E256,0),IF('Equipes et choix des points'!$I$2=2,IF('Matchs et classements'!D256&lt;'Matchs et classements'!E256,1))))))</f>
        <v>0</v>
      </c>
      <c r="CU256" s="8">
        <f>IF(E256="",0,IF(E256&gt;D256,0,IF(E256=D256,0,IF('Equipes et choix des points'!$I$2=1,IF('Matchs et classements'!E256&lt;'Matchs et classements'!D256,0),IF('Equipes et choix des points'!$I$2=2,IF('Matchs et classements'!E256&lt;'Matchs et classements'!D256,1))))))</f>
        <v>0</v>
      </c>
      <c r="CV256" s="8">
        <f t="shared" si="145"/>
        <v>0</v>
      </c>
      <c r="CW256" s="8">
        <f t="shared" si="146"/>
        <v>0</v>
      </c>
      <c r="CX256" s="8">
        <f t="shared" si="147"/>
        <v>0</v>
      </c>
      <c r="CY256" s="8">
        <f t="shared" si="148"/>
        <v>0</v>
      </c>
      <c r="CZ256" s="8" t="b">
        <f t="shared" si="131"/>
        <v>0</v>
      </c>
      <c r="DA256" s="8" t="b">
        <f t="shared" si="132"/>
        <v>0</v>
      </c>
      <c r="DB256" s="8" t="b">
        <f t="shared" si="133"/>
        <v>0</v>
      </c>
      <c r="DC256" s="8" t="b">
        <f t="shared" si="134"/>
        <v>0</v>
      </c>
      <c r="DD256" s="8" t="b">
        <f t="shared" si="135"/>
        <v>0</v>
      </c>
      <c r="DE256" s="8" t="b">
        <f t="shared" si="136"/>
        <v>0</v>
      </c>
      <c r="DF256" s="8">
        <f t="shared" si="137"/>
        <v>0</v>
      </c>
      <c r="DG256" s="8">
        <f t="shared" si="138"/>
        <v>0</v>
      </c>
      <c r="DH256" s="8">
        <f t="shared" si="139"/>
        <v>0</v>
      </c>
      <c r="DI256" s="8">
        <f t="shared" si="140"/>
        <v>0</v>
      </c>
      <c r="DJ256" s="19"/>
      <c r="DK256" s="18"/>
      <c r="DL256" s="18"/>
      <c r="DM256" s="19"/>
      <c r="DN256" s="19"/>
      <c r="DO256" s="18"/>
      <c r="DP256" s="18"/>
      <c r="DQ256" s="19"/>
      <c r="DR256" s="19"/>
      <c r="DS256" s="18"/>
      <c r="DT256" s="18"/>
      <c r="DU256" s="19"/>
      <c r="DV256" s="18"/>
      <c r="DW256" s="18"/>
      <c r="DX256" s="18"/>
      <c r="DY256" s="18"/>
      <c r="DZ256" s="18"/>
      <c r="EA256" s="18"/>
      <c r="EB256" s="18"/>
      <c r="EC256" s="18"/>
      <c r="ED256" s="18"/>
      <c r="EE256" s="18"/>
      <c r="EF256" s="18"/>
      <c r="EG256" s="18"/>
      <c r="EH256" s="18"/>
      <c r="EI256" s="18"/>
      <c r="EJ256" s="18"/>
      <c r="EK256" s="18"/>
      <c r="EL256" s="18"/>
      <c r="EM256" s="18"/>
      <c r="EN256" s="18"/>
      <c r="EO256" s="18"/>
      <c r="EP256" s="18"/>
      <c r="EQ256" s="18"/>
      <c r="ER256" s="18"/>
      <c r="ES256" s="18"/>
      <c r="ET256" s="18"/>
      <c r="EU256" s="18"/>
      <c r="EV256" s="18"/>
      <c r="EW256" s="18"/>
      <c r="EX256" s="18"/>
      <c r="EY256" s="18"/>
      <c r="EZ256" s="18"/>
      <c r="FA256" s="18"/>
      <c r="FB256" s="18"/>
      <c r="FC256" s="18"/>
      <c r="FD256" s="18"/>
      <c r="FE256" s="18"/>
    </row>
    <row r="257" spans="1:161" x14ac:dyDescent="0.25">
      <c r="A257" s="28"/>
      <c r="B257" s="71"/>
      <c r="C257" s="29"/>
      <c r="D257" s="30"/>
      <c r="E257" s="31"/>
      <c r="F257" s="32"/>
      <c r="G257" s="74"/>
      <c r="H257" s="33"/>
      <c r="I257" s="34"/>
      <c r="J257" s="35"/>
      <c r="K257" s="104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8"/>
      <c r="AF257" s="18"/>
      <c r="AG257" s="18"/>
      <c r="AH257" s="18"/>
      <c r="AI257" s="18"/>
      <c r="AJ257" s="18"/>
      <c r="AK257" s="18"/>
      <c r="AL257" s="18"/>
      <c r="AM257" s="18"/>
      <c r="AN257" s="18"/>
      <c r="AO257" s="18"/>
      <c r="AP257" s="18"/>
      <c r="AQ257" s="18"/>
      <c r="AR257" s="18"/>
      <c r="AS257" s="18"/>
      <c r="AT257" s="18"/>
      <c r="AU257" s="18"/>
      <c r="AV257" s="18"/>
      <c r="AW257" s="19"/>
      <c r="AX257" s="18"/>
      <c r="AY257" s="18"/>
      <c r="AZ257" s="18"/>
      <c r="BA257" s="18"/>
      <c r="BB257" s="18"/>
      <c r="BC257" s="18"/>
      <c r="BD257" s="18"/>
      <c r="BE257" s="18"/>
      <c r="BF257" s="18"/>
      <c r="BG257" s="18"/>
      <c r="BH257" s="19"/>
      <c r="BI257" s="18"/>
      <c r="BJ257" s="18"/>
      <c r="BK257" s="18"/>
      <c r="BL257" s="18"/>
      <c r="BM257" s="18"/>
      <c r="BN257" s="18"/>
      <c r="BO257" s="18"/>
      <c r="BP257" s="18"/>
      <c r="BQ257" s="18"/>
      <c r="BR257" s="18"/>
      <c r="BS257" s="19"/>
      <c r="BT257" s="18"/>
      <c r="BU257" s="18"/>
      <c r="BV257" s="18"/>
      <c r="BW257" s="18"/>
      <c r="BX257" s="18"/>
      <c r="BY257" s="18"/>
      <c r="BZ257" s="18"/>
      <c r="CA257" s="18"/>
      <c r="CB257" s="18"/>
      <c r="CC257" s="18"/>
      <c r="CD257" s="18"/>
      <c r="CE257" s="18"/>
      <c r="CF257" s="18"/>
      <c r="CG257" s="18"/>
      <c r="CH257" s="18"/>
      <c r="CI257" s="18"/>
      <c r="CJ257" s="8">
        <f t="shared" si="129"/>
        <v>0</v>
      </c>
      <c r="CK257" s="8">
        <f t="shared" si="130"/>
        <v>0</v>
      </c>
      <c r="CL257" s="8" t="str">
        <f t="shared" si="141"/>
        <v/>
      </c>
      <c r="CM257" s="8" t="str">
        <f t="shared" si="142"/>
        <v/>
      </c>
      <c r="CN257" s="8" t="str">
        <f t="shared" si="143"/>
        <v/>
      </c>
      <c r="CO257" s="8" t="str">
        <f t="shared" si="144"/>
        <v/>
      </c>
      <c r="CP257" s="8">
        <f>IF(D257="",0,IF(D257=E257,0,IF(D257&lt;E257,0,IF('Equipes et choix des points'!$I$2=1,IF('Matchs et classements'!D257&gt;'Matchs et classements'!E257,3),IF('Equipes et choix des points'!$I$2=2,IF('Matchs et classements'!D257&gt;E257,4))))))</f>
        <v>0</v>
      </c>
      <c r="CQ257" s="8">
        <f>IF(E257="",0,IF(E257=D257,0,IF(E257&lt;D257,0,IF('Equipes et choix des points'!$I$2=1,IF('Matchs et classements'!E257&gt;'Matchs et classements'!D257,3),IF('Equipes et choix des points'!$I$2=2,IF('Matchs et classements'!E257&gt;'Matchs et classements'!D257,4))))))</f>
        <v>0</v>
      </c>
      <c r="CR257" s="8">
        <f>IF(D257="",0,IF(D257&gt;E257,0,IF(D257&lt;E257,0,IF('Equipes et choix des points'!$I$2=1,IF('Matchs et classements'!D257='Matchs et classements'!E257,1),IF('Equipes et choix des points'!$I$2=2,IF('Matchs et classements'!D257='Matchs et classements'!E257,2))))))</f>
        <v>0</v>
      </c>
      <c r="CS257" s="8">
        <f>IF(E257="",0,IF(E257&gt;D257,0,IF(E257&lt;D257,0,IF('Equipes et choix des points'!$I$2=1,IF('Matchs et classements'!E257='Matchs et classements'!D257,1),IF('Equipes et choix des points'!$I$2=2,IF('Matchs et classements'!E257='Matchs et classements'!D257,2))))))</f>
        <v>0</v>
      </c>
      <c r="CT257" s="8">
        <f>IF(D257="",0,IF(D257&gt;E257,0,IF(D257=E257,0,IF('Equipes et choix des points'!$I$2=1,IF('Matchs et classements'!D257&lt;'Matchs et classements'!E257,0),IF('Equipes et choix des points'!$I$2=2,IF('Matchs et classements'!D257&lt;'Matchs et classements'!E257,1))))))</f>
        <v>0</v>
      </c>
      <c r="CU257" s="8">
        <f>IF(E257="",0,IF(E257&gt;D257,0,IF(E257=D257,0,IF('Equipes et choix des points'!$I$2=1,IF('Matchs et classements'!E257&lt;'Matchs et classements'!D257,0),IF('Equipes et choix des points'!$I$2=2,IF('Matchs et classements'!E257&lt;'Matchs et classements'!D257,1))))))</f>
        <v>0</v>
      </c>
      <c r="CV257" s="8">
        <f t="shared" si="145"/>
        <v>0</v>
      </c>
      <c r="CW257" s="8">
        <f t="shared" si="146"/>
        <v>0</v>
      </c>
      <c r="CX257" s="8">
        <f t="shared" si="147"/>
        <v>0</v>
      </c>
      <c r="CY257" s="8">
        <f t="shared" si="148"/>
        <v>0</v>
      </c>
      <c r="CZ257" s="8" t="b">
        <f t="shared" si="131"/>
        <v>0</v>
      </c>
      <c r="DA257" s="8" t="b">
        <f t="shared" si="132"/>
        <v>0</v>
      </c>
      <c r="DB257" s="8" t="b">
        <f t="shared" si="133"/>
        <v>0</v>
      </c>
      <c r="DC257" s="8" t="b">
        <f t="shared" si="134"/>
        <v>0</v>
      </c>
      <c r="DD257" s="8" t="b">
        <f t="shared" si="135"/>
        <v>0</v>
      </c>
      <c r="DE257" s="8" t="b">
        <f t="shared" si="136"/>
        <v>0</v>
      </c>
      <c r="DF257" s="8">
        <f t="shared" si="137"/>
        <v>0</v>
      </c>
      <c r="DG257" s="8">
        <f t="shared" si="138"/>
        <v>0</v>
      </c>
      <c r="DH257" s="8">
        <f t="shared" si="139"/>
        <v>0</v>
      </c>
      <c r="DI257" s="8">
        <f t="shared" si="140"/>
        <v>0</v>
      </c>
      <c r="DJ257" s="19"/>
      <c r="DK257" s="18"/>
      <c r="DL257" s="18"/>
      <c r="DM257" s="19"/>
      <c r="DN257" s="19"/>
      <c r="DO257" s="18"/>
      <c r="DP257" s="18"/>
      <c r="DQ257" s="19"/>
      <c r="DR257" s="19"/>
      <c r="DS257" s="18"/>
      <c r="DT257" s="18"/>
      <c r="DU257" s="19"/>
      <c r="DV257" s="18"/>
      <c r="DW257" s="18"/>
      <c r="DX257" s="18"/>
      <c r="DY257" s="18"/>
      <c r="DZ257" s="18"/>
      <c r="EA257" s="18"/>
      <c r="EB257" s="18"/>
      <c r="EC257" s="18"/>
      <c r="ED257" s="18"/>
      <c r="EE257" s="18"/>
      <c r="EF257" s="18"/>
      <c r="EG257" s="18"/>
      <c r="EH257" s="18"/>
      <c r="EI257" s="18"/>
      <c r="EJ257" s="18"/>
      <c r="EK257" s="18"/>
      <c r="EL257" s="18"/>
      <c r="EM257" s="18"/>
      <c r="EN257" s="18"/>
      <c r="EO257" s="18"/>
      <c r="EP257" s="18"/>
      <c r="EQ257" s="18"/>
      <c r="ER257" s="18"/>
      <c r="ES257" s="18"/>
      <c r="ET257" s="18"/>
      <c r="EU257" s="18"/>
      <c r="EV257" s="18"/>
      <c r="EW257" s="18"/>
      <c r="EX257" s="18"/>
      <c r="EY257" s="18"/>
      <c r="EZ257" s="18"/>
      <c r="FA257" s="18"/>
      <c r="FB257" s="18"/>
      <c r="FC257" s="18"/>
      <c r="FD257" s="18"/>
      <c r="FE257" s="18"/>
    </row>
    <row r="258" spans="1:161" x14ac:dyDescent="0.25">
      <c r="A258" s="28"/>
      <c r="B258" s="71"/>
      <c r="C258" s="29"/>
      <c r="D258" s="30"/>
      <c r="E258" s="31"/>
      <c r="F258" s="32"/>
      <c r="G258" s="74"/>
      <c r="H258" s="33"/>
      <c r="I258" s="34"/>
      <c r="J258" s="35"/>
      <c r="K258" s="104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8"/>
      <c r="AF258" s="18"/>
      <c r="AG258" s="18"/>
      <c r="AH258" s="18"/>
      <c r="AI258" s="18"/>
      <c r="AJ258" s="18"/>
      <c r="AK258" s="18"/>
      <c r="AL258" s="18"/>
      <c r="AM258" s="18"/>
      <c r="AN258" s="18"/>
      <c r="AO258" s="18"/>
      <c r="AP258" s="18"/>
      <c r="AQ258" s="18"/>
      <c r="AR258" s="18"/>
      <c r="AS258" s="18"/>
      <c r="AT258" s="18"/>
      <c r="AU258" s="18"/>
      <c r="AV258" s="18"/>
      <c r="AW258" s="19"/>
      <c r="AX258" s="18"/>
      <c r="AY258" s="18"/>
      <c r="AZ258" s="18"/>
      <c r="BA258" s="18"/>
      <c r="BB258" s="18"/>
      <c r="BC258" s="18"/>
      <c r="BD258" s="18"/>
      <c r="BE258" s="18"/>
      <c r="BF258" s="18"/>
      <c r="BG258" s="18"/>
      <c r="BH258" s="19"/>
      <c r="BI258" s="18"/>
      <c r="BJ258" s="18"/>
      <c r="BK258" s="18"/>
      <c r="BL258" s="18"/>
      <c r="BM258" s="18"/>
      <c r="BN258" s="18"/>
      <c r="BO258" s="18"/>
      <c r="BP258" s="18"/>
      <c r="BQ258" s="18"/>
      <c r="BR258" s="18"/>
      <c r="BS258" s="19"/>
      <c r="BT258" s="18"/>
      <c r="BU258" s="18"/>
      <c r="BV258" s="18"/>
      <c r="BW258" s="18"/>
      <c r="BX258" s="18"/>
      <c r="BY258" s="18"/>
      <c r="BZ258" s="18"/>
      <c r="CA258" s="18"/>
      <c r="CB258" s="18"/>
      <c r="CC258" s="18"/>
      <c r="CD258" s="18"/>
      <c r="CE258" s="18"/>
      <c r="CF258" s="18"/>
      <c r="CG258" s="18"/>
      <c r="CH258" s="18"/>
      <c r="CI258" s="18"/>
      <c r="CJ258" s="8">
        <f t="shared" si="129"/>
        <v>0</v>
      </c>
      <c r="CK258" s="8">
        <f t="shared" si="130"/>
        <v>0</v>
      </c>
      <c r="CL258" s="8" t="str">
        <f t="shared" si="141"/>
        <v/>
      </c>
      <c r="CM258" s="8" t="str">
        <f t="shared" si="142"/>
        <v/>
      </c>
      <c r="CN258" s="8" t="str">
        <f t="shared" si="143"/>
        <v/>
      </c>
      <c r="CO258" s="8" t="str">
        <f t="shared" si="144"/>
        <v/>
      </c>
      <c r="CP258" s="8">
        <f>IF(D258="",0,IF(D258=E258,0,IF(D258&lt;E258,0,IF('Equipes et choix des points'!$I$2=1,IF('Matchs et classements'!D258&gt;'Matchs et classements'!E258,3),IF('Equipes et choix des points'!$I$2=2,IF('Matchs et classements'!D258&gt;E258,4))))))</f>
        <v>0</v>
      </c>
      <c r="CQ258" s="8">
        <f>IF(E258="",0,IF(E258=D258,0,IF(E258&lt;D258,0,IF('Equipes et choix des points'!$I$2=1,IF('Matchs et classements'!E258&gt;'Matchs et classements'!D258,3),IF('Equipes et choix des points'!$I$2=2,IF('Matchs et classements'!E258&gt;'Matchs et classements'!D258,4))))))</f>
        <v>0</v>
      </c>
      <c r="CR258" s="8">
        <f>IF(D258="",0,IF(D258&gt;E258,0,IF(D258&lt;E258,0,IF('Equipes et choix des points'!$I$2=1,IF('Matchs et classements'!D258='Matchs et classements'!E258,1),IF('Equipes et choix des points'!$I$2=2,IF('Matchs et classements'!D258='Matchs et classements'!E258,2))))))</f>
        <v>0</v>
      </c>
      <c r="CS258" s="8">
        <f>IF(E258="",0,IF(E258&gt;D258,0,IF(E258&lt;D258,0,IF('Equipes et choix des points'!$I$2=1,IF('Matchs et classements'!E258='Matchs et classements'!D258,1),IF('Equipes et choix des points'!$I$2=2,IF('Matchs et classements'!E258='Matchs et classements'!D258,2))))))</f>
        <v>0</v>
      </c>
      <c r="CT258" s="8">
        <f>IF(D258="",0,IF(D258&gt;E258,0,IF(D258=E258,0,IF('Equipes et choix des points'!$I$2=1,IF('Matchs et classements'!D258&lt;'Matchs et classements'!E258,0),IF('Equipes et choix des points'!$I$2=2,IF('Matchs et classements'!D258&lt;'Matchs et classements'!E258,1))))))</f>
        <v>0</v>
      </c>
      <c r="CU258" s="8">
        <f>IF(E258="",0,IF(E258&gt;D258,0,IF(E258=D258,0,IF('Equipes et choix des points'!$I$2=1,IF('Matchs et classements'!E258&lt;'Matchs et classements'!D258,0),IF('Equipes et choix des points'!$I$2=2,IF('Matchs et classements'!E258&lt;'Matchs et classements'!D258,1))))))</f>
        <v>0</v>
      </c>
      <c r="CV258" s="8">
        <f t="shared" si="145"/>
        <v>0</v>
      </c>
      <c r="CW258" s="8">
        <f t="shared" si="146"/>
        <v>0</v>
      </c>
      <c r="CX258" s="8">
        <f t="shared" si="147"/>
        <v>0</v>
      </c>
      <c r="CY258" s="8">
        <f t="shared" si="148"/>
        <v>0</v>
      </c>
      <c r="CZ258" s="8" t="b">
        <f t="shared" si="131"/>
        <v>0</v>
      </c>
      <c r="DA258" s="8" t="b">
        <f t="shared" si="132"/>
        <v>0</v>
      </c>
      <c r="DB258" s="8" t="b">
        <f t="shared" si="133"/>
        <v>0</v>
      </c>
      <c r="DC258" s="8" t="b">
        <f t="shared" si="134"/>
        <v>0</v>
      </c>
      <c r="DD258" s="8" t="b">
        <f t="shared" si="135"/>
        <v>0</v>
      </c>
      <c r="DE258" s="8" t="b">
        <f t="shared" si="136"/>
        <v>0</v>
      </c>
      <c r="DF258" s="8">
        <f t="shared" si="137"/>
        <v>0</v>
      </c>
      <c r="DG258" s="8">
        <f t="shared" si="138"/>
        <v>0</v>
      </c>
      <c r="DH258" s="8">
        <f t="shared" si="139"/>
        <v>0</v>
      </c>
      <c r="DI258" s="8">
        <f t="shared" si="140"/>
        <v>0</v>
      </c>
      <c r="DJ258" s="19"/>
      <c r="DK258" s="18"/>
      <c r="DL258" s="18"/>
      <c r="DM258" s="19"/>
      <c r="DN258" s="19"/>
      <c r="DO258" s="18"/>
      <c r="DP258" s="18"/>
      <c r="DQ258" s="19"/>
      <c r="DR258" s="19"/>
      <c r="DS258" s="18"/>
      <c r="DT258" s="18"/>
      <c r="DU258" s="19"/>
      <c r="DV258" s="18"/>
      <c r="DW258" s="18"/>
      <c r="DX258" s="18"/>
      <c r="DY258" s="18"/>
      <c r="DZ258" s="18"/>
      <c r="EA258" s="18"/>
      <c r="EB258" s="18"/>
      <c r="EC258" s="18"/>
      <c r="ED258" s="18"/>
      <c r="EE258" s="18"/>
      <c r="EF258" s="18"/>
      <c r="EG258" s="18"/>
      <c r="EH258" s="18"/>
      <c r="EI258" s="18"/>
      <c r="EJ258" s="18"/>
      <c r="EK258" s="18"/>
      <c r="EL258" s="18"/>
      <c r="EM258" s="18"/>
      <c r="EN258" s="18"/>
      <c r="EO258" s="18"/>
      <c r="EP258" s="18"/>
      <c r="EQ258" s="18"/>
      <c r="ER258" s="18"/>
      <c r="ES258" s="18"/>
      <c r="ET258" s="18"/>
      <c r="EU258" s="18"/>
      <c r="EV258" s="18"/>
      <c r="EW258" s="18"/>
      <c r="EX258" s="18"/>
      <c r="EY258" s="18"/>
      <c r="EZ258" s="18"/>
      <c r="FA258" s="18"/>
      <c r="FB258" s="18"/>
      <c r="FC258" s="18"/>
      <c r="FD258" s="18"/>
      <c r="FE258" s="18"/>
    </row>
    <row r="259" spans="1:161" x14ac:dyDescent="0.25">
      <c r="A259" s="28"/>
      <c r="B259" s="71"/>
      <c r="C259" s="29"/>
      <c r="D259" s="30"/>
      <c r="E259" s="31"/>
      <c r="F259" s="32"/>
      <c r="G259" s="74"/>
      <c r="H259" s="33"/>
      <c r="I259" s="34"/>
      <c r="J259" s="35"/>
      <c r="K259" s="104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8"/>
      <c r="AF259" s="18"/>
      <c r="AG259" s="18"/>
      <c r="AH259" s="18"/>
      <c r="AI259" s="18"/>
      <c r="AJ259" s="18"/>
      <c r="AK259" s="18"/>
      <c r="AL259" s="18"/>
      <c r="AM259" s="18"/>
      <c r="AN259" s="18"/>
      <c r="AO259" s="18"/>
      <c r="AP259" s="18"/>
      <c r="AQ259" s="18"/>
      <c r="AR259" s="18"/>
      <c r="AS259" s="18"/>
      <c r="AT259" s="18"/>
      <c r="AU259" s="18"/>
      <c r="AV259" s="18"/>
      <c r="AW259" s="19"/>
      <c r="AX259" s="18"/>
      <c r="AY259" s="18"/>
      <c r="AZ259" s="18"/>
      <c r="BA259" s="18"/>
      <c r="BB259" s="18"/>
      <c r="BC259" s="18"/>
      <c r="BD259" s="18"/>
      <c r="BE259" s="18"/>
      <c r="BF259" s="18"/>
      <c r="BG259" s="18"/>
      <c r="BH259" s="19"/>
      <c r="BI259" s="18"/>
      <c r="BJ259" s="18"/>
      <c r="BK259" s="18"/>
      <c r="BL259" s="18"/>
      <c r="BM259" s="18"/>
      <c r="BN259" s="18"/>
      <c r="BO259" s="18"/>
      <c r="BP259" s="18"/>
      <c r="BQ259" s="18"/>
      <c r="BR259" s="18"/>
      <c r="BS259" s="19"/>
      <c r="BT259" s="18"/>
      <c r="BU259" s="18"/>
      <c r="BV259" s="18"/>
      <c r="BW259" s="18"/>
      <c r="BX259" s="18"/>
      <c r="BY259" s="18"/>
      <c r="BZ259" s="18"/>
      <c r="CA259" s="18"/>
      <c r="CB259" s="18"/>
      <c r="CC259" s="18"/>
      <c r="CD259" s="18"/>
      <c r="CE259" s="18"/>
      <c r="CF259" s="18"/>
      <c r="CG259" s="18"/>
      <c r="CH259" s="18"/>
      <c r="CI259" s="18"/>
      <c r="CJ259" s="8">
        <f t="shared" si="129"/>
        <v>0</v>
      </c>
      <c r="CK259" s="8">
        <f t="shared" si="130"/>
        <v>0</v>
      </c>
      <c r="CL259" s="8" t="str">
        <f t="shared" si="141"/>
        <v/>
      </c>
      <c r="CM259" s="8" t="str">
        <f t="shared" si="142"/>
        <v/>
      </c>
      <c r="CN259" s="8" t="str">
        <f t="shared" si="143"/>
        <v/>
      </c>
      <c r="CO259" s="8" t="str">
        <f t="shared" si="144"/>
        <v/>
      </c>
      <c r="CP259" s="8">
        <f>IF(D259="",0,IF(D259=E259,0,IF(D259&lt;E259,0,IF('Equipes et choix des points'!$I$2=1,IF('Matchs et classements'!D259&gt;'Matchs et classements'!E259,3),IF('Equipes et choix des points'!$I$2=2,IF('Matchs et classements'!D259&gt;E259,4))))))</f>
        <v>0</v>
      </c>
      <c r="CQ259" s="8">
        <f>IF(E259="",0,IF(E259=D259,0,IF(E259&lt;D259,0,IF('Equipes et choix des points'!$I$2=1,IF('Matchs et classements'!E259&gt;'Matchs et classements'!D259,3),IF('Equipes et choix des points'!$I$2=2,IF('Matchs et classements'!E259&gt;'Matchs et classements'!D259,4))))))</f>
        <v>0</v>
      </c>
      <c r="CR259" s="8">
        <f>IF(D259="",0,IF(D259&gt;E259,0,IF(D259&lt;E259,0,IF('Equipes et choix des points'!$I$2=1,IF('Matchs et classements'!D259='Matchs et classements'!E259,1),IF('Equipes et choix des points'!$I$2=2,IF('Matchs et classements'!D259='Matchs et classements'!E259,2))))))</f>
        <v>0</v>
      </c>
      <c r="CS259" s="8">
        <f>IF(E259="",0,IF(E259&gt;D259,0,IF(E259&lt;D259,0,IF('Equipes et choix des points'!$I$2=1,IF('Matchs et classements'!E259='Matchs et classements'!D259,1),IF('Equipes et choix des points'!$I$2=2,IF('Matchs et classements'!E259='Matchs et classements'!D259,2))))))</f>
        <v>0</v>
      </c>
      <c r="CT259" s="8">
        <f>IF(D259="",0,IF(D259&gt;E259,0,IF(D259=E259,0,IF('Equipes et choix des points'!$I$2=1,IF('Matchs et classements'!D259&lt;'Matchs et classements'!E259,0),IF('Equipes et choix des points'!$I$2=2,IF('Matchs et classements'!D259&lt;'Matchs et classements'!E259,1))))))</f>
        <v>0</v>
      </c>
      <c r="CU259" s="8">
        <f>IF(E259="",0,IF(E259&gt;D259,0,IF(E259=D259,0,IF('Equipes et choix des points'!$I$2=1,IF('Matchs et classements'!E259&lt;'Matchs et classements'!D259,0),IF('Equipes et choix des points'!$I$2=2,IF('Matchs et classements'!E259&lt;'Matchs et classements'!D259,1))))))</f>
        <v>0</v>
      </c>
      <c r="CV259" s="8">
        <f t="shared" si="145"/>
        <v>0</v>
      </c>
      <c r="CW259" s="8">
        <f t="shared" si="146"/>
        <v>0</v>
      </c>
      <c r="CX259" s="8">
        <f t="shared" si="147"/>
        <v>0</v>
      </c>
      <c r="CY259" s="8">
        <f t="shared" si="148"/>
        <v>0</v>
      </c>
      <c r="CZ259" s="8" t="b">
        <f t="shared" si="131"/>
        <v>0</v>
      </c>
      <c r="DA259" s="8" t="b">
        <f t="shared" si="132"/>
        <v>0</v>
      </c>
      <c r="DB259" s="8" t="b">
        <f t="shared" si="133"/>
        <v>0</v>
      </c>
      <c r="DC259" s="8" t="b">
        <f t="shared" si="134"/>
        <v>0</v>
      </c>
      <c r="DD259" s="8" t="b">
        <f t="shared" si="135"/>
        <v>0</v>
      </c>
      <c r="DE259" s="8" t="b">
        <f t="shared" si="136"/>
        <v>0</v>
      </c>
      <c r="DF259" s="8">
        <f t="shared" si="137"/>
        <v>0</v>
      </c>
      <c r="DG259" s="8">
        <f t="shared" si="138"/>
        <v>0</v>
      </c>
      <c r="DH259" s="8">
        <f t="shared" si="139"/>
        <v>0</v>
      </c>
      <c r="DI259" s="8">
        <f t="shared" si="140"/>
        <v>0</v>
      </c>
      <c r="DJ259" s="19"/>
      <c r="DK259" s="18"/>
      <c r="DL259" s="18"/>
      <c r="DM259" s="19"/>
      <c r="DN259" s="19"/>
      <c r="DO259" s="18"/>
      <c r="DP259" s="18"/>
      <c r="DQ259" s="19"/>
      <c r="DR259" s="19"/>
      <c r="DS259" s="18"/>
      <c r="DT259" s="18"/>
      <c r="DU259" s="19"/>
      <c r="DV259" s="18"/>
      <c r="DW259" s="18"/>
      <c r="DX259" s="18"/>
      <c r="DY259" s="18"/>
      <c r="DZ259" s="18"/>
      <c r="EA259" s="18"/>
      <c r="EB259" s="18"/>
      <c r="EC259" s="18"/>
      <c r="ED259" s="18"/>
      <c r="EE259" s="18"/>
      <c r="EF259" s="18"/>
      <c r="EG259" s="18"/>
      <c r="EH259" s="18"/>
      <c r="EI259" s="18"/>
      <c r="EJ259" s="18"/>
      <c r="EK259" s="18"/>
      <c r="EL259" s="18"/>
      <c r="EM259" s="18"/>
      <c r="EN259" s="18"/>
      <c r="EO259" s="18"/>
      <c r="EP259" s="18"/>
      <c r="EQ259" s="18"/>
      <c r="ER259" s="18"/>
      <c r="ES259" s="18"/>
      <c r="ET259" s="18"/>
      <c r="EU259" s="18"/>
      <c r="EV259" s="18"/>
      <c r="EW259" s="18"/>
      <c r="EX259" s="18"/>
      <c r="EY259" s="18"/>
      <c r="EZ259" s="18"/>
      <c r="FA259" s="18"/>
      <c r="FB259" s="18"/>
      <c r="FC259" s="18"/>
      <c r="FD259" s="18"/>
      <c r="FE259" s="18"/>
    </row>
    <row r="260" spans="1:161" x14ac:dyDescent="0.25">
      <c r="A260" s="28"/>
      <c r="B260" s="71"/>
      <c r="C260" s="29"/>
      <c r="D260" s="30"/>
      <c r="E260" s="31"/>
      <c r="F260" s="32"/>
      <c r="G260" s="74"/>
      <c r="H260" s="33"/>
      <c r="I260" s="34"/>
      <c r="J260" s="35"/>
      <c r="K260" s="104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8"/>
      <c r="AF260" s="18"/>
      <c r="AG260" s="18"/>
      <c r="AH260" s="18"/>
      <c r="AI260" s="18"/>
      <c r="AJ260" s="18"/>
      <c r="AK260" s="18"/>
      <c r="AL260" s="18"/>
      <c r="AM260" s="18"/>
      <c r="AN260" s="18"/>
      <c r="AO260" s="18"/>
      <c r="AP260" s="18"/>
      <c r="AQ260" s="18"/>
      <c r="AR260" s="18"/>
      <c r="AS260" s="18"/>
      <c r="AT260" s="18"/>
      <c r="AU260" s="18"/>
      <c r="AV260" s="18"/>
      <c r="AW260" s="19"/>
      <c r="AX260" s="18"/>
      <c r="AY260" s="18"/>
      <c r="AZ260" s="18"/>
      <c r="BA260" s="18"/>
      <c r="BB260" s="18"/>
      <c r="BC260" s="18"/>
      <c r="BD260" s="18"/>
      <c r="BE260" s="18"/>
      <c r="BF260" s="18"/>
      <c r="BG260" s="18"/>
      <c r="BH260" s="19"/>
      <c r="BI260" s="18"/>
      <c r="BJ260" s="18"/>
      <c r="BK260" s="18"/>
      <c r="BL260" s="18"/>
      <c r="BM260" s="18"/>
      <c r="BN260" s="18"/>
      <c r="BO260" s="18"/>
      <c r="BP260" s="18"/>
      <c r="BQ260" s="18"/>
      <c r="BR260" s="18"/>
      <c r="BS260" s="19"/>
      <c r="BT260" s="18"/>
      <c r="BU260" s="18"/>
      <c r="BV260" s="18"/>
      <c r="BW260" s="18"/>
      <c r="BX260" s="18"/>
      <c r="BY260" s="18"/>
      <c r="BZ260" s="18"/>
      <c r="CA260" s="18"/>
      <c r="CB260" s="18"/>
      <c r="CC260" s="18"/>
      <c r="CD260" s="18"/>
      <c r="CE260" s="18"/>
      <c r="CF260" s="18"/>
      <c r="CG260" s="18"/>
      <c r="CH260" s="18"/>
      <c r="CI260" s="18"/>
      <c r="CJ260" s="8">
        <f t="shared" ref="CJ260:CJ323" si="149">A260</f>
        <v>0</v>
      </c>
      <c r="CK260" s="8">
        <f t="shared" ref="CK260:CK323" si="150">H260</f>
        <v>0</v>
      </c>
      <c r="CL260" s="8" t="str">
        <f t="shared" si="141"/>
        <v/>
      </c>
      <c r="CM260" s="8" t="str">
        <f t="shared" si="142"/>
        <v/>
      </c>
      <c r="CN260" s="8" t="str">
        <f t="shared" si="143"/>
        <v/>
      </c>
      <c r="CO260" s="8" t="str">
        <f t="shared" si="144"/>
        <v/>
      </c>
      <c r="CP260" s="8">
        <f>IF(D260="",0,IF(D260=E260,0,IF(D260&lt;E260,0,IF('Equipes et choix des points'!$I$2=1,IF('Matchs et classements'!D260&gt;'Matchs et classements'!E260,3),IF('Equipes et choix des points'!$I$2=2,IF('Matchs et classements'!D260&gt;E260,4))))))</f>
        <v>0</v>
      </c>
      <c r="CQ260" s="8">
        <f>IF(E260="",0,IF(E260=D260,0,IF(E260&lt;D260,0,IF('Equipes et choix des points'!$I$2=1,IF('Matchs et classements'!E260&gt;'Matchs et classements'!D260,3),IF('Equipes et choix des points'!$I$2=2,IF('Matchs et classements'!E260&gt;'Matchs et classements'!D260,4))))))</f>
        <v>0</v>
      </c>
      <c r="CR260" s="8">
        <f>IF(D260="",0,IF(D260&gt;E260,0,IF(D260&lt;E260,0,IF('Equipes et choix des points'!$I$2=1,IF('Matchs et classements'!D260='Matchs et classements'!E260,1),IF('Equipes et choix des points'!$I$2=2,IF('Matchs et classements'!D260='Matchs et classements'!E260,2))))))</f>
        <v>0</v>
      </c>
      <c r="CS260" s="8">
        <f>IF(E260="",0,IF(E260&gt;D260,0,IF(E260&lt;D260,0,IF('Equipes et choix des points'!$I$2=1,IF('Matchs et classements'!E260='Matchs et classements'!D260,1),IF('Equipes et choix des points'!$I$2=2,IF('Matchs et classements'!E260='Matchs et classements'!D260,2))))))</f>
        <v>0</v>
      </c>
      <c r="CT260" s="8">
        <f>IF(D260="",0,IF(D260&gt;E260,0,IF(D260=E260,0,IF('Equipes et choix des points'!$I$2=1,IF('Matchs et classements'!D260&lt;'Matchs et classements'!E260,0),IF('Equipes et choix des points'!$I$2=2,IF('Matchs et classements'!D260&lt;'Matchs et classements'!E260,1))))))</f>
        <v>0</v>
      </c>
      <c r="CU260" s="8">
        <f>IF(E260="",0,IF(E260&gt;D260,0,IF(E260=D260,0,IF('Equipes et choix des points'!$I$2=1,IF('Matchs et classements'!E260&lt;'Matchs et classements'!D260,0),IF('Equipes et choix des points'!$I$2=2,IF('Matchs et classements'!E260&lt;'Matchs et classements'!D260,1))))))</f>
        <v>0</v>
      </c>
      <c r="CV260" s="8">
        <f t="shared" si="145"/>
        <v>0</v>
      </c>
      <c r="CW260" s="8">
        <f t="shared" si="146"/>
        <v>0</v>
      </c>
      <c r="CX260" s="8">
        <f t="shared" si="147"/>
        <v>0</v>
      </c>
      <c r="CY260" s="8">
        <f t="shared" si="148"/>
        <v>0</v>
      </c>
      <c r="CZ260" s="8" t="b">
        <f t="shared" ref="CZ260:CZ323" si="151">IF(D260&lt;&gt;"",IF(D260&gt;E260,1))</f>
        <v>0</v>
      </c>
      <c r="DA260" s="8" t="b">
        <f t="shared" ref="DA260:DA323" si="152">IF(E260&lt;&gt;"",IF(E260&gt;D260,1))</f>
        <v>0</v>
      </c>
      <c r="DB260" s="8" t="b">
        <f t="shared" ref="DB260:DB323" si="153">IF(D260&lt;&gt;"",IF(D260=E260,1))</f>
        <v>0</v>
      </c>
      <c r="DC260" s="8" t="b">
        <f t="shared" ref="DC260:DC323" si="154">IF(E260&lt;&gt;"",IF(E260=D260,1))</f>
        <v>0</v>
      </c>
      <c r="DD260" s="8" t="b">
        <f t="shared" ref="DD260:DD323" si="155">IF(D260&lt;&gt;"",IF(D260&lt;E260,1))</f>
        <v>0</v>
      </c>
      <c r="DE260" s="8" t="b">
        <f t="shared" ref="DE260:DE323" si="156">IF(E260&lt;&gt;"",IF(E260&lt;D260,1))</f>
        <v>0</v>
      </c>
      <c r="DF260" s="8">
        <f t="shared" ref="DF260:DF323" si="157">D260</f>
        <v>0</v>
      </c>
      <c r="DG260" s="8">
        <f t="shared" ref="DG260:DG323" si="158">E260</f>
        <v>0</v>
      </c>
      <c r="DH260" s="8">
        <f t="shared" ref="DH260:DH323" si="159">E260</f>
        <v>0</v>
      </c>
      <c r="DI260" s="8">
        <f t="shared" ref="DI260:DI323" si="160">D260</f>
        <v>0</v>
      </c>
      <c r="DJ260" s="19"/>
      <c r="DK260" s="18"/>
      <c r="DL260" s="18"/>
      <c r="DM260" s="19"/>
      <c r="DN260" s="19"/>
      <c r="DO260" s="18"/>
      <c r="DP260" s="18"/>
      <c r="DQ260" s="19"/>
      <c r="DR260" s="19"/>
      <c r="DS260" s="18"/>
      <c r="DT260" s="18"/>
      <c r="DU260" s="19"/>
      <c r="DV260" s="18"/>
      <c r="DW260" s="18"/>
      <c r="DX260" s="18"/>
      <c r="DY260" s="18"/>
      <c r="DZ260" s="18"/>
      <c r="EA260" s="18"/>
      <c r="EB260" s="18"/>
      <c r="EC260" s="18"/>
      <c r="ED260" s="18"/>
      <c r="EE260" s="18"/>
      <c r="EF260" s="18"/>
      <c r="EG260" s="18"/>
      <c r="EH260" s="18"/>
      <c r="EI260" s="18"/>
      <c r="EJ260" s="18"/>
      <c r="EK260" s="18"/>
      <c r="EL260" s="18"/>
      <c r="EM260" s="18"/>
      <c r="EN260" s="18"/>
      <c r="EO260" s="18"/>
      <c r="EP260" s="18"/>
      <c r="EQ260" s="18"/>
      <c r="ER260" s="18"/>
      <c r="ES260" s="18"/>
      <c r="ET260" s="18"/>
      <c r="EU260" s="18"/>
      <c r="EV260" s="18"/>
      <c r="EW260" s="18"/>
      <c r="EX260" s="18"/>
      <c r="EY260" s="18"/>
      <c r="EZ260" s="18"/>
      <c r="FA260" s="18"/>
      <c r="FB260" s="18"/>
      <c r="FC260" s="18"/>
      <c r="FD260" s="18"/>
      <c r="FE260" s="18"/>
    </row>
    <row r="261" spans="1:161" x14ac:dyDescent="0.25">
      <c r="A261" s="28"/>
      <c r="B261" s="71"/>
      <c r="C261" s="29"/>
      <c r="D261" s="30"/>
      <c r="E261" s="31"/>
      <c r="F261" s="32"/>
      <c r="G261" s="74"/>
      <c r="H261" s="33"/>
      <c r="I261" s="34"/>
      <c r="J261" s="35"/>
      <c r="K261" s="104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8"/>
      <c r="AF261" s="18"/>
      <c r="AG261" s="18"/>
      <c r="AH261" s="18"/>
      <c r="AI261" s="18"/>
      <c r="AJ261" s="18"/>
      <c r="AK261" s="18"/>
      <c r="AL261" s="18"/>
      <c r="AM261" s="18"/>
      <c r="AN261" s="18"/>
      <c r="AO261" s="18"/>
      <c r="AP261" s="18"/>
      <c r="AQ261" s="18"/>
      <c r="AR261" s="18"/>
      <c r="AS261" s="18"/>
      <c r="AT261" s="18"/>
      <c r="AU261" s="18"/>
      <c r="AV261" s="18"/>
      <c r="AW261" s="19"/>
      <c r="AX261" s="18"/>
      <c r="AY261" s="18"/>
      <c r="AZ261" s="18"/>
      <c r="BA261" s="18"/>
      <c r="BB261" s="18"/>
      <c r="BC261" s="18"/>
      <c r="BD261" s="18"/>
      <c r="BE261" s="18"/>
      <c r="BF261" s="18"/>
      <c r="BG261" s="18"/>
      <c r="BH261" s="19"/>
      <c r="BI261" s="18"/>
      <c r="BJ261" s="18"/>
      <c r="BK261" s="18"/>
      <c r="BL261" s="18"/>
      <c r="BM261" s="18"/>
      <c r="BN261" s="18"/>
      <c r="BO261" s="18"/>
      <c r="BP261" s="18"/>
      <c r="BQ261" s="18"/>
      <c r="BR261" s="18"/>
      <c r="BS261" s="19"/>
      <c r="BT261" s="18"/>
      <c r="BU261" s="18"/>
      <c r="BV261" s="18"/>
      <c r="BW261" s="18"/>
      <c r="BX261" s="18"/>
      <c r="BY261" s="18"/>
      <c r="BZ261" s="18"/>
      <c r="CA261" s="18"/>
      <c r="CB261" s="18"/>
      <c r="CC261" s="18"/>
      <c r="CD261" s="18"/>
      <c r="CE261" s="18"/>
      <c r="CF261" s="18"/>
      <c r="CG261" s="18"/>
      <c r="CH261" s="18"/>
      <c r="CI261" s="18"/>
      <c r="CJ261" s="8">
        <f t="shared" si="149"/>
        <v>0</v>
      </c>
      <c r="CK261" s="8">
        <f t="shared" si="150"/>
        <v>0</v>
      </c>
      <c r="CL261" s="8" t="str">
        <f t="shared" ref="CL261:CL324" si="161">IF(B261="Forfait Perdant",3,"")</f>
        <v/>
      </c>
      <c r="CM261" s="8" t="str">
        <f t="shared" ref="CM261:CM324" si="162">IF(G261="Forfait Perdant",3,"")</f>
        <v/>
      </c>
      <c r="CN261" s="8" t="str">
        <f t="shared" ref="CN261:CN324" si="163">IF(B261="Forfait Gagnant",0,"")</f>
        <v/>
      </c>
      <c r="CO261" s="8" t="str">
        <f t="shared" ref="CO261:CO324" si="164">IF(G261="Forfait Gagnant",0,"")</f>
        <v/>
      </c>
      <c r="CP261" s="8">
        <f>IF(D261="",0,IF(D261=E261,0,IF(D261&lt;E261,0,IF('Equipes et choix des points'!$I$2=1,IF('Matchs et classements'!D261&gt;'Matchs et classements'!E261,3),IF('Equipes et choix des points'!$I$2=2,IF('Matchs et classements'!D261&gt;E261,4))))))</f>
        <v>0</v>
      </c>
      <c r="CQ261" s="8">
        <f>IF(E261="",0,IF(E261=D261,0,IF(E261&lt;D261,0,IF('Equipes et choix des points'!$I$2=1,IF('Matchs et classements'!E261&gt;'Matchs et classements'!D261,3),IF('Equipes et choix des points'!$I$2=2,IF('Matchs et classements'!E261&gt;'Matchs et classements'!D261,4))))))</f>
        <v>0</v>
      </c>
      <c r="CR261" s="8">
        <f>IF(D261="",0,IF(D261&gt;E261,0,IF(D261&lt;E261,0,IF('Equipes et choix des points'!$I$2=1,IF('Matchs et classements'!D261='Matchs et classements'!E261,1),IF('Equipes et choix des points'!$I$2=2,IF('Matchs et classements'!D261='Matchs et classements'!E261,2))))))</f>
        <v>0</v>
      </c>
      <c r="CS261" s="8">
        <f>IF(E261="",0,IF(E261&gt;D261,0,IF(E261&lt;D261,0,IF('Equipes et choix des points'!$I$2=1,IF('Matchs et classements'!E261='Matchs et classements'!D261,1),IF('Equipes et choix des points'!$I$2=2,IF('Matchs et classements'!E261='Matchs et classements'!D261,2))))))</f>
        <v>0</v>
      </c>
      <c r="CT261" s="8">
        <f>IF(D261="",0,IF(D261&gt;E261,0,IF(D261=E261,0,IF('Equipes et choix des points'!$I$2=1,IF('Matchs et classements'!D261&lt;'Matchs et classements'!E261,0),IF('Equipes et choix des points'!$I$2=2,IF('Matchs et classements'!D261&lt;'Matchs et classements'!E261,1))))))</f>
        <v>0</v>
      </c>
      <c r="CU261" s="8">
        <f>IF(E261="",0,IF(E261&gt;D261,0,IF(E261=D261,0,IF('Equipes et choix des points'!$I$2=1,IF('Matchs et classements'!E261&lt;'Matchs et classements'!D261,0),IF('Equipes et choix des points'!$I$2=2,IF('Matchs et classements'!E261&lt;'Matchs et classements'!D261,1))))))</f>
        <v>0</v>
      </c>
      <c r="CV261" s="8">
        <f t="shared" ref="CV261:CV324" si="165">SUM(CP261,CR261,CT261)-SUM(CJ261,CL261)</f>
        <v>0</v>
      </c>
      <c r="CW261" s="8">
        <f t="shared" ref="CW261:CW324" si="166">SUM(CO261,CQ261,CS261)-SUM(CK261,CM261)</f>
        <v>0</v>
      </c>
      <c r="CX261" s="8">
        <f t="shared" ref="CX261:CX324" si="167">IF(B261="Forfait perdant",0,IF(B261="Forfait Général",0,IF(D261="",0,1)))</f>
        <v>0</v>
      </c>
      <c r="CY261" s="8">
        <f t="shared" ref="CY261:CY324" si="168">IF(G261="Forfait Perdant",0,IF(G261="Forfait Général",0,IF(E261="",0,1)))</f>
        <v>0</v>
      </c>
      <c r="CZ261" s="8" t="b">
        <f t="shared" si="151"/>
        <v>0</v>
      </c>
      <c r="DA261" s="8" t="b">
        <f t="shared" si="152"/>
        <v>0</v>
      </c>
      <c r="DB261" s="8" t="b">
        <f t="shared" si="153"/>
        <v>0</v>
      </c>
      <c r="DC261" s="8" t="b">
        <f t="shared" si="154"/>
        <v>0</v>
      </c>
      <c r="DD261" s="8" t="b">
        <f t="shared" si="155"/>
        <v>0</v>
      </c>
      <c r="DE261" s="8" t="b">
        <f t="shared" si="156"/>
        <v>0</v>
      </c>
      <c r="DF261" s="8">
        <f t="shared" si="157"/>
        <v>0</v>
      </c>
      <c r="DG261" s="8">
        <f t="shared" si="158"/>
        <v>0</v>
      </c>
      <c r="DH261" s="8">
        <f t="shared" si="159"/>
        <v>0</v>
      </c>
      <c r="DI261" s="8">
        <f t="shared" si="160"/>
        <v>0</v>
      </c>
      <c r="DJ261" s="19"/>
      <c r="DK261" s="18"/>
      <c r="DL261" s="18"/>
      <c r="DM261" s="19"/>
      <c r="DN261" s="19"/>
      <c r="DO261" s="18"/>
      <c r="DP261" s="18"/>
      <c r="DQ261" s="19"/>
      <c r="DR261" s="19"/>
      <c r="DS261" s="18"/>
      <c r="DT261" s="18"/>
      <c r="DU261" s="19"/>
      <c r="DV261" s="18"/>
      <c r="DW261" s="18"/>
      <c r="DX261" s="18"/>
      <c r="DY261" s="18"/>
      <c r="DZ261" s="18"/>
      <c r="EA261" s="18"/>
      <c r="EB261" s="18"/>
      <c r="EC261" s="18"/>
      <c r="ED261" s="18"/>
      <c r="EE261" s="18"/>
      <c r="EF261" s="18"/>
      <c r="EG261" s="18"/>
      <c r="EH261" s="18"/>
      <c r="EI261" s="18"/>
      <c r="EJ261" s="18"/>
      <c r="EK261" s="18"/>
      <c r="EL261" s="18"/>
      <c r="EM261" s="18"/>
      <c r="EN261" s="18"/>
      <c r="EO261" s="18"/>
      <c r="EP261" s="18"/>
      <c r="EQ261" s="18"/>
      <c r="ER261" s="18"/>
      <c r="ES261" s="18"/>
      <c r="ET261" s="18"/>
      <c r="EU261" s="18"/>
      <c r="EV261" s="18"/>
      <c r="EW261" s="18"/>
      <c r="EX261" s="18"/>
      <c r="EY261" s="18"/>
      <c r="EZ261" s="18"/>
      <c r="FA261" s="18"/>
      <c r="FB261" s="18"/>
      <c r="FC261" s="18"/>
      <c r="FD261" s="18"/>
      <c r="FE261" s="18"/>
    </row>
    <row r="262" spans="1:161" x14ac:dyDescent="0.25">
      <c r="A262" s="28"/>
      <c r="B262" s="71"/>
      <c r="C262" s="29"/>
      <c r="D262" s="30"/>
      <c r="E262" s="31"/>
      <c r="F262" s="32"/>
      <c r="G262" s="74"/>
      <c r="H262" s="33"/>
      <c r="I262" s="34"/>
      <c r="J262" s="35"/>
      <c r="K262" s="104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8"/>
      <c r="AF262" s="18"/>
      <c r="AG262" s="18"/>
      <c r="AH262" s="18"/>
      <c r="AI262" s="18"/>
      <c r="AJ262" s="18"/>
      <c r="AK262" s="18"/>
      <c r="AL262" s="18"/>
      <c r="AM262" s="18"/>
      <c r="AN262" s="18"/>
      <c r="AO262" s="18"/>
      <c r="AP262" s="18"/>
      <c r="AQ262" s="18"/>
      <c r="AR262" s="18"/>
      <c r="AS262" s="18"/>
      <c r="AT262" s="18"/>
      <c r="AU262" s="18"/>
      <c r="AV262" s="18"/>
      <c r="AW262" s="19"/>
      <c r="AX262" s="18"/>
      <c r="AY262" s="18"/>
      <c r="AZ262" s="18"/>
      <c r="BA262" s="18"/>
      <c r="BB262" s="18"/>
      <c r="BC262" s="18"/>
      <c r="BD262" s="18"/>
      <c r="BE262" s="18"/>
      <c r="BF262" s="18"/>
      <c r="BG262" s="18"/>
      <c r="BH262" s="19"/>
      <c r="BI262" s="18"/>
      <c r="BJ262" s="18"/>
      <c r="BK262" s="18"/>
      <c r="BL262" s="18"/>
      <c r="BM262" s="18"/>
      <c r="BN262" s="18"/>
      <c r="BO262" s="18"/>
      <c r="BP262" s="18"/>
      <c r="BQ262" s="18"/>
      <c r="BR262" s="18"/>
      <c r="BS262" s="19"/>
      <c r="BT262" s="18"/>
      <c r="BU262" s="18"/>
      <c r="BV262" s="18"/>
      <c r="BW262" s="18"/>
      <c r="BX262" s="18"/>
      <c r="BY262" s="18"/>
      <c r="BZ262" s="18"/>
      <c r="CA262" s="18"/>
      <c r="CB262" s="18"/>
      <c r="CC262" s="18"/>
      <c r="CD262" s="18"/>
      <c r="CE262" s="18"/>
      <c r="CF262" s="18"/>
      <c r="CG262" s="18"/>
      <c r="CH262" s="18"/>
      <c r="CI262" s="18"/>
      <c r="CJ262" s="8">
        <f t="shared" si="149"/>
        <v>0</v>
      </c>
      <c r="CK262" s="8">
        <f t="shared" si="150"/>
        <v>0</v>
      </c>
      <c r="CL262" s="8" t="str">
        <f t="shared" si="161"/>
        <v/>
      </c>
      <c r="CM262" s="8" t="str">
        <f t="shared" si="162"/>
        <v/>
      </c>
      <c r="CN262" s="8" t="str">
        <f t="shared" si="163"/>
        <v/>
      </c>
      <c r="CO262" s="8" t="str">
        <f t="shared" si="164"/>
        <v/>
      </c>
      <c r="CP262" s="8">
        <f>IF(D262="",0,IF(D262=E262,0,IF(D262&lt;E262,0,IF('Equipes et choix des points'!$I$2=1,IF('Matchs et classements'!D262&gt;'Matchs et classements'!E262,3),IF('Equipes et choix des points'!$I$2=2,IF('Matchs et classements'!D262&gt;E262,4))))))</f>
        <v>0</v>
      </c>
      <c r="CQ262" s="8">
        <f>IF(E262="",0,IF(E262=D262,0,IF(E262&lt;D262,0,IF('Equipes et choix des points'!$I$2=1,IF('Matchs et classements'!E262&gt;'Matchs et classements'!D262,3),IF('Equipes et choix des points'!$I$2=2,IF('Matchs et classements'!E262&gt;'Matchs et classements'!D262,4))))))</f>
        <v>0</v>
      </c>
      <c r="CR262" s="8">
        <f>IF(D262="",0,IF(D262&gt;E262,0,IF(D262&lt;E262,0,IF('Equipes et choix des points'!$I$2=1,IF('Matchs et classements'!D262='Matchs et classements'!E262,1),IF('Equipes et choix des points'!$I$2=2,IF('Matchs et classements'!D262='Matchs et classements'!E262,2))))))</f>
        <v>0</v>
      </c>
      <c r="CS262" s="8">
        <f>IF(E262="",0,IF(E262&gt;D262,0,IF(E262&lt;D262,0,IF('Equipes et choix des points'!$I$2=1,IF('Matchs et classements'!E262='Matchs et classements'!D262,1),IF('Equipes et choix des points'!$I$2=2,IF('Matchs et classements'!E262='Matchs et classements'!D262,2))))))</f>
        <v>0</v>
      </c>
      <c r="CT262" s="8">
        <f>IF(D262="",0,IF(D262&gt;E262,0,IF(D262=E262,0,IF('Equipes et choix des points'!$I$2=1,IF('Matchs et classements'!D262&lt;'Matchs et classements'!E262,0),IF('Equipes et choix des points'!$I$2=2,IF('Matchs et classements'!D262&lt;'Matchs et classements'!E262,1))))))</f>
        <v>0</v>
      </c>
      <c r="CU262" s="8">
        <f>IF(E262="",0,IF(E262&gt;D262,0,IF(E262=D262,0,IF('Equipes et choix des points'!$I$2=1,IF('Matchs et classements'!E262&lt;'Matchs et classements'!D262,0),IF('Equipes et choix des points'!$I$2=2,IF('Matchs et classements'!E262&lt;'Matchs et classements'!D262,1))))))</f>
        <v>0</v>
      </c>
      <c r="CV262" s="8">
        <f t="shared" si="165"/>
        <v>0</v>
      </c>
      <c r="CW262" s="8">
        <f t="shared" si="166"/>
        <v>0</v>
      </c>
      <c r="CX262" s="8">
        <f t="shared" si="167"/>
        <v>0</v>
      </c>
      <c r="CY262" s="8">
        <f t="shared" si="168"/>
        <v>0</v>
      </c>
      <c r="CZ262" s="8" t="b">
        <f t="shared" si="151"/>
        <v>0</v>
      </c>
      <c r="DA262" s="8" t="b">
        <f t="shared" si="152"/>
        <v>0</v>
      </c>
      <c r="DB262" s="8" t="b">
        <f t="shared" si="153"/>
        <v>0</v>
      </c>
      <c r="DC262" s="8" t="b">
        <f t="shared" si="154"/>
        <v>0</v>
      </c>
      <c r="DD262" s="8" t="b">
        <f t="shared" si="155"/>
        <v>0</v>
      </c>
      <c r="DE262" s="8" t="b">
        <f t="shared" si="156"/>
        <v>0</v>
      </c>
      <c r="DF262" s="8">
        <f t="shared" si="157"/>
        <v>0</v>
      </c>
      <c r="DG262" s="8">
        <f t="shared" si="158"/>
        <v>0</v>
      </c>
      <c r="DH262" s="8">
        <f t="shared" si="159"/>
        <v>0</v>
      </c>
      <c r="DI262" s="8">
        <f t="shared" si="160"/>
        <v>0</v>
      </c>
      <c r="DJ262" s="19"/>
      <c r="DK262" s="18"/>
      <c r="DL262" s="18"/>
      <c r="DM262" s="19"/>
      <c r="DN262" s="19"/>
      <c r="DO262" s="18"/>
      <c r="DP262" s="18"/>
      <c r="DQ262" s="19"/>
      <c r="DR262" s="19"/>
      <c r="DS262" s="18"/>
      <c r="DT262" s="18"/>
      <c r="DU262" s="19"/>
      <c r="DV262" s="18"/>
      <c r="DW262" s="18"/>
      <c r="DX262" s="18"/>
      <c r="DY262" s="18"/>
      <c r="DZ262" s="18"/>
      <c r="EA262" s="18"/>
      <c r="EB262" s="18"/>
      <c r="EC262" s="18"/>
      <c r="ED262" s="18"/>
      <c r="EE262" s="18"/>
      <c r="EF262" s="18"/>
      <c r="EG262" s="18"/>
      <c r="EH262" s="18"/>
      <c r="EI262" s="18"/>
      <c r="EJ262" s="18"/>
      <c r="EK262" s="18"/>
      <c r="EL262" s="18"/>
      <c r="EM262" s="18"/>
      <c r="EN262" s="18"/>
      <c r="EO262" s="18"/>
      <c r="EP262" s="18"/>
      <c r="EQ262" s="18"/>
      <c r="ER262" s="18"/>
      <c r="ES262" s="18"/>
      <c r="ET262" s="18"/>
      <c r="EU262" s="18"/>
      <c r="EV262" s="18"/>
      <c r="EW262" s="18"/>
      <c r="EX262" s="18"/>
      <c r="EY262" s="18"/>
      <c r="EZ262" s="18"/>
      <c r="FA262" s="18"/>
      <c r="FB262" s="18"/>
      <c r="FC262" s="18"/>
      <c r="FD262" s="18"/>
      <c r="FE262" s="18"/>
    </row>
    <row r="263" spans="1:161" ht="15.75" thickBot="1" x14ac:dyDescent="0.3">
      <c r="A263" s="36"/>
      <c r="B263" s="72"/>
      <c r="C263" s="37"/>
      <c r="D263" s="38"/>
      <c r="E263" s="39"/>
      <c r="F263" s="40"/>
      <c r="G263" s="75"/>
      <c r="H263" s="41"/>
      <c r="I263" s="42"/>
      <c r="J263" s="43"/>
      <c r="K263" s="105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  <c r="AE263" s="18"/>
      <c r="AF263" s="18"/>
      <c r="AG263" s="18"/>
      <c r="AH263" s="18"/>
      <c r="AI263" s="18"/>
      <c r="AJ263" s="18"/>
      <c r="AK263" s="18"/>
      <c r="AL263" s="18"/>
      <c r="AM263" s="18"/>
      <c r="AN263" s="18"/>
      <c r="AO263" s="18"/>
      <c r="AP263" s="18"/>
      <c r="AQ263" s="18"/>
      <c r="AR263" s="18"/>
      <c r="AS263" s="18"/>
      <c r="AT263" s="18"/>
      <c r="AU263" s="18"/>
      <c r="AV263" s="18"/>
      <c r="AW263" s="19"/>
      <c r="AX263" s="18"/>
      <c r="AY263" s="18"/>
      <c r="AZ263" s="18"/>
      <c r="BA263" s="18"/>
      <c r="BB263" s="18"/>
      <c r="BC263" s="18"/>
      <c r="BD263" s="18"/>
      <c r="BE263" s="18"/>
      <c r="BF263" s="18"/>
      <c r="BG263" s="18"/>
      <c r="BH263" s="19"/>
      <c r="BI263" s="18"/>
      <c r="BJ263" s="18"/>
      <c r="BK263" s="18"/>
      <c r="BL263" s="18"/>
      <c r="BM263" s="18"/>
      <c r="BN263" s="18"/>
      <c r="BO263" s="18"/>
      <c r="BP263" s="18"/>
      <c r="BQ263" s="18"/>
      <c r="BR263" s="18"/>
      <c r="BS263" s="19"/>
      <c r="BT263" s="18"/>
      <c r="BU263" s="18"/>
      <c r="BV263" s="18"/>
      <c r="BW263" s="18"/>
      <c r="BX263" s="18"/>
      <c r="BY263" s="18"/>
      <c r="BZ263" s="18"/>
      <c r="CA263" s="18"/>
      <c r="CB263" s="18"/>
      <c r="CC263" s="18"/>
      <c r="CD263" s="18"/>
      <c r="CE263" s="18"/>
      <c r="CF263" s="18"/>
      <c r="CG263" s="18"/>
      <c r="CH263" s="18"/>
      <c r="CI263" s="18"/>
      <c r="CJ263" s="8">
        <f t="shared" si="149"/>
        <v>0</v>
      </c>
      <c r="CK263" s="8">
        <f t="shared" si="150"/>
        <v>0</v>
      </c>
      <c r="CL263" s="8" t="str">
        <f t="shared" si="161"/>
        <v/>
      </c>
      <c r="CM263" s="8" t="str">
        <f t="shared" si="162"/>
        <v/>
      </c>
      <c r="CN263" s="8" t="str">
        <f t="shared" si="163"/>
        <v/>
      </c>
      <c r="CO263" s="8" t="str">
        <f t="shared" si="164"/>
        <v/>
      </c>
      <c r="CP263" s="8">
        <f>IF(D263="",0,IF(D263=E263,0,IF(D263&lt;E263,0,IF('Equipes et choix des points'!$I$2=1,IF('Matchs et classements'!D263&gt;'Matchs et classements'!E263,3),IF('Equipes et choix des points'!$I$2=2,IF('Matchs et classements'!D263&gt;E263,4))))))</f>
        <v>0</v>
      </c>
      <c r="CQ263" s="8">
        <f>IF(E263="",0,IF(E263=D263,0,IF(E263&lt;D263,0,IF('Equipes et choix des points'!$I$2=1,IF('Matchs et classements'!E263&gt;'Matchs et classements'!D263,3),IF('Equipes et choix des points'!$I$2=2,IF('Matchs et classements'!E263&gt;'Matchs et classements'!D263,4))))))</f>
        <v>0</v>
      </c>
      <c r="CR263" s="8">
        <f>IF(D263="",0,IF(D263&gt;E263,0,IF(D263&lt;E263,0,IF('Equipes et choix des points'!$I$2=1,IF('Matchs et classements'!D263='Matchs et classements'!E263,1),IF('Equipes et choix des points'!$I$2=2,IF('Matchs et classements'!D263='Matchs et classements'!E263,2))))))</f>
        <v>0</v>
      </c>
      <c r="CS263" s="8">
        <f>IF(E263="",0,IF(E263&gt;D263,0,IF(E263&lt;D263,0,IF('Equipes et choix des points'!$I$2=1,IF('Matchs et classements'!E263='Matchs et classements'!D263,1),IF('Equipes et choix des points'!$I$2=2,IF('Matchs et classements'!E263='Matchs et classements'!D263,2))))))</f>
        <v>0</v>
      </c>
      <c r="CT263" s="8">
        <f>IF(D263="",0,IF(D263&gt;E263,0,IF(D263=E263,0,IF('Equipes et choix des points'!$I$2=1,IF('Matchs et classements'!D263&lt;'Matchs et classements'!E263,0),IF('Equipes et choix des points'!$I$2=2,IF('Matchs et classements'!D263&lt;'Matchs et classements'!E263,1))))))</f>
        <v>0</v>
      </c>
      <c r="CU263" s="8">
        <f>IF(E263="",0,IF(E263&gt;D263,0,IF(E263=D263,0,IF('Equipes et choix des points'!$I$2=1,IF('Matchs et classements'!E263&lt;'Matchs et classements'!D263,0),IF('Equipes et choix des points'!$I$2=2,IF('Matchs et classements'!E263&lt;'Matchs et classements'!D263,1))))))</f>
        <v>0</v>
      </c>
      <c r="CV263" s="8">
        <f t="shared" si="165"/>
        <v>0</v>
      </c>
      <c r="CW263" s="8">
        <f t="shared" si="166"/>
        <v>0</v>
      </c>
      <c r="CX263" s="8">
        <f t="shared" si="167"/>
        <v>0</v>
      </c>
      <c r="CY263" s="8">
        <f t="shared" si="168"/>
        <v>0</v>
      </c>
      <c r="CZ263" s="8" t="b">
        <f t="shared" si="151"/>
        <v>0</v>
      </c>
      <c r="DA263" s="8" t="b">
        <f t="shared" si="152"/>
        <v>0</v>
      </c>
      <c r="DB263" s="8" t="b">
        <f t="shared" si="153"/>
        <v>0</v>
      </c>
      <c r="DC263" s="8" t="b">
        <f t="shared" si="154"/>
        <v>0</v>
      </c>
      <c r="DD263" s="8" t="b">
        <f t="shared" si="155"/>
        <v>0</v>
      </c>
      <c r="DE263" s="8" t="b">
        <f t="shared" si="156"/>
        <v>0</v>
      </c>
      <c r="DF263" s="8">
        <f t="shared" si="157"/>
        <v>0</v>
      </c>
      <c r="DG263" s="8">
        <f t="shared" si="158"/>
        <v>0</v>
      </c>
      <c r="DH263" s="8">
        <f t="shared" si="159"/>
        <v>0</v>
      </c>
      <c r="DI263" s="8">
        <f t="shared" si="160"/>
        <v>0</v>
      </c>
      <c r="DJ263" s="19"/>
      <c r="DK263" s="18"/>
      <c r="DL263" s="18"/>
      <c r="DM263" s="19"/>
      <c r="DN263" s="19"/>
      <c r="DO263" s="18"/>
      <c r="DP263" s="18"/>
      <c r="DQ263" s="19"/>
      <c r="DR263" s="19"/>
      <c r="DS263" s="18"/>
      <c r="DT263" s="18"/>
      <c r="DU263" s="19"/>
      <c r="DV263" s="18"/>
      <c r="DW263" s="18"/>
      <c r="DX263" s="18"/>
      <c r="DY263" s="18"/>
      <c r="DZ263" s="18"/>
      <c r="EA263" s="18"/>
      <c r="EB263" s="18"/>
      <c r="EC263" s="18"/>
      <c r="ED263" s="18"/>
      <c r="EE263" s="18"/>
      <c r="EF263" s="18"/>
      <c r="EG263" s="18"/>
      <c r="EH263" s="18"/>
      <c r="EI263" s="18"/>
      <c r="EJ263" s="18"/>
      <c r="EK263" s="18"/>
      <c r="EL263" s="18"/>
      <c r="EM263" s="18"/>
      <c r="EN263" s="18"/>
      <c r="EO263" s="18"/>
      <c r="EP263" s="18"/>
      <c r="EQ263" s="18"/>
      <c r="ER263" s="18"/>
      <c r="ES263" s="18"/>
      <c r="ET263" s="18"/>
      <c r="EU263" s="18"/>
      <c r="EV263" s="18"/>
      <c r="EW263" s="18"/>
      <c r="EX263" s="18"/>
      <c r="EY263" s="18"/>
      <c r="EZ263" s="18"/>
      <c r="FA263" s="18"/>
      <c r="FB263" s="18"/>
      <c r="FC263" s="18"/>
      <c r="FD263" s="18"/>
      <c r="FE263" s="18"/>
    </row>
    <row r="264" spans="1:161" x14ac:dyDescent="0.25">
      <c r="A264" s="20"/>
      <c r="B264" s="70"/>
      <c r="C264" s="21"/>
      <c r="D264" s="22"/>
      <c r="E264" s="23"/>
      <c r="F264" s="24"/>
      <c r="G264" s="73"/>
      <c r="H264" s="25"/>
      <c r="I264" s="26"/>
      <c r="J264" s="27"/>
      <c r="K264" s="103">
        <v>27</v>
      </c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  <c r="AE264" s="18"/>
      <c r="AF264" s="18"/>
      <c r="AG264" s="18"/>
      <c r="AH264" s="18"/>
      <c r="AI264" s="18"/>
      <c r="AJ264" s="18"/>
      <c r="AK264" s="18"/>
      <c r="AL264" s="18"/>
      <c r="AM264" s="18"/>
      <c r="AN264" s="18"/>
      <c r="AO264" s="18"/>
      <c r="AP264" s="18"/>
      <c r="AQ264" s="18"/>
      <c r="AR264" s="18"/>
      <c r="AS264" s="18"/>
      <c r="AT264" s="18"/>
      <c r="AU264" s="18"/>
      <c r="AV264" s="18"/>
      <c r="AW264" s="19"/>
      <c r="AX264" s="18"/>
      <c r="AY264" s="18"/>
      <c r="AZ264" s="18"/>
      <c r="BA264" s="18"/>
      <c r="BB264" s="18"/>
      <c r="BC264" s="18"/>
      <c r="BD264" s="18"/>
      <c r="BE264" s="18"/>
      <c r="BF264" s="18"/>
      <c r="BG264" s="18"/>
      <c r="BH264" s="19"/>
      <c r="BI264" s="18"/>
      <c r="BJ264" s="18"/>
      <c r="BK264" s="18"/>
      <c r="BL264" s="18"/>
      <c r="BM264" s="18"/>
      <c r="BN264" s="18"/>
      <c r="BO264" s="18"/>
      <c r="BP264" s="18"/>
      <c r="BQ264" s="18"/>
      <c r="BR264" s="18"/>
      <c r="BS264" s="19"/>
      <c r="BT264" s="18"/>
      <c r="BU264" s="18"/>
      <c r="BV264" s="18"/>
      <c r="BW264" s="18"/>
      <c r="BX264" s="18"/>
      <c r="BY264" s="18"/>
      <c r="BZ264" s="18"/>
      <c r="CA264" s="18"/>
      <c r="CB264" s="18"/>
      <c r="CC264" s="18"/>
      <c r="CD264" s="18"/>
      <c r="CE264" s="18"/>
      <c r="CF264" s="18"/>
      <c r="CG264" s="18"/>
      <c r="CH264" s="18"/>
      <c r="CI264" s="18"/>
      <c r="CJ264" s="8">
        <f t="shared" si="149"/>
        <v>0</v>
      </c>
      <c r="CK264" s="8">
        <f t="shared" si="150"/>
        <v>0</v>
      </c>
      <c r="CL264" s="8" t="str">
        <f t="shared" si="161"/>
        <v/>
      </c>
      <c r="CM264" s="8" t="str">
        <f t="shared" si="162"/>
        <v/>
      </c>
      <c r="CN264" s="8" t="str">
        <f t="shared" si="163"/>
        <v/>
      </c>
      <c r="CO264" s="8" t="str">
        <f t="shared" si="164"/>
        <v/>
      </c>
      <c r="CP264" s="8">
        <f>IF(D264="",0,IF(D264=E264,0,IF(D264&lt;E264,0,IF('Equipes et choix des points'!$I$2=1,IF('Matchs et classements'!D264&gt;'Matchs et classements'!E264,3),IF('Equipes et choix des points'!$I$2=2,IF('Matchs et classements'!D264&gt;E264,4))))))</f>
        <v>0</v>
      </c>
      <c r="CQ264" s="8">
        <f>IF(E264="",0,IF(E264=D264,0,IF(E264&lt;D264,0,IF('Equipes et choix des points'!$I$2=1,IF('Matchs et classements'!E264&gt;'Matchs et classements'!D264,3),IF('Equipes et choix des points'!$I$2=2,IF('Matchs et classements'!E264&gt;'Matchs et classements'!D264,4))))))</f>
        <v>0</v>
      </c>
      <c r="CR264" s="8">
        <f>IF(D264="",0,IF(D264&gt;E264,0,IF(D264&lt;E264,0,IF('Equipes et choix des points'!$I$2=1,IF('Matchs et classements'!D264='Matchs et classements'!E264,1),IF('Equipes et choix des points'!$I$2=2,IF('Matchs et classements'!D264='Matchs et classements'!E264,2))))))</f>
        <v>0</v>
      </c>
      <c r="CS264" s="8">
        <f>IF(E264="",0,IF(E264&gt;D264,0,IF(E264&lt;D264,0,IF('Equipes et choix des points'!$I$2=1,IF('Matchs et classements'!E264='Matchs et classements'!D264,1),IF('Equipes et choix des points'!$I$2=2,IF('Matchs et classements'!E264='Matchs et classements'!D264,2))))))</f>
        <v>0</v>
      </c>
      <c r="CT264" s="8">
        <f>IF(D264="",0,IF(D264&gt;E264,0,IF(D264=E264,0,IF('Equipes et choix des points'!$I$2=1,IF('Matchs et classements'!D264&lt;'Matchs et classements'!E264,0),IF('Equipes et choix des points'!$I$2=2,IF('Matchs et classements'!D264&lt;'Matchs et classements'!E264,1))))))</f>
        <v>0</v>
      </c>
      <c r="CU264" s="8">
        <f>IF(E264="",0,IF(E264&gt;D264,0,IF(E264=D264,0,IF('Equipes et choix des points'!$I$2=1,IF('Matchs et classements'!E264&lt;'Matchs et classements'!D264,0),IF('Equipes et choix des points'!$I$2=2,IF('Matchs et classements'!E264&lt;'Matchs et classements'!D264,1))))))</f>
        <v>0</v>
      </c>
      <c r="CV264" s="8">
        <f t="shared" si="165"/>
        <v>0</v>
      </c>
      <c r="CW264" s="8">
        <f t="shared" si="166"/>
        <v>0</v>
      </c>
      <c r="CX264" s="8">
        <f t="shared" si="167"/>
        <v>0</v>
      </c>
      <c r="CY264" s="8">
        <f t="shared" si="168"/>
        <v>0</v>
      </c>
      <c r="CZ264" s="8" t="b">
        <f t="shared" si="151"/>
        <v>0</v>
      </c>
      <c r="DA264" s="8" t="b">
        <f t="shared" si="152"/>
        <v>0</v>
      </c>
      <c r="DB264" s="8" t="b">
        <f t="shared" si="153"/>
        <v>0</v>
      </c>
      <c r="DC264" s="8" t="b">
        <f t="shared" si="154"/>
        <v>0</v>
      </c>
      <c r="DD264" s="8" t="b">
        <f t="shared" si="155"/>
        <v>0</v>
      </c>
      <c r="DE264" s="8" t="b">
        <f t="shared" si="156"/>
        <v>0</v>
      </c>
      <c r="DF264" s="8">
        <f t="shared" si="157"/>
        <v>0</v>
      </c>
      <c r="DG264" s="8">
        <f t="shared" si="158"/>
        <v>0</v>
      </c>
      <c r="DH264" s="8">
        <f t="shared" si="159"/>
        <v>0</v>
      </c>
      <c r="DI264" s="8">
        <f t="shared" si="160"/>
        <v>0</v>
      </c>
      <c r="DJ264" s="19"/>
      <c r="DK264" s="18"/>
      <c r="DL264" s="18"/>
      <c r="DM264" s="19"/>
      <c r="DN264" s="19"/>
      <c r="DO264" s="18"/>
      <c r="DP264" s="18"/>
      <c r="DQ264" s="19"/>
      <c r="DR264" s="19"/>
      <c r="DS264" s="18"/>
      <c r="DT264" s="18"/>
      <c r="DU264" s="19"/>
      <c r="DV264" s="18"/>
      <c r="DW264" s="18"/>
      <c r="DX264" s="18"/>
      <c r="DY264" s="18"/>
      <c r="DZ264" s="18"/>
      <c r="EA264" s="18"/>
      <c r="EB264" s="18"/>
      <c r="EC264" s="18"/>
      <c r="ED264" s="18"/>
      <c r="EE264" s="18"/>
      <c r="EF264" s="18"/>
      <c r="EG264" s="18"/>
      <c r="EH264" s="18"/>
      <c r="EI264" s="18"/>
      <c r="EJ264" s="18"/>
      <c r="EK264" s="18"/>
      <c r="EL264" s="18"/>
      <c r="EM264" s="18"/>
      <c r="EN264" s="18"/>
      <c r="EO264" s="18"/>
      <c r="EP264" s="18"/>
      <c r="EQ264" s="18"/>
      <c r="ER264" s="18"/>
      <c r="ES264" s="18"/>
      <c r="ET264" s="18"/>
      <c r="EU264" s="18"/>
      <c r="EV264" s="18"/>
      <c r="EW264" s="18"/>
      <c r="EX264" s="18"/>
      <c r="EY264" s="18"/>
      <c r="EZ264" s="18"/>
      <c r="FA264" s="18"/>
      <c r="FB264" s="18"/>
      <c r="FC264" s="18"/>
      <c r="FD264" s="18"/>
      <c r="FE264" s="18"/>
    </row>
    <row r="265" spans="1:161" x14ac:dyDescent="0.25">
      <c r="A265" s="28"/>
      <c r="B265" s="71"/>
      <c r="C265" s="29"/>
      <c r="D265" s="30"/>
      <c r="E265" s="31"/>
      <c r="F265" s="32"/>
      <c r="G265" s="74"/>
      <c r="H265" s="33"/>
      <c r="I265" s="34"/>
      <c r="J265" s="35"/>
      <c r="K265" s="104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  <c r="AH265" s="18"/>
      <c r="AI265" s="18"/>
      <c r="AJ265" s="18"/>
      <c r="AK265" s="18"/>
      <c r="AL265" s="18"/>
      <c r="AM265" s="18"/>
      <c r="AN265" s="18"/>
      <c r="AO265" s="18"/>
      <c r="AP265" s="18"/>
      <c r="AQ265" s="18"/>
      <c r="AR265" s="18"/>
      <c r="AS265" s="18"/>
      <c r="AT265" s="18"/>
      <c r="AU265" s="18"/>
      <c r="AV265" s="18"/>
      <c r="AW265" s="19"/>
      <c r="AX265" s="18"/>
      <c r="AY265" s="18"/>
      <c r="AZ265" s="18"/>
      <c r="BA265" s="18"/>
      <c r="BB265" s="18"/>
      <c r="BC265" s="18"/>
      <c r="BD265" s="18"/>
      <c r="BE265" s="18"/>
      <c r="BF265" s="18"/>
      <c r="BG265" s="18"/>
      <c r="BH265" s="19"/>
      <c r="BI265" s="18"/>
      <c r="BJ265" s="18"/>
      <c r="BK265" s="18"/>
      <c r="BL265" s="18"/>
      <c r="BM265" s="18"/>
      <c r="BN265" s="18"/>
      <c r="BO265" s="18"/>
      <c r="BP265" s="18"/>
      <c r="BQ265" s="18"/>
      <c r="BR265" s="18"/>
      <c r="BS265" s="19"/>
      <c r="BT265" s="18"/>
      <c r="BU265" s="18"/>
      <c r="BV265" s="18"/>
      <c r="BW265" s="18"/>
      <c r="BX265" s="18"/>
      <c r="BY265" s="18"/>
      <c r="BZ265" s="18"/>
      <c r="CA265" s="18"/>
      <c r="CB265" s="18"/>
      <c r="CC265" s="18"/>
      <c r="CD265" s="18"/>
      <c r="CE265" s="18"/>
      <c r="CF265" s="18"/>
      <c r="CG265" s="18"/>
      <c r="CH265" s="18"/>
      <c r="CI265" s="18"/>
      <c r="CJ265" s="8">
        <f t="shared" si="149"/>
        <v>0</v>
      </c>
      <c r="CK265" s="8">
        <f t="shared" si="150"/>
        <v>0</v>
      </c>
      <c r="CL265" s="8" t="str">
        <f t="shared" si="161"/>
        <v/>
      </c>
      <c r="CM265" s="8" t="str">
        <f t="shared" si="162"/>
        <v/>
      </c>
      <c r="CN265" s="8" t="str">
        <f t="shared" si="163"/>
        <v/>
      </c>
      <c r="CO265" s="8" t="str">
        <f t="shared" si="164"/>
        <v/>
      </c>
      <c r="CP265" s="8">
        <f>IF(D265="",0,IF(D265=E265,0,IF(D265&lt;E265,0,IF('Equipes et choix des points'!$I$2=1,IF('Matchs et classements'!D265&gt;'Matchs et classements'!E265,3),IF('Equipes et choix des points'!$I$2=2,IF('Matchs et classements'!D265&gt;E265,4))))))</f>
        <v>0</v>
      </c>
      <c r="CQ265" s="8">
        <f>IF(E265="",0,IF(E265=D265,0,IF(E265&lt;D265,0,IF('Equipes et choix des points'!$I$2=1,IF('Matchs et classements'!E265&gt;'Matchs et classements'!D265,3),IF('Equipes et choix des points'!$I$2=2,IF('Matchs et classements'!E265&gt;'Matchs et classements'!D265,4))))))</f>
        <v>0</v>
      </c>
      <c r="CR265" s="8">
        <f>IF(D265="",0,IF(D265&gt;E265,0,IF(D265&lt;E265,0,IF('Equipes et choix des points'!$I$2=1,IF('Matchs et classements'!D265='Matchs et classements'!E265,1),IF('Equipes et choix des points'!$I$2=2,IF('Matchs et classements'!D265='Matchs et classements'!E265,2))))))</f>
        <v>0</v>
      </c>
      <c r="CS265" s="8">
        <f>IF(E265="",0,IF(E265&gt;D265,0,IF(E265&lt;D265,0,IF('Equipes et choix des points'!$I$2=1,IF('Matchs et classements'!E265='Matchs et classements'!D265,1),IF('Equipes et choix des points'!$I$2=2,IF('Matchs et classements'!E265='Matchs et classements'!D265,2))))))</f>
        <v>0</v>
      </c>
      <c r="CT265" s="8">
        <f>IF(D265="",0,IF(D265&gt;E265,0,IF(D265=E265,0,IF('Equipes et choix des points'!$I$2=1,IF('Matchs et classements'!D265&lt;'Matchs et classements'!E265,0),IF('Equipes et choix des points'!$I$2=2,IF('Matchs et classements'!D265&lt;'Matchs et classements'!E265,1))))))</f>
        <v>0</v>
      </c>
      <c r="CU265" s="8">
        <f>IF(E265="",0,IF(E265&gt;D265,0,IF(E265=D265,0,IF('Equipes et choix des points'!$I$2=1,IF('Matchs et classements'!E265&lt;'Matchs et classements'!D265,0),IF('Equipes et choix des points'!$I$2=2,IF('Matchs et classements'!E265&lt;'Matchs et classements'!D265,1))))))</f>
        <v>0</v>
      </c>
      <c r="CV265" s="8">
        <f t="shared" si="165"/>
        <v>0</v>
      </c>
      <c r="CW265" s="8">
        <f t="shared" si="166"/>
        <v>0</v>
      </c>
      <c r="CX265" s="8">
        <f t="shared" si="167"/>
        <v>0</v>
      </c>
      <c r="CY265" s="8">
        <f t="shared" si="168"/>
        <v>0</v>
      </c>
      <c r="CZ265" s="8" t="b">
        <f t="shared" si="151"/>
        <v>0</v>
      </c>
      <c r="DA265" s="8" t="b">
        <f t="shared" si="152"/>
        <v>0</v>
      </c>
      <c r="DB265" s="8" t="b">
        <f t="shared" si="153"/>
        <v>0</v>
      </c>
      <c r="DC265" s="8" t="b">
        <f t="shared" si="154"/>
        <v>0</v>
      </c>
      <c r="DD265" s="8" t="b">
        <f t="shared" si="155"/>
        <v>0</v>
      </c>
      <c r="DE265" s="8" t="b">
        <f t="shared" si="156"/>
        <v>0</v>
      </c>
      <c r="DF265" s="8">
        <f t="shared" si="157"/>
        <v>0</v>
      </c>
      <c r="DG265" s="8">
        <f t="shared" si="158"/>
        <v>0</v>
      </c>
      <c r="DH265" s="8">
        <f t="shared" si="159"/>
        <v>0</v>
      </c>
      <c r="DI265" s="8">
        <f t="shared" si="160"/>
        <v>0</v>
      </c>
      <c r="DJ265" s="19"/>
      <c r="DK265" s="18"/>
      <c r="DL265" s="18"/>
      <c r="DM265" s="19"/>
      <c r="DN265" s="19"/>
      <c r="DO265" s="18"/>
      <c r="DP265" s="18"/>
      <c r="DQ265" s="19"/>
      <c r="DR265" s="19"/>
      <c r="DS265" s="18"/>
      <c r="DT265" s="18"/>
      <c r="DU265" s="19"/>
      <c r="DV265" s="18"/>
      <c r="DW265" s="18"/>
      <c r="DX265" s="18"/>
      <c r="DY265" s="18"/>
      <c r="DZ265" s="18"/>
      <c r="EA265" s="18"/>
      <c r="EB265" s="18"/>
      <c r="EC265" s="18"/>
      <c r="ED265" s="18"/>
      <c r="EE265" s="18"/>
      <c r="EF265" s="18"/>
      <c r="EG265" s="18"/>
      <c r="EH265" s="18"/>
      <c r="EI265" s="18"/>
      <c r="EJ265" s="18"/>
      <c r="EK265" s="18"/>
      <c r="EL265" s="18"/>
      <c r="EM265" s="18"/>
      <c r="EN265" s="18"/>
      <c r="EO265" s="18"/>
      <c r="EP265" s="18"/>
      <c r="EQ265" s="18"/>
      <c r="ER265" s="18"/>
      <c r="ES265" s="18"/>
      <c r="ET265" s="18"/>
      <c r="EU265" s="18"/>
      <c r="EV265" s="18"/>
      <c r="EW265" s="18"/>
      <c r="EX265" s="18"/>
      <c r="EY265" s="18"/>
      <c r="EZ265" s="18"/>
      <c r="FA265" s="18"/>
      <c r="FB265" s="18"/>
      <c r="FC265" s="18"/>
      <c r="FD265" s="18"/>
      <c r="FE265" s="18"/>
    </row>
    <row r="266" spans="1:161" x14ac:dyDescent="0.25">
      <c r="A266" s="28"/>
      <c r="B266" s="71"/>
      <c r="C266" s="29"/>
      <c r="D266" s="30"/>
      <c r="E266" s="31"/>
      <c r="F266" s="32"/>
      <c r="G266" s="74"/>
      <c r="H266" s="33"/>
      <c r="I266" s="34"/>
      <c r="J266" s="35"/>
      <c r="K266" s="104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  <c r="AE266" s="18"/>
      <c r="AF266" s="18"/>
      <c r="AG266" s="18"/>
      <c r="AH266" s="18"/>
      <c r="AI266" s="18"/>
      <c r="AJ266" s="18"/>
      <c r="AK266" s="18"/>
      <c r="AL266" s="18"/>
      <c r="AM266" s="18"/>
      <c r="AN266" s="18"/>
      <c r="AO266" s="18"/>
      <c r="AP266" s="18"/>
      <c r="AQ266" s="18"/>
      <c r="AR266" s="18"/>
      <c r="AS266" s="18"/>
      <c r="AT266" s="18"/>
      <c r="AU266" s="18"/>
      <c r="AV266" s="18"/>
      <c r="AW266" s="19"/>
      <c r="AX266" s="18"/>
      <c r="AY266" s="18"/>
      <c r="AZ266" s="18"/>
      <c r="BA266" s="18"/>
      <c r="BB266" s="18"/>
      <c r="BC266" s="18"/>
      <c r="BD266" s="18"/>
      <c r="BE266" s="18"/>
      <c r="BF266" s="18"/>
      <c r="BG266" s="18"/>
      <c r="BH266" s="19"/>
      <c r="BI266" s="18"/>
      <c r="BJ266" s="18"/>
      <c r="BK266" s="18"/>
      <c r="BL266" s="18"/>
      <c r="BM266" s="18"/>
      <c r="BN266" s="18"/>
      <c r="BO266" s="18"/>
      <c r="BP266" s="18"/>
      <c r="BQ266" s="18"/>
      <c r="BR266" s="18"/>
      <c r="BS266" s="19"/>
      <c r="BT266" s="18"/>
      <c r="BU266" s="18"/>
      <c r="BV266" s="18"/>
      <c r="BW266" s="18"/>
      <c r="BX266" s="18"/>
      <c r="BY266" s="18"/>
      <c r="BZ266" s="18"/>
      <c r="CA266" s="18"/>
      <c r="CB266" s="18"/>
      <c r="CC266" s="18"/>
      <c r="CD266" s="18"/>
      <c r="CE266" s="18"/>
      <c r="CF266" s="18"/>
      <c r="CG266" s="18"/>
      <c r="CH266" s="18"/>
      <c r="CI266" s="18"/>
      <c r="CJ266" s="8">
        <f t="shared" si="149"/>
        <v>0</v>
      </c>
      <c r="CK266" s="8">
        <f t="shared" si="150"/>
        <v>0</v>
      </c>
      <c r="CL266" s="8" t="str">
        <f t="shared" si="161"/>
        <v/>
      </c>
      <c r="CM266" s="8" t="str">
        <f t="shared" si="162"/>
        <v/>
      </c>
      <c r="CN266" s="8" t="str">
        <f t="shared" si="163"/>
        <v/>
      </c>
      <c r="CO266" s="8" t="str">
        <f t="shared" si="164"/>
        <v/>
      </c>
      <c r="CP266" s="8">
        <f>IF(D266="",0,IF(D266=E266,0,IF(D266&lt;E266,0,IF('Equipes et choix des points'!$I$2=1,IF('Matchs et classements'!D266&gt;'Matchs et classements'!E266,3),IF('Equipes et choix des points'!$I$2=2,IF('Matchs et classements'!D266&gt;E266,4))))))</f>
        <v>0</v>
      </c>
      <c r="CQ266" s="8">
        <f>IF(E266="",0,IF(E266=D266,0,IF(E266&lt;D266,0,IF('Equipes et choix des points'!$I$2=1,IF('Matchs et classements'!E266&gt;'Matchs et classements'!D266,3),IF('Equipes et choix des points'!$I$2=2,IF('Matchs et classements'!E266&gt;'Matchs et classements'!D266,4))))))</f>
        <v>0</v>
      </c>
      <c r="CR266" s="8">
        <f>IF(D266="",0,IF(D266&gt;E266,0,IF(D266&lt;E266,0,IF('Equipes et choix des points'!$I$2=1,IF('Matchs et classements'!D266='Matchs et classements'!E266,1),IF('Equipes et choix des points'!$I$2=2,IF('Matchs et classements'!D266='Matchs et classements'!E266,2))))))</f>
        <v>0</v>
      </c>
      <c r="CS266" s="8">
        <f>IF(E266="",0,IF(E266&gt;D266,0,IF(E266&lt;D266,0,IF('Equipes et choix des points'!$I$2=1,IF('Matchs et classements'!E266='Matchs et classements'!D266,1),IF('Equipes et choix des points'!$I$2=2,IF('Matchs et classements'!E266='Matchs et classements'!D266,2))))))</f>
        <v>0</v>
      </c>
      <c r="CT266" s="8">
        <f>IF(D266="",0,IF(D266&gt;E266,0,IF(D266=E266,0,IF('Equipes et choix des points'!$I$2=1,IF('Matchs et classements'!D266&lt;'Matchs et classements'!E266,0),IF('Equipes et choix des points'!$I$2=2,IF('Matchs et classements'!D266&lt;'Matchs et classements'!E266,1))))))</f>
        <v>0</v>
      </c>
      <c r="CU266" s="8">
        <f>IF(E266="",0,IF(E266&gt;D266,0,IF(E266=D266,0,IF('Equipes et choix des points'!$I$2=1,IF('Matchs et classements'!E266&lt;'Matchs et classements'!D266,0),IF('Equipes et choix des points'!$I$2=2,IF('Matchs et classements'!E266&lt;'Matchs et classements'!D266,1))))))</f>
        <v>0</v>
      </c>
      <c r="CV266" s="8">
        <f t="shared" si="165"/>
        <v>0</v>
      </c>
      <c r="CW266" s="8">
        <f t="shared" si="166"/>
        <v>0</v>
      </c>
      <c r="CX266" s="8">
        <f t="shared" si="167"/>
        <v>0</v>
      </c>
      <c r="CY266" s="8">
        <f t="shared" si="168"/>
        <v>0</v>
      </c>
      <c r="CZ266" s="8" t="b">
        <f t="shared" si="151"/>
        <v>0</v>
      </c>
      <c r="DA266" s="8" t="b">
        <f t="shared" si="152"/>
        <v>0</v>
      </c>
      <c r="DB266" s="8" t="b">
        <f t="shared" si="153"/>
        <v>0</v>
      </c>
      <c r="DC266" s="8" t="b">
        <f t="shared" si="154"/>
        <v>0</v>
      </c>
      <c r="DD266" s="8" t="b">
        <f t="shared" si="155"/>
        <v>0</v>
      </c>
      <c r="DE266" s="8" t="b">
        <f t="shared" si="156"/>
        <v>0</v>
      </c>
      <c r="DF266" s="8">
        <f t="shared" si="157"/>
        <v>0</v>
      </c>
      <c r="DG266" s="8">
        <f t="shared" si="158"/>
        <v>0</v>
      </c>
      <c r="DH266" s="8">
        <f t="shared" si="159"/>
        <v>0</v>
      </c>
      <c r="DI266" s="8">
        <f t="shared" si="160"/>
        <v>0</v>
      </c>
      <c r="DJ266" s="19"/>
      <c r="DK266" s="18"/>
      <c r="DL266" s="18"/>
      <c r="DM266" s="19"/>
      <c r="DN266" s="19"/>
      <c r="DO266" s="18"/>
      <c r="DP266" s="18"/>
      <c r="DQ266" s="19"/>
      <c r="DR266" s="19"/>
      <c r="DS266" s="18"/>
      <c r="DT266" s="18"/>
      <c r="DU266" s="19"/>
      <c r="DV266" s="18"/>
      <c r="DW266" s="18"/>
      <c r="DX266" s="18"/>
      <c r="DY266" s="18"/>
      <c r="DZ266" s="18"/>
      <c r="EA266" s="18"/>
      <c r="EB266" s="18"/>
      <c r="EC266" s="18"/>
      <c r="ED266" s="18"/>
      <c r="EE266" s="18"/>
      <c r="EF266" s="18"/>
      <c r="EG266" s="18"/>
      <c r="EH266" s="18"/>
      <c r="EI266" s="18"/>
      <c r="EJ266" s="18"/>
      <c r="EK266" s="18"/>
      <c r="EL266" s="18"/>
      <c r="EM266" s="18"/>
      <c r="EN266" s="18"/>
      <c r="EO266" s="18"/>
      <c r="EP266" s="18"/>
      <c r="EQ266" s="18"/>
      <c r="ER266" s="18"/>
      <c r="ES266" s="18"/>
      <c r="ET266" s="18"/>
      <c r="EU266" s="18"/>
      <c r="EV266" s="18"/>
      <c r="EW266" s="18"/>
      <c r="EX266" s="18"/>
      <c r="EY266" s="18"/>
      <c r="EZ266" s="18"/>
      <c r="FA266" s="18"/>
      <c r="FB266" s="18"/>
      <c r="FC266" s="18"/>
      <c r="FD266" s="18"/>
      <c r="FE266" s="18"/>
    </row>
    <row r="267" spans="1:161" x14ac:dyDescent="0.25">
      <c r="A267" s="28"/>
      <c r="B267" s="71"/>
      <c r="C267" s="29"/>
      <c r="D267" s="30"/>
      <c r="E267" s="31"/>
      <c r="F267" s="32"/>
      <c r="G267" s="74"/>
      <c r="H267" s="33"/>
      <c r="I267" s="34"/>
      <c r="J267" s="35"/>
      <c r="K267" s="104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  <c r="AE267" s="18"/>
      <c r="AF267" s="18"/>
      <c r="AG267" s="18"/>
      <c r="AH267" s="18"/>
      <c r="AI267" s="18"/>
      <c r="AJ267" s="18"/>
      <c r="AK267" s="18"/>
      <c r="AL267" s="18"/>
      <c r="AM267" s="18"/>
      <c r="AN267" s="18"/>
      <c r="AO267" s="18"/>
      <c r="AP267" s="18"/>
      <c r="AQ267" s="18"/>
      <c r="AR267" s="18"/>
      <c r="AS267" s="18"/>
      <c r="AT267" s="18"/>
      <c r="AU267" s="18"/>
      <c r="AV267" s="18"/>
      <c r="AW267" s="19"/>
      <c r="AX267" s="18"/>
      <c r="AY267" s="18"/>
      <c r="AZ267" s="18"/>
      <c r="BA267" s="18"/>
      <c r="BB267" s="18"/>
      <c r="BC267" s="18"/>
      <c r="BD267" s="18"/>
      <c r="BE267" s="18"/>
      <c r="BF267" s="18"/>
      <c r="BG267" s="18"/>
      <c r="BH267" s="19"/>
      <c r="BI267" s="18"/>
      <c r="BJ267" s="18"/>
      <c r="BK267" s="18"/>
      <c r="BL267" s="18"/>
      <c r="BM267" s="18"/>
      <c r="BN267" s="18"/>
      <c r="BO267" s="18"/>
      <c r="BP267" s="18"/>
      <c r="BQ267" s="18"/>
      <c r="BR267" s="18"/>
      <c r="BS267" s="19"/>
      <c r="BT267" s="18"/>
      <c r="BU267" s="18"/>
      <c r="BV267" s="18"/>
      <c r="BW267" s="18"/>
      <c r="BX267" s="18"/>
      <c r="BY267" s="18"/>
      <c r="BZ267" s="18"/>
      <c r="CA267" s="18"/>
      <c r="CB267" s="18"/>
      <c r="CC267" s="18"/>
      <c r="CD267" s="18"/>
      <c r="CE267" s="18"/>
      <c r="CF267" s="18"/>
      <c r="CG267" s="18"/>
      <c r="CH267" s="18"/>
      <c r="CI267" s="18"/>
      <c r="CJ267" s="8">
        <f t="shared" si="149"/>
        <v>0</v>
      </c>
      <c r="CK267" s="8">
        <f t="shared" si="150"/>
        <v>0</v>
      </c>
      <c r="CL267" s="8" t="str">
        <f t="shared" si="161"/>
        <v/>
      </c>
      <c r="CM267" s="8" t="str">
        <f t="shared" si="162"/>
        <v/>
      </c>
      <c r="CN267" s="8" t="str">
        <f t="shared" si="163"/>
        <v/>
      </c>
      <c r="CO267" s="8" t="str">
        <f t="shared" si="164"/>
        <v/>
      </c>
      <c r="CP267" s="8">
        <f>IF(D267="",0,IF(D267=E267,0,IF(D267&lt;E267,0,IF('Equipes et choix des points'!$I$2=1,IF('Matchs et classements'!D267&gt;'Matchs et classements'!E267,3),IF('Equipes et choix des points'!$I$2=2,IF('Matchs et classements'!D267&gt;E267,4))))))</f>
        <v>0</v>
      </c>
      <c r="CQ267" s="8">
        <f>IF(E267="",0,IF(E267=D267,0,IF(E267&lt;D267,0,IF('Equipes et choix des points'!$I$2=1,IF('Matchs et classements'!E267&gt;'Matchs et classements'!D267,3),IF('Equipes et choix des points'!$I$2=2,IF('Matchs et classements'!E267&gt;'Matchs et classements'!D267,4))))))</f>
        <v>0</v>
      </c>
      <c r="CR267" s="8">
        <f>IF(D267="",0,IF(D267&gt;E267,0,IF(D267&lt;E267,0,IF('Equipes et choix des points'!$I$2=1,IF('Matchs et classements'!D267='Matchs et classements'!E267,1),IF('Equipes et choix des points'!$I$2=2,IF('Matchs et classements'!D267='Matchs et classements'!E267,2))))))</f>
        <v>0</v>
      </c>
      <c r="CS267" s="8">
        <f>IF(E267="",0,IF(E267&gt;D267,0,IF(E267&lt;D267,0,IF('Equipes et choix des points'!$I$2=1,IF('Matchs et classements'!E267='Matchs et classements'!D267,1),IF('Equipes et choix des points'!$I$2=2,IF('Matchs et classements'!E267='Matchs et classements'!D267,2))))))</f>
        <v>0</v>
      </c>
      <c r="CT267" s="8">
        <f>IF(D267="",0,IF(D267&gt;E267,0,IF(D267=E267,0,IF('Equipes et choix des points'!$I$2=1,IF('Matchs et classements'!D267&lt;'Matchs et classements'!E267,0),IF('Equipes et choix des points'!$I$2=2,IF('Matchs et classements'!D267&lt;'Matchs et classements'!E267,1))))))</f>
        <v>0</v>
      </c>
      <c r="CU267" s="8">
        <f>IF(E267="",0,IF(E267&gt;D267,0,IF(E267=D267,0,IF('Equipes et choix des points'!$I$2=1,IF('Matchs et classements'!E267&lt;'Matchs et classements'!D267,0),IF('Equipes et choix des points'!$I$2=2,IF('Matchs et classements'!E267&lt;'Matchs et classements'!D267,1))))))</f>
        <v>0</v>
      </c>
      <c r="CV267" s="8">
        <f t="shared" si="165"/>
        <v>0</v>
      </c>
      <c r="CW267" s="8">
        <f t="shared" si="166"/>
        <v>0</v>
      </c>
      <c r="CX267" s="8">
        <f t="shared" si="167"/>
        <v>0</v>
      </c>
      <c r="CY267" s="8">
        <f t="shared" si="168"/>
        <v>0</v>
      </c>
      <c r="CZ267" s="8" t="b">
        <f t="shared" si="151"/>
        <v>0</v>
      </c>
      <c r="DA267" s="8" t="b">
        <f t="shared" si="152"/>
        <v>0</v>
      </c>
      <c r="DB267" s="8" t="b">
        <f t="shared" si="153"/>
        <v>0</v>
      </c>
      <c r="DC267" s="8" t="b">
        <f t="shared" si="154"/>
        <v>0</v>
      </c>
      <c r="DD267" s="8" t="b">
        <f t="shared" si="155"/>
        <v>0</v>
      </c>
      <c r="DE267" s="8" t="b">
        <f t="shared" si="156"/>
        <v>0</v>
      </c>
      <c r="DF267" s="8">
        <f t="shared" si="157"/>
        <v>0</v>
      </c>
      <c r="DG267" s="8">
        <f t="shared" si="158"/>
        <v>0</v>
      </c>
      <c r="DH267" s="8">
        <f t="shared" si="159"/>
        <v>0</v>
      </c>
      <c r="DI267" s="8">
        <f t="shared" si="160"/>
        <v>0</v>
      </c>
      <c r="DJ267" s="19"/>
      <c r="DK267" s="18"/>
      <c r="DL267" s="18"/>
      <c r="DM267" s="19"/>
      <c r="DN267" s="19"/>
      <c r="DO267" s="18"/>
      <c r="DP267" s="18"/>
      <c r="DQ267" s="19"/>
      <c r="DR267" s="19"/>
      <c r="DS267" s="18"/>
      <c r="DT267" s="18"/>
      <c r="DU267" s="19"/>
      <c r="DV267" s="18"/>
      <c r="DW267" s="18"/>
      <c r="DX267" s="18"/>
      <c r="DY267" s="18"/>
      <c r="DZ267" s="18"/>
      <c r="EA267" s="18"/>
      <c r="EB267" s="18"/>
      <c r="EC267" s="18"/>
      <c r="ED267" s="18"/>
      <c r="EE267" s="18"/>
      <c r="EF267" s="18"/>
      <c r="EG267" s="18"/>
      <c r="EH267" s="18"/>
      <c r="EI267" s="18"/>
      <c r="EJ267" s="18"/>
      <c r="EK267" s="18"/>
      <c r="EL267" s="18"/>
      <c r="EM267" s="18"/>
      <c r="EN267" s="18"/>
      <c r="EO267" s="18"/>
      <c r="EP267" s="18"/>
      <c r="EQ267" s="18"/>
      <c r="ER267" s="18"/>
      <c r="ES267" s="18"/>
      <c r="ET267" s="18"/>
      <c r="EU267" s="18"/>
      <c r="EV267" s="18"/>
      <c r="EW267" s="18"/>
      <c r="EX267" s="18"/>
      <c r="EY267" s="18"/>
      <c r="EZ267" s="18"/>
      <c r="FA267" s="18"/>
      <c r="FB267" s="18"/>
      <c r="FC267" s="18"/>
      <c r="FD267" s="18"/>
      <c r="FE267" s="18"/>
    </row>
    <row r="268" spans="1:161" x14ac:dyDescent="0.25">
      <c r="A268" s="28"/>
      <c r="B268" s="71"/>
      <c r="C268" s="29"/>
      <c r="D268" s="30"/>
      <c r="E268" s="31"/>
      <c r="F268" s="32"/>
      <c r="G268" s="74"/>
      <c r="H268" s="33"/>
      <c r="I268" s="34"/>
      <c r="J268" s="35"/>
      <c r="K268" s="104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H268" s="18"/>
      <c r="AI268" s="18"/>
      <c r="AJ268" s="18"/>
      <c r="AK268" s="18"/>
      <c r="AL268" s="18"/>
      <c r="AM268" s="18"/>
      <c r="AN268" s="18"/>
      <c r="AO268" s="18"/>
      <c r="AP268" s="18"/>
      <c r="AQ268" s="18"/>
      <c r="AR268" s="18"/>
      <c r="AS268" s="18"/>
      <c r="AT268" s="18"/>
      <c r="AU268" s="18"/>
      <c r="AV268" s="18"/>
      <c r="AW268" s="19"/>
      <c r="AX268" s="18"/>
      <c r="AY268" s="18"/>
      <c r="AZ268" s="18"/>
      <c r="BA268" s="18"/>
      <c r="BB268" s="18"/>
      <c r="BC268" s="18"/>
      <c r="BD268" s="18"/>
      <c r="BE268" s="18"/>
      <c r="BF268" s="18"/>
      <c r="BG268" s="18"/>
      <c r="BH268" s="19"/>
      <c r="BI268" s="18"/>
      <c r="BJ268" s="18"/>
      <c r="BK268" s="18"/>
      <c r="BL268" s="18"/>
      <c r="BM268" s="18"/>
      <c r="BN268" s="18"/>
      <c r="BO268" s="18"/>
      <c r="BP268" s="18"/>
      <c r="BQ268" s="18"/>
      <c r="BR268" s="18"/>
      <c r="BS268" s="19"/>
      <c r="BT268" s="18"/>
      <c r="BU268" s="18"/>
      <c r="BV268" s="18"/>
      <c r="BW268" s="18"/>
      <c r="BX268" s="18"/>
      <c r="BY268" s="18"/>
      <c r="BZ268" s="18"/>
      <c r="CA268" s="18"/>
      <c r="CB268" s="18"/>
      <c r="CC268" s="18"/>
      <c r="CD268" s="18"/>
      <c r="CE268" s="18"/>
      <c r="CF268" s="18"/>
      <c r="CG268" s="18"/>
      <c r="CH268" s="18"/>
      <c r="CI268" s="18"/>
      <c r="CJ268" s="8">
        <f t="shared" si="149"/>
        <v>0</v>
      </c>
      <c r="CK268" s="8">
        <f t="shared" si="150"/>
        <v>0</v>
      </c>
      <c r="CL268" s="8" t="str">
        <f t="shared" si="161"/>
        <v/>
      </c>
      <c r="CM268" s="8" t="str">
        <f t="shared" si="162"/>
        <v/>
      </c>
      <c r="CN268" s="8" t="str">
        <f t="shared" si="163"/>
        <v/>
      </c>
      <c r="CO268" s="8" t="str">
        <f t="shared" si="164"/>
        <v/>
      </c>
      <c r="CP268" s="8">
        <f>IF(D268="",0,IF(D268=E268,0,IF(D268&lt;E268,0,IF('Equipes et choix des points'!$I$2=1,IF('Matchs et classements'!D268&gt;'Matchs et classements'!E268,3),IF('Equipes et choix des points'!$I$2=2,IF('Matchs et classements'!D268&gt;E268,4))))))</f>
        <v>0</v>
      </c>
      <c r="CQ268" s="8">
        <f>IF(E268="",0,IF(E268=D268,0,IF(E268&lt;D268,0,IF('Equipes et choix des points'!$I$2=1,IF('Matchs et classements'!E268&gt;'Matchs et classements'!D268,3),IF('Equipes et choix des points'!$I$2=2,IF('Matchs et classements'!E268&gt;'Matchs et classements'!D268,4))))))</f>
        <v>0</v>
      </c>
      <c r="CR268" s="8">
        <f>IF(D268="",0,IF(D268&gt;E268,0,IF(D268&lt;E268,0,IF('Equipes et choix des points'!$I$2=1,IF('Matchs et classements'!D268='Matchs et classements'!E268,1),IF('Equipes et choix des points'!$I$2=2,IF('Matchs et classements'!D268='Matchs et classements'!E268,2))))))</f>
        <v>0</v>
      </c>
      <c r="CS268" s="8">
        <f>IF(E268="",0,IF(E268&gt;D268,0,IF(E268&lt;D268,0,IF('Equipes et choix des points'!$I$2=1,IF('Matchs et classements'!E268='Matchs et classements'!D268,1),IF('Equipes et choix des points'!$I$2=2,IF('Matchs et classements'!E268='Matchs et classements'!D268,2))))))</f>
        <v>0</v>
      </c>
      <c r="CT268" s="8">
        <f>IF(D268="",0,IF(D268&gt;E268,0,IF(D268=E268,0,IF('Equipes et choix des points'!$I$2=1,IF('Matchs et classements'!D268&lt;'Matchs et classements'!E268,0),IF('Equipes et choix des points'!$I$2=2,IF('Matchs et classements'!D268&lt;'Matchs et classements'!E268,1))))))</f>
        <v>0</v>
      </c>
      <c r="CU268" s="8">
        <f>IF(E268="",0,IF(E268&gt;D268,0,IF(E268=D268,0,IF('Equipes et choix des points'!$I$2=1,IF('Matchs et classements'!E268&lt;'Matchs et classements'!D268,0),IF('Equipes et choix des points'!$I$2=2,IF('Matchs et classements'!E268&lt;'Matchs et classements'!D268,1))))))</f>
        <v>0</v>
      </c>
      <c r="CV268" s="8">
        <f t="shared" si="165"/>
        <v>0</v>
      </c>
      <c r="CW268" s="8">
        <f t="shared" si="166"/>
        <v>0</v>
      </c>
      <c r="CX268" s="8">
        <f t="shared" si="167"/>
        <v>0</v>
      </c>
      <c r="CY268" s="8">
        <f t="shared" si="168"/>
        <v>0</v>
      </c>
      <c r="CZ268" s="8" t="b">
        <f t="shared" si="151"/>
        <v>0</v>
      </c>
      <c r="DA268" s="8" t="b">
        <f t="shared" si="152"/>
        <v>0</v>
      </c>
      <c r="DB268" s="8" t="b">
        <f t="shared" si="153"/>
        <v>0</v>
      </c>
      <c r="DC268" s="8" t="b">
        <f t="shared" si="154"/>
        <v>0</v>
      </c>
      <c r="DD268" s="8" t="b">
        <f t="shared" si="155"/>
        <v>0</v>
      </c>
      <c r="DE268" s="8" t="b">
        <f t="shared" si="156"/>
        <v>0</v>
      </c>
      <c r="DF268" s="8">
        <f t="shared" si="157"/>
        <v>0</v>
      </c>
      <c r="DG268" s="8">
        <f t="shared" si="158"/>
        <v>0</v>
      </c>
      <c r="DH268" s="8">
        <f t="shared" si="159"/>
        <v>0</v>
      </c>
      <c r="DI268" s="8">
        <f t="shared" si="160"/>
        <v>0</v>
      </c>
      <c r="DJ268" s="19"/>
      <c r="DK268" s="18"/>
      <c r="DL268" s="18"/>
      <c r="DM268" s="19"/>
      <c r="DN268" s="19"/>
      <c r="DO268" s="18"/>
      <c r="DP268" s="18"/>
      <c r="DQ268" s="19"/>
      <c r="DR268" s="19"/>
      <c r="DS268" s="18"/>
      <c r="DT268" s="18"/>
      <c r="DU268" s="19"/>
      <c r="DV268" s="18"/>
      <c r="DW268" s="18"/>
      <c r="DX268" s="18"/>
      <c r="DY268" s="18"/>
      <c r="DZ268" s="18"/>
      <c r="EA268" s="18"/>
      <c r="EB268" s="18"/>
      <c r="EC268" s="18"/>
      <c r="ED268" s="18"/>
      <c r="EE268" s="18"/>
      <c r="EF268" s="18"/>
      <c r="EG268" s="18"/>
      <c r="EH268" s="18"/>
      <c r="EI268" s="18"/>
      <c r="EJ268" s="18"/>
      <c r="EK268" s="18"/>
      <c r="EL268" s="18"/>
      <c r="EM268" s="18"/>
      <c r="EN268" s="18"/>
      <c r="EO268" s="18"/>
      <c r="EP268" s="18"/>
      <c r="EQ268" s="18"/>
      <c r="ER268" s="18"/>
      <c r="ES268" s="18"/>
      <c r="ET268" s="18"/>
      <c r="EU268" s="18"/>
      <c r="EV268" s="18"/>
      <c r="EW268" s="18"/>
      <c r="EX268" s="18"/>
      <c r="EY268" s="18"/>
      <c r="EZ268" s="18"/>
      <c r="FA268" s="18"/>
      <c r="FB268" s="18"/>
      <c r="FC268" s="18"/>
      <c r="FD268" s="18"/>
      <c r="FE268" s="18"/>
    </row>
    <row r="269" spans="1:161" x14ac:dyDescent="0.25">
      <c r="A269" s="28"/>
      <c r="B269" s="71"/>
      <c r="C269" s="29"/>
      <c r="D269" s="30"/>
      <c r="E269" s="31"/>
      <c r="F269" s="32"/>
      <c r="G269" s="74"/>
      <c r="H269" s="33"/>
      <c r="I269" s="34"/>
      <c r="J269" s="35"/>
      <c r="K269" s="104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  <c r="AE269" s="18"/>
      <c r="AF269" s="18"/>
      <c r="AG269" s="18"/>
      <c r="AH269" s="18"/>
      <c r="AI269" s="18"/>
      <c r="AJ269" s="18"/>
      <c r="AK269" s="18"/>
      <c r="AL269" s="18"/>
      <c r="AM269" s="18"/>
      <c r="AN269" s="18"/>
      <c r="AO269" s="18"/>
      <c r="AP269" s="18"/>
      <c r="AQ269" s="18"/>
      <c r="AR269" s="18"/>
      <c r="AS269" s="18"/>
      <c r="AT269" s="18"/>
      <c r="AU269" s="18"/>
      <c r="AV269" s="18"/>
      <c r="AW269" s="19"/>
      <c r="AX269" s="18"/>
      <c r="AY269" s="18"/>
      <c r="AZ269" s="18"/>
      <c r="BA269" s="18"/>
      <c r="BB269" s="18"/>
      <c r="BC269" s="18"/>
      <c r="BD269" s="18"/>
      <c r="BE269" s="18"/>
      <c r="BF269" s="18"/>
      <c r="BG269" s="18"/>
      <c r="BH269" s="19"/>
      <c r="BI269" s="18"/>
      <c r="BJ269" s="18"/>
      <c r="BK269" s="18"/>
      <c r="BL269" s="18"/>
      <c r="BM269" s="18"/>
      <c r="BN269" s="18"/>
      <c r="BO269" s="18"/>
      <c r="BP269" s="18"/>
      <c r="BQ269" s="18"/>
      <c r="BR269" s="18"/>
      <c r="BS269" s="19"/>
      <c r="BT269" s="18"/>
      <c r="BU269" s="18"/>
      <c r="BV269" s="18"/>
      <c r="BW269" s="18"/>
      <c r="BX269" s="18"/>
      <c r="BY269" s="18"/>
      <c r="BZ269" s="18"/>
      <c r="CA269" s="18"/>
      <c r="CB269" s="18"/>
      <c r="CC269" s="18"/>
      <c r="CD269" s="18"/>
      <c r="CE269" s="18"/>
      <c r="CF269" s="18"/>
      <c r="CG269" s="18"/>
      <c r="CH269" s="18"/>
      <c r="CI269" s="18"/>
      <c r="CJ269" s="8">
        <f t="shared" si="149"/>
        <v>0</v>
      </c>
      <c r="CK269" s="8">
        <f t="shared" si="150"/>
        <v>0</v>
      </c>
      <c r="CL269" s="8" t="str">
        <f t="shared" si="161"/>
        <v/>
      </c>
      <c r="CM269" s="8" t="str">
        <f t="shared" si="162"/>
        <v/>
      </c>
      <c r="CN269" s="8" t="str">
        <f t="shared" si="163"/>
        <v/>
      </c>
      <c r="CO269" s="8" t="str">
        <f t="shared" si="164"/>
        <v/>
      </c>
      <c r="CP269" s="8">
        <f>IF(D269="",0,IF(D269=E269,0,IF(D269&lt;E269,0,IF('Equipes et choix des points'!$I$2=1,IF('Matchs et classements'!D269&gt;'Matchs et classements'!E269,3),IF('Equipes et choix des points'!$I$2=2,IF('Matchs et classements'!D269&gt;E269,4))))))</f>
        <v>0</v>
      </c>
      <c r="CQ269" s="8">
        <f>IF(E269="",0,IF(E269=D269,0,IF(E269&lt;D269,0,IF('Equipes et choix des points'!$I$2=1,IF('Matchs et classements'!E269&gt;'Matchs et classements'!D269,3),IF('Equipes et choix des points'!$I$2=2,IF('Matchs et classements'!E269&gt;'Matchs et classements'!D269,4))))))</f>
        <v>0</v>
      </c>
      <c r="CR269" s="8">
        <f>IF(D269="",0,IF(D269&gt;E269,0,IF(D269&lt;E269,0,IF('Equipes et choix des points'!$I$2=1,IF('Matchs et classements'!D269='Matchs et classements'!E269,1),IF('Equipes et choix des points'!$I$2=2,IF('Matchs et classements'!D269='Matchs et classements'!E269,2))))))</f>
        <v>0</v>
      </c>
      <c r="CS269" s="8">
        <f>IF(E269="",0,IF(E269&gt;D269,0,IF(E269&lt;D269,0,IF('Equipes et choix des points'!$I$2=1,IF('Matchs et classements'!E269='Matchs et classements'!D269,1),IF('Equipes et choix des points'!$I$2=2,IF('Matchs et classements'!E269='Matchs et classements'!D269,2))))))</f>
        <v>0</v>
      </c>
      <c r="CT269" s="8">
        <f>IF(D269="",0,IF(D269&gt;E269,0,IF(D269=E269,0,IF('Equipes et choix des points'!$I$2=1,IF('Matchs et classements'!D269&lt;'Matchs et classements'!E269,0),IF('Equipes et choix des points'!$I$2=2,IF('Matchs et classements'!D269&lt;'Matchs et classements'!E269,1))))))</f>
        <v>0</v>
      </c>
      <c r="CU269" s="8">
        <f>IF(E269="",0,IF(E269&gt;D269,0,IF(E269=D269,0,IF('Equipes et choix des points'!$I$2=1,IF('Matchs et classements'!E269&lt;'Matchs et classements'!D269,0),IF('Equipes et choix des points'!$I$2=2,IF('Matchs et classements'!E269&lt;'Matchs et classements'!D269,1))))))</f>
        <v>0</v>
      </c>
      <c r="CV269" s="8">
        <f t="shared" si="165"/>
        <v>0</v>
      </c>
      <c r="CW269" s="8">
        <f t="shared" si="166"/>
        <v>0</v>
      </c>
      <c r="CX269" s="8">
        <f t="shared" si="167"/>
        <v>0</v>
      </c>
      <c r="CY269" s="8">
        <f t="shared" si="168"/>
        <v>0</v>
      </c>
      <c r="CZ269" s="8" t="b">
        <f t="shared" si="151"/>
        <v>0</v>
      </c>
      <c r="DA269" s="8" t="b">
        <f t="shared" si="152"/>
        <v>0</v>
      </c>
      <c r="DB269" s="8" t="b">
        <f t="shared" si="153"/>
        <v>0</v>
      </c>
      <c r="DC269" s="8" t="b">
        <f t="shared" si="154"/>
        <v>0</v>
      </c>
      <c r="DD269" s="8" t="b">
        <f t="shared" si="155"/>
        <v>0</v>
      </c>
      <c r="DE269" s="8" t="b">
        <f t="shared" si="156"/>
        <v>0</v>
      </c>
      <c r="DF269" s="8">
        <f t="shared" si="157"/>
        <v>0</v>
      </c>
      <c r="DG269" s="8">
        <f t="shared" si="158"/>
        <v>0</v>
      </c>
      <c r="DH269" s="8">
        <f t="shared" si="159"/>
        <v>0</v>
      </c>
      <c r="DI269" s="8">
        <f t="shared" si="160"/>
        <v>0</v>
      </c>
      <c r="DJ269" s="19"/>
      <c r="DK269" s="18"/>
      <c r="DL269" s="18"/>
      <c r="DM269" s="19"/>
      <c r="DN269" s="19"/>
      <c r="DO269" s="18"/>
      <c r="DP269" s="18"/>
      <c r="DQ269" s="19"/>
      <c r="DR269" s="19"/>
      <c r="DS269" s="18"/>
      <c r="DT269" s="18"/>
      <c r="DU269" s="19"/>
      <c r="DV269" s="18"/>
      <c r="DW269" s="18"/>
      <c r="DX269" s="18"/>
      <c r="DY269" s="18"/>
      <c r="DZ269" s="18"/>
      <c r="EA269" s="18"/>
      <c r="EB269" s="18"/>
      <c r="EC269" s="18"/>
      <c r="ED269" s="18"/>
      <c r="EE269" s="18"/>
      <c r="EF269" s="18"/>
      <c r="EG269" s="18"/>
      <c r="EH269" s="18"/>
      <c r="EI269" s="18"/>
      <c r="EJ269" s="18"/>
      <c r="EK269" s="18"/>
      <c r="EL269" s="18"/>
      <c r="EM269" s="18"/>
      <c r="EN269" s="18"/>
      <c r="EO269" s="18"/>
      <c r="EP269" s="18"/>
      <c r="EQ269" s="18"/>
      <c r="ER269" s="18"/>
      <c r="ES269" s="18"/>
      <c r="ET269" s="18"/>
      <c r="EU269" s="18"/>
      <c r="EV269" s="18"/>
      <c r="EW269" s="18"/>
      <c r="EX269" s="18"/>
      <c r="EY269" s="18"/>
      <c r="EZ269" s="18"/>
      <c r="FA269" s="18"/>
      <c r="FB269" s="18"/>
      <c r="FC269" s="18"/>
      <c r="FD269" s="18"/>
      <c r="FE269" s="18"/>
    </row>
    <row r="270" spans="1:161" x14ac:dyDescent="0.25">
      <c r="A270" s="28"/>
      <c r="B270" s="71"/>
      <c r="C270" s="29"/>
      <c r="D270" s="30"/>
      <c r="E270" s="31"/>
      <c r="F270" s="32"/>
      <c r="G270" s="74"/>
      <c r="H270" s="33"/>
      <c r="I270" s="34"/>
      <c r="J270" s="35"/>
      <c r="K270" s="104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18"/>
      <c r="AF270" s="18"/>
      <c r="AG270" s="18"/>
      <c r="AH270" s="18"/>
      <c r="AI270" s="18"/>
      <c r="AJ270" s="18"/>
      <c r="AK270" s="18"/>
      <c r="AL270" s="18"/>
      <c r="AM270" s="18"/>
      <c r="AN270" s="18"/>
      <c r="AO270" s="18"/>
      <c r="AP270" s="18"/>
      <c r="AQ270" s="18"/>
      <c r="AR270" s="18"/>
      <c r="AS270" s="18"/>
      <c r="AT270" s="18"/>
      <c r="AU270" s="18"/>
      <c r="AV270" s="18"/>
      <c r="AW270" s="19"/>
      <c r="AX270" s="18"/>
      <c r="AY270" s="18"/>
      <c r="AZ270" s="18"/>
      <c r="BA270" s="18"/>
      <c r="BB270" s="18"/>
      <c r="BC270" s="18"/>
      <c r="BD270" s="18"/>
      <c r="BE270" s="18"/>
      <c r="BF270" s="18"/>
      <c r="BG270" s="18"/>
      <c r="BH270" s="19"/>
      <c r="BI270" s="18"/>
      <c r="BJ270" s="18"/>
      <c r="BK270" s="18"/>
      <c r="BL270" s="18"/>
      <c r="BM270" s="18"/>
      <c r="BN270" s="18"/>
      <c r="BO270" s="18"/>
      <c r="BP270" s="18"/>
      <c r="BQ270" s="18"/>
      <c r="BR270" s="18"/>
      <c r="BS270" s="19"/>
      <c r="BT270" s="18"/>
      <c r="BU270" s="18"/>
      <c r="BV270" s="18"/>
      <c r="BW270" s="18"/>
      <c r="BX270" s="18"/>
      <c r="BY270" s="18"/>
      <c r="BZ270" s="18"/>
      <c r="CA270" s="18"/>
      <c r="CB270" s="18"/>
      <c r="CC270" s="18"/>
      <c r="CD270" s="18"/>
      <c r="CE270" s="18"/>
      <c r="CF270" s="18"/>
      <c r="CG270" s="18"/>
      <c r="CH270" s="18"/>
      <c r="CI270" s="18"/>
      <c r="CJ270" s="8">
        <f t="shared" si="149"/>
        <v>0</v>
      </c>
      <c r="CK270" s="8">
        <f t="shared" si="150"/>
        <v>0</v>
      </c>
      <c r="CL270" s="8" t="str">
        <f t="shared" si="161"/>
        <v/>
      </c>
      <c r="CM270" s="8" t="str">
        <f t="shared" si="162"/>
        <v/>
      </c>
      <c r="CN270" s="8" t="str">
        <f t="shared" si="163"/>
        <v/>
      </c>
      <c r="CO270" s="8" t="str">
        <f t="shared" si="164"/>
        <v/>
      </c>
      <c r="CP270" s="8">
        <f>IF(D270="",0,IF(D270=E270,0,IF(D270&lt;E270,0,IF('Equipes et choix des points'!$I$2=1,IF('Matchs et classements'!D270&gt;'Matchs et classements'!E270,3),IF('Equipes et choix des points'!$I$2=2,IF('Matchs et classements'!D270&gt;E270,4))))))</f>
        <v>0</v>
      </c>
      <c r="CQ270" s="8">
        <f>IF(E270="",0,IF(E270=D270,0,IF(E270&lt;D270,0,IF('Equipes et choix des points'!$I$2=1,IF('Matchs et classements'!E270&gt;'Matchs et classements'!D270,3),IF('Equipes et choix des points'!$I$2=2,IF('Matchs et classements'!E270&gt;'Matchs et classements'!D270,4))))))</f>
        <v>0</v>
      </c>
      <c r="CR270" s="8">
        <f>IF(D270="",0,IF(D270&gt;E270,0,IF(D270&lt;E270,0,IF('Equipes et choix des points'!$I$2=1,IF('Matchs et classements'!D270='Matchs et classements'!E270,1),IF('Equipes et choix des points'!$I$2=2,IF('Matchs et classements'!D270='Matchs et classements'!E270,2))))))</f>
        <v>0</v>
      </c>
      <c r="CS270" s="8">
        <f>IF(E270="",0,IF(E270&gt;D270,0,IF(E270&lt;D270,0,IF('Equipes et choix des points'!$I$2=1,IF('Matchs et classements'!E270='Matchs et classements'!D270,1),IF('Equipes et choix des points'!$I$2=2,IF('Matchs et classements'!E270='Matchs et classements'!D270,2))))))</f>
        <v>0</v>
      </c>
      <c r="CT270" s="8">
        <f>IF(D270="",0,IF(D270&gt;E270,0,IF(D270=E270,0,IF('Equipes et choix des points'!$I$2=1,IF('Matchs et classements'!D270&lt;'Matchs et classements'!E270,0),IF('Equipes et choix des points'!$I$2=2,IF('Matchs et classements'!D270&lt;'Matchs et classements'!E270,1))))))</f>
        <v>0</v>
      </c>
      <c r="CU270" s="8">
        <f>IF(E270="",0,IF(E270&gt;D270,0,IF(E270=D270,0,IF('Equipes et choix des points'!$I$2=1,IF('Matchs et classements'!E270&lt;'Matchs et classements'!D270,0),IF('Equipes et choix des points'!$I$2=2,IF('Matchs et classements'!E270&lt;'Matchs et classements'!D270,1))))))</f>
        <v>0</v>
      </c>
      <c r="CV270" s="8">
        <f t="shared" si="165"/>
        <v>0</v>
      </c>
      <c r="CW270" s="8">
        <f t="shared" si="166"/>
        <v>0</v>
      </c>
      <c r="CX270" s="8">
        <f t="shared" si="167"/>
        <v>0</v>
      </c>
      <c r="CY270" s="8">
        <f t="shared" si="168"/>
        <v>0</v>
      </c>
      <c r="CZ270" s="8" t="b">
        <f t="shared" si="151"/>
        <v>0</v>
      </c>
      <c r="DA270" s="8" t="b">
        <f t="shared" si="152"/>
        <v>0</v>
      </c>
      <c r="DB270" s="8" t="b">
        <f t="shared" si="153"/>
        <v>0</v>
      </c>
      <c r="DC270" s="8" t="b">
        <f t="shared" si="154"/>
        <v>0</v>
      </c>
      <c r="DD270" s="8" t="b">
        <f t="shared" si="155"/>
        <v>0</v>
      </c>
      <c r="DE270" s="8" t="b">
        <f t="shared" si="156"/>
        <v>0</v>
      </c>
      <c r="DF270" s="8">
        <f t="shared" si="157"/>
        <v>0</v>
      </c>
      <c r="DG270" s="8">
        <f t="shared" si="158"/>
        <v>0</v>
      </c>
      <c r="DH270" s="8">
        <f t="shared" si="159"/>
        <v>0</v>
      </c>
      <c r="DI270" s="8">
        <f t="shared" si="160"/>
        <v>0</v>
      </c>
      <c r="DJ270" s="19"/>
      <c r="DK270" s="18"/>
      <c r="DL270" s="18"/>
      <c r="DM270" s="19"/>
      <c r="DN270" s="19"/>
      <c r="DO270" s="18"/>
      <c r="DP270" s="18"/>
      <c r="DQ270" s="19"/>
      <c r="DR270" s="19"/>
      <c r="DS270" s="18"/>
      <c r="DT270" s="18"/>
      <c r="DU270" s="19"/>
      <c r="DV270" s="18"/>
      <c r="DW270" s="18"/>
      <c r="DX270" s="18"/>
      <c r="DY270" s="18"/>
      <c r="DZ270" s="18"/>
      <c r="EA270" s="18"/>
      <c r="EB270" s="18"/>
      <c r="EC270" s="18"/>
      <c r="ED270" s="18"/>
      <c r="EE270" s="18"/>
      <c r="EF270" s="18"/>
      <c r="EG270" s="18"/>
      <c r="EH270" s="18"/>
      <c r="EI270" s="18"/>
      <c r="EJ270" s="18"/>
      <c r="EK270" s="18"/>
      <c r="EL270" s="18"/>
      <c r="EM270" s="18"/>
      <c r="EN270" s="18"/>
      <c r="EO270" s="18"/>
      <c r="EP270" s="18"/>
      <c r="EQ270" s="18"/>
      <c r="ER270" s="18"/>
      <c r="ES270" s="18"/>
      <c r="ET270" s="18"/>
      <c r="EU270" s="18"/>
      <c r="EV270" s="18"/>
      <c r="EW270" s="18"/>
      <c r="EX270" s="18"/>
      <c r="EY270" s="18"/>
      <c r="EZ270" s="18"/>
      <c r="FA270" s="18"/>
      <c r="FB270" s="18"/>
      <c r="FC270" s="18"/>
      <c r="FD270" s="18"/>
      <c r="FE270" s="18"/>
    </row>
    <row r="271" spans="1:161" x14ac:dyDescent="0.25">
      <c r="A271" s="28"/>
      <c r="B271" s="71"/>
      <c r="C271" s="29"/>
      <c r="D271" s="30"/>
      <c r="E271" s="31"/>
      <c r="F271" s="32"/>
      <c r="G271" s="74"/>
      <c r="H271" s="33"/>
      <c r="I271" s="34"/>
      <c r="J271" s="35"/>
      <c r="K271" s="104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  <c r="AE271" s="18"/>
      <c r="AF271" s="18"/>
      <c r="AG271" s="18"/>
      <c r="AH271" s="18"/>
      <c r="AI271" s="18"/>
      <c r="AJ271" s="18"/>
      <c r="AK271" s="18"/>
      <c r="AL271" s="18"/>
      <c r="AM271" s="18"/>
      <c r="AN271" s="18"/>
      <c r="AO271" s="18"/>
      <c r="AP271" s="18"/>
      <c r="AQ271" s="18"/>
      <c r="AR271" s="18"/>
      <c r="AS271" s="18"/>
      <c r="AT271" s="18"/>
      <c r="AU271" s="18"/>
      <c r="AV271" s="18"/>
      <c r="AW271" s="19"/>
      <c r="AX271" s="18"/>
      <c r="AY271" s="18"/>
      <c r="AZ271" s="18"/>
      <c r="BA271" s="18"/>
      <c r="BB271" s="18"/>
      <c r="BC271" s="18"/>
      <c r="BD271" s="18"/>
      <c r="BE271" s="18"/>
      <c r="BF271" s="18"/>
      <c r="BG271" s="18"/>
      <c r="BH271" s="19"/>
      <c r="BI271" s="18"/>
      <c r="BJ271" s="18"/>
      <c r="BK271" s="18"/>
      <c r="BL271" s="18"/>
      <c r="BM271" s="18"/>
      <c r="BN271" s="18"/>
      <c r="BO271" s="18"/>
      <c r="BP271" s="18"/>
      <c r="BQ271" s="18"/>
      <c r="BR271" s="18"/>
      <c r="BS271" s="19"/>
      <c r="BT271" s="18"/>
      <c r="BU271" s="18"/>
      <c r="BV271" s="18"/>
      <c r="BW271" s="18"/>
      <c r="BX271" s="18"/>
      <c r="BY271" s="18"/>
      <c r="BZ271" s="18"/>
      <c r="CA271" s="18"/>
      <c r="CB271" s="18"/>
      <c r="CC271" s="18"/>
      <c r="CD271" s="18"/>
      <c r="CE271" s="18"/>
      <c r="CF271" s="18"/>
      <c r="CG271" s="18"/>
      <c r="CH271" s="18"/>
      <c r="CI271" s="18"/>
      <c r="CJ271" s="8">
        <f t="shared" si="149"/>
        <v>0</v>
      </c>
      <c r="CK271" s="8">
        <f t="shared" si="150"/>
        <v>0</v>
      </c>
      <c r="CL271" s="8" t="str">
        <f t="shared" si="161"/>
        <v/>
      </c>
      <c r="CM271" s="8" t="str">
        <f t="shared" si="162"/>
        <v/>
      </c>
      <c r="CN271" s="8" t="str">
        <f t="shared" si="163"/>
        <v/>
      </c>
      <c r="CO271" s="8" t="str">
        <f t="shared" si="164"/>
        <v/>
      </c>
      <c r="CP271" s="8">
        <f>IF(D271="",0,IF(D271=E271,0,IF(D271&lt;E271,0,IF('Equipes et choix des points'!$I$2=1,IF('Matchs et classements'!D271&gt;'Matchs et classements'!E271,3),IF('Equipes et choix des points'!$I$2=2,IF('Matchs et classements'!D271&gt;E271,4))))))</f>
        <v>0</v>
      </c>
      <c r="CQ271" s="8">
        <f>IF(E271="",0,IF(E271=D271,0,IF(E271&lt;D271,0,IF('Equipes et choix des points'!$I$2=1,IF('Matchs et classements'!E271&gt;'Matchs et classements'!D271,3),IF('Equipes et choix des points'!$I$2=2,IF('Matchs et classements'!E271&gt;'Matchs et classements'!D271,4))))))</f>
        <v>0</v>
      </c>
      <c r="CR271" s="8">
        <f>IF(D271="",0,IF(D271&gt;E271,0,IF(D271&lt;E271,0,IF('Equipes et choix des points'!$I$2=1,IF('Matchs et classements'!D271='Matchs et classements'!E271,1),IF('Equipes et choix des points'!$I$2=2,IF('Matchs et classements'!D271='Matchs et classements'!E271,2))))))</f>
        <v>0</v>
      </c>
      <c r="CS271" s="8">
        <f>IF(E271="",0,IF(E271&gt;D271,0,IF(E271&lt;D271,0,IF('Equipes et choix des points'!$I$2=1,IF('Matchs et classements'!E271='Matchs et classements'!D271,1),IF('Equipes et choix des points'!$I$2=2,IF('Matchs et classements'!E271='Matchs et classements'!D271,2))))))</f>
        <v>0</v>
      </c>
      <c r="CT271" s="8">
        <f>IF(D271="",0,IF(D271&gt;E271,0,IF(D271=E271,0,IF('Equipes et choix des points'!$I$2=1,IF('Matchs et classements'!D271&lt;'Matchs et classements'!E271,0),IF('Equipes et choix des points'!$I$2=2,IF('Matchs et classements'!D271&lt;'Matchs et classements'!E271,1))))))</f>
        <v>0</v>
      </c>
      <c r="CU271" s="8">
        <f>IF(E271="",0,IF(E271&gt;D271,0,IF(E271=D271,0,IF('Equipes et choix des points'!$I$2=1,IF('Matchs et classements'!E271&lt;'Matchs et classements'!D271,0),IF('Equipes et choix des points'!$I$2=2,IF('Matchs et classements'!E271&lt;'Matchs et classements'!D271,1))))))</f>
        <v>0</v>
      </c>
      <c r="CV271" s="8">
        <f t="shared" si="165"/>
        <v>0</v>
      </c>
      <c r="CW271" s="8">
        <f t="shared" si="166"/>
        <v>0</v>
      </c>
      <c r="CX271" s="8">
        <f t="shared" si="167"/>
        <v>0</v>
      </c>
      <c r="CY271" s="8">
        <f t="shared" si="168"/>
        <v>0</v>
      </c>
      <c r="CZ271" s="8" t="b">
        <f t="shared" si="151"/>
        <v>0</v>
      </c>
      <c r="DA271" s="8" t="b">
        <f t="shared" si="152"/>
        <v>0</v>
      </c>
      <c r="DB271" s="8" t="b">
        <f t="shared" si="153"/>
        <v>0</v>
      </c>
      <c r="DC271" s="8" t="b">
        <f t="shared" si="154"/>
        <v>0</v>
      </c>
      <c r="DD271" s="8" t="b">
        <f t="shared" si="155"/>
        <v>0</v>
      </c>
      <c r="DE271" s="8" t="b">
        <f t="shared" si="156"/>
        <v>0</v>
      </c>
      <c r="DF271" s="8">
        <f t="shared" si="157"/>
        <v>0</v>
      </c>
      <c r="DG271" s="8">
        <f t="shared" si="158"/>
        <v>0</v>
      </c>
      <c r="DH271" s="8">
        <f t="shared" si="159"/>
        <v>0</v>
      </c>
      <c r="DI271" s="8">
        <f t="shared" si="160"/>
        <v>0</v>
      </c>
      <c r="DJ271" s="19"/>
      <c r="DK271" s="18"/>
      <c r="DL271" s="18"/>
      <c r="DM271" s="19"/>
      <c r="DN271" s="19"/>
      <c r="DO271" s="18"/>
      <c r="DP271" s="18"/>
      <c r="DQ271" s="19"/>
      <c r="DR271" s="19"/>
      <c r="DS271" s="18"/>
      <c r="DT271" s="18"/>
      <c r="DU271" s="19"/>
      <c r="DV271" s="18"/>
      <c r="DW271" s="18"/>
      <c r="DX271" s="18"/>
      <c r="DY271" s="18"/>
      <c r="DZ271" s="18"/>
      <c r="EA271" s="18"/>
      <c r="EB271" s="18"/>
      <c r="EC271" s="18"/>
      <c r="ED271" s="18"/>
      <c r="EE271" s="18"/>
      <c r="EF271" s="18"/>
      <c r="EG271" s="18"/>
      <c r="EH271" s="18"/>
      <c r="EI271" s="18"/>
      <c r="EJ271" s="18"/>
      <c r="EK271" s="18"/>
      <c r="EL271" s="18"/>
      <c r="EM271" s="18"/>
      <c r="EN271" s="18"/>
      <c r="EO271" s="18"/>
      <c r="EP271" s="18"/>
      <c r="EQ271" s="18"/>
      <c r="ER271" s="18"/>
      <c r="ES271" s="18"/>
      <c r="ET271" s="18"/>
      <c r="EU271" s="18"/>
      <c r="EV271" s="18"/>
      <c r="EW271" s="18"/>
      <c r="EX271" s="18"/>
      <c r="EY271" s="18"/>
      <c r="EZ271" s="18"/>
      <c r="FA271" s="18"/>
      <c r="FB271" s="18"/>
      <c r="FC271" s="18"/>
      <c r="FD271" s="18"/>
      <c r="FE271" s="18"/>
    </row>
    <row r="272" spans="1:161" x14ac:dyDescent="0.25">
      <c r="A272" s="28"/>
      <c r="B272" s="71"/>
      <c r="C272" s="29"/>
      <c r="D272" s="30"/>
      <c r="E272" s="31"/>
      <c r="F272" s="32"/>
      <c r="G272" s="74"/>
      <c r="H272" s="33"/>
      <c r="I272" s="34"/>
      <c r="J272" s="35"/>
      <c r="K272" s="104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18"/>
      <c r="AF272" s="18"/>
      <c r="AG272" s="18"/>
      <c r="AH272" s="18"/>
      <c r="AI272" s="18"/>
      <c r="AJ272" s="18"/>
      <c r="AK272" s="18"/>
      <c r="AL272" s="18"/>
      <c r="AM272" s="18"/>
      <c r="AN272" s="18"/>
      <c r="AO272" s="18"/>
      <c r="AP272" s="18"/>
      <c r="AQ272" s="18"/>
      <c r="AR272" s="18"/>
      <c r="AS272" s="18"/>
      <c r="AT272" s="18"/>
      <c r="AU272" s="18"/>
      <c r="AV272" s="18"/>
      <c r="AW272" s="19"/>
      <c r="AX272" s="18"/>
      <c r="AY272" s="18"/>
      <c r="AZ272" s="18"/>
      <c r="BA272" s="18"/>
      <c r="BB272" s="18"/>
      <c r="BC272" s="18"/>
      <c r="BD272" s="18"/>
      <c r="BE272" s="18"/>
      <c r="BF272" s="18"/>
      <c r="BG272" s="18"/>
      <c r="BH272" s="19"/>
      <c r="BI272" s="18"/>
      <c r="BJ272" s="18"/>
      <c r="BK272" s="18"/>
      <c r="BL272" s="18"/>
      <c r="BM272" s="18"/>
      <c r="BN272" s="18"/>
      <c r="BO272" s="18"/>
      <c r="BP272" s="18"/>
      <c r="BQ272" s="18"/>
      <c r="BR272" s="18"/>
      <c r="BS272" s="19"/>
      <c r="BT272" s="18"/>
      <c r="BU272" s="18"/>
      <c r="BV272" s="18"/>
      <c r="BW272" s="18"/>
      <c r="BX272" s="18"/>
      <c r="BY272" s="18"/>
      <c r="BZ272" s="18"/>
      <c r="CA272" s="18"/>
      <c r="CB272" s="18"/>
      <c r="CC272" s="18"/>
      <c r="CD272" s="18"/>
      <c r="CE272" s="18"/>
      <c r="CF272" s="18"/>
      <c r="CG272" s="18"/>
      <c r="CH272" s="18"/>
      <c r="CI272" s="18"/>
      <c r="CJ272" s="8">
        <f t="shared" si="149"/>
        <v>0</v>
      </c>
      <c r="CK272" s="8">
        <f t="shared" si="150"/>
        <v>0</v>
      </c>
      <c r="CL272" s="8" t="str">
        <f t="shared" si="161"/>
        <v/>
      </c>
      <c r="CM272" s="8" t="str">
        <f t="shared" si="162"/>
        <v/>
      </c>
      <c r="CN272" s="8" t="str">
        <f t="shared" si="163"/>
        <v/>
      </c>
      <c r="CO272" s="8" t="str">
        <f t="shared" si="164"/>
        <v/>
      </c>
      <c r="CP272" s="8">
        <f>IF(D272="",0,IF(D272=E272,0,IF(D272&lt;E272,0,IF('Equipes et choix des points'!$I$2=1,IF('Matchs et classements'!D272&gt;'Matchs et classements'!E272,3),IF('Equipes et choix des points'!$I$2=2,IF('Matchs et classements'!D272&gt;E272,4))))))</f>
        <v>0</v>
      </c>
      <c r="CQ272" s="8">
        <f>IF(E272="",0,IF(E272=D272,0,IF(E272&lt;D272,0,IF('Equipes et choix des points'!$I$2=1,IF('Matchs et classements'!E272&gt;'Matchs et classements'!D272,3),IF('Equipes et choix des points'!$I$2=2,IF('Matchs et classements'!E272&gt;'Matchs et classements'!D272,4))))))</f>
        <v>0</v>
      </c>
      <c r="CR272" s="8">
        <f>IF(D272="",0,IF(D272&gt;E272,0,IF(D272&lt;E272,0,IF('Equipes et choix des points'!$I$2=1,IF('Matchs et classements'!D272='Matchs et classements'!E272,1),IF('Equipes et choix des points'!$I$2=2,IF('Matchs et classements'!D272='Matchs et classements'!E272,2))))))</f>
        <v>0</v>
      </c>
      <c r="CS272" s="8">
        <f>IF(E272="",0,IF(E272&gt;D272,0,IF(E272&lt;D272,0,IF('Equipes et choix des points'!$I$2=1,IF('Matchs et classements'!E272='Matchs et classements'!D272,1),IF('Equipes et choix des points'!$I$2=2,IF('Matchs et classements'!E272='Matchs et classements'!D272,2))))))</f>
        <v>0</v>
      </c>
      <c r="CT272" s="8">
        <f>IF(D272="",0,IF(D272&gt;E272,0,IF(D272=E272,0,IF('Equipes et choix des points'!$I$2=1,IF('Matchs et classements'!D272&lt;'Matchs et classements'!E272,0),IF('Equipes et choix des points'!$I$2=2,IF('Matchs et classements'!D272&lt;'Matchs et classements'!E272,1))))))</f>
        <v>0</v>
      </c>
      <c r="CU272" s="8">
        <f>IF(E272="",0,IF(E272&gt;D272,0,IF(E272=D272,0,IF('Equipes et choix des points'!$I$2=1,IF('Matchs et classements'!E272&lt;'Matchs et classements'!D272,0),IF('Equipes et choix des points'!$I$2=2,IF('Matchs et classements'!E272&lt;'Matchs et classements'!D272,1))))))</f>
        <v>0</v>
      </c>
      <c r="CV272" s="8">
        <f t="shared" si="165"/>
        <v>0</v>
      </c>
      <c r="CW272" s="8">
        <f t="shared" si="166"/>
        <v>0</v>
      </c>
      <c r="CX272" s="8">
        <f t="shared" si="167"/>
        <v>0</v>
      </c>
      <c r="CY272" s="8">
        <f t="shared" si="168"/>
        <v>0</v>
      </c>
      <c r="CZ272" s="8" t="b">
        <f t="shared" si="151"/>
        <v>0</v>
      </c>
      <c r="DA272" s="8" t="b">
        <f t="shared" si="152"/>
        <v>0</v>
      </c>
      <c r="DB272" s="8" t="b">
        <f t="shared" si="153"/>
        <v>0</v>
      </c>
      <c r="DC272" s="8" t="b">
        <f t="shared" si="154"/>
        <v>0</v>
      </c>
      <c r="DD272" s="8" t="b">
        <f t="shared" si="155"/>
        <v>0</v>
      </c>
      <c r="DE272" s="8" t="b">
        <f t="shared" si="156"/>
        <v>0</v>
      </c>
      <c r="DF272" s="8">
        <f t="shared" si="157"/>
        <v>0</v>
      </c>
      <c r="DG272" s="8">
        <f t="shared" si="158"/>
        <v>0</v>
      </c>
      <c r="DH272" s="8">
        <f t="shared" si="159"/>
        <v>0</v>
      </c>
      <c r="DI272" s="8">
        <f t="shared" si="160"/>
        <v>0</v>
      </c>
      <c r="DJ272" s="19"/>
      <c r="DK272" s="18"/>
      <c r="DL272" s="18"/>
      <c r="DM272" s="19"/>
      <c r="DN272" s="19"/>
      <c r="DO272" s="18"/>
      <c r="DP272" s="18"/>
      <c r="DQ272" s="19"/>
      <c r="DR272" s="19"/>
      <c r="DS272" s="18"/>
      <c r="DT272" s="18"/>
      <c r="DU272" s="19"/>
      <c r="DV272" s="18"/>
      <c r="DW272" s="18"/>
      <c r="DX272" s="18"/>
      <c r="DY272" s="18"/>
      <c r="DZ272" s="18"/>
      <c r="EA272" s="18"/>
      <c r="EB272" s="18"/>
      <c r="EC272" s="18"/>
      <c r="ED272" s="18"/>
      <c r="EE272" s="18"/>
      <c r="EF272" s="18"/>
      <c r="EG272" s="18"/>
      <c r="EH272" s="18"/>
      <c r="EI272" s="18"/>
      <c r="EJ272" s="18"/>
      <c r="EK272" s="18"/>
      <c r="EL272" s="18"/>
      <c r="EM272" s="18"/>
      <c r="EN272" s="18"/>
      <c r="EO272" s="18"/>
      <c r="EP272" s="18"/>
      <c r="EQ272" s="18"/>
      <c r="ER272" s="18"/>
      <c r="ES272" s="18"/>
      <c r="ET272" s="18"/>
      <c r="EU272" s="18"/>
      <c r="EV272" s="18"/>
      <c r="EW272" s="18"/>
      <c r="EX272" s="18"/>
      <c r="EY272" s="18"/>
      <c r="EZ272" s="18"/>
      <c r="FA272" s="18"/>
      <c r="FB272" s="18"/>
      <c r="FC272" s="18"/>
      <c r="FD272" s="18"/>
      <c r="FE272" s="18"/>
    </row>
    <row r="273" spans="1:161" ht="15.75" thickBot="1" x14ac:dyDescent="0.3">
      <c r="A273" s="36"/>
      <c r="B273" s="72"/>
      <c r="C273" s="37"/>
      <c r="D273" s="38"/>
      <c r="E273" s="39"/>
      <c r="F273" s="40"/>
      <c r="G273" s="75"/>
      <c r="H273" s="41"/>
      <c r="I273" s="42"/>
      <c r="J273" s="43"/>
      <c r="K273" s="105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18"/>
      <c r="AF273" s="18"/>
      <c r="AG273" s="18"/>
      <c r="AH273" s="18"/>
      <c r="AI273" s="18"/>
      <c r="AJ273" s="18"/>
      <c r="AK273" s="18"/>
      <c r="AL273" s="18"/>
      <c r="AM273" s="18"/>
      <c r="AN273" s="18"/>
      <c r="AO273" s="18"/>
      <c r="AP273" s="18"/>
      <c r="AQ273" s="18"/>
      <c r="AR273" s="18"/>
      <c r="AS273" s="18"/>
      <c r="AT273" s="18"/>
      <c r="AU273" s="18"/>
      <c r="AV273" s="18"/>
      <c r="AW273" s="19"/>
      <c r="AX273" s="18"/>
      <c r="AY273" s="18"/>
      <c r="AZ273" s="18"/>
      <c r="BA273" s="18"/>
      <c r="BB273" s="18"/>
      <c r="BC273" s="18"/>
      <c r="BD273" s="18"/>
      <c r="BE273" s="18"/>
      <c r="BF273" s="18"/>
      <c r="BG273" s="18"/>
      <c r="BH273" s="19"/>
      <c r="BI273" s="18"/>
      <c r="BJ273" s="18"/>
      <c r="BK273" s="18"/>
      <c r="BL273" s="18"/>
      <c r="BM273" s="18"/>
      <c r="BN273" s="18"/>
      <c r="BO273" s="18"/>
      <c r="BP273" s="18"/>
      <c r="BQ273" s="18"/>
      <c r="BR273" s="18"/>
      <c r="BS273" s="19"/>
      <c r="BT273" s="18"/>
      <c r="BU273" s="18"/>
      <c r="BV273" s="18"/>
      <c r="BW273" s="18"/>
      <c r="BX273" s="18"/>
      <c r="BY273" s="18"/>
      <c r="BZ273" s="18"/>
      <c r="CA273" s="18"/>
      <c r="CB273" s="18"/>
      <c r="CC273" s="18"/>
      <c r="CD273" s="18"/>
      <c r="CE273" s="18"/>
      <c r="CF273" s="18"/>
      <c r="CG273" s="18"/>
      <c r="CH273" s="18"/>
      <c r="CI273" s="18"/>
      <c r="CJ273" s="8">
        <f t="shared" si="149"/>
        <v>0</v>
      </c>
      <c r="CK273" s="8">
        <f t="shared" si="150"/>
        <v>0</v>
      </c>
      <c r="CL273" s="8" t="str">
        <f t="shared" si="161"/>
        <v/>
      </c>
      <c r="CM273" s="8" t="str">
        <f t="shared" si="162"/>
        <v/>
      </c>
      <c r="CN273" s="8" t="str">
        <f t="shared" si="163"/>
        <v/>
      </c>
      <c r="CO273" s="8" t="str">
        <f t="shared" si="164"/>
        <v/>
      </c>
      <c r="CP273" s="8">
        <f>IF(D273="",0,IF(D273=E273,0,IF(D273&lt;E273,0,IF('Equipes et choix des points'!$I$2=1,IF('Matchs et classements'!D273&gt;'Matchs et classements'!E273,3),IF('Equipes et choix des points'!$I$2=2,IF('Matchs et classements'!D273&gt;E273,4))))))</f>
        <v>0</v>
      </c>
      <c r="CQ273" s="8">
        <f>IF(E273="",0,IF(E273=D273,0,IF(E273&lt;D273,0,IF('Equipes et choix des points'!$I$2=1,IF('Matchs et classements'!E273&gt;'Matchs et classements'!D273,3),IF('Equipes et choix des points'!$I$2=2,IF('Matchs et classements'!E273&gt;'Matchs et classements'!D273,4))))))</f>
        <v>0</v>
      </c>
      <c r="CR273" s="8">
        <f>IF(D273="",0,IF(D273&gt;E273,0,IF(D273&lt;E273,0,IF('Equipes et choix des points'!$I$2=1,IF('Matchs et classements'!D273='Matchs et classements'!E273,1),IF('Equipes et choix des points'!$I$2=2,IF('Matchs et classements'!D273='Matchs et classements'!E273,2))))))</f>
        <v>0</v>
      </c>
      <c r="CS273" s="8">
        <f>IF(E273="",0,IF(E273&gt;D273,0,IF(E273&lt;D273,0,IF('Equipes et choix des points'!$I$2=1,IF('Matchs et classements'!E273='Matchs et classements'!D273,1),IF('Equipes et choix des points'!$I$2=2,IF('Matchs et classements'!E273='Matchs et classements'!D273,2))))))</f>
        <v>0</v>
      </c>
      <c r="CT273" s="8">
        <f>IF(D273="",0,IF(D273&gt;E273,0,IF(D273=E273,0,IF('Equipes et choix des points'!$I$2=1,IF('Matchs et classements'!D273&lt;'Matchs et classements'!E273,0),IF('Equipes et choix des points'!$I$2=2,IF('Matchs et classements'!D273&lt;'Matchs et classements'!E273,1))))))</f>
        <v>0</v>
      </c>
      <c r="CU273" s="8">
        <f>IF(E273="",0,IF(E273&gt;D273,0,IF(E273=D273,0,IF('Equipes et choix des points'!$I$2=1,IF('Matchs et classements'!E273&lt;'Matchs et classements'!D273,0),IF('Equipes et choix des points'!$I$2=2,IF('Matchs et classements'!E273&lt;'Matchs et classements'!D273,1))))))</f>
        <v>0</v>
      </c>
      <c r="CV273" s="8">
        <f t="shared" si="165"/>
        <v>0</v>
      </c>
      <c r="CW273" s="8">
        <f t="shared" si="166"/>
        <v>0</v>
      </c>
      <c r="CX273" s="8">
        <f t="shared" si="167"/>
        <v>0</v>
      </c>
      <c r="CY273" s="8">
        <f t="shared" si="168"/>
        <v>0</v>
      </c>
      <c r="CZ273" s="8" t="b">
        <f t="shared" si="151"/>
        <v>0</v>
      </c>
      <c r="DA273" s="8" t="b">
        <f t="shared" si="152"/>
        <v>0</v>
      </c>
      <c r="DB273" s="8" t="b">
        <f t="shared" si="153"/>
        <v>0</v>
      </c>
      <c r="DC273" s="8" t="b">
        <f t="shared" si="154"/>
        <v>0</v>
      </c>
      <c r="DD273" s="8" t="b">
        <f t="shared" si="155"/>
        <v>0</v>
      </c>
      <c r="DE273" s="8" t="b">
        <f t="shared" si="156"/>
        <v>0</v>
      </c>
      <c r="DF273" s="8">
        <f t="shared" si="157"/>
        <v>0</v>
      </c>
      <c r="DG273" s="8">
        <f t="shared" si="158"/>
        <v>0</v>
      </c>
      <c r="DH273" s="8">
        <f t="shared" si="159"/>
        <v>0</v>
      </c>
      <c r="DI273" s="8">
        <f t="shared" si="160"/>
        <v>0</v>
      </c>
      <c r="DJ273" s="19"/>
      <c r="DK273" s="18"/>
      <c r="DL273" s="18"/>
      <c r="DM273" s="19"/>
      <c r="DN273" s="19"/>
      <c r="DO273" s="18"/>
      <c r="DP273" s="18"/>
      <c r="DQ273" s="19"/>
      <c r="DR273" s="19"/>
      <c r="DS273" s="18"/>
      <c r="DT273" s="18"/>
      <c r="DU273" s="19"/>
      <c r="DV273" s="18"/>
      <c r="DW273" s="18"/>
      <c r="DX273" s="18"/>
      <c r="DY273" s="18"/>
      <c r="DZ273" s="18"/>
      <c r="EA273" s="18"/>
      <c r="EB273" s="18"/>
      <c r="EC273" s="18"/>
      <c r="ED273" s="18"/>
      <c r="EE273" s="18"/>
      <c r="EF273" s="18"/>
      <c r="EG273" s="18"/>
      <c r="EH273" s="18"/>
      <c r="EI273" s="18"/>
      <c r="EJ273" s="18"/>
      <c r="EK273" s="18"/>
      <c r="EL273" s="18"/>
      <c r="EM273" s="18"/>
      <c r="EN273" s="18"/>
      <c r="EO273" s="18"/>
      <c r="EP273" s="18"/>
      <c r="EQ273" s="18"/>
      <c r="ER273" s="18"/>
      <c r="ES273" s="18"/>
      <c r="ET273" s="18"/>
      <c r="EU273" s="18"/>
      <c r="EV273" s="18"/>
      <c r="EW273" s="18"/>
      <c r="EX273" s="18"/>
      <c r="EY273" s="18"/>
      <c r="EZ273" s="18"/>
      <c r="FA273" s="18"/>
      <c r="FB273" s="18"/>
      <c r="FC273" s="18"/>
      <c r="FD273" s="18"/>
      <c r="FE273" s="18"/>
    </row>
    <row r="274" spans="1:161" x14ac:dyDescent="0.25">
      <c r="A274" s="20"/>
      <c r="B274" s="70"/>
      <c r="C274" s="21"/>
      <c r="D274" s="22"/>
      <c r="E274" s="23"/>
      <c r="F274" s="24"/>
      <c r="G274" s="73"/>
      <c r="H274" s="25"/>
      <c r="I274" s="26"/>
      <c r="J274" s="27"/>
      <c r="K274" s="103">
        <v>28</v>
      </c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  <c r="AF274" s="18"/>
      <c r="AG274" s="18"/>
      <c r="AH274" s="18"/>
      <c r="AI274" s="18"/>
      <c r="AJ274" s="18"/>
      <c r="AK274" s="18"/>
      <c r="AL274" s="18"/>
      <c r="AM274" s="18"/>
      <c r="AN274" s="18"/>
      <c r="AO274" s="18"/>
      <c r="AP274" s="18"/>
      <c r="AQ274" s="18"/>
      <c r="AR274" s="18"/>
      <c r="AS274" s="18"/>
      <c r="AT274" s="18"/>
      <c r="AU274" s="18"/>
      <c r="AV274" s="18"/>
      <c r="AW274" s="19"/>
      <c r="AX274" s="18"/>
      <c r="AY274" s="18"/>
      <c r="AZ274" s="18"/>
      <c r="BA274" s="18"/>
      <c r="BB274" s="18"/>
      <c r="BC274" s="18"/>
      <c r="BD274" s="18"/>
      <c r="BE274" s="18"/>
      <c r="BF274" s="18"/>
      <c r="BG274" s="18"/>
      <c r="BH274" s="19"/>
      <c r="BI274" s="18"/>
      <c r="BJ274" s="18"/>
      <c r="BK274" s="18"/>
      <c r="BL274" s="18"/>
      <c r="BM274" s="18"/>
      <c r="BN274" s="18"/>
      <c r="BO274" s="18"/>
      <c r="BP274" s="18"/>
      <c r="BQ274" s="18"/>
      <c r="BR274" s="18"/>
      <c r="BS274" s="19"/>
      <c r="BT274" s="18"/>
      <c r="BU274" s="18"/>
      <c r="BV274" s="18"/>
      <c r="BW274" s="18"/>
      <c r="BX274" s="18"/>
      <c r="BY274" s="18"/>
      <c r="BZ274" s="18"/>
      <c r="CA274" s="18"/>
      <c r="CB274" s="18"/>
      <c r="CC274" s="18"/>
      <c r="CD274" s="18"/>
      <c r="CE274" s="18"/>
      <c r="CF274" s="18"/>
      <c r="CG274" s="18"/>
      <c r="CH274" s="18"/>
      <c r="CI274" s="18"/>
      <c r="CJ274" s="8">
        <f t="shared" si="149"/>
        <v>0</v>
      </c>
      <c r="CK274" s="8">
        <f t="shared" si="150"/>
        <v>0</v>
      </c>
      <c r="CL274" s="8" t="str">
        <f t="shared" si="161"/>
        <v/>
      </c>
      <c r="CM274" s="8" t="str">
        <f t="shared" si="162"/>
        <v/>
      </c>
      <c r="CN274" s="8" t="str">
        <f t="shared" si="163"/>
        <v/>
      </c>
      <c r="CO274" s="8" t="str">
        <f t="shared" si="164"/>
        <v/>
      </c>
      <c r="CP274" s="8">
        <f>IF(D274="",0,IF(D274=E274,0,IF(D274&lt;E274,0,IF('Equipes et choix des points'!$I$2=1,IF('Matchs et classements'!D274&gt;'Matchs et classements'!E274,3),IF('Equipes et choix des points'!$I$2=2,IF('Matchs et classements'!D274&gt;E274,4))))))</f>
        <v>0</v>
      </c>
      <c r="CQ274" s="8">
        <f>IF(E274="",0,IF(E274=D274,0,IF(E274&lt;D274,0,IF('Equipes et choix des points'!$I$2=1,IF('Matchs et classements'!E274&gt;'Matchs et classements'!D274,3),IF('Equipes et choix des points'!$I$2=2,IF('Matchs et classements'!E274&gt;'Matchs et classements'!D274,4))))))</f>
        <v>0</v>
      </c>
      <c r="CR274" s="8">
        <f>IF(D274="",0,IF(D274&gt;E274,0,IF(D274&lt;E274,0,IF('Equipes et choix des points'!$I$2=1,IF('Matchs et classements'!D274='Matchs et classements'!E274,1),IF('Equipes et choix des points'!$I$2=2,IF('Matchs et classements'!D274='Matchs et classements'!E274,2))))))</f>
        <v>0</v>
      </c>
      <c r="CS274" s="8">
        <f>IF(E274="",0,IF(E274&gt;D274,0,IF(E274&lt;D274,0,IF('Equipes et choix des points'!$I$2=1,IF('Matchs et classements'!E274='Matchs et classements'!D274,1),IF('Equipes et choix des points'!$I$2=2,IF('Matchs et classements'!E274='Matchs et classements'!D274,2))))))</f>
        <v>0</v>
      </c>
      <c r="CT274" s="8">
        <f>IF(D274="",0,IF(D274&gt;E274,0,IF(D274=E274,0,IF('Equipes et choix des points'!$I$2=1,IF('Matchs et classements'!D274&lt;'Matchs et classements'!E274,0),IF('Equipes et choix des points'!$I$2=2,IF('Matchs et classements'!D274&lt;'Matchs et classements'!E274,1))))))</f>
        <v>0</v>
      </c>
      <c r="CU274" s="8">
        <f>IF(E274="",0,IF(E274&gt;D274,0,IF(E274=D274,0,IF('Equipes et choix des points'!$I$2=1,IF('Matchs et classements'!E274&lt;'Matchs et classements'!D274,0),IF('Equipes et choix des points'!$I$2=2,IF('Matchs et classements'!E274&lt;'Matchs et classements'!D274,1))))))</f>
        <v>0</v>
      </c>
      <c r="CV274" s="8">
        <f t="shared" si="165"/>
        <v>0</v>
      </c>
      <c r="CW274" s="8">
        <f t="shared" si="166"/>
        <v>0</v>
      </c>
      <c r="CX274" s="8">
        <f t="shared" si="167"/>
        <v>0</v>
      </c>
      <c r="CY274" s="8">
        <f t="shared" si="168"/>
        <v>0</v>
      </c>
      <c r="CZ274" s="8" t="b">
        <f t="shared" si="151"/>
        <v>0</v>
      </c>
      <c r="DA274" s="8" t="b">
        <f t="shared" si="152"/>
        <v>0</v>
      </c>
      <c r="DB274" s="8" t="b">
        <f t="shared" si="153"/>
        <v>0</v>
      </c>
      <c r="DC274" s="8" t="b">
        <f t="shared" si="154"/>
        <v>0</v>
      </c>
      <c r="DD274" s="8" t="b">
        <f t="shared" si="155"/>
        <v>0</v>
      </c>
      <c r="DE274" s="8" t="b">
        <f t="shared" si="156"/>
        <v>0</v>
      </c>
      <c r="DF274" s="8">
        <f t="shared" si="157"/>
        <v>0</v>
      </c>
      <c r="DG274" s="8">
        <f t="shared" si="158"/>
        <v>0</v>
      </c>
      <c r="DH274" s="8">
        <f t="shared" si="159"/>
        <v>0</v>
      </c>
      <c r="DI274" s="8">
        <f t="shared" si="160"/>
        <v>0</v>
      </c>
      <c r="DJ274" s="19"/>
      <c r="DK274" s="18"/>
      <c r="DL274" s="18"/>
      <c r="DM274" s="19"/>
      <c r="DN274" s="19"/>
      <c r="DO274" s="18"/>
      <c r="DP274" s="18"/>
      <c r="DQ274" s="19"/>
      <c r="DR274" s="19"/>
      <c r="DS274" s="18"/>
      <c r="DT274" s="18"/>
      <c r="DU274" s="19"/>
      <c r="DV274" s="18"/>
      <c r="DW274" s="18"/>
      <c r="DX274" s="18"/>
      <c r="DY274" s="18"/>
      <c r="DZ274" s="18"/>
      <c r="EA274" s="18"/>
      <c r="EB274" s="18"/>
      <c r="EC274" s="18"/>
      <c r="ED274" s="18"/>
      <c r="EE274" s="18"/>
      <c r="EF274" s="18"/>
      <c r="EG274" s="18"/>
      <c r="EH274" s="18"/>
      <c r="EI274" s="18"/>
      <c r="EJ274" s="18"/>
      <c r="EK274" s="18"/>
      <c r="EL274" s="18"/>
      <c r="EM274" s="18"/>
      <c r="EN274" s="18"/>
      <c r="EO274" s="18"/>
      <c r="EP274" s="18"/>
      <c r="EQ274" s="18"/>
      <c r="ER274" s="18"/>
      <c r="ES274" s="18"/>
      <c r="ET274" s="18"/>
      <c r="EU274" s="18"/>
      <c r="EV274" s="18"/>
      <c r="EW274" s="18"/>
      <c r="EX274" s="18"/>
      <c r="EY274" s="18"/>
      <c r="EZ274" s="18"/>
      <c r="FA274" s="18"/>
      <c r="FB274" s="18"/>
      <c r="FC274" s="18"/>
      <c r="FD274" s="18"/>
      <c r="FE274" s="18"/>
    </row>
    <row r="275" spans="1:161" x14ac:dyDescent="0.25">
      <c r="A275" s="28"/>
      <c r="B275" s="71"/>
      <c r="C275" s="29"/>
      <c r="D275" s="30"/>
      <c r="E275" s="31"/>
      <c r="F275" s="32"/>
      <c r="G275" s="74"/>
      <c r="H275" s="33"/>
      <c r="I275" s="34"/>
      <c r="J275" s="35"/>
      <c r="K275" s="104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18"/>
      <c r="AF275" s="18"/>
      <c r="AG275" s="18"/>
      <c r="AH275" s="18"/>
      <c r="AI275" s="18"/>
      <c r="AJ275" s="18"/>
      <c r="AK275" s="18"/>
      <c r="AL275" s="18"/>
      <c r="AM275" s="18"/>
      <c r="AN275" s="18"/>
      <c r="AO275" s="18"/>
      <c r="AP275" s="18"/>
      <c r="AQ275" s="18"/>
      <c r="AR275" s="18"/>
      <c r="AS275" s="18"/>
      <c r="AT275" s="18"/>
      <c r="AU275" s="18"/>
      <c r="AV275" s="18"/>
      <c r="AW275" s="19"/>
      <c r="AX275" s="18"/>
      <c r="AY275" s="18"/>
      <c r="AZ275" s="18"/>
      <c r="BA275" s="18"/>
      <c r="BB275" s="18"/>
      <c r="BC275" s="18"/>
      <c r="BD275" s="18"/>
      <c r="BE275" s="18"/>
      <c r="BF275" s="18"/>
      <c r="BG275" s="18"/>
      <c r="BH275" s="19"/>
      <c r="BI275" s="18"/>
      <c r="BJ275" s="18"/>
      <c r="BK275" s="18"/>
      <c r="BL275" s="18"/>
      <c r="BM275" s="18"/>
      <c r="BN275" s="18"/>
      <c r="BO275" s="18"/>
      <c r="BP275" s="18"/>
      <c r="BQ275" s="18"/>
      <c r="BR275" s="18"/>
      <c r="BS275" s="19"/>
      <c r="BT275" s="18"/>
      <c r="BU275" s="18"/>
      <c r="BV275" s="18"/>
      <c r="BW275" s="18"/>
      <c r="BX275" s="18"/>
      <c r="BY275" s="18"/>
      <c r="BZ275" s="18"/>
      <c r="CA275" s="18"/>
      <c r="CB275" s="18"/>
      <c r="CC275" s="18"/>
      <c r="CD275" s="18"/>
      <c r="CE275" s="18"/>
      <c r="CF275" s="18"/>
      <c r="CG275" s="18"/>
      <c r="CH275" s="18"/>
      <c r="CI275" s="18"/>
      <c r="CJ275" s="8">
        <f t="shared" si="149"/>
        <v>0</v>
      </c>
      <c r="CK275" s="8">
        <f t="shared" si="150"/>
        <v>0</v>
      </c>
      <c r="CL275" s="8" t="str">
        <f t="shared" si="161"/>
        <v/>
      </c>
      <c r="CM275" s="8" t="str">
        <f t="shared" si="162"/>
        <v/>
      </c>
      <c r="CN275" s="8" t="str">
        <f t="shared" si="163"/>
        <v/>
      </c>
      <c r="CO275" s="8" t="str">
        <f t="shared" si="164"/>
        <v/>
      </c>
      <c r="CP275" s="8">
        <f>IF(D275="",0,IF(D275=E275,0,IF(D275&lt;E275,0,IF('Equipes et choix des points'!$I$2=1,IF('Matchs et classements'!D275&gt;'Matchs et classements'!E275,3),IF('Equipes et choix des points'!$I$2=2,IF('Matchs et classements'!D275&gt;E275,4))))))</f>
        <v>0</v>
      </c>
      <c r="CQ275" s="8">
        <f>IF(E275="",0,IF(E275=D275,0,IF(E275&lt;D275,0,IF('Equipes et choix des points'!$I$2=1,IF('Matchs et classements'!E275&gt;'Matchs et classements'!D275,3),IF('Equipes et choix des points'!$I$2=2,IF('Matchs et classements'!E275&gt;'Matchs et classements'!D275,4))))))</f>
        <v>0</v>
      </c>
      <c r="CR275" s="8">
        <f>IF(D275="",0,IF(D275&gt;E275,0,IF(D275&lt;E275,0,IF('Equipes et choix des points'!$I$2=1,IF('Matchs et classements'!D275='Matchs et classements'!E275,1),IF('Equipes et choix des points'!$I$2=2,IF('Matchs et classements'!D275='Matchs et classements'!E275,2))))))</f>
        <v>0</v>
      </c>
      <c r="CS275" s="8">
        <f>IF(E275="",0,IF(E275&gt;D275,0,IF(E275&lt;D275,0,IF('Equipes et choix des points'!$I$2=1,IF('Matchs et classements'!E275='Matchs et classements'!D275,1),IF('Equipes et choix des points'!$I$2=2,IF('Matchs et classements'!E275='Matchs et classements'!D275,2))))))</f>
        <v>0</v>
      </c>
      <c r="CT275" s="8">
        <f>IF(D275="",0,IF(D275&gt;E275,0,IF(D275=E275,0,IF('Equipes et choix des points'!$I$2=1,IF('Matchs et classements'!D275&lt;'Matchs et classements'!E275,0),IF('Equipes et choix des points'!$I$2=2,IF('Matchs et classements'!D275&lt;'Matchs et classements'!E275,1))))))</f>
        <v>0</v>
      </c>
      <c r="CU275" s="8">
        <f>IF(E275="",0,IF(E275&gt;D275,0,IF(E275=D275,0,IF('Equipes et choix des points'!$I$2=1,IF('Matchs et classements'!E275&lt;'Matchs et classements'!D275,0),IF('Equipes et choix des points'!$I$2=2,IF('Matchs et classements'!E275&lt;'Matchs et classements'!D275,1))))))</f>
        <v>0</v>
      </c>
      <c r="CV275" s="8">
        <f t="shared" si="165"/>
        <v>0</v>
      </c>
      <c r="CW275" s="8">
        <f t="shared" si="166"/>
        <v>0</v>
      </c>
      <c r="CX275" s="8">
        <f t="shared" si="167"/>
        <v>0</v>
      </c>
      <c r="CY275" s="8">
        <f t="shared" si="168"/>
        <v>0</v>
      </c>
      <c r="CZ275" s="8" t="b">
        <f t="shared" si="151"/>
        <v>0</v>
      </c>
      <c r="DA275" s="8" t="b">
        <f t="shared" si="152"/>
        <v>0</v>
      </c>
      <c r="DB275" s="8" t="b">
        <f t="shared" si="153"/>
        <v>0</v>
      </c>
      <c r="DC275" s="8" t="b">
        <f t="shared" si="154"/>
        <v>0</v>
      </c>
      <c r="DD275" s="8" t="b">
        <f t="shared" si="155"/>
        <v>0</v>
      </c>
      <c r="DE275" s="8" t="b">
        <f t="shared" si="156"/>
        <v>0</v>
      </c>
      <c r="DF275" s="8">
        <f t="shared" si="157"/>
        <v>0</v>
      </c>
      <c r="DG275" s="8">
        <f t="shared" si="158"/>
        <v>0</v>
      </c>
      <c r="DH275" s="8">
        <f t="shared" si="159"/>
        <v>0</v>
      </c>
      <c r="DI275" s="8">
        <f t="shared" si="160"/>
        <v>0</v>
      </c>
      <c r="DJ275" s="19"/>
      <c r="DK275" s="18"/>
      <c r="DL275" s="18"/>
      <c r="DM275" s="19"/>
      <c r="DN275" s="19"/>
      <c r="DO275" s="18"/>
      <c r="DP275" s="18"/>
      <c r="DQ275" s="19"/>
      <c r="DR275" s="19"/>
      <c r="DS275" s="18"/>
      <c r="DT275" s="18"/>
      <c r="DU275" s="19"/>
      <c r="DV275" s="18"/>
      <c r="DW275" s="18"/>
      <c r="DX275" s="18"/>
      <c r="DY275" s="18"/>
      <c r="DZ275" s="18"/>
      <c r="EA275" s="18"/>
      <c r="EB275" s="18"/>
      <c r="EC275" s="18"/>
      <c r="ED275" s="18"/>
      <c r="EE275" s="18"/>
      <c r="EF275" s="18"/>
      <c r="EG275" s="18"/>
      <c r="EH275" s="18"/>
      <c r="EI275" s="18"/>
      <c r="EJ275" s="18"/>
      <c r="EK275" s="18"/>
      <c r="EL275" s="18"/>
      <c r="EM275" s="18"/>
      <c r="EN275" s="18"/>
      <c r="EO275" s="18"/>
      <c r="EP275" s="18"/>
      <c r="EQ275" s="18"/>
      <c r="ER275" s="18"/>
      <c r="ES275" s="18"/>
      <c r="ET275" s="18"/>
      <c r="EU275" s="18"/>
      <c r="EV275" s="18"/>
      <c r="EW275" s="18"/>
      <c r="EX275" s="18"/>
      <c r="EY275" s="18"/>
      <c r="EZ275" s="18"/>
      <c r="FA275" s="18"/>
      <c r="FB275" s="18"/>
      <c r="FC275" s="18"/>
      <c r="FD275" s="18"/>
      <c r="FE275" s="18"/>
    </row>
    <row r="276" spans="1:161" x14ac:dyDescent="0.25">
      <c r="A276" s="28"/>
      <c r="B276" s="71"/>
      <c r="C276" s="29"/>
      <c r="D276" s="30"/>
      <c r="E276" s="31"/>
      <c r="F276" s="32"/>
      <c r="G276" s="74"/>
      <c r="H276" s="33"/>
      <c r="I276" s="34"/>
      <c r="J276" s="35"/>
      <c r="K276" s="104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18"/>
      <c r="AF276" s="18"/>
      <c r="AG276" s="18"/>
      <c r="AH276" s="18"/>
      <c r="AI276" s="18"/>
      <c r="AJ276" s="18"/>
      <c r="AK276" s="18"/>
      <c r="AL276" s="18"/>
      <c r="AM276" s="18"/>
      <c r="AN276" s="18"/>
      <c r="AO276" s="18"/>
      <c r="AP276" s="18"/>
      <c r="AQ276" s="18"/>
      <c r="AR276" s="18"/>
      <c r="AS276" s="18"/>
      <c r="AT276" s="18"/>
      <c r="AU276" s="18"/>
      <c r="AV276" s="18"/>
      <c r="AW276" s="19"/>
      <c r="AX276" s="18"/>
      <c r="AY276" s="18"/>
      <c r="AZ276" s="18"/>
      <c r="BA276" s="18"/>
      <c r="BB276" s="18"/>
      <c r="BC276" s="18"/>
      <c r="BD276" s="18"/>
      <c r="BE276" s="18"/>
      <c r="BF276" s="18"/>
      <c r="BG276" s="18"/>
      <c r="BH276" s="19"/>
      <c r="BI276" s="18"/>
      <c r="BJ276" s="18"/>
      <c r="BK276" s="18"/>
      <c r="BL276" s="18"/>
      <c r="BM276" s="18"/>
      <c r="BN276" s="18"/>
      <c r="BO276" s="18"/>
      <c r="BP276" s="18"/>
      <c r="BQ276" s="18"/>
      <c r="BR276" s="18"/>
      <c r="BS276" s="19"/>
      <c r="BT276" s="18"/>
      <c r="BU276" s="18"/>
      <c r="BV276" s="18"/>
      <c r="BW276" s="18"/>
      <c r="BX276" s="18"/>
      <c r="BY276" s="18"/>
      <c r="BZ276" s="18"/>
      <c r="CA276" s="18"/>
      <c r="CB276" s="18"/>
      <c r="CC276" s="18"/>
      <c r="CD276" s="18"/>
      <c r="CE276" s="18"/>
      <c r="CF276" s="18"/>
      <c r="CG276" s="18"/>
      <c r="CH276" s="18"/>
      <c r="CI276" s="18"/>
      <c r="CJ276" s="8">
        <f t="shared" si="149"/>
        <v>0</v>
      </c>
      <c r="CK276" s="8">
        <f t="shared" si="150"/>
        <v>0</v>
      </c>
      <c r="CL276" s="8" t="str">
        <f t="shared" si="161"/>
        <v/>
      </c>
      <c r="CM276" s="8" t="str">
        <f t="shared" si="162"/>
        <v/>
      </c>
      <c r="CN276" s="8" t="str">
        <f t="shared" si="163"/>
        <v/>
      </c>
      <c r="CO276" s="8" t="str">
        <f t="shared" si="164"/>
        <v/>
      </c>
      <c r="CP276" s="8">
        <f>IF(D276="",0,IF(D276=E276,0,IF(D276&lt;E276,0,IF('Equipes et choix des points'!$I$2=1,IF('Matchs et classements'!D276&gt;'Matchs et classements'!E276,3),IF('Equipes et choix des points'!$I$2=2,IF('Matchs et classements'!D276&gt;E276,4))))))</f>
        <v>0</v>
      </c>
      <c r="CQ276" s="8">
        <f>IF(E276="",0,IF(E276=D276,0,IF(E276&lt;D276,0,IF('Equipes et choix des points'!$I$2=1,IF('Matchs et classements'!E276&gt;'Matchs et classements'!D276,3),IF('Equipes et choix des points'!$I$2=2,IF('Matchs et classements'!E276&gt;'Matchs et classements'!D276,4))))))</f>
        <v>0</v>
      </c>
      <c r="CR276" s="8">
        <f>IF(D276="",0,IF(D276&gt;E276,0,IF(D276&lt;E276,0,IF('Equipes et choix des points'!$I$2=1,IF('Matchs et classements'!D276='Matchs et classements'!E276,1),IF('Equipes et choix des points'!$I$2=2,IF('Matchs et classements'!D276='Matchs et classements'!E276,2))))))</f>
        <v>0</v>
      </c>
      <c r="CS276" s="8">
        <f>IF(E276="",0,IF(E276&gt;D276,0,IF(E276&lt;D276,0,IF('Equipes et choix des points'!$I$2=1,IF('Matchs et classements'!E276='Matchs et classements'!D276,1),IF('Equipes et choix des points'!$I$2=2,IF('Matchs et classements'!E276='Matchs et classements'!D276,2))))))</f>
        <v>0</v>
      </c>
      <c r="CT276" s="8">
        <f>IF(D276="",0,IF(D276&gt;E276,0,IF(D276=E276,0,IF('Equipes et choix des points'!$I$2=1,IF('Matchs et classements'!D276&lt;'Matchs et classements'!E276,0),IF('Equipes et choix des points'!$I$2=2,IF('Matchs et classements'!D276&lt;'Matchs et classements'!E276,1))))))</f>
        <v>0</v>
      </c>
      <c r="CU276" s="8">
        <f>IF(E276="",0,IF(E276&gt;D276,0,IF(E276=D276,0,IF('Equipes et choix des points'!$I$2=1,IF('Matchs et classements'!E276&lt;'Matchs et classements'!D276,0),IF('Equipes et choix des points'!$I$2=2,IF('Matchs et classements'!E276&lt;'Matchs et classements'!D276,1))))))</f>
        <v>0</v>
      </c>
      <c r="CV276" s="8">
        <f t="shared" si="165"/>
        <v>0</v>
      </c>
      <c r="CW276" s="8">
        <f t="shared" si="166"/>
        <v>0</v>
      </c>
      <c r="CX276" s="8">
        <f t="shared" si="167"/>
        <v>0</v>
      </c>
      <c r="CY276" s="8">
        <f t="shared" si="168"/>
        <v>0</v>
      </c>
      <c r="CZ276" s="8" t="b">
        <f t="shared" si="151"/>
        <v>0</v>
      </c>
      <c r="DA276" s="8" t="b">
        <f t="shared" si="152"/>
        <v>0</v>
      </c>
      <c r="DB276" s="8" t="b">
        <f t="shared" si="153"/>
        <v>0</v>
      </c>
      <c r="DC276" s="8" t="b">
        <f t="shared" si="154"/>
        <v>0</v>
      </c>
      <c r="DD276" s="8" t="b">
        <f t="shared" si="155"/>
        <v>0</v>
      </c>
      <c r="DE276" s="8" t="b">
        <f t="shared" si="156"/>
        <v>0</v>
      </c>
      <c r="DF276" s="8">
        <f t="shared" si="157"/>
        <v>0</v>
      </c>
      <c r="DG276" s="8">
        <f t="shared" si="158"/>
        <v>0</v>
      </c>
      <c r="DH276" s="8">
        <f t="shared" si="159"/>
        <v>0</v>
      </c>
      <c r="DI276" s="8">
        <f t="shared" si="160"/>
        <v>0</v>
      </c>
      <c r="DJ276" s="19"/>
      <c r="DK276" s="18"/>
      <c r="DL276" s="18"/>
      <c r="DM276" s="19"/>
      <c r="DN276" s="19"/>
      <c r="DO276" s="18"/>
      <c r="DP276" s="18"/>
      <c r="DQ276" s="19"/>
      <c r="DR276" s="19"/>
      <c r="DS276" s="18"/>
      <c r="DT276" s="18"/>
      <c r="DU276" s="19"/>
      <c r="DV276" s="18"/>
      <c r="DW276" s="18"/>
      <c r="DX276" s="18"/>
      <c r="DY276" s="18"/>
      <c r="DZ276" s="18"/>
      <c r="EA276" s="18"/>
      <c r="EB276" s="18"/>
      <c r="EC276" s="18"/>
      <c r="ED276" s="18"/>
      <c r="EE276" s="18"/>
      <c r="EF276" s="18"/>
      <c r="EG276" s="18"/>
      <c r="EH276" s="18"/>
      <c r="EI276" s="18"/>
      <c r="EJ276" s="18"/>
      <c r="EK276" s="18"/>
      <c r="EL276" s="18"/>
      <c r="EM276" s="18"/>
      <c r="EN276" s="18"/>
      <c r="EO276" s="18"/>
      <c r="EP276" s="18"/>
      <c r="EQ276" s="18"/>
      <c r="ER276" s="18"/>
      <c r="ES276" s="18"/>
      <c r="ET276" s="18"/>
      <c r="EU276" s="18"/>
      <c r="EV276" s="18"/>
      <c r="EW276" s="18"/>
      <c r="EX276" s="18"/>
      <c r="EY276" s="18"/>
      <c r="EZ276" s="18"/>
      <c r="FA276" s="18"/>
      <c r="FB276" s="18"/>
      <c r="FC276" s="18"/>
      <c r="FD276" s="18"/>
      <c r="FE276" s="18"/>
    </row>
    <row r="277" spans="1:161" x14ac:dyDescent="0.25">
      <c r="A277" s="28"/>
      <c r="B277" s="71"/>
      <c r="C277" s="29"/>
      <c r="D277" s="30"/>
      <c r="E277" s="31"/>
      <c r="F277" s="32"/>
      <c r="G277" s="74"/>
      <c r="H277" s="33"/>
      <c r="I277" s="34"/>
      <c r="J277" s="35"/>
      <c r="K277" s="104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18"/>
      <c r="AF277" s="18"/>
      <c r="AG277" s="18"/>
      <c r="AH277" s="18"/>
      <c r="AI277" s="18"/>
      <c r="AJ277" s="18"/>
      <c r="AK277" s="18"/>
      <c r="AL277" s="18"/>
      <c r="AM277" s="18"/>
      <c r="AN277" s="18"/>
      <c r="AO277" s="18"/>
      <c r="AP277" s="18"/>
      <c r="AQ277" s="18"/>
      <c r="AR277" s="18"/>
      <c r="AS277" s="18"/>
      <c r="AT277" s="18"/>
      <c r="AU277" s="18"/>
      <c r="AV277" s="18"/>
      <c r="AW277" s="19"/>
      <c r="AX277" s="18"/>
      <c r="AY277" s="18"/>
      <c r="AZ277" s="18"/>
      <c r="BA277" s="18"/>
      <c r="BB277" s="18"/>
      <c r="BC277" s="18"/>
      <c r="BD277" s="18"/>
      <c r="BE277" s="18"/>
      <c r="BF277" s="18"/>
      <c r="BG277" s="18"/>
      <c r="BH277" s="19"/>
      <c r="BI277" s="18"/>
      <c r="BJ277" s="18"/>
      <c r="BK277" s="18"/>
      <c r="BL277" s="18"/>
      <c r="BM277" s="18"/>
      <c r="BN277" s="18"/>
      <c r="BO277" s="18"/>
      <c r="BP277" s="18"/>
      <c r="BQ277" s="18"/>
      <c r="BR277" s="18"/>
      <c r="BS277" s="19"/>
      <c r="BT277" s="18"/>
      <c r="BU277" s="18"/>
      <c r="BV277" s="18"/>
      <c r="BW277" s="18"/>
      <c r="BX277" s="18"/>
      <c r="BY277" s="18"/>
      <c r="BZ277" s="18"/>
      <c r="CA277" s="18"/>
      <c r="CB277" s="18"/>
      <c r="CC277" s="18"/>
      <c r="CD277" s="18"/>
      <c r="CE277" s="18"/>
      <c r="CF277" s="18"/>
      <c r="CG277" s="18"/>
      <c r="CH277" s="18"/>
      <c r="CI277" s="18"/>
      <c r="CJ277" s="8">
        <f t="shared" si="149"/>
        <v>0</v>
      </c>
      <c r="CK277" s="8">
        <f t="shared" si="150"/>
        <v>0</v>
      </c>
      <c r="CL277" s="8" t="str">
        <f t="shared" si="161"/>
        <v/>
      </c>
      <c r="CM277" s="8" t="str">
        <f t="shared" si="162"/>
        <v/>
      </c>
      <c r="CN277" s="8" t="str">
        <f t="shared" si="163"/>
        <v/>
      </c>
      <c r="CO277" s="8" t="str">
        <f t="shared" si="164"/>
        <v/>
      </c>
      <c r="CP277" s="8">
        <f>IF(D277="",0,IF(D277=E277,0,IF(D277&lt;E277,0,IF('Equipes et choix des points'!$I$2=1,IF('Matchs et classements'!D277&gt;'Matchs et classements'!E277,3),IF('Equipes et choix des points'!$I$2=2,IF('Matchs et classements'!D277&gt;E277,4))))))</f>
        <v>0</v>
      </c>
      <c r="CQ277" s="8">
        <f>IF(E277="",0,IF(E277=D277,0,IF(E277&lt;D277,0,IF('Equipes et choix des points'!$I$2=1,IF('Matchs et classements'!E277&gt;'Matchs et classements'!D277,3),IF('Equipes et choix des points'!$I$2=2,IF('Matchs et classements'!E277&gt;'Matchs et classements'!D277,4))))))</f>
        <v>0</v>
      </c>
      <c r="CR277" s="8">
        <f>IF(D277="",0,IF(D277&gt;E277,0,IF(D277&lt;E277,0,IF('Equipes et choix des points'!$I$2=1,IF('Matchs et classements'!D277='Matchs et classements'!E277,1),IF('Equipes et choix des points'!$I$2=2,IF('Matchs et classements'!D277='Matchs et classements'!E277,2))))))</f>
        <v>0</v>
      </c>
      <c r="CS277" s="8">
        <f>IF(E277="",0,IF(E277&gt;D277,0,IF(E277&lt;D277,0,IF('Equipes et choix des points'!$I$2=1,IF('Matchs et classements'!E277='Matchs et classements'!D277,1),IF('Equipes et choix des points'!$I$2=2,IF('Matchs et classements'!E277='Matchs et classements'!D277,2))))))</f>
        <v>0</v>
      </c>
      <c r="CT277" s="8">
        <f>IF(D277="",0,IF(D277&gt;E277,0,IF(D277=E277,0,IF('Equipes et choix des points'!$I$2=1,IF('Matchs et classements'!D277&lt;'Matchs et classements'!E277,0),IF('Equipes et choix des points'!$I$2=2,IF('Matchs et classements'!D277&lt;'Matchs et classements'!E277,1))))))</f>
        <v>0</v>
      </c>
      <c r="CU277" s="8">
        <f>IF(E277="",0,IF(E277&gt;D277,0,IF(E277=D277,0,IF('Equipes et choix des points'!$I$2=1,IF('Matchs et classements'!E277&lt;'Matchs et classements'!D277,0),IF('Equipes et choix des points'!$I$2=2,IF('Matchs et classements'!E277&lt;'Matchs et classements'!D277,1))))))</f>
        <v>0</v>
      </c>
      <c r="CV277" s="8">
        <f t="shared" si="165"/>
        <v>0</v>
      </c>
      <c r="CW277" s="8">
        <f t="shared" si="166"/>
        <v>0</v>
      </c>
      <c r="CX277" s="8">
        <f t="shared" si="167"/>
        <v>0</v>
      </c>
      <c r="CY277" s="8">
        <f t="shared" si="168"/>
        <v>0</v>
      </c>
      <c r="CZ277" s="8" t="b">
        <f t="shared" si="151"/>
        <v>0</v>
      </c>
      <c r="DA277" s="8" t="b">
        <f t="shared" si="152"/>
        <v>0</v>
      </c>
      <c r="DB277" s="8" t="b">
        <f t="shared" si="153"/>
        <v>0</v>
      </c>
      <c r="DC277" s="8" t="b">
        <f t="shared" si="154"/>
        <v>0</v>
      </c>
      <c r="DD277" s="8" t="b">
        <f t="shared" si="155"/>
        <v>0</v>
      </c>
      <c r="DE277" s="8" t="b">
        <f t="shared" si="156"/>
        <v>0</v>
      </c>
      <c r="DF277" s="8">
        <f t="shared" si="157"/>
        <v>0</v>
      </c>
      <c r="DG277" s="8">
        <f t="shared" si="158"/>
        <v>0</v>
      </c>
      <c r="DH277" s="8">
        <f t="shared" si="159"/>
        <v>0</v>
      </c>
      <c r="DI277" s="8">
        <f t="shared" si="160"/>
        <v>0</v>
      </c>
      <c r="DJ277" s="19"/>
      <c r="DK277" s="18"/>
      <c r="DL277" s="18"/>
      <c r="DM277" s="19"/>
      <c r="DN277" s="19"/>
      <c r="DO277" s="18"/>
      <c r="DP277" s="18"/>
      <c r="DQ277" s="19"/>
      <c r="DR277" s="19"/>
      <c r="DS277" s="18"/>
      <c r="DT277" s="18"/>
      <c r="DU277" s="19"/>
      <c r="DV277" s="18"/>
      <c r="DW277" s="18"/>
      <c r="DX277" s="18"/>
      <c r="DY277" s="18"/>
      <c r="DZ277" s="18"/>
      <c r="EA277" s="18"/>
      <c r="EB277" s="18"/>
      <c r="EC277" s="18"/>
      <c r="ED277" s="18"/>
      <c r="EE277" s="18"/>
      <c r="EF277" s="18"/>
      <c r="EG277" s="18"/>
      <c r="EH277" s="18"/>
      <c r="EI277" s="18"/>
      <c r="EJ277" s="18"/>
      <c r="EK277" s="18"/>
      <c r="EL277" s="18"/>
      <c r="EM277" s="18"/>
      <c r="EN277" s="18"/>
      <c r="EO277" s="18"/>
      <c r="EP277" s="18"/>
      <c r="EQ277" s="18"/>
      <c r="ER277" s="18"/>
      <c r="ES277" s="18"/>
      <c r="ET277" s="18"/>
      <c r="EU277" s="18"/>
      <c r="EV277" s="18"/>
      <c r="EW277" s="18"/>
      <c r="EX277" s="18"/>
      <c r="EY277" s="18"/>
      <c r="EZ277" s="18"/>
      <c r="FA277" s="18"/>
      <c r="FB277" s="18"/>
      <c r="FC277" s="18"/>
      <c r="FD277" s="18"/>
      <c r="FE277" s="18"/>
    </row>
    <row r="278" spans="1:161" x14ac:dyDescent="0.25">
      <c r="A278" s="28"/>
      <c r="B278" s="71"/>
      <c r="C278" s="29"/>
      <c r="D278" s="30"/>
      <c r="E278" s="31"/>
      <c r="F278" s="32"/>
      <c r="G278" s="74"/>
      <c r="H278" s="33"/>
      <c r="I278" s="34"/>
      <c r="J278" s="35"/>
      <c r="K278" s="104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18"/>
      <c r="AF278" s="18"/>
      <c r="AG278" s="18"/>
      <c r="AH278" s="18"/>
      <c r="AI278" s="18"/>
      <c r="AJ278" s="18"/>
      <c r="AK278" s="18"/>
      <c r="AL278" s="18"/>
      <c r="AM278" s="18"/>
      <c r="AN278" s="18"/>
      <c r="AO278" s="18"/>
      <c r="AP278" s="18"/>
      <c r="AQ278" s="18"/>
      <c r="AR278" s="18"/>
      <c r="AS278" s="18"/>
      <c r="AT278" s="18"/>
      <c r="AU278" s="18"/>
      <c r="AV278" s="18"/>
      <c r="AW278" s="19"/>
      <c r="AX278" s="18"/>
      <c r="AY278" s="18"/>
      <c r="AZ278" s="18"/>
      <c r="BA278" s="18"/>
      <c r="BB278" s="18"/>
      <c r="BC278" s="18"/>
      <c r="BD278" s="18"/>
      <c r="BE278" s="18"/>
      <c r="BF278" s="18"/>
      <c r="BG278" s="18"/>
      <c r="BH278" s="19"/>
      <c r="BI278" s="18"/>
      <c r="BJ278" s="18"/>
      <c r="BK278" s="18"/>
      <c r="BL278" s="18"/>
      <c r="BM278" s="18"/>
      <c r="BN278" s="18"/>
      <c r="BO278" s="18"/>
      <c r="BP278" s="18"/>
      <c r="BQ278" s="18"/>
      <c r="BR278" s="18"/>
      <c r="BS278" s="19"/>
      <c r="BT278" s="18"/>
      <c r="BU278" s="18"/>
      <c r="BV278" s="18"/>
      <c r="BW278" s="18"/>
      <c r="BX278" s="18"/>
      <c r="BY278" s="18"/>
      <c r="BZ278" s="18"/>
      <c r="CA278" s="18"/>
      <c r="CB278" s="18"/>
      <c r="CC278" s="18"/>
      <c r="CD278" s="18"/>
      <c r="CE278" s="18"/>
      <c r="CF278" s="18"/>
      <c r="CG278" s="18"/>
      <c r="CH278" s="18"/>
      <c r="CI278" s="18"/>
      <c r="CJ278" s="8">
        <f t="shared" si="149"/>
        <v>0</v>
      </c>
      <c r="CK278" s="8">
        <f t="shared" si="150"/>
        <v>0</v>
      </c>
      <c r="CL278" s="8" t="str">
        <f t="shared" si="161"/>
        <v/>
      </c>
      <c r="CM278" s="8" t="str">
        <f t="shared" si="162"/>
        <v/>
      </c>
      <c r="CN278" s="8" t="str">
        <f t="shared" si="163"/>
        <v/>
      </c>
      <c r="CO278" s="8" t="str">
        <f t="shared" si="164"/>
        <v/>
      </c>
      <c r="CP278" s="8">
        <f>IF(D278="",0,IF(D278=E278,0,IF(D278&lt;E278,0,IF('Equipes et choix des points'!$I$2=1,IF('Matchs et classements'!D278&gt;'Matchs et classements'!E278,3),IF('Equipes et choix des points'!$I$2=2,IF('Matchs et classements'!D278&gt;E278,4))))))</f>
        <v>0</v>
      </c>
      <c r="CQ278" s="8">
        <f>IF(E278="",0,IF(E278=D278,0,IF(E278&lt;D278,0,IF('Equipes et choix des points'!$I$2=1,IF('Matchs et classements'!E278&gt;'Matchs et classements'!D278,3),IF('Equipes et choix des points'!$I$2=2,IF('Matchs et classements'!E278&gt;'Matchs et classements'!D278,4))))))</f>
        <v>0</v>
      </c>
      <c r="CR278" s="8">
        <f>IF(D278="",0,IF(D278&gt;E278,0,IF(D278&lt;E278,0,IF('Equipes et choix des points'!$I$2=1,IF('Matchs et classements'!D278='Matchs et classements'!E278,1),IF('Equipes et choix des points'!$I$2=2,IF('Matchs et classements'!D278='Matchs et classements'!E278,2))))))</f>
        <v>0</v>
      </c>
      <c r="CS278" s="8">
        <f>IF(E278="",0,IF(E278&gt;D278,0,IF(E278&lt;D278,0,IF('Equipes et choix des points'!$I$2=1,IF('Matchs et classements'!E278='Matchs et classements'!D278,1),IF('Equipes et choix des points'!$I$2=2,IF('Matchs et classements'!E278='Matchs et classements'!D278,2))))))</f>
        <v>0</v>
      </c>
      <c r="CT278" s="8">
        <f>IF(D278="",0,IF(D278&gt;E278,0,IF(D278=E278,0,IF('Equipes et choix des points'!$I$2=1,IF('Matchs et classements'!D278&lt;'Matchs et classements'!E278,0),IF('Equipes et choix des points'!$I$2=2,IF('Matchs et classements'!D278&lt;'Matchs et classements'!E278,1))))))</f>
        <v>0</v>
      </c>
      <c r="CU278" s="8">
        <f>IF(E278="",0,IF(E278&gt;D278,0,IF(E278=D278,0,IF('Equipes et choix des points'!$I$2=1,IF('Matchs et classements'!E278&lt;'Matchs et classements'!D278,0),IF('Equipes et choix des points'!$I$2=2,IF('Matchs et classements'!E278&lt;'Matchs et classements'!D278,1))))))</f>
        <v>0</v>
      </c>
      <c r="CV278" s="8">
        <f t="shared" si="165"/>
        <v>0</v>
      </c>
      <c r="CW278" s="8">
        <f t="shared" si="166"/>
        <v>0</v>
      </c>
      <c r="CX278" s="8">
        <f t="shared" si="167"/>
        <v>0</v>
      </c>
      <c r="CY278" s="8">
        <f t="shared" si="168"/>
        <v>0</v>
      </c>
      <c r="CZ278" s="8" t="b">
        <f t="shared" si="151"/>
        <v>0</v>
      </c>
      <c r="DA278" s="8" t="b">
        <f t="shared" si="152"/>
        <v>0</v>
      </c>
      <c r="DB278" s="8" t="b">
        <f t="shared" si="153"/>
        <v>0</v>
      </c>
      <c r="DC278" s="8" t="b">
        <f t="shared" si="154"/>
        <v>0</v>
      </c>
      <c r="DD278" s="8" t="b">
        <f t="shared" si="155"/>
        <v>0</v>
      </c>
      <c r="DE278" s="8" t="b">
        <f t="shared" si="156"/>
        <v>0</v>
      </c>
      <c r="DF278" s="8">
        <f t="shared" si="157"/>
        <v>0</v>
      </c>
      <c r="DG278" s="8">
        <f t="shared" si="158"/>
        <v>0</v>
      </c>
      <c r="DH278" s="8">
        <f t="shared" si="159"/>
        <v>0</v>
      </c>
      <c r="DI278" s="8">
        <f t="shared" si="160"/>
        <v>0</v>
      </c>
      <c r="DJ278" s="19"/>
      <c r="DK278" s="18"/>
      <c r="DL278" s="18"/>
      <c r="DM278" s="19"/>
      <c r="DN278" s="19"/>
      <c r="DO278" s="18"/>
      <c r="DP278" s="18"/>
      <c r="DQ278" s="19"/>
      <c r="DR278" s="19"/>
      <c r="DS278" s="18"/>
      <c r="DT278" s="18"/>
      <c r="DU278" s="19"/>
      <c r="DV278" s="18"/>
      <c r="DW278" s="18"/>
      <c r="DX278" s="18"/>
      <c r="DY278" s="18"/>
      <c r="DZ278" s="18"/>
      <c r="EA278" s="18"/>
      <c r="EB278" s="18"/>
      <c r="EC278" s="18"/>
      <c r="ED278" s="18"/>
      <c r="EE278" s="18"/>
      <c r="EF278" s="18"/>
      <c r="EG278" s="18"/>
      <c r="EH278" s="18"/>
      <c r="EI278" s="18"/>
      <c r="EJ278" s="18"/>
      <c r="EK278" s="18"/>
      <c r="EL278" s="18"/>
      <c r="EM278" s="18"/>
      <c r="EN278" s="18"/>
      <c r="EO278" s="18"/>
      <c r="EP278" s="18"/>
      <c r="EQ278" s="18"/>
      <c r="ER278" s="18"/>
      <c r="ES278" s="18"/>
      <c r="ET278" s="18"/>
      <c r="EU278" s="18"/>
      <c r="EV278" s="18"/>
      <c r="EW278" s="18"/>
      <c r="EX278" s="18"/>
      <c r="EY278" s="18"/>
      <c r="EZ278" s="18"/>
      <c r="FA278" s="18"/>
      <c r="FB278" s="18"/>
      <c r="FC278" s="18"/>
      <c r="FD278" s="18"/>
      <c r="FE278" s="18"/>
    </row>
    <row r="279" spans="1:161" x14ac:dyDescent="0.25">
      <c r="A279" s="28"/>
      <c r="B279" s="71"/>
      <c r="C279" s="29"/>
      <c r="D279" s="30"/>
      <c r="E279" s="31"/>
      <c r="F279" s="32"/>
      <c r="G279" s="74"/>
      <c r="H279" s="33"/>
      <c r="I279" s="34"/>
      <c r="J279" s="35"/>
      <c r="K279" s="104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18"/>
      <c r="AF279" s="18"/>
      <c r="AG279" s="18"/>
      <c r="AH279" s="18"/>
      <c r="AI279" s="18"/>
      <c r="AJ279" s="18"/>
      <c r="AK279" s="18"/>
      <c r="AL279" s="18"/>
      <c r="AM279" s="18"/>
      <c r="AN279" s="18"/>
      <c r="AO279" s="18"/>
      <c r="AP279" s="18"/>
      <c r="AQ279" s="18"/>
      <c r="AR279" s="18"/>
      <c r="AS279" s="18"/>
      <c r="AT279" s="18"/>
      <c r="AU279" s="18"/>
      <c r="AV279" s="18"/>
      <c r="AW279" s="19"/>
      <c r="AX279" s="18"/>
      <c r="AY279" s="18"/>
      <c r="AZ279" s="18"/>
      <c r="BA279" s="18"/>
      <c r="BB279" s="18"/>
      <c r="BC279" s="18"/>
      <c r="BD279" s="18"/>
      <c r="BE279" s="18"/>
      <c r="BF279" s="18"/>
      <c r="BG279" s="18"/>
      <c r="BH279" s="19"/>
      <c r="BI279" s="18"/>
      <c r="BJ279" s="18"/>
      <c r="BK279" s="18"/>
      <c r="BL279" s="18"/>
      <c r="BM279" s="18"/>
      <c r="BN279" s="18"/>
      <c r="BO279" s="18"/>
      <c r="BP279" s="18"/>
      <c r="BQ279" s="18"/>
      <c r="BR279" s="18"/>
      <c r="BS279" s="19"/>
      <c r="BT279" s="18"/>
      <c r="BU279" s="18"/>
      <c r="BV279" s="18"/>
      <c r="BW279" s="18"/>
      <c r="BX279" s="18"/>
      <c r="BY279" s="18"/>
      <c r="BZ279" s="18"/>
      <c r="CA279" s="18"/>
      <c r="CB279" s="18"/>
      <c r="CC279" s="18"/>
      <c r="CD279" s="18"/>
      <c r="CE279" s="18"/>
      <c r="CF279" s="18"/>
      <c r="CG279" s="18"/>
      <c r="CH279" s="18"/>
      <c r="CI279" s="18"/>
      <c r="CJ279" s="8">
        <f t="shared" si="149"/>
        <v>0</v>
      </c>
      <c r="CK279" s="8">
        <f t="shared" si="150"/>
        <v>0</v>
      </c>
      <c r="CL279" s="8" t="str">
        <f t="shared" si="161"/>
        <v/>
      </c>
      <c r="CM279" s="8" t="str">
        <f t="shared" si="162"/>
        <v/>
      </c>
      <c r="CN279" s="8" t="str">
        <f t="shared" si="163"/>
        <v/>
      </c>
      <c r="CO279" s="8" t="str">
        <f t="shared" si="164"/>
        <v/>
      </c>
      <c r="CP279" s="8">
        <f>IF(D279="",0,IF(D279=E279,0,IF(D279&lt;E279,0,IF('Equipes et choix des points'!$I$2=1,IF('Matchs et classements'!D279&gt;'Matchs et classements'!E279,3),IF('Equipes et choix des points'!$I$2=2,IF('Matchs et classements'!D279&gt;E279,4))))))</f>
        <v>0</v>
      </c>
      <c r="CQ279" s="8">
        <f>IF(E279="",0,IF(E279=D279,0,IF(E279&lt;D279,0,IF('Equipes et choix des points'!$I$2=1,IF('Matchs et classements'!E279&gt;'Matchs et classements'!D279,3),IF('Equipes et choix des points'!$I$2=2,IF('Matchs et classements'!E279&gt;'Matchs et classements'!D279,4))))))</f>
        <v>0</v>
      </c>
      <c r="CR279" s="8">
        <f>IF(D279="",0,IF(D279&gt;E279,0,IF(D279&lt;E279,0,IF('Equipes et choix des points'!$I$2=1,IF('Matchs et classements'!D279='Matchs et classements'!E279,1),IF('Equipes et choix des points'!$I$2=2,IF('Matchs et classements'!D279='Matchs et classements'!E279,2))))))</f>
        <v>0</v>
      </c>
      <c r="CS279" s="8">
        <f>IF(E279="",0,IF(E279&gt;D279,0,IF(E279&lt;D279,0,IF('Equipes et choix des points'!$I$2=1,IF('Matchs et classements'!E279='Matchs et classements'!D279,1),IF('Equipes et choix des points'!$I$2=2,IF('Matchs et classements'!E279='Matchs et classements'!D279,2))))))</f>
        <v>0</v>
      </c>
      <c r="CT279" s="8">
        <f>IF(D279="",0,IF(D279&gt;E279,0,IF(D279=E279,0,IF('Equipes et choix des points'!$I$2=1,IF('Matchs et classements'!D279&lt;'Matchs et classements'!E279,0),IF('Equipes et choix des points'!$I$2=2,IF('Matchs et classements'!D279&lt;'Matchs et classements'!E279,1))))))</f>
        <v>0</v>
      </c>
      <c r="CU279" s="8">
        <f>IF(E279="",0,IF(E279&gt;D279,0,IF(E279=D279,0,IF('Equipes et choix des points'!$I$2=1,IF('Matchs et classements'!E279&lt;'Matchs et classements'!D279,0),IF('Equipes et choix des points'!$I$2=2,IF('Matchs et classements'!E279&lt;'Matchs et classements'!D279,1))))))</f>
        <v>0</v>
      </c>
      <c r="CV279" s="8">
        <f t="shared" si="165"/>
        <v>0</v>
      </c>
      <c r="CW279" s="8">
        <f t="shared" si="166"/>
        <v>0</v>
      </c>
      <c r="CX279" s="8">
        <f t="shared" si="167"/>
        <v>0</v>
      </c>
      <c r="CY279" s="8">
        <f t="shared" si="168"/>
        <v>0</v>
      </c>
      <c r="CZ279" s="8" t="b">
        <f t="shared" si="151"/>
        <v>0</v>
      </c>
      <c r="DA279" s="8" t="b">
        <f t="shared" si="152"/>
        <v>0</v>
      </c>
      <c r="DB279" s="8" t="b">
        <f t="shared" si="153"/>
        <v>0</v>
      </c>
      <c r="DC279" s="8" t="b">
        <f t="shared" si="154"/>
        <v>0</v>
      </c>
      <c r="DD279" s="8" t="b">
        <f t="shared" si="155"/>
        <v>0</v>
      </c>
      <c r="DE279" s="8" t="b">
        <f t="shared" si="156"/>
        <v>0</v>
      </c>
      <c r="DF279" s="8">
        <f t="shared" si="157"/>
        <v>0</v>
      </c>
      <c r="DG279" s="8">
        <f t="shared" si="158"/>
        <v>0</v>
      </c>
      <c r="DH279" s="8">
        <f t="shared" si="159"/>
        <v>0</v>
      </c>
      <c r="DI279" s="8">
        <f t="shared" si="160"/>
        <v>0</v>
      </c>
      <c r="DJ279" s="19"/>
      <c r="DK279" s="18"/>
      <c r="DL279" s="18"/>
      <c r="DM279" s="19"/>
      <c r="DN279" s="19"/>
      <c r="DO279" s="18"/>
      <c r="DP279" s="18"/>
      <c r="DQ279" s="19"/>
      <c r="DR279" s="19"/>
      <c r="DS279" s="18"/>
      <c r="DT279" s="18"/>
      <c r="DU279" s="19"/>
      <c r="DV279" s="18"/>
      <c r="DW279" s="18"/>
      <c r="DX279" s="18"/>
      <c r="DY279" s="18"/>
      <c r="DZ279" s="18"/>
      <c r="EA279" s="18"/>
      <c r="EB279" s="18"/>
      <c r="EC279" s="18"/>
      <c r="ED279" s="18"/>
      <c r="EE279" s="18"/>
      <c r="EF279" s="18"/>
      <c r="EG279" s="18"/>
      <c r="EH279" s="18"/>
      <c r="EI279" s="18"/>
      <c r="EJ279" s="18"/>
      <c r="EK279" s="18"/>
      <c r="EL279" s="18"/>
      <c r="EM279" s="18"/>
      <c r="EN279" s="18"/>
      <c r="EO279" s="18"/>
      <c r="EP279" s="18"/>
      <c r="EQ279" s="18"/>
      <c r="ER279" s="18"/>
      <c r="ES279" s="18"/>
      <c r="ET279" s="18"/>
      <c r="EU279" s="18"/>
      <c r="EV279" s="18"/>
      <c r="EW279" s="18"/>
      <c r="EX279" s="18"/>
      <c r="EY279" s="18"/>
      <c r="EZ279" s="18"/>
      <c r="FA279" s="18"/>
      <c r="FB279" s="18"/>
      <c r="FC279" s="18"/>
      <c r="FD279" s="18"/>
      <c r="FE279" s="18"/>
    </row>
    <row r="280" spans="1:161" x14ac:dyDescent="0.25">
      <c r="A280" s="28"/>
      <c r="B280" s="71"/>
      <c r="C280" s="29"/>
      <c r="D280" s="30"/>
      <c r="E280" s="31"/>
      <c r="F280" s="32"/>
      <c r="G280" s="74"/>
      <c r="H280" s="33"/>
      <c r="I280" s="34"/>
      <c r="J280" s="35"/>
      <c r="K280" s="104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  <c r="AE280" s="18"/>
      <c r="AF280" s="18"/>
      <c r="AG280" s="18"/>
      <c r="AH280" s="18"/>
      <c r="AI280" s="18"/>
      <c r="AJ280" s="18"/>
      <c r="AK280" s="18"/>
      <c r="AL280" s="18"/>
      <c r="AM280" s="18"/>
      <c r="AN280" s="18"/>
      <c r="AO280" s="18"/>
      <c r="AP280" s="18"/>
      <c r="AQ280" s="18"/>
      <c r="AR280" s="18"/>
      <c r="AS280" s="18"/>
      <c r="AT280" s="18"/>
      <c r="AU280" s="18"/>
      <c r="AV280" s="18"/>
      <c r="AW280" s="19"/>
      <c r="AX280" s="18"/>
      <c r="AY280" s="18"/>
      <c r="AZ280" s="18"/>
      <c r="BA280" s="18"/>
      <c r="BB280" s="18"/>
      <c r="BC280" s="18"/>
      <c r="BD280" s="18"/>
      <c r="BE280" s="18"/>
      <c r="BF280" s="18"/>
      <c r="BG280" s="18"/>
      <c r="BH280" s="19"/>
      <c r="BI280" s="18"/>
      <c r="BJ280" s="18"/>
      <c r="BK280" s="18"/>
      <c r="BL280" s="18"/>
      <c r="BM280" s="18"/>
      <c r="BN280" s="18"/>
      <c r="BO280" s="18"/>
      <c r="BP280" s="18"/>
      <c r="BQ280" s="18"/>
      <c r="BR280" s="18"/>
      <c r="BS280" s="19"/>
      <c r="BT280" s="18"/>
      <c r="BU280" s="18"/>
      <c r="BV280" s="18"/>
      <c r="BW280" s="18"/>
      <c r="BX280" s="18"/>
      <c r="BY280" s="18"/>
      <c r="BZ280" s="18"/>
      <c r="CA280" s="18"/>
      <c r="CB280" s="18"/>
      <c r="CC280" s="18"/>
      <c r="CD280" s="18"/>
      <c r="CE280" s="18"/>
      <c r="CF280" s="18"/>
      <c r="CG280" s="18"/>
      <c r="CH280" s="18"/>
      <c r="CI280" s="18"/>
      <c r="CJ280" s="8">
        <f t="shared" si="149"/>
        <v>0</v>
      </c>
      <c r="CK280" s="8">
        <f t="shared" si="150"/>
        <v>0</v>
      </c>
      <c r="CL280" s="8" t="str">
        <f t="shared" si="161"/>
        <v/>
      </c>
      <c r="CM280" s="8" t="str">
        <f t="shared" si="162"/>
        <v/>
      </c>
      <c r="CN280" s="8" t="str">
        <f t="shared" si="163"/>
        <v/>
      </c>
      <c r="CO280" s="8" t="str">
        <f t="shared" si="164"/>
        <v/>
      </c>
      <c r="CP280" s="8">
        <f>IF(D280="",0,IF(D280=E280,0,IF(D280&lt;E280,0,IF('Equipes et choix des points'!$I$2=1,IF('Matchs et classements'!D280&gt;'Matchs et classements'!E280,3),IF('Equipes et choix des points'!$I$2=2,IF('Matchs et classements'!D280&gt;E280,4))))))</f>
        <v>0</v>
      </c>
      <c r="CQ280" s="8">
        <f>IF(E280="",0,IF(E280=D280,0,IF(E280&lt;D280,0,IF('Equipes et choix des points'!$I$2=1,IF('Matchs et classements'!E280&gt;'Matchs et classements'!D280,3),IF('Equipes et choix des points'!$I$2=2,IF('Matchs et classements'!E280&gt;'Matchs et classements'!D280,4))))))</f>
        <v>0</v>
      </c>
      <c r="CR280" s="8">
        <f>IF(D280="",0,IF(D280&gt;E280,0,IF(D280&lt;E280,0,IF('Equipes et choix des points'!$I$2=1,IF('Matchs et classements'!D280='Matchs et classements'!E280,1),IF('Equipes et choix des points'!$I$2=2,IF('Matchs et classements'!D280='Matchs et classements'!E280,2))))))</f>
        <v>0</v>
      </c>
      <c r="CS280" s="8">
        <f>IF(E280="",0,IF(E280&gt;D280,0,IF(E280&lt;D280,0,IF('Equipes et choix des points'!$I$2=1,IF('Matchs et classements'!E280='Matchs et classements'!D280,1),IF('Equipes et choix des points'!$I$2=2,IF('Matchs et classements'!E280='Matchs et classements'!D280,2))))))</f>
        <v>0</v>
      </c>
      <c r="CT280" s="8">
        <f>IF(D280="",0,IF(D280&gt;E280,0,IF(D280=E280,0,IF('Equipes et choix des points'!$I$2=1,IF('Matchs et classements'!D280&lt;'Matchs et classements'!E280,0),IF('Equipes et choix des points'!$I$2=2,IF('Matchs et classements'!D280&lt;'Matchs et classements'!E280,1))))))</f>
        <v>0</v>
      </c>
      <c r="CU280" s="8">
        <f>IF(E280="",0,IF(E280&gt;D280,0,IF(E280=D280,0,IF('Equipes et choix des points'!$I$2=1,IF('Matchs et classements'!E280&lt;'Matchs et classements'!D280,0),IF('Equipes et choix des points'!$I$2=2,IF('Matchs et classements'!E280&lt;'Matchs et classements'!D280,1))))))</f>
        <v>0</v>
      </c>
      <c r="CV280" s="8">
        <f t="shared" si="165"/>
        <v>0</v>
      </c>
      <c r="CW280" s="8">
        <f t="shared" si="166"/>
        <v>0</v>
      </c>
      <c r="CX280" s="8">
        <f t="shared" si="167"/>
        <v>0</v>
      </c>
      <c r="CY280" s="8">
        <f t="shared" si="168"/>
        <v>0</v>
      </c>
      <c r="CZ280" s="8" t="b">
        <f t="shared" si="151"/>
        <v>0</v>
      </c>
      <c r="DA280" s="8" t="b">
        <f t="shared" si="152"/>
        <v>0</v>
      </c>
      <c r="DB280" s="8" t="b">
        <f t="shared" si="153"/>
        <v>0</v>
      </c>
      <c r="DC280" s="8" t="b">
        <f t="shared" si="154"/>
        <v>0</v>
      </c>
      <c r="DD280" s="8" t="b">
        <f t="shared" si="155"/>
        <v>0</v>
      </c>
      <c r="DE280" s="8" t="b">
        <f t="shared" si="156"/>
        <v>0</v>
      </c>
      <c r="DF280" s="8">
        <f t="shared" si="157"/>
        <v>0</v>
      </c>
      <c r="DG280" s="8">
        <f t="shared" si="158"/>
        <v>0</v>
      </c>
      <c r="DH280" s="8">
        <f t="shared" si="159"/>
        <v>0</v>
      </c>
      <c r="DI280" s="8">
        <f t="shared" si="160"/>
        <v>0</v>
      </c>
      <c r="DJ280" s="19"/>
      <c r="DK280" s="18"/>
      <c r="DL280" s="18"/>
      <c r="DM280" s="19"/>
      <c r="DN280" s="19"/>
      <c r="DO280" s="18"/>
      <c r="DP280" s="18"/>
      <c r="DQ280" s="19"/>
      <c r="DR280" s="19"/>
      <c r="DS280" s="18"/>
      <c r="DT280" s="18"/>
      <c r="DU280" s="19"/>
      <c r="DV280" s="18"/>
      <c r="DW280" s="18"/>
      <c r="DX280" s="18"/>
      <c r="DY280" s="18"/>
      <c r="DZ280" s="18"/>
      <c r="EA280" s="18"/>
      <c r="EB280" s="18"/>
      <c r="EC280" s="18"/>
      <c r="ED280" s="18"/>
      <c r="EE280" s="18"/>
      <c r="EF280" s="18"/>
      <c r="EG280" s="18"/>
      <c r="EH280" s="18"/>
      <c r="EI280" s="18"/>
      <c r="EJ280" s="18"/>
      <c r="EK280" s="18"/>
      <c r="EL280" s="18"/>
      <c r="EM280" s="18"/>
      <c r="EN280" s="18"/>
      <c r="EO280" s="18"/>
      <c r="EP280" s="18"/>
      <c r="EQ280" s="18"/>
      <c r="ER280" s="18"/>
      <c r="ES280" s="18"/>
      <c r="ET280" s="18"/>
      <c r="EU280" s="18"/>
      <c r="EV280" s="18"/>
      <c r="EW280" s="18"/>
      <c r="EX280" s="18"/>
      <c r="EY280" s="18"/>
      <c r="EZ280" s="18"/>
      <c r="FA280" s="18"/>
      <c r="FB280" s="18"/>
      <c r="FC280" s="18"/>
      <c r="FD280" s="18"/>
      <c r="FE280" s="18"/>
    </row>
    <row r="281" spans="1:161" x14ac:dyDescent="0.25">
      <c r="A281" s="28"/>
      <c r="B281" s="71"/>
      <c r="C281" s="29"/>
      <c r="D281" s="30"/>
      <c r="E281" s="31"/>
      <c r="F281" s="32"/>
      <c r="G281" s="74"/>
      <c r="H281" s="33"/>
      <c r="I281" s="34"/>
      <c r="J281" s="35"/>
      <c r="K281" s="104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18"/>
      <c r="AF281" s="18"/>
      <c r="AG281" s="18"/>
      <c r="AH281" s="18"/>
      <c r="AI281" s="18"/>
      <c r="AJ281" s="18"/>
      <c r="AK281" s="18"/>
      <c r="AL281" s="18"/>
      <c r="AM281" s="18"/>
      <c r="AN281" s="18"/>
      <c r="AO281" s="18"/>
      <c r="AP281" s="18"/>
      <c r="AQ281" s="18"/>
      <c r="AR281" s="18"/>
      <c r="AS281" s="18"/>
      <c r="AT281" s="18"/>
      <c r="AU281" s="18"/>
      <c r="AV281" s="18"/>
      <c r="AW281" s="19"/>
      <c r="AX281" s="18"/>
      <c r="AY281" s="18"/>
      <c r="AZ281" s="18"/>
      <c r="BA281" s="18"/>
      <c r="BB281" s="18"/>
      <c r="BC281" s="18"/>
      <c r="BD281" s="18"/>
      <c r="BE281" s="18"/>
      <c r="BF281" s="18"/>
      <c r="BG281" s="18"/>
      <c r="BH281" s="19"/>
      <c r="BI281" s="18"/>
      <c r="BJ281" s="18"/>
      <c r="BK281" s="18"/>
      <c r="BL281" s="18"/>
      <c r="BM281" s="18"/>
      <c r="BN281" s="18"/>
      <c r="BO281" s="18"/>
      <c r="BP281" s="18"/>
      <c r="BQ281" s="18"/>
      <c r="BR281" s="18"/>
      <c r="BS281" s="19"/>
      <c r="BT281" s="18"/>
      <c r="BU281" s="18"/>
      <c r="BV281" s="18"/>
      <c r="BW281" s="18"/>
      <c r="BX281" s="18"/>
      <c r="BY281" s="18"/>
      <c r="BZ281" s="18"/>
      <c r="CA281" s="18"/>
      <c r="CB281" s="18"/>
      <c r="CC281" s="18"/>
      <c r="CD281" s="18"/>
      <c r="CE281" s="18"/>
      <c r="CF281" s="18"/>
      <c r="CG281" s="18"/>
      <c r="CH281" s="18"/>
      <c r="CI281" s="18"/>
      <c r="CJ281" s="8">
        <f t="shared" si="149"/>
        <v>0</v>
      </c>
      <c r="CK281" s="8">
        <f t="shared" si="150"/>
        <v>0</v>
      </c>
      <c r="CL281" s="8" t="str">
        <f t="shared" si="161"/>
        <v/>
      </c>
      <c r="CM281" s="8" t="str">
        <f t="shared" si="162"/>
        <v/>
      </c>
      <c r="CN281" s="8" t="str">
        <f t="shared" si="163"/>
        <v/>
      </c>
      <c r="CO281" s="8" t="str">
        <f t="shared" si="164"/>
        <v/>
      </c>
      <c r="CP281" s="8">
        <f>IF(D281="",0,IF(D281=E281,0,IF(D281&lt;E281,0,IF('Equipes et choix des points'!$I$2=1,IF('Matchs et classements'!D281&gt;'Matchs et classements'!E281,3),IF('Equipes et choix des points'!$I$2=2,IF('Matchs et classements'!D281&gt;E281,4))))))</f>
        <v>0</v>
      </c>
      <c r="CQ281" s="8">
        <f>IF(E281="",0,IF(E281=D281,0,IF(E281&lt;D281,0,IF('Equipes et choix des points'!$I$2=1,IF('Matchs et classements'!E281&gt;'Matchs et classements'!D281,3),IF('Equipes et choix des points'!$I$2=2,IF('Matchs et classements'!E281&gt;'Matchs et classements'!D281,4))))))</f>
        <v>0</v>
      </c>
      <c r="CR281" s="8">
        <f>IF(D281="",0,IF(D281&gt;E281,0,IF(D281&lt;E281,0,IF('Equipes et choix des points'!$I$2=1,IF('Matchs et classements'!D281='Matchs et classements'!E281,1),IF('Equipes et choix des points'!$I$2=2,IF('Matchs et classements'!D281='Matchs et classements'!E281,2))))))</f>
        <v>0</v>
      </c>
      <c r="CS281" s="8">
        <f>IF(E281="",0,IF(E281&gt;D281,0,IF(E281&lt;D281,0,IF('Equipes et choix des points'!$I$2=1,IF('Matchs et classements'!E281='Matchs et classements'!D281,1),IF('Equipes et choix des points'!$I$2=2,IF('Matchs et classements'!E281='Matchs et classements'!D281,2))))))</f>
        <v>0</v>
      </c>
      <c r="CT281" s="8">
        <f>IF(D281="",0,IF(D281&gt;E281,0,IF(D281=E281,0,IF('Equipes et choix des points'!$I$2=1,IF('Matchs et classements'!D281&lt;'Matchs et classements'!E281,0),IF('Equipes et choix des points'!$I$2=2,IF('Matchs et classements'!D281&lt;'Matchs et classements'!E281,1))))))</f>
        <v>0</v>
      </c>
      <c r="CU281" s="8">
        <f>IF(E281="",0,IF(E281&gt;D281,0,IF(E281=D281,0,IF('Equipes et choix des points'!$I$2=1,IF('Matchs et classements'!E281&lt;'Matchs et classements'!D281,0),IF('Equipes et choix des points'!$I$2=2,IF('Matchs et classements'!E281&lt;'Matchs et classements'!D281,1))))))</f>
        <v>0</v>
      </c>
      <c r="CV281" s="8">
        <f t="shared" si="165"/>
        <v>0</v>
      </c>
      <c r="CW281" s="8">
        <f t="shared" si="166"/>
        <v>0</v>
      </c>
      <c r="CX281" s="8">
        <f t="shared" si="167"/>
        <v>0</v>
      </c>
      <c r="CY281" s="8">
        <f t="shared" si="168"/>
        <v>0</v>
      </c>
      <c r="CZ281" s="8" t="b">
        <f t="shared" si="151"/>
        <v>0</v>
      </c>
      <c r="DA281" s="8" t="b">
        <f t="shared" si="152"/>
        <v>0</v>
      </c>
      <c r="DB281" s="8" t="b">
        <f t="shared" si="153"/>
        <v>0</v>
      </c>
      <c r="DC281" s="8" t="b">
        <f t="shared" si="154"/>
        <v>0</v>
      </c>
      <c r="DD281" s="8" t="b">
        <f t="shared" si="155"/>
        <v>0</v>
      </c>
      <c r="DE281" s="8" t="b">
        <f t="shared" si="156"/>
        <v>0</v>
      </c>
      <c r="DF281" s="8">
        <f t="shared" si="157"/>
        <v>0</v>
      </c>
      <c r="DG281" s="8">
        <f t="shared" si="158"/>
        <v>0</v>
      </c>
      <c r="DH281" s="8">
        <f t="shared" si="159"/>
        <v>0</v>
      </c>
      <c r="DI281" s="8">
        <f t="shared" si="160"/>
        <v>0</v>
      </c>
      <c r="DJ281" s="19"/>
      <c r="DK281" s="18"/>
      <c r="DL281" s="18"/>
      <c r="DM281" s="19"/>
      <c r="DN281" s="19"/>
      <c r="DO281" s="18"/>
      <c r="DP281" s="18"/>
      <c r="DQ281" s="19"/>
      <c r="DR281" s="19"/>
      <c r="DS281" s="18"/>
      <c r="DT281" s="18"/>
      <c r="DU281" s="19"/>
      <c r="DV281" s="18"/>
      <c r="DW281" s="18"/>
      <c r="DX281" s="18"/>
      <c r="DY281" s="18"/>
      <c r="DZ281" s="18"/>
      <c r="EA281" s="18"/>
      <c r="EB281" s="18"/>
      <c r="EC281" s="18"/>
      <c r="ED281" s="18"/>
      <c r="EE281" s="18"/>
      <c r="EF281" s="18"/>
      <c r="EG281" s="18"/>
      <c r="EH281" s="18"/>
      <c r="EI281" s="18"/>
      <c r="EJ281" s="18"/>
      <c r="EK281" s="18"/>
      <c r="EL281" s="18"/>
      <c r="EM281" s="18"/>
      <c r="EN281" s="18"/>
      <c r="EO281" s="18"/>
      <c r="EP281" s="18"/>
      <c r="EQ281" s="18"/>
      <c r="ER281" s="18"/>
      <c r="ES281" s="18"/>
      <c r="ET281" s="18"/>
      <c r="EU281" s="18"/>
      <c r="EV281" s="18"/>
      <c r="EW281" s="18"/>
      <c r="EX281" s="18"/>
      <c r="EY281" s="18"/>
      <c r="EZ281" s="18"/>
      <c r="FA281" s="18"/>
      <c r="FB281" s="18"/>
      <c r="FC281" s="18"/>
      <c r="FD281" s="18"/>
      <c r="FE281" s="18"/>
    </row>
    <row r="282" spans="1:161" x14ac:dyDescent="0.25">
      <c r="A282" s="28"/>
      <c r="B282" s="71"/>
      <c r="C282" s="29"/>
      <c r="D282" s="30"/>
      <c r="E282" s="31"/>
      <c r="F282" s="32"/>
      <c r="G282" s="74"/>
      <c r="H282" s="33"/>
      <c r="I282" s="34"/>
      <c r="J282" s="35"/>
      <c r="K282" s="104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  <c r="AE282" s="18"/>
      <c r="AF282" s="18"/>
      <c r="AG282" s="18"/>
      <c r="AH282" s="18"/>
      <c r="AI282" s="18"/>
      <c r="AJ282" s="18"/>
      <c r="AK282" s="18"/>
      <c r="AL282" s="18"/>
      <c r="AM282" s="18"/>
      <c r="AN282" s="18"/>
      <c r="AO282" s="18"/>
      <c r="AP282" s="18"/>
      <c r="AQ282" s="18"/>
      <c r="AR282" s="18"/>
      <c r="AS282" s="18"/>
      <c r="AT282" s="18"/>
      <c r="AU282" s="18"/>
      <c r="AV282" s="18"/>
      <c r="AW282" s="19"/>
      <c r="AX282" s="18"/>
      <c r="AY282" s="18"/>
      <c r="AZ282" s="18"/>
      <c r="BA282" s="18"/>
      <c r="BB282" s="18"/>
      <c r="BC282" s="18"/>
      <c r="BD282" s="18"/>
      <c r="BE282" s="18"/>
      <c r="BF282" s="18"/>
      <c r="BG282" s="18"/>
      <c r="BH282" s="19"/>
      <c r="BI282" s="18"/>
      <c r="BJ282" s="18"/>
      <c r="BK282" s="18"/>
      <c r="BL282" s="18"/>
      <c r="BM282" s="18"/>
      <c r="BN282" s="18"/>
      <c r="BO282" s="18"/>
      <c r="BP282" s="18"/>
      <c r="BQ282" s="18"/>
      <c r="BR282" s="18"/>
      <c r="BS282" s="19"/>
      <c r="BT282" s="18"/>
      <c r="BU282" s="18"/>
      <c r="BV282" s="18"/>
      <c r="BW282" s="18"/>
      <c r="BX282" s="18"/>
      <c r="BY282" s="18"/>
      <c r="BZ282" s="18"/>
      <c r="CA282" s="18"/>
      <c r="CB282" s="18"/>
      <c r="CC282" s="18"/>
      <c r="CD282" s="18"/>
      <c r="CE282" s="18"/>
      <c r="CF282" s="18"/>
      <c r="CG282" s="18"/>
      <c r="CH282" s="18"/>
      <c r="CI282" s="18"/>
      <c r="CJ282" s="8">
        <f t="shared" si="149"/>
        <v>0</v>
      </c>
      <c r="CK282" s="8">
        <f t="shared" si="150"/>
        <v>0</v>
      </c>
      <c r="CL282" s="8" t="str">
        <f t="shared" si="161"/>
        <v/>
      </c>
      <c r="CM282" s="8" t="str">
        <f t="shared" si="162"/>
        <v/>
      </c>
      <c r="CN282" s="8" t="str">
        <f t="shared" si="163"/>
        <v/>
      </c>
      <c r="CO282" s="8" t="str">
        <f t="shared" si="164"/>
        <v/>
      </c>
      <c r="CP282" s="8">
        <f>IF(D282="",0,IF(D282=E282,0,IF(D282&lt;E282,0,IF('Equipes et choix des points'!$I$2=1,IF('Matchs et classements'!D282&gt;'Matchs et classements'!E282,3),IF('Equipes et choix des points'!$I$2=2,IF('Matchs et classements'!D282&gt;E282,4))))))</f>
        <v>0</v>
      </c>
      <c r="CQ282" s="8">
        <f>IF(E282="",0,IF(E282=D282,0,IF(E282&lt;D282,0,IF('Equipes et choix des points'!$I$2=1,IF('Matchs et classements'!E282&gt;'Matchs et classements'!D282,3),IF('Equipes et choix des points'!$I$2=2,IF('Matchs et classements'!E282&gt;'Matchs et classements'!D282,4))))))</f>
        <v>0</v>
      </c>
      <c r="CR282" s="8">
        <f>IF(D282="",0,IF(D282&gt;E282,0,IF(D282&lt;E282,0,IF('Equipes et choix des points'!$I$2=1,IF('Matchs et classements'!D282='Matchs et classements'!E282,1),IF('Equipes et choix des points'!$I$2=2,IF('Matchs et classements'!D282='Matchs et classements'!E282,2))))))</f>
        <v>0</v>
      </c>
      <c r="CS282" s="8">
        <f>IF(E282="",0,IF(E282&gt;D282,0,IF(E282&lt;D282,0,IF('Equipes et choix des points'!$I$2=1,IF('Matchs et classements'!E282='Matchs et classements'!D282,1),IF('Equipes et choix des points'!$I$2=2,IF('Matchs et classements'!E282='Matchs et classements'!D282,2))))))</f>
        <v>0</v>
      </c>
      <c r="CT282" s="8">
        <f>IF(D282="",0,IF(D282&gt;E282,0,IF(D282=E282,0,IF('Equipes et choix des points'!$I$2=1,IF('Matchs et classements'!D282&lt;'Matchs et classements'!E282,0),IF('Equipes et choix des points'!$I$2=2,IF('Matchs et classements'!D282&lt;'Matchs et classements'!E282,1))))))</f>
        <v>0</v>
      </c>
      <c r="CU282" s="8">
        <f>IF(E282="",0,IF(E282&gt;D282,0,IF(E282=D282,0,IF('Equipes et choix des points'!$I$2=1,IF('Matchs et classements'!E282&lt;'Matchs et classements'!D282,0),IF('Equipes et choix des points'!$I$2=2,IF('Matchs et classements'!E282&lt;'Matchs et classements'!D282,1))))))</f>
        <v>0</v>
      </c>
      <c r="CV282" s="8">
        <f t="shared" si="165"/>
        <v>0</v>
      </c>
      <c r="CW282" s="8">
        <f t="shared" si="166"/>
        <v>0</v>
      </c>
      <c r="CX282" s="8">
        <f t="shared" si="167"/>
        <v>0</v>
      </c>
      <c r="CY282" s="8">
        <f t="shared" si="168"/>
        <v>0</v>
      </c>
      <c r="CZ282" s="8" t="b">
        <f t="shared" si="151"/>
        <v>0</v>
      </c>
      <c r="DA282" s="8" t="b">
        <f t="shared" si="152"/>
        <v>0</v>
      </c>
      <c r="DB282" s="8" t="b">
        <f t="shared" si="153"/>
        <v>0</v>
      </c>
      <c r="DC282" s="8" t="b">
        <f t="shared" si="154"/>
        <v>0</v>
      </c>
      <c r="DD282" s="8" t="b">
        <f t="shared" si="155"/>
        <v>0</v>
      </c>
      <c r="DE282" s="8" t="b">
        <f t="shared" si="156"/>
        <v>0</v>
      </c>
      <c r="DF282" s="8">
        <f t="shared" si="157"/>
        <v>0</v>
      </c>
      <c r="DG282" s="8">
        <f t="shared" si="158"/>
        <v>0</v>
      </c>
      <c r="DH282" s="8">
        <f t="shared" si="159"/>
        <v>0</v>
      </c>
      <c r="DI282" s="8">
        <f t="shared" si="160"/>
        <v>0</v>
      </c>
      <c r="DJ282" s="19"/>
      <c r="DK282" s="18"/>
      <c r="DL282" s="18"/>
      <c r="DM282" s="19"/>
      <c r="DN282" s="19"/>
      <c r="DO282" s="18"/>
      <c r="DP282" s="18"/>
      <c r="DQ282" s="19"/>
      <c r="DR282" s="19"/>
      <c r="DS282" s="18"/>
      <c r="DT282" s="18"/>
      <c r="DU282" s="19"/>
      <c r="DV282" s="18"/>
      <c r="DW282" s="18"/>
      <c r="DX282" s="18"/>
      <c r="DY282" s="18"/>
      <c r="DZ282" s="18"/>
      <c r="EA282" s="18"/>
      <c r="EB282" s="18"/>
      <c r="EC282" s="18"/>
      <c r="ED282" s="18"/>
      <c r="EE282" s="18"/>
      <c r="EF282" s="18"/>
      <c r="EG282" s="18"/>
      <c r="EH282" s="18"/>
      <c r="EI282" s="18"/>
      <c r="EJ282" s="18"/>
      <c r="EK282" s="18"/>
      <c r="EL282" s="18"/>
      <c r="EM282" s="18"/>
      <c r="EN282" s="18"/>
      <c r="EO282" s="18"/>
      <c r="EP282" s="18"/>
      <c r="EQ282" s="18"/>
      <c r="ER282" s="18"/>
      <c r="ES282" s="18"/>
      <c r="ET282" s="18"/>
      <c r="EU282" s="18"/>
      <c r="EV282" s="18"/>
      <c r="EW282" s="18"/>
      <c r="EX282" s="18"/>
      <c r="EY282" s="18"/>
      <c r="EZ282" s="18"/>
      <c r="FA282" s="18"/>
      <c r="FB282" s="18"/>
      <c r="FC282" s="18"/>
      <c r="FD282" s="18"/>
      <c r="FE282" s="18"/>
    </row>
    <row r="283" spans="1:161" ht="15.75" thickBot="1" x14ac:dyDescent="0.3">
      <c r="A283" s="36"/>
      <c r="B283" s="72"/>
      <c r="C283" s="37"/>
      <c r="D283" s="38"/>
      <c r="E283" s="39"/>
      <c r="F283" s="40"/>
      <c r="G283" s="75"/>
      <c r="H283" s="41"/>
      <c r="I283" s="42"/>
      <c r="J283" s="43"/>
      <c r="K283" s="105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  <c r="AE283" s="18"/>
      <c r="AF283" s="18"/>
      <c r="AG283" s="18"/>
      <c r="AH283" s="18"/>
      <c r="AI283" s="18"/>
      <c r="AJ283" s="18"/>
      <c r="AK283" s="18"/>
      <c r="AL283" s="18"/>
      <c r="AM283" s="18"/>
      <c r="AN283" s="18"/>
      <c r="AO283" s="18"/>
      <c r="AP283" s="18"/>
      <c r="AQ283" s="18"/>
      <c r="AR283" s="18"/>
      <c r="AS283" s="18"/>
      <c r="AT283" s="18"/>
      <c r="AU283" s="18"/>
      <c r="AV283" s="18"/>
      <c r="AW283" s="19"/>
      <c r="AX283" s="18"/>
      <c r="AY283" s="18"/>
      <c r="AZ283" s="18"/>
      <c r="BA283" s="18"/>
      <c r="BB283" s="18"/>
      <c r="BC283" s="18"/>
      <c r="BD283" s="18"/>
      <c r="BE283" s="18"/>
      <c r="BF283" s="18"/>
      <c r="BG283" s="18"/>
      <c r="BH283" s="19"/>
      <c r="BI283" s="18"/>
      <c r="BJ283" s="18"/>
      <c r="BK283" s="18"/>
      <c r="BL283" s="18"/>
      <c r="BM283" s="18"/>
      <c r="BN283" s="18"/>
      <c r="BO283" s="18"/>
      <c r="BP283" s="18"/>
      <c r="BQ283" s="18"/>
      <c r="BR283" s="18"/>
      <c r="BS283" s="19"/>
      <c r="BT283" s="18"/>
      <c r="BU283" s="18"/>
      <c r="BV283" s="18"/>
      <c r="BW283" s="18"/>
      <c r="BX283" s="18"/>
      <c r="BY283" s="18"/>
      <c r="BZ283" s="18"/>
      <c r="CA283" s="18"/>
      <c r="CB283" s="18"/>
      <c r="CC283" s="18"/>
      <c r="CD283" s="18"/>
      <c r="CE283" s="18"/>
      <c r="CF283" s="18"/>
      <c r="CG283" s="18"/>
      <c r="CH283" s="18"/>
      <c r="CI283" s="18"/>
      <c r="CJ283" s="8">
        <f t="shared" si="149"/>
        <v>0</v>
      </c>
      <c r="CK283" s="8">
        <f t="shared" si="150"/>
        <v>0</v>
      </c>
      <c r="CL283" s="8" t="str">
        <f t="shared" si="161"/>
        <v/>
      </c>
      <c r="CM283" s="8" t="str">
        <f t="shared" si="162"/>
        <v/>
      </c>
      <c r="CN283" s="8" t="str">
        <f t="shared" si="163"/>
        <v/>
      </c>
      <c r="CO283" s="8" t="str">
        <f t="shared" si="164"/>
        <v/>
      </c>
      <c r="CP283" s="8">
        <f>IF(D283="",0,IF(D283=E283,0,IF(D283&lt;E283,0,IF('Equipes et choix des points'!$I$2=1,IF('Matchs et classements'!D283&gt;'Matchs et classements'!E283,3),IF('Equipes et choix des points'!$I$2=2,IF('Matchs et classements'!D283&gt;E283,4))))))</f>
        <v>0</v>
      </c>
      <c r="CQ283" s="8">
        <f>IF(E283="",0,IF(E283=D283,0,IF(E283&lt;D283,0,IF('Equipes et choix des points'!$I$2=1,IF('Matchs et classements'!E283&gt;'Matchs et classements'!D283,3),IF('Equipes et choix des points'!$I$2=2,IF('Matchs et classements'!E283&gt;'Matchs et classements'!D283,4))))))</f>
        <v>0</v>
      </c>
      <c r="CR283" s="8">
        <f>IF(D283="",0,IF(D283&gt;E283,0,IF(D283&lt;E283,0,IF('Equipes et choix des points'!$I$2=1,IF('Matchs et classements'!D283='Matchs et classements'!E283,1),IF('Equipes et choix des points'!$I$2=2,IF('Matchs et classements'!D283='Matchs et classements'!E283,2))))))</f>
        <v>0</v>
      </c>
      <c r="CS283" s="8">
        <f>IF(E283="",0,IF(E283&gt;D283,0,IF(E283&lt;D283,0,IF('Equipes et choix des points'!$I$2=1,IF('Matchs et classements'!E283='Matchs et classements'!D283,1),IF('Equipes et choix des points'!$I$2=2,IF('Matchs et classements'!E283='Matchs et classements'!D283,2))))))</f>
        <v>0</v>
      </c>
      <c r="CT283" s="8">
        <f>IF(D283="",0,IF(D283&gt;E283,0,IF(D283=E283,0,IF('Equipes et choix des points'!$I$2=1,IF('Matchs et classements'!D283&lt;'Matchs et classements'!E283,0),IF('Equipes et choix des points'!$I$2=2,IF('Matchs et classements'!D283&lt;'Matchs et classements'!E283,1))))))</f>
        <v>0</v>
      </c>
      <c r="CU283" s="8">
        <f>IF(E283="",0,IF(E283&gt;D283,0,IF(E283=D283,0,IF('Equipes et choix des points'!$I$2=1,IF('Matchs et classements'!E283&lt;'Matchs et classements'!D283,0),IF('Equipes et choix des points'!$I$2=2,IF('Matchs et classements'!E283&lt;'Matchs et classements'!D283,1))))))</f>
        <v>0</v>
      </c>
      <c r="CV283" s="8">
        <f t="shared" si="165"/>
        <v>0</v>
      </c>
      <c r="CW283" s="8">
        <f t="shared" si="166"/>
        <v>0</v>
      </c>
      <c r="CX283" s="8">
        <f t="shared" si="167"/>
        <v>0</v>
      </c>
      <c r="CY283" s="8">
        <f t="shared" si="168"/>
        <v>0</v>
      </c>
      <c r="CZ283" s="8" t="b">
        <f t="shared" si="151"/>
        <v>0</v>
      </c>
      <c r="DA283" s="8" t="b">
        <f t="shared" si="152"/>
        <v>0</v>
      </c>
      <c r="DB283" s="8" t="b">
        <f t="shared" si="153"/>
        <v>0</v>
      </c>
      <c r="DC283" s="8" t="b">
        <f t="shared" si="154"/>
        <v>0</v>
      </c>
      <c r="DD283" s="8" t="b">
        <f t="shared" si="155"/>
        <v>0</v>
      </c>
      <c r="DE283" s="8" t="b">
        <f t="shared" si="156"/>
        <v>0</v>
      </c>
      <c r="DF283" s="8">
        <f t="shared" si="157"/>
        <v>0</v>
      </c>
      <c r="DG283" s="8">
        <f t="shared" si="158"/>
        <v>0</v>
      </c>
      <c r="DH283" s="8">
        <f t="shared" si="159"/>
        <v>0</v>
      </c>
      <c r="DI283" s="8">
        <f t="shared" si="160"/>
        <v>0</v>
      </c>
      <c r="DJ283" s="19"/>
      <c r="DK283" s="18"/>
      <c r="DL283" s="18"/>
      <c r="DM283" s="19"/>
      <c r="DN283" s="19"/>
      <c r="DO283" s="18"/>
      <c r="DP283" s="18"/>
      <c r="DQ283" s="19"/>
      <c r="DR283" s="19"/>
      <c r="DS283" s="18"/>
      <c r="DT283" s="18"/>
      <c r="DU283" s="19"/>
      <c r="DV283" s="18"/>
      <c r="DW283" s="18"/>
      <c r="DX283" s="18"/>
      <c r="DY283" s="18"/>
      <c r="DZ283" s="18"/>
      <c r="EA283" s="18"/>
      <c r="EB283" s="18"/>
      <c r="EC283" s="18"/>
      <c r="ED283" s="18"/>
      <c r="EE283" s="18"/>
      <c r="EF283" s="18"/>
      <c r="EG283" s="18"/>
      <c r="EH283" s="18"/>
      <c r="EI283" s="18"/>
      <c r="EJ283" s="18"/>
      <c r="EK283" s="18"/>
      <c r="EL283" s="18"/>
      <c r="EM283" s="18"/>
      <c r="EN283" s="18"/>
      <c r="EO283" s="18"/>
      <c r="EP283" s="18"/>
      <c r="EQ283" s="18"/>
      <c r="ER283" s="18"/>
      <c r="ES283" s="18"/>
      <c r="ET283" s="18"/>
      <c r="EU283" s="18"/>
      <c r="EV283" s="18"/>
      <c r="EW283" s="18"/>
      <c r="EX283" s="18"/>
      <c r="EY283" s="18"/>
      <c r="EZ283" s="18"/>
      <c r="FA283" s="18"/>
      <c r="FB283" s="18"/>
      <c r="FC283" s="18"/>
      <c r="FD283" s="18"/>
      <c r="FE283" s="18"/>
    </row>
    <row r="284" spans="1:161" x14ac:dyDescent="0.25">
      <c r="A284" s="20"/>
      <c r="B284" s="70"/>
      <c r="C284" s="21"/>
      <c r="D284" s="22"/>
      <c r="E284" s="23"/>
      <c r="F284" s="24"/>
      <c r="G284" s="73"/>
      <c r="H284" s="25"/>
      <c r="I284" s="26"/>
      <c r="J284" s="27"/>
      <c r="K284" s="103">
        <v>29</v>
      </c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  <c r="AE284" s="18"/>
      <c r="AF284" s="18"/>
      <c r="AG284" s="18"/>
      <c r="AH284" s="18"/>
      <c r="AI284" s="18"/>
      <c r="AJ284" s="18"/>
      <c r="AK284" s="18"/>
      <c r="AL284" s="18"/>
      <c r="AM284" s="18"/>
      <c r="AN284" s="18"/>
      <c r="AO284" s="18"/>
      <c r="AP284" s="18"/>
      <c r="AQ284" s="18"/>
      <c r="AR284" s="18"/>
      <c r="AS284" s="18"/>
      <c r="AT284" s="18"/>
      <c r="AU284" s="18"/>
      <c r="AV284" s="18"/>
      <c r="AW284" s="19"/>
      <c r="AX284" s="18"/>
      <c r="AY284" s="18"/>
      <c r="AZ284" s="18"/>
      <c r="BA284" s="18"/>
      <c r="BB284" s="18"/>
      <c r="BC284" s="18"/>
      <c r="BD284" s="18"/>
      <c r="BE284" s="18"/>
      <c r="BF284" s="18"/>
      <c r="BG284" s="18"/>
      <c r="BH284" s="19"/>
      <c r="BI284" s="18"/>
      <c r="BJ284" s="18"/>
      <c r="BK284" s="18"/>
      <c r="BL284" s="18"/>
      <c r="BM284" s="18"/>
      <c r="BN284" s="18"/>
      <c r="BO284" s="18"/>
      <c r="BP284" s="18"/>
      <c r="BQ284" s="18"/>
      <c r="BR284" s="18"/>
      <c r="BS284" s="19"/>
      <c r="BT284" s="18"/>
      <c r="BU284" s="18"/>
      <c r="BV284" s="18"/>
      <c r="BW284" s="18"/>
      <c r="BX284" s="18"/>
      <c r="BY284" s="18"/>
      <c r="BZ284" s="18"/>
      <c r="CA284" s="18"/>
      <c r="CB284" s="18"/>
      <c r="CC284" s="18"/>
      <c r="CD284" s="18"/>
      <c r="CE284" s="18"/>
      <c r="CF284" s="18"/>
      <c r="CG284" s="18"/>
      <c r="CH284" s="18"/>
      <c r="CI284" s="18"/>
      <c r="CJ284" s="8">
        <f t="shared" si="149"/>
        <v>0</v>
      </c>
      <c r="CK284" s="8">
        <f t="shared" si="150"/>
        <v>0</v>
      </c>
      <c r="CL284" s="8" t="str">
        <f t="shared" si="161"/>
        <v/>
      </c>
      <c r="CM284" s="8" t="str">
        <f t="shared" si="162"/>
        <v/>
      </c>
      <c r="CN284" s="8" t="str">
        <f t="shared" si="163"/>
        <v/>
      </c>
      <c r="CO284" s="8" t="str">
        <f t="shared" si="164"/>
        <v/>
      </c>
      <c r="CP284" s="8">
        <f>IF(D284="",0,IF(D284=E284,0,IF(D284&lt;E284,0,IF('Equipes et choix des points'!$I$2=1,IF('Matchs et classements'!D284&gt;'Matchs et classements'!E284,3),IF('Equipes et choix des points'!$I$2=2,IF('Matchs et classements'!D284&gt;E284,4))))))</f>
        <v>0</v>
      </c>
      <c r="CQ284" s="8">
        <f>IF(E284="",0,IF(E284=D284,0,IF(E284&lt;D284,0,IF('Equipes et choix des points'!$I$2=1,IF('Matchs et classements'!E284&gt;'Matchs et classements'!D284,3),IF('Equipes et choix des points'!$I$2=2,IF('Matchs et classements'!E284&gt;'Matchs et classements'!D284,4))))))</f>
        <v>0</v>
      </c>
      <c r="CR284" s="8">
        <f>IF(D284="",0,IF(D284&gt;E284,0,IF(D284&lt;E284,0,IF('Equipes et choix des points'!$I$2=1,IF('Matchs et classements'!D284='Matchs et classements'!E284,1),IF('Equipes et choix des points'!$I$2=2,IF('Matchs et classements'!D284='Matchs et classements'!E284,2))))))</f>
        <v>0</v>
      </c>
      <c r="CS284" s="8">
        <f>IF(E284="",0,IF(E284&gt;D284,0,IF(E284&lt;D284,0,IF('Equipes et choix des points'!$I$2=1,IF('Matchs et classements'!E284='Matchs et classements'!D284,1),IF('Equipes et choix des points'!$I$2=2,IF('Matchs et classements'!E284='Matchs et classements'!D284,2))))))</f>
        <v>0</v>
      </c>
      <c r="CT284" s="8">
        <f>IF(D284="",0,IF(D284&gt;E284,0,IF(D284=E284,0,IF('Equipes et choix des points'!$I$2=1,IF('Matchs et classements'!D284&lt;'Matchs et classements'!E284,0),IF('Equipes et choix des points'!$I$2=2,IF('Matchs et classements'!D284&lt;'Matchs et classements'!E284,1))))))</f>
        <v>0</v>
      </c>
      <c r="CU284" s="8">
        <f>IF(E284="",0,IF(E284&gt;D284,0,IF(E284=D284,0,IF('Equipes et choix des points'!$I$2=1,IF('Matchs et classements'!E284&lt;'Matchs et classements'!D284,0),IF('Equipes et choix des points'!$I$2=2,IF('Matchs et classements'!E284&lt;'Matchs et classements'!D284,1))))))</f>
        <v>0</v>
      </c>
      <c r="CV284" s="8">
        <f t="shared" si="165"/>
        <v>0</v>
      </c>
      <c r="CW284" s="8">
        <f t="shared" si="166"/>
        <v>0</v>
      </c>
      <c r="CX284" s="8">
        <f t="shared" si="167"/>
        <v>0</v>
      </c>
      <c r="CY284" s="8">
        <f t="shared" si="168"/>
        <v>0</v>
      </c>
      <c r="CZ284" s="8" t="b">
        <f t="shared" si="151"/>
        <v>0</v>
      </c>
      <c r="DA284" s="8" t="b">
        <f t="shared" si="152"/>
        <v>0</v>
      </c>
      <c r="DB284" s="8" t="b">
        <f t="shared" si="153"/>
        <v>0</v>
      </c>
      <c r="DC284" s="8" t="b">
        <f t="shared" si="154"/>
        <v>0</v>
      </c>
      <c r="DD284" s="8" t="b">
        <f t="shared" si="155"/>
        <v>0</v>
      </c>
      <c r="DE284" s="8" t="b">
        <f t="shared" si="156"/>
        <v>0</v>
      </c>
      <c r="DF284" s="8">
        <f t="shared" si="157"/>
        <v>0</v>
      </c>
      <c r="DG284" s="8">
        <f t="shared" si="158"/>
        <v>0</v>
      </c>
      <c r="DH284" s="8">
        <f t="shared" si="159"/>
        <v>0</v>
      </c>
      <c r="DI284" s="8">
        <f t="shared" si="160"/>
        <v>0</v>
      </c>
      <c r="DJ284" s="19"/>
      <c r="DK284" s="18"/>
      <c r="DL284" s="18"/>
      <c r="DM284" s="19"/>
      <c r="DN284" s="19"/>
      <c r="DO284" s="18"/>
      <c r="DP284" s="18"/>
      <c r="DQ284" s="19"/>
      <c r="DR284" s="19"/>
      <c r="DS284" s="18"/>
      <c r="DT284" s="18"/>
      <c r="DU284" s="19"/>
      <c r="DV284" s="18"/>
      <c r="DW284" s="18"/>
      <c r="DX284" s="18"/>
      <c r="DY284" s="18"/>
      <c r="DZ284" s="18"/>
      <c r="EA284" s="18"/>
      <c r="EB284" s="18"/>
      <c r="EC284" s="18"/>
      <c r="ED284" s="18"/>
      <c r="EE284" s="18"/>
      <c r="EF284" s="18"/>
      <c r="EG284" s="18"/>
      <c r="EH284" s="18"/>
      <c r="EI284" s="18"/>
      <c r="EJ284" s="18"/>
      <c r="EK284" s="18"/>
      <c r="EL284" s="18"/>
      <c r="EM284" s="18"/>
      <c r="EN284" s="18"/>
      <c r="EO284" s="18"/>
      <c r="EP284" s="18"/>
      <c r="EQ284" s="18"/>
      <c r="ER284" s="18"/>
      <c r="ES284" s="18"/>
      <c r="ET284" s="18"/>
      <c r="EU284" s="18"/>
      <c r="EV284" s="18"/>
      <c r="EW284" s="18"/>
      <c r="EX284" s="18"/>
      <c r="EY284" s="18"/>
      <c r="EZ284" s="18"/>
      <c r="FA284" s="18"/>
      <c r="FB284" s="18"/>
      <c r="FC284" s="18"/>
      <c r="FD284" s="18"/>
      <c r="FE284" s="18"/>
    </row>
    <row r="285" spans="1:161" x14ac:dyDescent="0.25">
      <c r="A285" s="28"/>
      <c r="B285" s="71"/>
      <c r="C285" s="29"/>
      <c r="D285" s="30"/>
      <c r="E285" s="31"/>
      <c r="F285" s="32"/>
      <c r="G285" s="74"/>
      <c r="H285" s="33"/>
      <c r="I285" s="34"/>
      <c r="J285" s="35"/>
      <c r="K285" s="104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18"/>
      <c r="AF285" s="18"/>
      <c r="AG285" s="18"/>
      <c r="AH285" s="18"/>
      <c r="AI285" s="18"/>
      <c r="AJ285" s="18"/>
      <c r="AK285" s="18"/>
      <c r="AL285" s="18"/>
      <c r="AM285" s="18"/>
      <c r="AN285" s="18"/>
      <c r="AO285" s="18"/>
      <c r="AP285" s="18"/>
      <c r="AQ285" s="18"/>
      <c r="AR285" s="18"/>
      <c r="AS285" s="18"/>
      <c r="AT285" s="18"/>
      <c r="AU285" s="18"/>
      <c r="AV285" s="18"/>
      <c r="AW285" s="19"/>
      <c r="AX285" s="18"/>
      <c r="AY285" s="18"/>
      <c r="AZ285" s="18"/>
      <c r="BA285" s="18"/>
      <c r="BB285" s="18"/>
      <c r="BC285" s="18"/>
      <c r="BD285" s="18"/>
      <c r="BE285" s="18"/>
      <c r="BF285" s="18"/>
      <c r="BG285" s="18"/>
      <c r="BH285" s="19"/>
      <c r="BI285" s="18"/>
      <c r="BJ285" s="18"/>
      <c r="BK285" s="18"/>
      <c r="BL285" s="18"/>
      <c r="BM285" s="18"/>
      <c r="BN285" s="18"/>
      <c r="BO285" s="18"/>
      <c r="BP285" s="18"/>
      <c r="BQ285" s="18"/>
      <c r="BR285" s="18"/>
      <c r="BS285" s="19"/>
      <c r="BT285" s="18"/>
      <c r="BU285" s="18"/>
      <c r="BV285" s="18"/>
      <c r="BW285" s="18"/>
      <c r="BX285" s="18"/>
      <c r="BY285" s="18"/>
      <c r="BZ285" s="18"/>
      <c r="CA285" s="18"/>
      <c r="CB285" s="18"/>
      <c r="CC285" s="18"/>
      <c r="CD285" s="18"/>
      <c r="CE285" s="18"/>
      <c r="CF285" s="18"/>
      <c r="CG285" s="18"/>
      <c r="CH285" s="18"/>
      <c r="CI285" s="18"/>
      <c r="CJ285" s="8">
        <f t="shared" si="149"/>
        <v>0</v>
      </c>
      <c r="CK285" s="8">
        <f t="shared" si="150"/>
        <v>0</v>
      </c>
      <c r="CL285" s="8" t="str">
        <f t="shared" si="161"/>
        <v/>
      </c>
      <c r="CM285" s="8" t="str">
        <f t="shared" si="162"/>
        <v/>
      </c>
      <c r="CN285" s="8" t="str">
        <f t="shared" si="163"/>
        <v/>
      </c>
      <c r="CO285" s="8" t="str">
        <f t="shared" si="164"/>
        <v/>
      </c>
      <c r="CP285" s="8">
        <f>IF(D285="",0,IF(D285=E285,0,IF(D285&lt;E285,0,IF('Equipes et choix des points'!$I$2=1,IF('Matchs et classements'!D285&gt;'Matchs et classements'!E285,3),IF('Equipes et choix des points'!$I$2=2,IF('Matchs et classements'!D285&gt;E285,4))))))</f>
        <v>0</v>
      </c>
      <c r="CQ285" s="8">
        <f>IF(E285="",0,IF(E285=D285,0,IF(E285&lt;D285,0,IF('Equipes et choix des points'!$I$2=1,IF('Matchs et classements'!E285&gt;'Matchs et classements'!D285,3),IF('Equipes et choix des points'!$I$2=2,IF('Matchs et classements'!E285&gt;'Matchs et classements'!D285,4))))))</f>
        <v>0</v>
      </c>
      <c r="CR285" s="8">
        <f>IF(D285="",0,IF(D285&gt;E285,0,IF(D285&lt;E285,0,IF('Equipes et choix des points'!$I$2=1,IF('Matchs et classements'!D285='Matchs et classements'!E285,1),IF('Equipes et choix des points'!$I$2=2,IF('Matchs et classements'!D285='Matchs et classements'!E285,2))))))</f>
        <v>0</v>
      </c>
      <c r="CS285" s="8">
        <f>IF(E285="",0,IF(E285&gt;D285,0,IF(E285&lt;D285,0,IF('Equipes et choix des points'!$I$2=1,IF('Matchs et classements'!E285='Matchs et classements'!D285,1),IF('Equipes et choix des points'!$I$2=2,IF('Matchs et classements'!E285='Matchs et classements'!D285,2))))))</f>
        <v>0</v>
      </c>
      <c r="CT285" s="8">
        <f>IF(D285="",0,IF(D285&gt;E285,0,IF(D285=E285,0,IF('Equipes et choix des points'!$I$2=1,IF('Matchs et classements'!D285&lt;'Matchs et classements'!E285,0),IF('Equipes et choix des points'!$I$2=2,IF('Matchs et classements'!D285&lt;'Matchs et classements'!E285,1))))))</f>
        <v>0</v>
      </c>
      <c r="CU285" s="8">
        <f>IF(E285="",0,IF(E285&gt;D285,0,IF(E285=D285,0,IF('Equipes et choix des points'!$I$2=1,IF('Matchs et classements'!E285&lt;'Matchs et classements'!D285,0),IF('Equipes et choix des points'!$I$2=2,IF('Matchs et classements'!E285&lt;'Matchs et classements'!D285,1))))))</f>
        <v>0</v>
      </c>
      <c r="CV285" s="8">
        <f t="shared" si="165"/>
        <v>0</v>
      </c>
      <c r="CW285" s="8">
        <f t="shared" si="166"/>
        <v>0</v>
      </c>
      <c r="CX285" s="8">
        <f t="shared" si="167"/>
        <v>0</v>
      </c>
      <c r="CY285" s="8">
        <f t="shared" si="168"/>
        <v>0</v>
      </c>
      <c r="CZ285" s="8" t="b">
        <f t="shared" si="151"/>
        <v>0</v>
      </c>
      <c r="DA285" s="8" t="b">
        <f t="shared" si="152"/>
        <v>0</v>
      </c>
      <c r="DB285" s="8" t="b">
        <f t="shared" si="153"/>
        <v>0</v>
      </c>
      <c r="DC285" s="8" t="b">
        <f t="shared" si="154"/>
        <v>0</v>
      </c>
      <c r="DD285" s="8" t="b">
        <f t="shared" si="155"/>
        <v>0</v>
      </c>
      <c r="DE285" s="8" t="b">
        <f t="shared" si="156"/>
        <v>0</v>
      </c>
      <c r="DF285" s="8">
        <f t="shared" si="157"/>
        <v>0</v>
      </c>
      <c r="DG285" s="8">
        <f t="shared" si="158"/>
        <v>0</v>
      </c>
      <c r="DH285" s="8">
        <f t="shared" si="159"/>
        <v>0</v>
      </c>
      <c r="DI285" s="8">
        <f t="shared" si="160"/>
        <v>0</v>
      </c>
      <c r="DJ285" s="19"/>
      <c r="DK285" s="18"/>
      <c r="DL285" s="18"/>
      <c r="DM285" s="19"/>
      <c r="DN285" s="19"/>
      <c r="DO285" s="18"/>
      <c r="DP285" s="18"/>
      <c r="DQ285" s="19"/>
      <c r="DR285" s="19"/>
      <c r="DS285" s="18"/>
      <c r="DT285" s="18"/>
      <c r="DU285" s="19"/>
      <c r="DV285" s="18"/>
      <c r="DW285" s="18"/>
      <c r="DX285" s="18"/>
      <c r="DY285" s="18"/>
      <c r="DZ285" s="18"/>
      <c r="EA285" s="18"/>
      <c r="EB285" s="18"/>
      <c r="EC285" s="18"/>
      <c r="ED285" s="18"/>
      <c r="EE285" s="18"/>
      <c r="EF285" s="18"/>
      <c r="EG285" s="18"/>
      <c r="EH285" s="18"/>
      <c r="EI285" s="18"/>
      <c r="EJ285" s="18"/>
      <c r="EK285" s="18"/>
      <c r="EL285" s="18"/>
      <c r="EM285" s="18"/>
      <c r="EN285" s="18"/>
      <c r="EO285" s="18"/>
      <c r="EP285" s="18"/>
      <c r="EQ285" s="18"/>
      <c r="ER285" s="18"/>
      <c r="ES285" s="18"/>
      <c r="ET285" s="18"/>
      <c r="EU285" s="18"/>
      <c r="EV285" s="18"/>
      <c r="EW285" s="18"/>
      <c r="EX285" s="18"/>
      <c r="EY285" s="18"/>
      <c r="EZ285" s="18"/>
      <c r="FA285" s="18"/>
      <c r="FB285" s="18"/>
      <c r="FC285" s="18"/>
      <c r="FD285" s="18"/>
      <c r="FE285" s="18"/>
    </row>
    <row r="286" spans="1:161" x14ac:dyDescent="0.25">
      <c r="A286" s="28"/>
      <c r="B286" s="71"/>
      <c r="C286" s="29"/>
      <c r="D286" s="30"/>
      <c r="E286" s="31"/>
      <c r="F286" s="32"/>
      <c r="G286" s="74"/>
      <c r="H286" s="33"/>
      <c r="I286" s="34"/>
      <c r="J286" s="35"/>
      <c r="K286" s="104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  <c r="AF286" s="18"/>
      <c r="AG286" s="18"/>
      <c r="AH286" s="18"/>
      <c r="AI286" s="18"/>
      <c r="AJ286" s="18"/>
      <c r="AK286" s="18"/>
      <c r="AL286" s="18"/>
      <c r="AM286" s="18"/>
      <c r="AN286" s="18"/>
      <c r="AO286" s="18"/>
      <c r="AP286" s="18"/>
      <c r="AQ286" s="18"/>
      <c r="AR286" s="18"/>
      <c r="AS286" s="18"/>
      <c r="AT286" s="18"/>
      <c r="AU286" s="18"/>
      <c r="AV286" s="18"/>
      <c r="AW286" s="19"/>
      <c r="AX286" s="18"/>
      <c r="AY286" s="18"/>
      <c r="AZ286" s="18"/>
      <c r="BA286" s="18"/>
      <c r="BB286" s="18"/>
      <c r="BC286" s="18"/>
      <c r="BD286" s="18"/>
      <c r="BE286" s="18"/>
      <c r="BF286" s="18"/>
      <c r="BG286" s="18"/>
      <c r="BH286" s="19"/>
      <c r="BI286" s="18"/>
      <c r="BJ286" s="18"/>
      <c r="BK286" s="18"/>
      <c r="BL286" s="18"/>
      <c r="BM286" s="18"/>
      <c r="BN286" s="18"/>
      <c r="BO286" s="18"/>
      <c r="BP286" s="18"/>
      <c r="BQ286" s="18"/>
      <c r="BR286" s="18"/>
      <c r="BS286" s="19"/>
      <c r="BT286" s="18"/>
      <c r="BU286" s="18"/>
      <c r="BV286" s="18"/>
      <c r="BW286" s="18"/>
      <c r="BX286" s="18"/>
      <c r="BY286" s="18"/>
      <c r="BZ286" s="18"/>
      <c r="CA286" s="18"/>
      <c r="CB286" s="18"/>
      <c r="CC286" s="18"/>
      <c r="CD286" s="18"/>
      <c r="CE286" s="18"/>
      <c r="CF286" s="18"/>
      <c r="CG286" s="18"/>
      <c r="CH286" s="18"/>
      <c r="CI286" s="18"/>
      <c r="CJ286" s="8">
        <f t="shared" si="149"/>
        <v>0</v>
      </c>
      <c r="CK286" s="8">
        <f t="shared" si="150"/>
        <v>0</v>
      </c>
      <c r="CL286" s="8" t="str">
        <f t="shared" si="161"/>
        <v/>
      </c>
      <c r="CM286" s="8" t="str">
        <f t="shared" si="162"/>
        <v/>
      </c>
      <c r="CN286" s="8" t="str">
        <f t="shared" si="163"/>
        <v/>
      </c>
      <c r="CO286" s="8" t="str">
        <f t="shared" si="164"/>
        <v/>
      </c>
      <c r="CP286" s="8">
        <f>IF(D286="",0,IF(D286=E286,0,IF(D286&lt;E286,0,IF('Equipes et choix des points'!$I$2=1,IF('Matchs et classements'!D286&gt;'Matchs et classements'!E286,3),IF('Equipes et choix des points'!$I$2=2,IF('Matchs et classements'!D286&gt;E286,4))))))</f>
        <v>0</v>
      </c>
      <c r="CQ286" s="8">
        <f>IF(E286="",0,IF(E286=D286,0,IF(E286&lt;D286,0,IF('Equipes et choix des points'!$I$2=1,IF('Matchs et classements'!E286&gt;'Matchs et classements'!D286,3),IF('Equipes et choix des points'!$I$2=2,IF('Matchs et classements'!E286&gt;'Matchs et classements'!D286,4))))))</f>
        <v>0</v>
      </c>
      <c r="CR286" s="8">
        <f>IF(D286="",0,IF(D286&gt;E286,0,IF(D286&lt;E286,0,IF('Equipes et choix des points'!$I$2=1,IF('Matchs et classements'!D286='Matchs et classements'!E286,1),IF('Equipes et choix des points'!$I$2=2,IF('Matchs et classements'!D286='Matchs et classements'!E286,2))))))</f>
        <v>0</v>
      </c>
      <c r="CS286" s="8">
        <f>IF(E286="",0,IF(E286&gt;D286,0,IF(E286&lt;D286,0,IF('Equipes et choix des points'!$I$2=1,IF('Matchs et classements'!E286='Matchs et classements'!D286,1),IF('Equipes et choix des points'!$I$2=2,IF('Matchs et classements'!E286='Matchs et classements'!D286,2))))))</f>
        <v>0</v>
      </c>
      <c r="CT286" s="8">
        <f>IF(D286="",0,IF(D286&gt;E286,0,IF(D286=E286,0,IF('Equipes et choix des points'!$I$2=1,IF('Matchs et classements'!D286&lt;'Matchs et classements'!E286,0),IF('Equipes et choix des points'!$I$2=2,IF('Matchs et classements'!D286&lt;'Matchs et classements'!E286,1))))))</f>
        <v>0</v>
      </c>
      <c r="CU286" s="8">
        <f>IF(E286="",0,IF(E286&gt;D286,0,IF(E286=D286,0,IF('Equipes et choix des points'!$I$2=1,IF('Matchs et classements'!E286&lt;'Matchs et classements'!D286,0),IF('Equipes et choix des points'!$I$2=2,IF('Matchs et classements'!E286&lt;'Matchs et classements'!D286,1))))))</f>
        <v>0</v>
      </c>
      <c r="CV286" s="8">
        <f t="shared" si="165"/>
        <v>0</v>
      </c>
      <c r="CW286" s="8">
        <f t="shared" si="166"/>
        <v>0</v>
      </c>
      <c r="CX286" s="8">
        <f t="shared" si="167"/>
        <v>0</v>
      </c>
      <c r="CY286" s="8">
        <f t="shared" si="168"/>
        <v>0</v>
      </c>
      <c r="CZ286" s="8" t="b">
        <f t="shared" si="151"/>
        <v>0</v>
      </c>
      <c r="DA286" s="8" t="b">
        <f t="shared" si="152"/>
        <v>0</v>
      </c>
      <c r="DB286" s="8" t="b">
        <f t="shared" si="153"/>
        <v>0</v>
      </c>
      <c r="DC286" s="8" t="b">
        <f t="shared" si="154"/>
        <v>0</v>
      </c>
      <c r="DD286" s="8" t="b">
        <f t="shared" si="155"/>
        <v>0</v>
      </c>
      <c r="DE286" s="8" t="b">
        <f t="shared" si="156"/>
        <v>0</v>
      </c>
      <c r="DF286" s="8">
        <f t="shared" si="157"/>
        <v>0</v>
      </c>
      <c r="DG286" s="8">
        <f t="shared" si="158"/>
        <v>0</v>
      </c>
      <c r="DH286" s="8">
        <f t="shared" si="159"/>
        <v>0</v>
      </c>
      <c r="DI286" s="8">
        <f t="shared" si="160"/>
        <v>0</v>
      </c>
      <c r="DJ286" s="19"/>
      <c r="DK286" s="18"/>
      <c r="DL286" s="18"/>
      <c r="DM286" s="19"/>
      <c r="DN286" s="19"/>
      <c r="DO286" s="18"/>
      <c r="DP286" s="18"/>
      <c r="DQ286" s="19"/>
      <c r="DR286" s="19"/>
      <c r="DS286" s="18"/>
      <c r="DT286" s="18"/>
      <c r="DU286" s="19"/>
      <c r="DV286" s="18"/>
      <c r="DW286" s="18"/>
      <c r="DX286" s="18"/>
      <c r="DY286" s="18"/>
      <c r="DZ286" s="18"/>
      <c r="EA286" s="18"/>
      <c r="EB286" s="18"/>
      <c r="EC286" s="18"/>
      <c r="ED286" s="18"/>
      <c r="EE286" s="18"/>
      <c r="EF286" s="18"/>
      <c r="EG286" s="18"/>
      <c r="EH286" s="18"/>
      <c r="EI286" s="18"/>
      <c r="EJ286" s="18"/>
      <c r="EK286" s="18"/>
      <c r="EL286" s="18"/>
      <c r="EM286" s="18"/>
      <c r="EN286" s="18"/>
      <c r="EO286" s="18"/>
      <c r="EP286" s="18"/>
      <c r="EQ286" s="18"/>
      <c r="ER286" s="18"/>
      <c r="ES286" s="18"/>
      <c r="ET286" s="18"/>
      <c r="EU286" s="18"/>
      <c r="EV286" s="18"/>
      <c r="EW286" s="18"/>
      <c r="EX286" s="18"/>
      <c r="EY286" s="18"/>
      <c r="EZ286" s="18"/>
      <c r="FA286" s="18"/>
      <c r="FB286" s="18"/>
      <c r="FC286" s="18"/>
      <c r="FD286" s="18"/>
      <c r="FE286" s="18"/>
    </row>
    <row r="287" spans="1:161" x14ac:dyDescent="0.25">
      <c r="A287" s="28"/>
      <c r="B287" s="71"/>
      <c r="C287" s="29"/>
      <c r="D287" s="30"/>
      <c r="E287" s="31"/>
      <c r="F287" s="32"/>
      <c r="G287" s="74"/>
      <c r="H287" s="33"/>
      <c r="I287" s="34"/>
      <c r="J287" s="35"/>
      <c r="K287" s="104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  <c r="AE287" s="18"/>
      <c r="AF287" s="18"/>
      <c r="AG287" s="18"/>
      <c r="AH287" s="18"/>
      <c r="AI287" s="18"/>
      <c r="AJ287" s="18"/>
      <c r="AK287" s="18"/>
      <c r="AL287" s="18"/>
      <c r="AM287" s="18"/>
      <c r="AN287" s="18"/>
      <c r="AO287" s="18"/>
      <c r="AP287" s="18"/>
      <c r="AQ287" s="18"/>
      <c r="AR287" s="18"/>
      <c r="AS287" s="18"/>
      <c r="AT287" s="18"/>
      <c r="AU287" s="18"/>
      <c r="AV287" s="18"/>
      <c r="AW287" s="19"/>
      <c r="AX287" s="18"/>
      <c r="AY287" s="18"/>
      <c r="AZ287" s="18"/>
      <c r="BA287" s="18"/>
      <c r="BB287" s="18"/>
      <c r="BC287" s="18"/>
      <c r="BD287" s="18"/>
      <c r="BE287" s="18"/>
      <c r="BF287" s="18"/>
      <c r="BG287" s="18"/>
      <c r="BH287" s="19"/>
      <c r="BI287" s="18"/>
      <c r="BJ287" s="18"/>
      <c r="BK287" s="18"/>
      <c r="BL287" s="18"/>
      <c r="BM287" s="18"/>
      <c r="BN287" s="18"/>
      <c r="BO287" s="18"/>
      <c r="BP287" s="18"/>
      <c r="BQ287" s="18"/>
      <c r="BR287" s="18"/>
      <c r="BS287" s="19"/>
      <c r="BT287" s="18"/>
      <c r="BU287" s="18"/>
      <c r="BV287" s="18"/>
      <c r="BW287" s="18"/>
      <c r="BX287" s="18"/>
      <c r="BY287" s="18"/>
      <c r="BZ287" s="18"/>
      <c r="CA287" s="18"/>
      <c r="CB287" s="18"/>
      <c r="CC287" s="18"/>
      <c r="CD287" s="18"/>
      <c r="CE287" s="18"/>
      <c r="CF287" s="18"/>
      <c r="CG287" s="18"/>
      <c r="CH287" s="18"/>
      <c r="CI287" s="18"/>
      <c r="CJ287" s="8">
        <f t="shared" si="149"/>
        <v>0</v>
      </c>
      <c r="CK287" s="8">
        <f t="shared" si="150"/>
        <v>0</v>
      </c>
      <c r="CL287" s="8" t="str">
        <f t="shared" si="161"/>
        <v/>
      </c>
      <c r="CM287" s="8" t="str">
        <f t="shared" si="162"/>
        <v/>
      </c>
      <c r="CN287" s="8" t="str">
        <f t="shared" si="163"/>
        <v/>
      </c>
      <c r="CO287" s="8" t="str">
        <f t="shared" si="164"/>
        <v/>
      </c>
      <c r="CP287" s="8">
        <f>IF(D287="",0,IF(D287=E287,0,IF(D287&lt;E287,0,IF('Equipes et choix des points'!$I$2=1,IF('Matchs et classements'!D287&gt;'Matchs et classements'!E287,3),IF('Equipes et choix des points'!$I$2=2,IF('Matchs et classements'!D287&gt;E287,4))))))</f>
        <v>0</v>
      </c>
      <c r="CQ287" s="8">
        <f>IF(E287="",0,IF(E287=D287,0,IF(E287&lt;D287,0,IF('Equipes et choix des points'!$I$2=1,IF('Matchs et classements'!E287&gt;'Matchs et classements'!D287,3),IF('Equipes et choix des points'!$I$2=2,IF('Matchs et classements'!E287&gt;'Matchs et classements'!D287,4))))))</f>
        <v>0</v>
      </c>
      <c r="CR287" s="8">
        <f>IF(D287="",0,IF(D287&gt;E287,0,IF(D287&lt;E287,0,IF('Equipes et choix des points'!$I$2=1,IF('Matchs et classements'!D287='Matchs et classements'!E287,1),IF('Equipes et choix des points'!$I$2=2,IF('Matchs et classements'!D287='Matchs et classements'!E287,2))))))</f>
        <v>0</v>
      </c>
      <c r="CS287" s="8">
        <f>IF(E287="",0,IF(E287&gt;D287,0,IF(E287&lt;D287,0,IF('Equipes et choix des points'!$I$2=1,IF('Matchs et classements'!E287='Matchs et classements'!D287,1),IF('Equipes et choix des points'!$I$2=2,IF('Matchs et classements'!E287='Matchs et classements'!D287,2))))))</f>
        <v>0</v>
      </c>
      <c r="CT287" s="8">
        <f>IF(D287="",0,IF(D287&gt;E287,0,IF(D287=E287,0,IF('Equipes et choix des points'!$I$2=1,IF('Matchs et classements'!D287&lt;'Matchs et classements'!E287,0),IF('Equipes et choix des points'!$I$2=2,IF('Matchs et classements'!D287&lt;'Matchs et classements'!E287,1))))))</f>
        <v>0</v>
      </c>
      <c r="CU287" s="8">
        <f>IF(E287="",0,IF(E287&gt;D287,0,IF(E287=D287,0,IF('Equipes et choix des points'!$I$2=1,IF('Matchs et classements'!E287&lt;'Matchs et classements'!D287,0),IF('Equipes et choix des points'!$I$2=2,IF('Matchs et classements'!E287&lt;'Matchs et classements'!D287,1))))))</f>
        <v>0</v>
      </c>
      <c r="CV287" s="8">
        <f t="shared" si="165"/>
        <v>0</v>
      </c>
      <c r="CW287" s="8">
        <f t="shared" si="166"/>
        <v>0</v>
      </c>
      <c r="CX287" s="8">
        <f t="shared" si="167"/>
        <v>0</v>
      </c>
      <c r="CY287" s="8">
        <f t="shared" si="168"/>
        <v>0</v>
      </c>
      <c r="CZ287" s="8" t="b">
        <f t="shared" si="151"/>
        <v>0</v>
      </c>
      <c r="DA287" s="8" t="b">
        <f t="shared" si="152"/>
        <v>0</v>
      </c>
      <c r="DB287" s="8" t="b">
        <f t="shared" si="153"/>
        <v>0</v>
      </c>
      <c r="DC287" s="8" t="b">
        <f t="shared" si="154"/>
        <v>0</v>
      </c>
      <c r="DD287" s="8" t="b">
        <f t="shared" si="155"/>
        <v>0</v>
      </c>
      <c r="DE287" s="8" t="b">
        <f t="shared" si="156"/>
        <v>0</v>
      </c>
      <c r="DF287" s="8">
        <f t="shared" si="157"/>
        <v>0</v>
      </c>
      <c r="DG287" s="8">
        <f t="shared" si="158"/>
        <v>0</v>
      </c>
      <c r="DH287" s="8">
        <f t="shared" si="159"/>
        <v>0</v>
      </c>
      <c r="DI287" s="8">
        <f t="shared" si="160"/>
        <v>0</v>
      </c>
      <c r="DJ287" s="19"/>
      <c r="DK287" s="18"/>
      <c r="DL287" s="18"/>
      <c r="DM287" s="19"/>
      <c r="DN287" s="19"/>
      <c r="DO287" s="18"/>
      <c r="DP287" s="18"/>
      <c r="DQ287" s="19"/>
      <c r="DR287" s="19"/>
      <c r="DS287" s="18"/>
      <c r="DT287" s="18"/>
      <c r="DU287" s="19"/>
      <c r="DV287" s="18"/>
      <c r="DW287" s="18"/>
      <c r="DX287" s="18"/>
      <c r="DY287" s="18"/>
      <c r="DZ287" s="18"/>
      <c r="EA287" s="18"/>
      <c r="EB287" s="18"/>
      <c r="EC287" s="18"/>
      <c r="ED287" s="18"/>
      <c r="EE287" s="18"/>
      <c r="EF287" s="18"/>
      <c r="EG287" s="18"/>
      <c r="EH287" s="18"/>
      <c r="EI287" s="18"/>
      <c r="EJ287" s="18"/>
      <c r="EK287" s="18"/>
      <c r="EL287" s="18"/>
      <c r="EM287" s="18"/>
      <c r="EN287" s="18"/>
      <c r="EO287" s="18"/>
      <c r="EP287" s="18"/>
      <c r="EQ287" s="18"/>
      <c r="ER287" s="18"/>
      <c r="ES287" s="18"/>
      <c r="ET287" s="18"/>
      <c r="EU287" s="18"/>
      <c r="EV287" s="18"/>
      <c r="EW287" s="18"/>
      <c r="EX287" s="18"/>
      <c r="EY287" s="18"/>
      <c r="EZ287" s="18"/>
      <c r="FA287" s="18"/>
      <c r="FB287" s="18"/>
      <c r="FC287" s="18"/>
      <c r="FD287" s="18"/>
      <c r="FE287" s="18"/>
    </row>
    <row r="288" spans="1:161" x14ac:dyDescent="0.25">
      <c r="A288" s="28"/>
      <c r="B288" s="71"/>
      <c r="C288" s="29"/>
      <c r="D288" s="30"/>
      <c r="E288" s="31"/>
      <c r="F288" s="32"/>
      <c r="G288" s="74"/>
      <c r="H288" s="33"/>
      <c r="I288" s="34"/>
      <c r="J288" s="35"/>
      <c r="K288" s="104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18"/>
      <c r="AF288" s="18"/>
      <c r="AG288" s="18"/>
      <c r="AH288" s="18"/>
      <c r="AI288" s="18"/>
      <c r="AJ288" s="18"/>
      <c r="AK288" s="18"/>
      <c r="AL288" s="18"/>
      <c r="AM288" s="18"/>
      <c r="AN288" s="18"/>
      <c r="AO288" s="18"/>
      <c r="AP288" s="18"/>
      <c r="AQ288" s="18"/>
      <c r="AR288" s="18"/>
      <c r="AS288" s="18"/>
      <c r="AT288" s="18"/>
      <c r="AU288" s="18"/>
      <c r="AV288" s="18"/>
      <c r="AW288" s="19"/>
      <c r="AX288" s="18"/>
      <c r="AY288" s="18"/>
      <c r="AZ288" s="18"/>
      <c r="BA288" s="18"/>
      <c r="BB288" s="18"/>
      <c r="BC288" s="18"/>
      <c r="BD288" s="18"/>
      <c r="BE288" s="18"/>
      <c r="BF288" s="18"/>
      <c r="BG288" s="18"/>
      <c r="BH288" s="19"/>
      <c r="BI288" s="18"/>
      <c r="BJ288" s="18"/>
      <c r="BK288" s="18"/>
      <c r="BL288" s="18"/>
      <c r="BM288" s="18"/>
      <c r="BN288" s="18"/>
      <c r="BO288" s="18"/>
      <c r="BP288" s="18"/>
      <c r="BQ288" s="18"/>
      <c r="BR288" s="18"/>
      <c r="BS288" s="19"/>
      <c r="BT288" s="18"/>
      <c r="BU288" s="18"/>
      <c r="BV288" s="18"/>
      <c r="BW288" s="18"/>
      <c r="BX288" s="18"/>
      <c r="BY288" s="18"/>
      <c r="BZ288" s="18"/>
      <c r="CA288" s="18"/>
      <c r="CB288" s="18"/>
      <c r="CC288" s="18"/>
      <c r="CD288" s="18"/>
      <c r="CE288" s="18"/>
      <c r="CF288" s="18"/>
      <c r="CG288" s="18"/>
      <c r="CH288" s="18"/>
      <c r="CI288" s="18"/>
      <c r="CJ288" s="8">
        <f t="shared" si="149"/>
        <v>0</v>
      </c>
      <c r="CK288" s="8">
        <f t="shared" si="150"/>
        <v>0</v>
      </c>
      <c r="CL288" s="8" t="str">
        <f t="shared" si="161"/>
        <v/>
      </c>
      <c r="CM288" s="8" t="str">
        <f t="shared" si="162"/>
        <v/>
      </c>
      <c r="CN288" s="8" t="str">
        <f t="shared" si="163"/>
        <v/>
      </c>
      <c r="CO288" s="8" t="str">
        <f t="shared" si="164"/>
        <v/>
      </c>
      <c r="CP288" s="8">
        <f>IF(D288="",0,IF(D288=E288,0,IF(D288&lt;E288,0,IF('Equipes et choix des points'!$I$2=1,IF('Matchs et classements'!D288&gt;'Matchs et classements'!E288,3),IF('Equipes et choix des points'!$I$2=2,IF('Matchs et classements'!D288&gt;E288,4))))))</f>
        <v>0</v>
      </c>
      <c r="CQ288" s="8">
        <f>IF(E288="",0,IF(E288=D288,0,IF(E288&lt;D288,0,IF('Equipes et choix des points'!$I$2=1,IF('Matchs et classements'!E288&gt;'Matchs et classements'!D288,3),IF('Equipes et choix des points'!$I$2=2,IF('Matchs et classements'!E288&gt;'Matchs et classements'!D288,4))))))</f>
        <v>0</v>
      </c>
      <c r="CR288" s="8">
        <f>IF(D288="",0,IF(D288&gt;E288,0,IF(D288&lt;E288,0,IF('Equipes et choix des points'!$I$2=1,IF('Matchs et classements'!D288='Matchs et classements'!E288,1),IF('Equipes et choix des points'!$I$2=2,IF('Matchs et classements'!D288='Matchs et classements'!E288,2))))))</f>
        <v>0</v>
      </c>
      <c r="CS288" s="8">
        <f>IF(E288="",0,IF(E288&gt;D288,0,IF(E288&lt;D288,0,IF('Equipes et choix des points'!$I$2=1,IF('Matchs et classements'!E288='Matchs et classements'!D288,1),IF('Equipes et choix des points'!$I$2=2,IF('Matchs et classements'!E288='Matchs et classements'!D288,2))))))</f>
        <v>0</v>
      </c>
      <c r="CT288" s="8">
        <f>IF(D288="",0,IF(D288&gt;E288,0,IF(D288=E288,0,IF('Equipes et choix des points'!$I$2=1,IF('Matchs et classements'!D288&lt;'Matchs et classements'!E288,0),IF('Equipes et choix des points'!$I$2=2,IF('Matchs et classements'!D288&lt;'Matchs et classements'!E288,1))))))</f>
        <v>0</v>
      </c>
      <c r="CU288" s="8">
        <f>IF(E288="",0,IF(E288&gt;D288,0,IF(E288=D288,0,IF('Equipes et choix des points'!$I$2=1,IF('Matchs et classements'!E288&lt;'Matchs et classements'!D288,0),IF('Equipes et choix des points'!$I$2=2,IF('Matchs et classements'!E288&lt;'Matchs et classements'!D288,1))))))</f>
        <v>0</v>
      </c>
      <c r="CV288" s="8">
        <f t="shared" si="165"/>
        <v>0</v>
      </c>
      <c r="CW288" s="8">
        <f t="shared" si="166"/>
        <v>0</v>
      </c>
      <c r="CX288" s="8">
        <f t="shared" si="167"/>
        <v>0</v>
      </c>
      <c r="CY288" s="8">
        <f t="shared" si="168"/>
        <v>0</v>
      </c>
      <c r="CZ288" s="8" t="b">
        <f t="shared" si="151"/>
        <v>0</v>
      </c>
      <c r="DA288" s="8" t="b">
        <f t="shared" si="152"/>
        <v>0</v>
      </c>
      <c r="DB288" s="8" t="b">
        <f t="shared" si="153"/>
        <v>0</v>
      </c>
      <c r="DC288" s="8" t="b">
        <f t="shared" si="154"/>
        <v>0</v>
      </c>
      <c r="DD288" s="8" t="b">
        <f t="shared" si="155"/>
        <v>0</v>
      </c>
      <c r="DE288" s="8" t="b">
        <f t="shared" si="156"/>
        <v>0</v>
      </c>
      <c r="DF288" s="8">
        <f t="shared" si="157"/>
        <v>0</v>
      </c>
      <c r="DG288" s="8">
        <f t="shared" si="158"/>
        <v>0</v>
      </c>
      <c r="DH288" s="8">
        <f t="shared" si="159"/>
        <v>0</v>
      </c>
      <c r="DI288" s="8">
        <f t="shared" si="160"/>
        <v>0</v>
      </c>
      <c r="DJ288" s="19"/>
      <c r="DK288" s="18"/>
      <c r="DL288" s="18"/>
      <c r="DM288" s="19"/>
      <c r="DN288" s="19"/>
      <c r="DO288" s="18"/>
      <c r="DP288" s="18"/>
      <c r="DQ288" s="19"/>
      <c r="DR288" s="19"/>
      <c r="DS288" s="18"/>
      <c r="DT288" s="18"/>
      <c r="DU288" s="19"/>
      <c r="DV288" s="18"/>
      <c r="DW288" s="18"/>
      <c r="DX288" s="18"/>
      <c r="DY288" s="18"/>
      <c r="DZ288" s="18"/>
      <c r="EA288" s="18"/>
      <c r="EB288" s="18"/>
      <c r="EC288" s="18"/>
      <c r="ED288" s="18"/>
      <c r="EE288" s="18"/>
      <c r="EF288" s="18"/>
      <c r="EG288" s="18"/>
      <c r="EH288" s="18"/>
      <c r="EI288" s="18"/>
      <c r="EJ288" s="18"/>
      <c r="EK288" s="18"/>
      <c r="EL288" s="18"/>
      <c r="EM288" s="18"/>
      <c r="EN288" s="18"/>
      <c r="EO288" s="18"/>
      <c r="EP288" s="18"/>
      <c r="EQ288" s="18"/>
      <c r="ER288" s="18"/>
      <c r="ES288" s="18"/>
      <c r="ET288" s="18"/>
      <c r="EU288" s="18"/>
      <c r="EV288" s="18"/>
      <c r="EW288" s="18"/>
      <c r="EX288" s="18"/>
      <c r="EY288" s="18"/>
      <c r="EZ288" s="18"/>
      <c r="FA288" s="18"/>
      <c r="FB288" s="18"/>
      <c r="FC288" s="18"/>
      <c r="FD288" s="18"/>
      <c r="FE288" s="18"/>
    </row>
    <row r="289" spans="1:161" x14ac:dyDescent="0.25">
      <c r="A289" s="28"/>
      <c r="B289" s="71"/>
      <c r="C289" s="29"/>
      <c r="D289" s="30"/>
      <c r="E289" s="31"/>
      <c r="F289" s="32"/>
      <c r="G289" s="74"/>
      <c r="H289" s="33"/>
      <c r="I289" s="34"/>
      <c r="J289" s="35"/>
      <c r="K289" s="104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18"/>
      <c r="AF289" s="18"/>
      <c r="AG289" s="18"/>
      <c r="AH289" s="18"/>
      <c r="AI289" s="18"/>
      <c r="AJ289" s="18"/>
      <c r="AK289" s="18"/>
      <c r="AL289" s="18"/>
      <c r="AM289" s="18"/>
      <c r="AN289" s="18"/>
      <c r="AO289" s="18"/>
      <c r="AP289" s="18"/>
      <c r="AQ289" s="18"/>
      <c r="AR289" s="18"/>
      <c r="AS289" s="18"/>
      <c r="AT289" s="18"/>
      <c r="AU289" s="18"/>
      <c r="AV289" s="18"/>
      <c r="AW289" s="19"/>
      <c r="AX289" s="18"/>
      <c r="AY289" s="18"/>
      <c r="AZ289" s="18"/>
      <c r="BA289" s="18"/>
      <c r="BB289" s="18"/>
      <c r="BC289" s="18"/>
      <c r="BD289" s="18"/>
      <c r="BE289" s="18"/>
      <c r="BF289" s="18"/>
      <c r="BG289" s="18"/>
      <c r="BH289" s="19"/>
      <c r="BI289" s="18"/>
      <c r="BJ289" s="18"/>
      <c r="BK289" s="18"/>
      <c r="BL289" s="18"/>
      <c r="BM289" s="18"/>
      <c r="BN289" s="18"/>
      <c r="BO289" s="18"/>
      <c r="BP289" s="18"/>
      <c r="BQ289" s="18"/>
      <c r="BR289" s="18"/>
      <c r="BS289" s="19"/>
      <c r="BT289" s="18"/>
      <c r="BU289" s="18"/>
      <c r="BV289" s="18"/>
      <c r="BW289" s="18"/>
      <c r="BX289" s="18"/>
      <c r="BY289" s="18"/>
      <c r="BZ289" s="18"/>
      <c r="CA289" s="18"/>
      <c r="CB289" s="18"/>
      <c r="CC289" s="18"/>
      <c r="CD289" s="18"/>
      <c r="CE289" s="18"/>
      <c r="CF289" s="18"/>
      <c r="CG289" s="18"/>
      <c r="CH289" s="18"/>
      <c r="CI289" s="18"/>
      <c r="CJ289" s="8">
        <f t="shared" si="149"/>
        <v>0</v>
      </c>
      <c r="CK289" s="8">
        <f t="shared" si="150"/>
        <v>0</v>
      </c>
      <c r="CL289" s="8" t="str">
        <f t="shared" si="161"/>
        <v/>
      </c>
      <c r="CM289" s="8" t="str">
        <f t="shared" si="162"/>
        <v/>
      </c>
      <c r="CN289" s="8" t="str">
        <f t="shared" si="163"/>
        <v/>
      </c>
      <c r="CO289" s="8" t="str">
        <f t="shared" si="164"/>
        <v/>
      </c>
      <c r="CP289" s="8">
        <f>IF(D289="",0,IF(D289=E289,0,IF(D289&lt;E289,0,IF('Equipes et choix des points'!$I$2=1,IF('Matchs et classements'!D289&gt;'Matchs et classements'!E289,3),IF('Equipes et choix des points'!$I$2=2,IF('Matchs et classements'!D289&gt;E289,4))))))</f>
        <v>0</v>
      </c>
      <c r="CQ289" s="8">
        <f>IF(E289="",0,IF(E289=D289,0,IF(E289&lt;D289,0,IF('Equipes et choix des points'!$I$2=1,IF('Matchs et classements'!E289&gt;'Matchs et classements'!D289,3),IF('Equipes et choix des points'!$I$2=2,IF('Matchs et classements'!E289&gt;'Matchs et classements'!D289,4))))))</f>
        <v>0</v>
      </c>
      <c r="CR289" s="8">
        <f>IF(D289="",0,IF(D289&gt;E289,0,IF(D289&lt;E289,0,IF('Equipes et choix des points'!$I$2=1,IF('Matchs et classements'!D289='Matchs et classements'!E289,1),IF('Equipes et choix des points'!$I$2=2,IF('Matchs et classements'!D289='Matchs et classements'!E289,2))))))</f>
        <v>0</v>
      </c>
      <c r="CS289" s="8">
        <f>IF(E289="",0,IF(E289&gt;D289,0,IF(E289&lt;D289,0,IF('Equipes et choix des points'!$I$2=1,IF('Matchs et classements'!E289='Matchs et classements'!D289,1),IF('Equipes et choix des points'!$I$2=2,IF('Matchs et classements'!E289='Matchs et classements'!D289,2))))))</f>
        <v>0</v>
      </c>
      <c r="CT289" s="8">
        <f>IF(D289="",0,IF(D289&gt;E289,0,IF(D289=E289,0,IF('Equipes et choix des points'!$I$2=1,IF('Matchs et classements'!D289&lt;'Matchs et classements'!E289,0),IF('Equipes et choix des points'!$I$2=2,IF('Matchs et classements'!D289&lt;'Matchs et classements'!E289,1))))))</f>
        <v>0</v>
      </c>
      <c r="CU289" s="8">
        <f>IF(E289="",0,IF(E289&gt;D289,0,IF(E289=D289,0,IF('Equipes et choix des points'!$I$2=1,IF('Matchs et classements'!E289&lt;'Matchs et classements'!D289,0),IF('Equipes et choix des points'!$I$2=2,IF('Matchs et classements'!E289&lt;'Matchs et classements'!D289,1))))))</f>
        <v>0</v>
      </c>
      <c r="CV289" s="8">
        <f t="shared" si="165"/>
        <v>0</v>
      </c>
      <c r="CW289" s="8">
        <f t="shared" si="166"/>
        <v>0</v>
      </c>
      <c r="CX289" s="8">
        <f t="shared" si="167"/>
        <v>0</v>
      </c>
      <c r="CY289" s="8">
        <f t="shared" si="168"/>
        <v>0</v>
      </c>
      <c r="CZ289" s="8" t="b">
        <f t="shared" si="151"/>
        <v>0</v>
      </c>
      <c r="DA289" s="8" t="b">
        <f t="shared" si="152"/>
        <v>0</v>
      </c>
      <c r="DB289" s="8" t="b">
        <f t="shared" si="153"/>
        <v>0</v>
      </c>
      <c r="DC289" s="8" t="b">
        <f t="shared" si="154"/>
        <v>0</v>
      </c>
      <c r="DD289" s="8" t="b">
        <f t="shared" si="155"/>
        <v>0</v>
      </c>
      <c r="DE289" s="8" t="b">
        <f t="shared" si="156"/>
        <v>0</v>
      </c>
      <c r="DF289" s="8">
        <f t="shared" si="157"/>
        <v>0</v>
      </c>
      <c r="DG289" s="8">
        <f t="shared" si="158"/>
        <v>0</v>
      </c>
      <c r="DH289" s="8">
        <f t="shared" si="159"/>
        <v>0</v>
      </c>
      <c r="DI289" s="8">
        <f t="shared" si="160"/>
        <v>0</v>
      </c>
      <c r="DJ289" s="19"/>
      <c r="DK289" s="18"/>
      <c r="DL289" s="18"/>
      <c r="DM289" s="19"/>
      <c r="DN289" s="19"/>
      <c r="DO289" s="18"/>
      <c r="DP289" s="18"/>
      <c r="DQ289" s="19"/>
      <c r="DR289" s="19"/>
      <c r="DS289" s="18"/>
      <c r="DT289" s="18"/>
      <c r="DU289" s="19"/>
      <c r="DV289" s="18"/>
      <c r="DW289" s="18"/>
      <c r="DX289" s="18"/>
      <c r="DY289" s="18"/>
      <c r="DZ289" s="18"/>
      <c r="EA289" s="18"/>
      <c r="EB289" s="18"/>
      <c r="EC289" s="18"/>
      <c r="ED289" s="18"/>
      <c r="EE289" s="18"/>
      <c r="EF289" s="18"/>
      <c r="EG289" s="18"/>
      <c r="EH289" s="18"/>
      <c r="EI289" s="18"/>
      <c r="EJ289" s="18"/>
      <c r="EK289" s="18"/>
      <c r="EL289" s="18"/>
      <c r="EM289" s="18"/>
      <c r="EN289" s="18"/>
      <c r="EO289" s="18"/>
      <c r="EP289" s="18"/>
      <c r="EQ289" s="18"/>
      <c r="ER289" s="18"/>
      <c r="ES289" s="18"/>
      <c r="ET289" s="18"/>
      <c r="EU289" s="18"/>
      <c r="EV289" s="18"/>
      <c r="EW289" s="18"/>
      <c r="EX289" s="18"/>
      <c r="EY289" s="18"/>
      <c r="EZ289" s="18"/>
      <c r="FA289" s="18"/>
      <c r="FB289" s="18"/>
      <c r="FC289" s="18"/>
      <c r="FD289" s="18"/>
      <c r="FE289" s="18"/>
    </row>
    <row r="290" spans="1:161" x14ac:dyDescent="0.25">
      <c r="A290" s="28"/>
      <c r="B290" s="71"/>
      <c r="C290" s="29"/>
      <c r="D290" s="30"/>
      <c r="E290" s="31"/>
      <c r="F290" s="32"/>
      <c r="G290" s="74"/>
      <c r="H290" s="33"/>
      <c r="I290" s="34"/>
      <c r="J290" s="35"/>
      <c r="K290" s="104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  <c r="AE290" s="18"/>
      <c r="AF290" s="18"/>
      <c r="AG290" s="18"/>
      <c r="AH290" s="18"/>
      <c r="AI290" s="18"/>
      <c r="AJ290" s="18"/>
      <c r="AK290" s="18"/>
      <c r="AL290" s="18"/>
      <c r="AM290" s="18"/>
      <c r="AN290" s="18"/>
      <c r="AO290" s="18"/>
      <c r="AP290" s="18"/>
      <c r="AQ290" s="18"/>
      <c r="AR290" s="18"/>
      <c r="AS290" s="18"/>
      <c r="AT290" s="18"/>
      <c r="AU290" s="18"/>
      <c r="AV290" s="18"/>
      <c r="AW290" s="19"/>
      <c r="AX290" s="18"/>
      <c r="AY290" s="18"/>
      <c r="AZ290" s="18"/>
      <c r="BA290" s="18"/>
      <c r="BB290" s="18"/>
      <c r="BC290" s="18"/>
      <c r="BD290" s="18"/>
      <c r="BE290" s="18"/>
      <c r="BF290" s="18"/>
      <c r="BG290" s="18"/>
      <c r="BH290" s="19"/>
      <c r="BI290" s="18"/>
      <c r="BJ290" s="18"/>
      <c r="BK290" s="18"/>
      <c r="BL290" s="18"/>
      <c r="BM290" s="18"/>
      <c r="BN290" s="18"/>
      <c r="BO290" s="18"/>
      <c r="BP290" s="18"/>
      <c r="BQ290" s="18"/>
      <c r="BR290" s="18"/>
      <c r="BS290" s="19"/>
      <c r="BT290" s="18"/>
      <c r="BU290" s="18"/>
      <c r="BV290" s="18"/>
      <c r="BW290" s="18"/>
      <c r="BX290" s="18"/>
      <c r="BY290" s="18"/>
      <c r="BZ290" s="18"/>
      <c r="CA290" s="18"/>
      <c r="CB290" s="18"/>
      <c r="CC290" s="18"/>
      <c r="CD290" s="18"/>
      <c r="CE290" s="18"/>
      <c r="CF290" s="18"/>
      <c r="CG290" s="18"/>
      <c r="CH290" s="18"/>
      <c r="CI290" s="18"/>
      <c r="CJ290" s="8">
        <f t="shared" si="149"/>
        <v>0</v>
      </c>
      <c r="CK290" s="8">
        <f t="shared" si="150"/>
        <v>0</v>
      </c>
      <c r="CL290" s="8" t="str">
        <f t="shared" si="161"/>
        <v/>
      </c>
      <c r="CM290" s="8" t="str">
        <f t="shared" si="162"/>
        <v/>
      </c>
      <c r="CN290" s="8" t="str">
        <f t="shared" si="163"/>
        <v/>
      </c>
      <c r="CO290" s="8" t="str">
        <f t="shared" si="164"/>
        <v/>
      </c>
      <c r="CP290" s="8">
        <f>IF(D290="",0,IF(D290=E290,0,IF(D290&lt;E290,0,IF('Equipes et choix des points'!$I$2=1,IF('Matchs et classements'!D290&gt;'Matchs et classements'!E290,3),IF('Equipes et choix des points'!$I$2=2,IF('Matchs et classements'!D290&gt;E290,4))))))</f>
        <v>0</v>
      </c>
      <c r="CQ290" s="8">
        <f>IF(E290="",0,IF(E290=D290,0,IF(E290&lt;D290,0,IF('Equipes et choix des points'!$I$2=1,IF('Matchs et classements'!E290&gt;'Matchs et classements'!D290,3),IF('Equipes et choix des points'!$I$2=2,IF('Matchs et classements'!E290&gt;'Matchs et classements'!D290,4))))))</f>
        <v>0</v>
      </c>
      <c r="CR290" s="8">
        <f>IF(D290="",0,IF(D290&gt;E290,0,IF(D290&lt;E290,0,IF('Equipes et choix des points'!$I$2=1,IF('Matchs et classements'!D290='Matchs et classements'!E290,1),IF('Equipes et choix des points'!$I$2=2,IF('Matchs et classements'!D290='Matchs et classements'!E290,2))))))</f>
        <v>0</v>
      </c>
      <c r="CS290" s="8">
        <f>IF(E290="",0,IF(E290&gt;D290,0,IF(E290&lt;D290,0,IF('Equipes et choix des points'!$I$2=1,IF('Matchs et classements'!E290='Matchs et classements'!D290,1),IF('Equipes et choix des points'!$I$2=2,IF('Matchs et classements'!E290='Matchs et classements'!D290,2))))))</f>
        <v>0</v>
      </c>
      <c r="CT290" s="8">
        <f>IF(D290="",0,IF(D290&gt;E290,0,IF(D290=E290,0,IF('Equipes et choix des points'!$I$2=1,IF('Matchs et classements'!D290&lt;'Matchs et classements'!E290,0),IF('Equipes et choix des points'!$I$2=2,IF('Matchs et classements'!D290&lt;'Matchs et classements'!E290,1))))))</f>
        <v>0</v>
      </c>
      <c r="CU290" s="8">
        <f>IF(E290="",0,IF(E290&gt;D290,0,IF(E290=D290,0,IF('Equipes et choix des points'!$I$2=1,IF('Matchs et classements'!E290&lt;'Matchs et classements'!D290,0),IF('Equipes et choix des points'!$I$2=2,IF('Matchs et classements'!E290&lt;'Matchs et classements'!D290,1))))))</f>
        <v>0</v>
      </c>
      <c r="CV290" s="8">
        <f t="shared" si="165"/>
        <v>0</v>
      </c>
      <c r="CW290" s="8">
        <f t="shared" si="166"/>
        <v>0</v>
      </c>
      <c r="CX290" s="8">
        <f t="shared" si="167"/>
        <v>0</v>
      </c>
      <c r="CY290" s="8">
        <f t="shared" si="168"/>
        <v>0</v>
      </c>
      <c r="CZ290" s="8" t="b">
        <f t="shared" si="151"/>
        <v>0</v>
      </c>
      <c r="DA290" s="8" t="b">
        <f t="shared" si="152"/>
        <v>0</v>
      </c>
      <c r="DB290" s="8" t="b">
        <f t="shared" si="153"/>
        <v>0</v>
      </c>
      <c r="DC290" s="8" t="b">
        <f t="shared" si="154"/>
        <v>0</v>
      </c>
      <c r="DD290" s="8" t="b">
        <f t="shared" si="155"/>
        <v>0</v>
      </c>
      <c r="DE290" s="8" t="b">
        <f t="shared" si="156"/>
        <v>0</v>
      </c>
      <c r="DF290" s="8">
        <f t="shared" si="157"/>
        <v>0</v>
      </c>
      <c r="DG290" s="8">
        <f t="shared" si="158"/>
        <v>0</v>
      </c>
      <c r="DH290" s="8">
        <f t="shared" si="159"/>
        <v>0</v>
      </c>
      <c r="DI290" s="8">
        <f t="shared" si="160"/>
        <v>0</v>
      </c>
      <c r="DJ290" s="19"/>
      <c r="DK290" s="18"/>
      <c r="DL290" s="18"/>
      <c r="DM290" s="19"/>
      <c r="DN290" s="19"/>
      <c r="DO290" s="18"/>
      <c r="DP290" s="18"/>
      <c r="DQ290" s="19"/>
      <c r="DR290" s="19"/>
      <c r="DS290" s="18"/>
      <c r="DT290" s="18"/>
      <c r="DU290" s="19"/>
      <c r="DV290" s="18"/>
      <c r="DW290" s="18"/>
      <c r="DX290" s="18"/>
      <c r="DY290" s="18"/>
      <c r="DZ290" s="18"/>
      <c r="EA290" s="18"/>
      <c r="EB290" s="18"/>
      <c r="EC290" s="18"/>
      <c r="ED290" s="18"/>
      <c r="EE290" s="18"/>
      <c r="EF290" s="18"/>
      <c r="EG290" s="18"/>
      <c r="EH290" s="18"/>
      <c r="EI290" s="18"/>
      <c r="EJ290" s="18"/>
      <c r="EK290" s="18"/>
      <c r="EL290" s="18"/>
      <c r="EM290" s="18"/>
      <c r="EN290" s="18"/>
      <c r="EO290" s="18"/>
      <c r="EP290" s="18"/>
      <c r="EQ290" s="18"/>
      <c r="ER290" s="18"/>
      <c r="ES290" s="18"/>
      <c r="ET290" s="18"/>
      <c r="EU290" s="18"/>
      <c r="EV290" s="18"/>
      <c r="EW290" s="18"/>
      <c r="EX290" s="18"/>
      <c r="EY290" s="18"/>
      <c r="EZ290" s="18"/>
      <c r="FA290" s="18"/>
      <c r="FB290" s="18"/>
      <c r="FC290" s="18"/>
      <c r="FD290" s="18"/>
      <c r="FE290" s="18"/>
    </row>
    <row r="291" spans="1:161" x14ac:dyDescent="0.25">
      <c r="A291" s="28"/>
      <c r="B291" s="71"/>
      <c r="C291" s="29"/>
      <c r="D291" s="30"/>
      <c r="E291" s="31"/>
      <c r="F291" s="32"/>
      <c r="G291" s="74"/>
      <c r="H291" s="33"/>
      <c r="I291" s="34"/>
      <c r="J291" s="35"/>
      <c r="K291" s="104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8"/>
      <c r="AB291" s="18"/>
      <c r="AC291" s="18"/>
      <c r="AD291" s="18"/>
      <c r="AE291" s="18"/>
      <c r="AF291" s="18"/>
      <c r="AG291" s="18"/>
      <c r="AH291" s="18"/>
      <c r="AI291" s="18"/>
      <c r="AJ291" s="18"/>
      <c r="AK291" s="18"/>
      <c r="AL291" s="18"/>
      <c r="AM291" s="18"/>
      <c r="AN291" s="18"/>
      <c r="AO291" s="18"/>
      <c r="AP291" s="18"/>
      <c r="AQ291" s="18"/>
      <c r="AR291" s="18"/>
      <c r="AS291" s="18"/>
      <c r="AT291" s="18"/>
      <c r="AU291" s="18"/>
      <c r="AV291" s="18"/>
      <c r="AW291" s="19"/>
      <c r="AX291" s="18"/>
      <c r="AY291" s="18"/>
      <c r="AZ291" s="18"/>
      <c r="BA291" s="18"/>
      <c r="BB291" s="18"/>
      <c r="BC291" s="18"/>
      <c r="BD291" s="18"/>
      <c r="BE291" s="18"/>
      <c r="BF291" s="18"/>
      <c r="BG291" s="18"/>
      <c r="BH291" s="19"/>
      <c r="BI291" s="18"/>
      <c r="BJ291" s="18"/>
      <c r="BK291" s="18"/>
      <c r="BL291" s="18"/>
      <c r="BM291" s="18"/>
      <c r="BN291" s="18"/>
      <c r="BO291" s="18"/>
      <c r="BP291" s="18"/>
      <c r="BQ291" s="18"/>
      <c r="BR291" s="18"/>
      <c r="BS291" s="19"/>
      <c r="BT291" s="18"/>
      <c r="BU291" s="18"/>
      <c r="BV291" s="18"/>
      <c r="BW291" s="18"/>
      <c r="BX291" s="18"/>
      <c r="BY291" s="18"/>
      <c r="BZ291" s="18"/>
      <c r="CA291" s="18"/>
      <c r="CB291" s="18"/>
      <c r="CC291" s="18"/>
      <c r="CD291" s="18"/>
      <c r="CE291" s="18"/>
      <c r="CF291" s="18"/>
      <c r="CG291" s="18"/>
      <c r="CH291" s="18"/>
      <c r="CI291" s="18"/>
      <c r="CJ291" s="8">
        <f t="shared" si="149"/>
        <v>0</v>
      </c>
      <c r="CK291" s="8">
        <f t="shared" si="150"/>
        <v>0</v>
      </c>
      <c r="CL291" s="8" t="str">
        <f t="shared" si="161"/>
        <v/>
      </c>
      <c r="CM291" s="8" t="str">
        <f t="shared" si="162"/>
        <v/>
      </c>
      <c r="CN291" s="8" t="str">
        <f t="shared" si="163"/>
        <v/>
      </c>
      <c r="CO291" s="8" t="str">
        <f t="shared" si="164"/>
        <v/>
      </c>
      <c r="CP291" s="8">
        <f>IF(D291="",0,IF(D291=E291,0,IF(D291&lt;E291,0,IF('Equipes et choix des points'!$I$2=1,IF('Matchs et classements'!D291&gt;'Matchs et classements'!E291,3),IF('Equipes et choix des points'!$I$2=2,IF('Matchs et classements'!D291&gt;E291,4))))))</f>
        <v>0</v>
      </c>
      <c r="CQ291" s="8">
        <f>IF(E291="",0,IF(E291=D291,0,IF(E291&lt;D291,0,IF('Equipes et choix des points'!$I$2=1,IF('Matchs et classements'!E291&gt;'Matchs et classements'!D291,3),IF('Equipes et choix des points'!$I$2=2,IF('Matchs et classements'!E291&gt;'Matchs et classements'!D291,4))))))</f>
        <v>0</v>
      </c>
      <c r="CR291" s="8">
        <f>IF(D291="",0,IF(D291&gt;E291,0,IF(D291&lt;E291,0,IF('Equipes et choix des points'!$I$2=1,IF('Matchs et classements'!D291='Matchs et classements'!E291,1),IF('Equipes et choix des points'!$I$2=2,IF('Matchs et classements'!D291='Matchs et classements'!E291,2))))))</f>
        <v>0</v>
      </c>
      <c r="CS291" s="8">
        <f>IF(E291="",0,IF(E291&gt;D291,0,IF(E291&lt;D291,0,IF('Equipes et choix des points'!$I$2=1,IF('Matchs et classements'!E291='Matchs et classements'!D291,1),IF('Equipes et choix des points'!$I$2=2,IF('Matchs et classements'!E291='Matchs et classements'!D291,2))))))</f>
        <v>0</v>
      </c>
      <c r="CT291" s="8">
        <f>IF(D291="",0,IF(D291&gt;E291,0,IF(D291=E291,0,IF('Equipes et choix des points'!$I$2=1,IF('Matchs et classements'!D291&lt;'Matchs et classements'!E291,0),IF('Equipes et choix des points'!$I$2=2,IF('Matchs et classements'!D291&lt;'Matchs et classements'!E291,1))))))</f>
        <v>0</v>
      </c>
      <c r="CU291" s="8">
        <f>IF(E291="",0,IF(E291&gt;D291,0,IF(E291=D291,0,IF('Equipes et choix des points'!$I$2=1,IF('Matchs et classements'!E291&lt;'Matchs et classements'!D291,0),IF('Equipes et choix des points'!$I$2=2,IF('Matchs et classements'!E291&lt;'Matchs et classements'!D291,1))))))</f>
        <v>0</v>
      </c>
      <c r="CV291" s="8">
        <f t="shared" si="165"/>
        <v>0</v>
      </c>
      <c r="CW291" s="8">
        <f t="shared" si="166"/>
        <v>0</v>
      </c>
      <c r="CX291" s="8">
        <f t="shared" si="167"/>
        <v>0</v>
      </c>
      <c r="CY291" s="8">
        <f t="shared" si="168"/>
        <v>0</v>
      </c>
      <c r="CZ291" s="8" t="b">
        <f t="shared" si="151"/>
        <v>0</v>
      </c>
      <c r="DA291" s="8" t="b">
        <f t="shared" si="152"/>
        <v>0</v>
      </c>
      <c r="DB291" s="8" t="b">
        <f t="shared" si="153"/>
        <v>0</v>
      </c>
      <c r="DC291" s="8" t="b">
        <f t="shared" si="154"/>
        <v>0</v>
      </c>
      <c r="DD291" s="8" t="b">
        <f t="shared" si="155"/>
        <v>0</v>
      </c>
      <c r="DE291" s="8" t="b">
        <f t="shared" si="156"/>
        <v>0</v>
      </c>
      <c r="DF291" s="8">
        <f t="shared" si="157"/>
        <v>0</v>
      </c>
      <c r="DG291" s="8">
        <f t="shared" si="158"/>
        <v>0</v>
      </c>
      <c r="DH291" s="8">
        <f t="shared" si="159"/>
        <v>0</v>
      </c>
      <c r="DI291" s="8">
        <f t="shared" si="160"/>
        <v>0</v>
      </c>
      <c r="DJ291" s="19"/>
      <c r="DK291" s="18"/>
      <c r="DL291" s="18"/>
      <c r="DM291" s="19"/>
      <c r="DN291" s="19"/>
      <c r="DO291" s="18"/>
      <c r="DP291" s="18"/>
      <c r="DQ291" s="19"/>
      <c r="DR291" s="19"/>
      <c r="DS291" s="18"/>
      <c r="DT291" s="18"/>
      <c r="DU291" s="19"/>
      <c r="DV291" s="18"/>
      <c r="DW291" s="18"/>
      <c r="DX291" s="18"/>
      <c r="DY291" s="18"/>
      <c r="DZ291" s="18"/>
      <c r="EA291" s="18"/>
      <c r="EB291" s="18"/>
      <c r="EC291" s="18"/>
      <c r="ED291" s="18"/>
      <c r="EE291" s="18"/>
      <c r="EF291" s="18"/>
      <c r="EG291" s="18"/>
      <c r="EH291" s="18"/>
      <c r="EI291" s="18"/>
      <c r="EJ291" s="18"/>
      <c r="EK291" s="18"/>
      <c r="EL291" s="18"/>
      <c r="EM291" s="18"/>
      <c r="EN291" s="18"/>
      <c r="EO291" s="18"/>
      <c r="EP291" s="18"/>
      <c r="EQ291" s="18"/>
      <c r="ER291" s="18"/>
      <c r="ES291" s="18"/>
      <c r="ET291" s="18"/>
      <c r="EU291" s="18"/>
      <c r="EV291" s="18"/>
      <c r="EW291" s="18"/>
      <c r="EX291" s="18"/>
      <c r="EY291" s="18"/>
      <c r="EZ291" s="18"/>
      <c r="FA291" s="18"/>
      <c r="FB291" s="18"/>
      <c r="FC291" s="18"/>
      <c r="FD291" s="18"/>
      <c r="FE291" s="18"/>
    </row>
    <row r="292" spans="1:161" x14ac:dyDescent="0.25">
      <c r="A292" s="28"/>
      <c r="B292" s="71"/>
      <c r="C292" s="29"/>
      <c r="D292" s="30"/>
      <c r="E292" s="31"/>
      <c r="F292" s="32"/>
      <c r="G292" s="74"/>
      <c r="H292" s="33"/>
      <c r="I292" s="34"/>
      <c r="J292" s="35"/>
      <c r="K292" s="104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18"/>
      <c r="AF292" s="18"/>
      <c r="AG292" s="18"/>
      <c r="AH292" s="18"/>
      <c r="AI292" s="18"/>
      <c r="AJ292" s="18"/>
      <c r="AK292" s="18"/>
      <c r="AL292" s="18"/>
      <c r="AM292" s="18"/>
      <c r="AN292" s="18"/>
      <c r="AO292" s="18"/>
      <c r="AP292" s="18"/>
      <c r="AQ292" s="18"/>
      <c r="AR292" s="18"/>
      <c r="AS292" s="18"/>
      <c r="AT292" s="18"/>
      <c r="AU292" s="18"/>
      <c r="AV292" s="18"/>
      <c r="AW292" s="19"/>
      <c r="AX292" s="18"/>
      <c r="AY292" s="18"/>
      <c r="AZ292" s="18"/>
      <c r="BA292" s="18"/>
      <c r="BB292" s="18"/>
      <c r="BC292" s="18"/>
      <c r="BD292" s="18"/>
      <c r="BE292" s="18"/>
      <c r="BF292" s="18"/>
      <c r="BG292" s="18"/>
      <c r="BH292" s="19"/>
      <c r="BI292" s="18"/>
      <c r="BJ292" s="18"/>
      <c r="BK292" s="18"/>
      <c r="BL292" s="18"/>
      <c r="BM292" s="18"/>
      <c r="BN292" s="18"/>
      <c r="BO292" s="18"/>
      <c r="BP292" s="18"/>
      <c r="BQ292" s="18"/>
      <c r="BR292" s="18"/>
      <c r="BS292" s="19"/>
      <c r="BT292" s="18"/>
      <c r="BU292" s="18"/>
      <c r="BV292" s="18"/>
      <c r="BW292" s="18"/>
      <c r="BX292" s="18"/>
      <c r="BY292" s="18"/>
      <c r="BZ292" s="18"/>
      <c r="CA292" s="18"/>
      <c r="CB292" s="18"/>
      <c r="CC292" s="18"/>
      <c r="CD292" s="18"/>
      <c r="CE292" s="18"/>
      <c r="CF292" s="18"/>
      <c r="CG292" s="18"/>
      <c r="CH292" s="18"/>
      <c r="CI292" s="18"/>
      <c r="CJ292" s="8">
        <f t="shared" si="149"/>
        <v>0</v>
      </c>
      <c r="CK292" s="8">
        <f t="shared" si="150"/>
        <v>0</v>
      </c>
      <c r="CL292" s="8" t="str">
        <f t="shared" si="161"/>
        <v/>
      </c>
      <c r="CM292" s="8" t="str">
        <f t="shared" si="162"/>
        <v/>
      </c>
      <c r="CN292" s="8" t="str">
        <f t="shared" si="163"/>
        <v/>
      </c>
      <c r="CO292" s="8" t="str">
        <f t="shared" si="164"/>
        <v/>
      </c>
      <c r="CP292" s="8">
        <f>IF(D292="",0,IF(D292=E292,0,IF(D292&lt;E292,0,IF('Equipes et choix des points'!$I$2=1,IF('Matchs et classements'!D292&gt;'Matchs et classements'!E292,3),IF('Equipes et choix des points'!$I$2=2,IF('Matchs et classements'!D292&gt;E292,4))))))</f>
        <v>0</v>
      </c>
      <c r="CQ292" s="8">
        <f>IF(E292="",0,IF(E292=D292,0,IF(E292&lt;D292,0,IF('Equipes et choix des points'!$I$2=1,IF('Matchs et classements'!E292&gt;'Matchs et classements'!D292,3),IF('Equipes et choix des points'!$I$2=2,IF('Matchs et classements'!E292&gt;'Matchs et classements'!D292,4))))))</f>
        <v>0</v>
      </c>
      <c r="CR292" s="8">
        <f>IF(D292="",0,IF(D292&gt;E292,0,IF(D292&lt;E292,0,IF('Equipes et choix des points'!$I$2=1,IF('Matchs et classements'!D292='Matchs et classements'!E292,1),IF('Equipes et choix des points'!$I$2=2,IF('Matchs et classements'!D292='Matchs et classements'!E292,2))))))</f>
        <v>0</v>
      </c>
      <c r="CS292" s="8">
        <f>IF(E292="",0,IF(E292&gt;D292,0,IF(E292&lt;D292,0,IF('Equipes et choix des points'!$I$2=1,IF('Matchs et classements'!E292='Matchs et classements'!D292,1),IF('Equipes et choix des points'!$I$2=2,IF('Matchs et classements'!E292='Matchs et classements'!D292,2))))))</f>
        <v>0</v>
      </c>
      <c r="CT292" s="8">
        <f>IF(D292="",0,IF(D292&gt;E292,0,IF(D292=E292,0,IF('Equipes et choix des points'!$I$2=1,IF('Matchs et classements'!D292&lt;'Matchs et classements'!E292,0),IF('Equipes et choix des points'!$I$2=2,IF('Matchs et classements'!D292&lt;'Matchs et classements'!E292,1))))))</f>
        <v>0</v>
      </c>
      <c r="CU292" s="8">
        <f>IF(E292="",0,IF(E292&gt;D292,0,IF(E292=D292,0,IF('Equipes et choix des points'!$I$2=1,IF('Matchs et classements'!E292&lt;'Matchs et classements'!D292,0),IF('Equipes et choix des points'!$I$2=2,IF('Matchs et classements'!E292&lt;'Matchs et classements'!D292,1))))))</f>
        <v>0</v>
      </c>
      <c r="CV292" s="8">
        <f t="shared" si="165"/>
        <v>0</v>
      </c>
      <c r="CW292" s="8">
        <f t="shared" si="166"/>
        <v>0</v>
      </c>
      <c r="CX292" s="8">
        <f t="shared" si="167"/>
        <v>0</v>
      </c>
      <c r="CY292" s="8">
        <f t="shared" si="168"/>
        <v>0</v>
      </c>
      <c r="CZ292" s="8" t="b">
        <f t="shared" si="151"/>
        <v>0</v>
      </c>
      <c r="DA292" s="8" t="b">
        <f t="shared" si="152"/>
        <v>0</v>
      </c>
      <c r="DB292" s="8" t="b">
        <f t="shared" si="153"/>
        <v>0</v>
      </c>
      <c r="DC292" s="8" t="b">
        <f t="shared" si="154"/>
        <v>0</v>
      </c>
      <c r="DD292" s="8" t="b">
        <f t="shared" si="155"/>
        <v>0</v>
      </c>
      <c r="DE292" s="8" t="b">
        <f t="shared" si="156"/>
        <v>0</v>
      </c>
      <c r="DF292" s="8">
        <f t="shared" si="157"/>
        <v>0</v>
      </c>
      <c r="DG292" s="8">
        <f t="shared" si="158"/>
        <v>0</v>
      </c>
      <c r="DH292" s="8">
        <f t="shared" si="159"/>
        <v>0</v>
      </c>
      <c r="DI292" s="8">
        <f t="shared" si="160"/>
        <v>0</v>
      </c>
      <c r="DJ292" s="19"/>
      <c r="DK292" s="18"/>
      <c r="DL292" s="18"/>
      <c r="DM292" s="19"/>
      <c r="DN292" s="19"/>
      <c r="DO292" s="18"/>
      <c r="DP292" s="18"/>
      <c r="DQ292" s="19"/>
      <c r="DR292" s="19"/>
      <c r="DS292" s="18"/>
      <c r="DT292" s="18"/>
      <c r="DU292" s="19"/>
      <c r="DV292" s="18"/>
      <c r="DW292" s="18"/>
      <c r="DX292" s="18"/>
      <c r="DY292" s="18"/>
      <c r="DZ292" s="18"/>
      <c r="EA292" s="18"/>
      <c r="EB292" s="18"/>
      <c r="EC292" s="18"/>
      <c r="ED292" s="18"/>
      <c r="EE292" s="18"/>
      <c r="EF292" s="18"/>
      <c r="EG292" s="18"/>
      <c r="EH292" s="18"/>
      <c r="EI292" s="18"/>
      <c r="EJ292" s="18"/>
      <c r="EK292" s="18"/>
      <c r="EL292" s="18"/>
      <c r="EM292" s="18"/>
      <c r="EN292" s="18"/>
      <c r="EO292" s="18"/>
      <c r="EP292" s="18"/>
      <c r="EQ292" s="18"/>
      <c r="ER292" s="18"/>
      <c r="ES292" s="18"/>
      <c r="ET292" s="18"/>
      <c r="EU292" s="18"/>
      <c r="EV292" s="18"/>
      <c r="EW292" s="18"/>
      <c r="EX292" s="18"/>
      <c r="EY292" s="18"/>
      <c r="EZ292" s="18"/>
      <c r="FA292" s="18"/>
      <c r="FB292" s="18"/>
      <c r="FC292" s="18"/>
      <c r="FD292" s="18"/>
      <c r="FE292" s="18"/>
    </row>
    <row r="293" spans="1:161" ht="15.75" thickBot="1" x14ac:dyDescent="0.3">
      <c r="A293" s="36"/>
      <c r="B293" s="72"/>
      <c r="C293" s="37"/>
      <c r="D293" s="38"/>
      <c r="E293" s="39"/>
      <c r="F293" s="40"/>
      <c r="G293" s="75"/>
      <c r="H293" s="41"/>
      <c r="I293" s="42"/>
      <c r="J293" s="43"/>
      <c r="K293" s="105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  <c r="AE293" s="18"/>
      <c r="AF293" s="18"/>
      <c r="AG293" s="18"/>
      <c r="AH293" s="18"/>
      <c r="AI293" s="18"/>
      <c r="AJ293" s="18"/>
      <c r="AK293" s="18"/>
      <c r="AL293" s="18"/>
      <c r="AM293" s="18"/>
      <c r="AN293" s="18"/>
      <c r="AO293" s="18"/>
      <c r="AP293" s="18"/>
      <c r="AQ293" s="18"/>
      <c r="AR293" s="18"/>
      <c r="AS293" s="18"/>
      <c r="AT293" s="18"/>
      <c r="AU293" s="18"/>
      <c r="AV293" s="18"/>
      <c r="AW293" s="19"/>
      <c r="AX293" s="18"/>
      <c r="AY293" s="18"/>
      <c r="AZ293" s="18"/>
      <c r="BA293" s="18"/>
      <c r="BB293" s="18"/>
      <c r="BC293" s="18"/>
      <c r="BD293" s="18"/>
      <c r="BE293" s="18"/>
      <c r="BF293" s="18"/>
      <c r="BG293" s="18"/>
      <c r="BH293" s="19"/>
      <c r="BI293" s="18"/>
      <c r="BJ293" s="18"/>
      <c r="BK293" s="18"/>
      <c r="BL293" s="18"/>
      <c r="BM293" s="18"/>
      <c r="BN293" s="18"/>
      <c r="BO293" s="18"/>
      <c r="BP293" s="18"/>
      <c r="BQ293" s="18"/>
      <c r="BR293" s="18"/>
      <c r="BS293" s="19"/>
      <c r="BT293" s="18"/>
      <c r="BU293" s="18"/>
      <c r="BV293" s="18"/>
      <c r="BW293" s="18"/>
      <c r="BX293" s="18"/>
      <c r="BY293" s="18"/>
      <c r="BZ293" s="18"/>
      <c r="CA293" s="18"/>
      <c r="CB293" s="18"/>
      <c r="CC293" s="18"/>
      <c r="CD293" s="18"/>
      <c r="CE293" s="18"/>
      <c r="CF293" s="18"/>
      <c r="CG293" s="18"/>
      <c r="CH293" s="18"/>
      <c r="CI293" s="18"/>
      <c r="CJ293" s="8">
        <f t="shared" si="149"/>
        <v>0</v>
      </c>
      <c r="CK293" s="8">
        <f t="shared" si="150"/>
        <v>0</v>
      </c>
      <c r="CL293" s="8" t="str">
        <f t="shared" si="161"/>
        <v/>
      </c>
      <c r="CM293" s="8" t="str">
        <f t="shared" si="162"/>
        <v/>
      </c>
      <c r="CN293" s="8" t="str">
        <f t="shared" si="163"/>
        <v/>
      </c>
      <c r="CO293" s="8" t="str">
        <f t="shared" si="164"/>
        <v/>
      </c>
      <c r="CP293" s="8">
        <f>IF(D293="",0,IF(D293=E293,0,IF(D293&lt;E293,0,IF('Equipes et choix des points'!$I$2=1,IF('Matchs et classements'!D293&gt;'Matchs et classements'!E293,3),IF('Equipes et choix des points'!$I$2=2,IF('Matchs et classements'!D293&gt;E293,4))))))</f>
        <v>0</v>
      </c>
      <c r="CQ293" s="8">
        <f>IF(E293="",0,IF(E293=D293,0,IF(E293&lt;D293,0,IF('Equipes et choix des points'!$I$2=1,IF('Matchs et classements'!E293&gt;'Matchs et classements'!D293,3),IF('Equipes et choix des points'!$I$2=2,IF('Matchs et classements'!E293&gt;'Matchs et classements'!D293,4))))))</f>
        <v>0</v>
      </c>
      <c r="CR293" s="8">
        <f>IF(D293="",0,IF(D293&gt;E293,0,IF(D293&lt;E293,0,IF('Equipes et choix des points'!$I$2=1,IF('Matchs et classements'!D293='Matchs et classements'!E293,1),IF('Equipes et choix des points'!$I$2=2,IF('Matchs et classements'!D293='Matchs et classements'!E293,2))))))</f>
        <v>0</v>
      </c>
      <c r="CS293" s="8">
        <f>IF(E293="",0,IF(E293&gt;D293,0,IF(E293&lt;D293,0,IF('Equipes et choix des points'!$I$2=1,IF('Matchs et classements'!E293='Matchs et classements'!D293,1),IF('Equipes et choix des points'!$I$2=2,IF('Matchs et classements'!E293='Matchs et classements'!D293,2))))))</f>
        <v>0</v>
      </c>
      <c r="CT293" s="8">
        <f>IF(D293="",0,IF(D293&gt;E293,0,IF(D293=E293,0,IF('Equipes et choix des points'!$I$2=1,IF('Matchs et classements'!D293&lt;'Matchs et classements'!E293,0),IF('Equipes et choix des points'!$I$2=2,IF('Matchs et classements'!D293&lt;'Matchs et classements'!E293,1))))))</f>
        <v>0</v>
      </c>
      <c r="CU293" s="8">
        <f>IF(E293="",0,IF(E293&gt;D293,0,IF(E293=D293,0,IF('Equipes et choix des points'!$I$2=1,IF('Matchs et classements'!E293&lt;'Matchs et classements'!D293,0),IF('Equipes et choix des points'!$I$2=2,IF('Matchs et classements'!E293&lt;'Matchs et classements'!D293,1))))))</f>
        <v>0</v>
      </c>
      <c r="CV293" s="8">
        <f t="shared" si="165"/>
        <v>0</v>
      </c>
      <c r="CW293" s="8">
        <f t="shared" si="166"/>
        <v>0</v>
      </c>
      <c r="CX293" s="8">
        <f t="shared" si="167"/>
        <v>0</v>
      </c>
      <c r="CY293" s="8">
        <f t="shared" si="168"/>
        <v>0</v>
      </c>
      <c r="CZ293" s="8" t="b">
        <f t="shared" si="151"/>
        <v>0</v>
      </c>
      <c r="DA293" s="8" t="b">
        <f t="shared" si="152"/>
        <v>0</v>
      </c>
      <c r="DB293" s="8" t="b">
        <f t="shared" si="153"/>
        <v>0</v>
      </c>
      <c r="DC293" s="8" t="b">
        <f t="shared" si="154"/>
        <v>0</v>
      </c>
      <c r="DD293" s="8" t="b">
        <f t="shared" si="155"/>
        <v>0</v>
      </c>
      <c r="DE293" s="8" t="b">
        <f t="shared" si="156"/>
        <v>0</v>
      </c>
      <c r="DF293" s="8">
        <f t="shared" si="157"/>
        <v>0</v>
      </c>
      <c r="DG293" s="8">
        <f t="shared" si="158"/>
        <v>0</v>
      </c>
      <c r="DH293" s="8">
        <f t="shared" si="159"/>
        <v>0</v>
      </c>
      <c r="DI293" s="8">
        <f t="shared" si="160"/>
        <v>0</v>
      </c>
      <c r="DJ293" s="19"/>
      <c r="DK293" s="18"/>
      <c r="DL293" s="18"/>
      <c r="DM293" s="19"/>
      <c r="DN293" s="19"/>
      <c r="DO293" s="18"/>
      <c r="DP293" s="18"/>
      <c r="DQ293" s="19"/>
      <c r="DR293" s="19"/>
      <c r="DS293" s="18"/>
      <c r="DT293" s="18"/>
      <c r="DU293" s="19"/>
      <c r="DV293" s="18"/>
      <c r="DW293" s="18"/>
      <c r="DX293" s="18"/>
      <c r="DY293" s="18"/>
      <c r="DZ293" s="18"/>
      <c r="EA293" s="18"/>
      <c r="EB293" s="18"/>
      <c r="EC293" s="18"/>
      <c r="ED293" s="18"/>
      <c r="EE293" s="18"/>
      <c r="EF293" s="18"/>
      <c r="EG293" s="18"/>
      <c r="EH293" s="18"/>
      <c r="EI293" s="18"/>
      <c r="EJ293" s="18"/>
      <c r="EK293" s="18"/>
      <c r="EL293" s="18"/>
      <c r="EM293" s="18"/>
      <c r="EN293" s="18"/>
      <c r="EO293" s="18"/>
      <c r="EP293" s="18"/>
      <c r="EQ293" s="18"/>
      <c r="ER293" s="18"/>
      <c r="ES293" s="18"/>
      <c r="ET293" s="18"/>
      <c r="EU293" s="18"/>
      <c r="EV293" s="18"/>
      <c r="EW293" s="18"/>
      <c r="EX293" s="18"/>
      <c r="EY293" s="18"/>
      <c r="EZ293" s="18"/>
      <c r="FA293" s="18"/>
      <c r="FB293" s="18"/>
      <c r="FC293" s="18"/>
      <c r="FD293" s="18"/>
      <c r="FE293" s="18"/>
    </row>
    <row r="294" spans="1:161" x14ac:dyDescent="0.25">
      <c r="A294" s="20"/>
      <c r="B294" s="70"/>
      <c r="C294" s="21"/>
      <c r="D294" s="22"/>
      <c r="E294" s="23"/>
      <c r="F294" s="24"/>
      <c r="G294" s="73"/>
      <c r="H294" s="25"/>
      <c r="I294" s="26"/>
      <c r="J294" s="27"/>
      <c r="K294" s="103">
        <v>30</v>
      </c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18"/>
      <c r="AF294" s="18"/>
      <c r="AG294" s="18"/>
      <c r="AH294" s="18"/>
      <c r="AI294" s="18"/>
      <c r="AJ294" s="18"/>
      <c r="AK294" s="18"/>
      <c r="AL294" s="18"/>
      <c r="AM294" s="18"/>
      <c r="AN294" s="18"/>
      <c r="AO294" s="18"/>
      <c r="AP294" s="18"/>
      <c r="AQ294" s="18"/>
      <c r="AR294" s="18"/>
      <c r="AS294" s="18"/>
      <c r="AT294" s="18"/>
      <c r="AU294" s="18"/>
      <c r="AV294" s="18"/>
      <c r="AW294" s="19"/>
      <c r="AX294" s="18"/>
      <c r="AY294" s="18"/>
      <c r="AZ294" s="18"/>
      <c r="BA294" s="18"/>
      <c r="BB294" s="18"/>
      <c r="BC294" s="18"/>
      <c r="BD294" s="18"/>
      <c r="BE294" s="18"/>
      <c r="BF294" s="18"/>
      <c r="BG294" s="18"/>
      <c r="BH294" s="19"/>
      <c r="BI294" s="18"/>
      <c r="BJ294" s="18"/>
      <c r="BK294" s="18"/>
      <c r="BL294" s="18"/>
      <c r="BM294" s="18"/>
      <c r="BN294" s="18"/>
      <c r="BO294" s="18"/>
      <c r="BP294" s="18"/>
      <c r="BQ294" s="18"/>
      <c r="BR294" s="18"/>
      <c r="BS294" s="19"/>
      <c r="BT294" s="18"/>
      <c r="BU294" s="18"/>
      <c r="BV294" s="18"/>
      <c r="BW294" s="18"/>
      <c r="BX294" s="18"/>
      <c r="BY294" s="18"/>
      <c r="BZ294" s="18"/>
      <c r="CA294" s="18"/>
      <c r="CB294" s="18"/>
      <c r="CC294" s="18"/>
      <c r="CD294" s="18"/>
      <c r="CE294" s="18"/>
      <c r="CF294" s="18"/>
      <c r="CG294" s="18"/>
      <c r="CH294" s="18"/>
      <c r="CI294" s="18"/>
      <c r="CJ294" s="8">
        <f t="shared" si="149"/>
        <v>0</v>
      </c>
      <c r="CK294" s="8">
        <f t="shared" si="150"/>
        <v>0</v>
      </c>
      <c r="CL294" s="8" t="str">
        <f t="shared" si="161"/>
        <v/>
      </c>
      <c r="CM294" s="8" t="str">
        <f t="shared" si="162"/>
        <v/>
      </c>
      <c r="CN294" s="8" t="str">
        <f t="shared" si="163"/>
        <v/>
      </c>
      <c r="CO294" s="8" t="str">
        <f t="shared" si="164"/>
        <v/>
      </c>
      <c r="CP294" s="8">
        <f>IF(D294="",0,IF(D294=E294,0,IF(D294&lt;E294,0,IF('Equipes et choix des points'!$I$2=1,IF('Matchs et classements'!D294&gt;'Matchs et classements'!E294,3),IF('Equipes et choix des points'!$I$2=2,IF('Matchs et classements'!D294&gt;E294,4))))))</f>
        <v>0</v>
      </c>
      <c r="CQ294" s="8">
        <f>IF(E294="",0,IF(E294=D294,0,IF(E294&lt;D294,0,IF('Equipes et choix des points'!$I$2=1,IF('Matchs et classements'!E294&gt;'Matchs et classements'!D294,3),IF('Equipes et choix des points'!$I$2=2,IF('Matchs et classements'!E294&gt;'Matchs et classements'!D294,4))))))</f>
        <v>0</v>
      </c>
      <c r="CR294" s="8">
        <f>IF(D294="",0,IF(D294&gt;E294,0,IF(D294&lt;E294,0,IF('Equipes et choix des points'!$I$2=1,IF('Matchs et classements'!D294='Matchs et classements'!E294,1),IF('Equipes et choix des points'!$I$2=2,IF('Matchs et classements'!D294='Matchs et classements'!E294,2))))))</f>
        <v>0</v>
      </c>
      <c r="CS294" s="8">
        <f>IF(E294="",0,IF(E294&gt;D294,0,IF(E294&lt;D294,0,IF('Equipes et choix des points'!$I$2=1,IF('Matchs et classements'!E294='Matchs et classements'!D294,1),IF('Equipes et choix des points'!$I$2=2,IF('Matchs et classements'!E294='Matchs et classements'!D294,2))))))</f>
        <v>0</v>
      </c>
      <c r="CT294" s="8">
        <f>IF(D294="",0,IF(D294&gt;E294,0,IF(D294=E294,0,IF('Equipes et choix des points'!$I$2=1,IF('Matchs et classements'!D294&lt;'Matchs et classements'!E294,0),IF('Equipes et choix des points'!$I$2=2,IF('Matchs et classements'!D294&lt;'Matchs et classements'!E294,1))))))</f>
        <v>0</v>
      </c>
      <c r="CU294" s="8">
        <f>IF(E294="",0,IF(E294&gt;D294,0,IF(E294=D294,0,IF('Equipes et choix des points'!$I$2=1,IF('Matchs et classements'!E294&lt;'Matchs et classements'!D294,0),IF('Equipes et choix des points'!$I$2=2,IF('Matchs et classements'!E294&lt;'Matchs et classements'!D294,1))))))</f>
        <v>0</v>
      </c>
      <c r="CV294" s="8">
        <f t="shared" si="165"/>
        <v>0</v>
      </c>
      <c r="CW294" s="8">
        <f t="shared" si="166"/>
        <v>0</v>
      </c>
      <c r="CX294" s="8">
        <f t="shared" si="167"/>
        <v>0</v>
      </c>
      <c r="CY294" s="8">
        <f t="shared" si="168"/>
        <v>0</v>
      </c>
      <c r="CZ294" s="8" t="b">
        <f t="shared" si="151"/>
        <v>0</v>
      </c>
      <c r="DA294" s="8" t="b">
        <f t="shared" si="152"/>
        <v>0</v>
      </c>
      <c r="DB294" s="8" t="b">
        <f t="shared" si="153"/>
        <v>0</v>
      </c>
      <c r="DC294" s="8" t="b">
        <f t="shared" si="154"/>
        <v>0</v>
      </c>
      <c r="DD294" s="8" t="b">
        <f t="shared" si="155"/>
        <v>0</v>
      </c>
      <c r="DE294" s="8" t="b">
        <f t="shared" si="156"/>
        <v>0</v>
      </c>
      <c r="DF294" s="8">
        <f t="shared" si="157"/>
        <v>0</v>
      </c>
      <c r="DG294" s="8">
        <f t="shared" si="158"/>
        <v>0</v>
      </c>
      <c r="DH294" s="8">
        <f t="shared" si="159"/>
        <v>0</v>
      </c>
      <c r="DI294" s="8">
        <f t="shared" si="160"/>
        <v>0</v>
      </c>
      <c r="DJ294" s="19"/>
      <c r="DK294" s="18"/>
      <c r="DL294" s="18"/>
      <c r="DM294" s="19"/>
      <c r="DN294" s="19"/>
      <c r="DO294" s="18"/>
      <c r="DP294" s="18"/>
      <c r="DQ294" s="19"/>
      <c r="DR294" s="19"/>
      <c r="DS294" s="18"/>
      <c r="DT294" s="18"/>
      <c r="DU294" s="19"/>
      <c r="DV294" s="18"/>
      <c r="DW294" s="18"/>
      <c r="DX294" s="18"/>
      <c r="DY294" s="18"/>
      <c r="DZ294" s="18"/>
      <c r="EA294" s="18"/>
      <c r="EB294" s="18"/>
      <c r="EC294" s="18"/>
      <c r="ED294" s="18"/>
      <c r="EE294" s="18"/>
      <c r="EF294" s="18"/>
      <c r="EG294" s="18"/>
      <c r="EH294" s="18"/>
      <c r="EI294" s="18"/>
      <c r="EJ294" s="18"/>
      <c r="EK294" s="18"/>
      <c r="EL294" s="18"/>
      <c r="EM294" s="18"/>
      <c r="EN294" s="18"/>
      <c r="EO294" s="18"/>
      <c r="EP294" s="18"/>
      <c r="EQ294" s="18"/>
      <c r="ER294" s="18"/>
      <c r="ES294" s="18"/>
      <c r="ET294" s="18"/>
      <c r="EU294" s="18"/>
      <c r="EV294" s="18"/>
      <c r="EW294" s="18"/>
      <c r="EX294" s="18"/>
      <c r="EY294" s="18"/>
      <c r="EZ294" s="18"/>
      <c r="FA294" s="18"/>
      <c r="FB294" s="18"/>
      <c r="FC294" s="18"/>
      <c r="FD294" s="18"/>
      <c r="FE294" s="18"/>
    </row>
    <row r="295" spans="1:161" x14ac:dyDescent="0.25">
      <c r="A295" s="28"/>
      <c r="B295" s="71"/>
      <c r="C295" s="29"/>
      <c r="D295" s="30"/>
      <c r="E295" s="31"/>
      <c r="F295" s="32"/>
      <c r="G295" s="74"/>
      <c r="H295" s="33"/>
      <c r="I295" s="34"/>
      <c r="J295" s="35"/>
      <c r="K295" s="104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  <c r="AE295" s="18"/>
      <c r="AF295" s="18"/>
      <c r="AG295" s="18"/>
      <c r="AH295" s="18"/>
      <c r="AI295" s="18"/>
      <c r="AJ295" s="18"/>
      <c r="AK295" s="18"/>
      <c r="AL295" s="18"/>
      <c r="AM295" s="18"/>
      <c r="AN295" s="18"/>
      <c r="AO295" s="18"/>
      <c r="AP295" s="18"/>
      <c r="AQ295" s="18"/>
      <c r="AR295" s="18"/>
      <c r="AS295" s="18"/>
      <c r="AT295" s="18"/>
      <c r="AU295" s="18"/>
      <c r="AV295" s="18"/>
      <c r="AW295" s="19"/>
      <c r="AX295" s="18"/>
      <c r="AY295" s="18"/>
      <c r="AZ295" s="18"/>
      <c r="BA295" s="18"/>
      <c r="BB295" s="18"/>
      <c r="BC295" s="18"/>
      <c r="BD295" s="18"/>
      <c r="BE295" s="18"/>
      <c r="BF295" s="18"/>
      <c r="BG295" s="18"/>
      <c r="BH295" s="19"/>
      <c r="BI295" s="18"/>
      <c r="BJ295" s="18"/>
      <c r="BK295" s="18"/>
      <c r="BL295" s="18"/>
      <c r="BM295" s="18"/>
      <c r="BN295" s="18"/>
      <c r="BO295" s="18"/>
      <c r="BP295" s="18"/>
      <c r="BQ295" s="18"/>
      <c r="BR295" s="18"/>
      <c r="BS295" s="19"/>
      <c r="BT295" s="18"/>
      <c r="BU295" s="18"/>
      <c r="BV295" s="18"/>
      <c r="BW295" s="18"/>
      <c r="BX295" s="18"/>
      <c r="BY295" s="18"/>
      <c r="BZ295" s="18"/>
      <c r="CA295" s="18"/>
      <c r="CB295" s="18"/>
      <c r="CC295" s="18"/>
      <c r="CD295" s="18"/>
      <c r="CE295" s="18"/>
      <c r="CF295" s="18"/>
      <c r="CG295" s="18"/>
      <c r="CH295" s="18"/>
      <c r="CI295" s="18"/>
      <c r="CJ295" s="8">
        <f t="shared" si="149"/>
        <v>0</v>
      </c>
      <c r="CK295" s="8">
        <f t="shared" si="150"/>
        <v>0</v>
      </c>
      <c r="CL295" s="8" t="str">
        <f t="shared" si="161"/>
        <v/>
      </c>
      <c r="CM295" s="8" t="str">
        <f t="shared" si="162"/>
        <v/>
      </c>
      <c r="CN295" s="8" t="str">
        <f t="shared" si="163"/>
        <v/>
      </c>
      <c r="CO295" s="8" t="str">
        <f t="shared" si="164"/>
        <v/>
      </c>
      <c r="CP295" s="8">
        <f>IF(D295="",0,IF(D295=E295,0,IF(D295&lt;E295,0,IF('Equipes et choix des points'!$I$2=1,IF('Matchs et classements'!D295&gt;'Matchs et classements'!E295,3),IF('Equipes et choix des points'!$I$2=2,IF('Matchs et classements'!D295&gt;E295,4))))))</f>
        <v>0</v>
      </c>
      <c r="CQ295" s="8">
        <f>IF(E295="",0,IF(E295=D295,0,IF(E295&lt;D295,0,IF('Equipes et choix des points'!$I$2=1,IF('Matchs et classements'!E295&gt;'Matchs et classements'!D295,3),IF('Equipes et choix des points'!$I$2=2,IF('Matchs et classements'!E295&gt;'Matchs et classements'!D295,4))))))</f>
        <v>0</v>
      </c>
      <c r="CR295" s="8">
        <f>IF(D295="",0,IF(D295&gt;E295,0,IF(D295&lt;E295,0,IF('Equipes et choix des points'!$I$2=1,IF('Matchs et classements'!D295='Matchs et classements'!E295,1),IF('Equipes et choix des points'!$I$2=2,IF('Matchs et classements'!D295='Matchs et classements'!E295,2))))))</f>
        <v>0</v>
      </c>
      <c r="CS295" s="8">
        <f>IF(E295="",0,IF(E295&gt;D295,0,IF(E295&lt;D295,0,IF('Equipes et choix des points'!$I$2=1,IF('Matchs et classements'!E295='Matchs et classements'!D295,1),IF('Equipes et choix des points'!$I$2=2,IF('Matchs et classements'!E295='Matchs et classements'!D295,2))))))</f>
        <v>0</v>
      </c>
      <c r="CT295" s="8">
        <f>IF(D295="",0,IF(D295&gt;E295,0,IF(D295=E295,0,IF('Equipes et choix des points'!$I$2=1,IF('Matchs et classements'!D295&lt;'Matchs et classements'!E295,0),IF('Equipes et choix des points'!$I$2=2,IF('Matchs et classements'!D295&lt;'Matchs et classements'!E295,1))))))</f>
        <v>0</v>
      </c>
      <c r="CU295" s="8">
        <f>IF(E295="",0,IF(E295&gt;D295,0,IF(E295=D295,0,IF('Equipes et choix des points'!$I$2=1,IF('Matchs et classements'!E295&lt;'Matchs et classements'!D295,0),IF('Equipes et choix des points'!$I$2=2,IF('Matchs et classements'!E295&lt;'Matchs et classements'!D295,1))))))</f>
        <v>0</v>
      </c>
      <c r="CV295" s="8">
        <f t="shared" si="165"/>
        <v>0</v>
      </c>
      <c r="CW295" s="8">
        <f t="shared" si="166"/>
        <v>0</v>
      </c>
      <c r="CX295" s="8">
        <f t="shared" si="167"/>
        <v>0</v>
      </c>
      <c r="CY295" s="8">
        <f t="shared" si="168"/>
        <v>0</v>
      </c>
      <c r="CZ295" s="8" t="b">
        <f t="shared" si="151"/>
        <v>0</v>
      </c>
      <c r="DA295" s="8" t="b">
        <f t="shared" si="152"/>
        <v>0</v>
      </c>
      <c r="DB295" s="8" t="b">
        <f t="shared" si="153"/>
        <v>0</v>
      </c>
      <c r="DC295" s="8" t="b">
        <f t="shared" si="154"/>
        <v>0</v>
      </c>
      <c r="DD295" s="8" t="b">
        <f t="shared" si="155"/>
        <v>0</v>
      </c>
      <c r="DE295" s="8" t="b">
        <f t="shared" si="156"/>
        <v>0</v>
      </c>
      <c r="DF295" s="8">
        <f t="shared" si="157"/>
        <v>0</v>
      </c>
      <c r="DG295" s="8">
        <f t="shared" si="158"/>
        <v>0</v>
      </c>
      <c r="DH295" s="8">
        <f t="shared" si="159"/>
        <v>0</v>
      </c>
      <c r="DI295" s="8">
        <f t="shared" si="160"/>
        <v>0</v>
      </c>
      <c r="DJ295" s="19"/>
      <c r="DK295" s="18"/>
      <c r="DL295" s="18"/>
      <c r="DM295" s="19"/>
      <c r="DN295" s="19"/>
      <c r="DO295" s="18"/>
      <c r="DP295" s="18"/>
      <c r="DQ295" s="19"/>
      <c r="DR295" s="19"/>
      <c r="DS295" s="18"/>
      <c r="DT295" s="18"/>
      <c r="DU295" s="19"/>
      <c r="DV295" s="18"/>
      <c r="DW295" s="18"/>
      <c r="DX295" s="18"/>
      <c r="DY295" s="18"/>
      <c r="DZ295" s="18"/>
      <c r="EA295" s="18"/>
      <c r="EB295" s="18"/>
      <c r="EC295" s="18"/>
      <c r="ED295" s="18"/>
      <c r="EE295" s="18"/>
      <c r="EF295" s="18"/>
      <c r="EG295" s="18"/>
      <c r="EH295" s="18"/>
      <c r="EI295" s="18"/>
      <c r="EJ295" s="18"/>
      <c r="EK295" s="18"/>
      <c r="EL295" s="18"/>
      <c r="EM295" s="18"/>
      <c r="EN295" s="18"/>
      <c r="EO295" s="18"/>
      <c r="EP295" s="18"/>
      <c r="EQ295" s="18"/>
      <c r="ER295" s="18"/>
      <c r="ES295" s="18"/>
      <c r="ET295" s="18"/>
      <c r="EU295" s="18"/>
      <c r="EV295" s="18"/>
      <c r="EW295" s="18"/>
      <c r="EX295" s="18"/>
      <c r="EY295" s="18"/>
      <c r="EZ295" s="18"/>
      <c r="FA295" s="18"/>
      <c r="FB295" s="18"/>
      <c r="FC295" s="18"/>
      <c r="FD295" s="18"/>
      <c r="FE295" s="18"/>
    </row>
    <row r="296" spans="1:161" x14ac:dyDescent="0.25">
      <c r="A296" s="28"/>
      <c r="B296" s="71"/>
      <c r="C296" s="29"/>
      <c r="D296" s="30"/>
      <c r="E296" s="31"/>
      <c r="F296" s="32"/>
      <c r="G296" s="74"/>
      <c r="H296" s="33"/>
      <c r="I296" s="34"/>
      <c r="J296" s="35"/>
      <c r="K296" s="104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18"/>
      <c r="AF296" s="18"/>
      <c r="AG296" s="18"/>
      <c r="AH296" s="18"/>
      <c r="AI296" s="18"/>
      <c r="AJ296" s="18"/>
      <c r="AK296" s="18"/>
      <c r="AL296" s="18"/>
      <c r="AM296" s="18"/>
      <c r="AN296" s="18"/>
      <c r="AO296" s="18"/>
      <c r="AP296" s="18"/>
      <c r="AQ296" s="18"/>
      <c r="AR296" s="18"/>
      <c r="AS296" s="18"/>
      <c r="AT296" s="18"/>
      <c r="AU296" s="18"/>
      <c r="AV296" s="18"/>
      <c r="AW296" s="19"/>
      <c r="AX296" s="18"/>
      <c r="AY296" s="18"/>
      <c r="AZ296" s="18"/>
      <c r="BA296" s="18"/>
      <c r="BB296" s="18"/>
      <c r="BC296" s="18"/>
      <c r="BD296" s="18"/>
      <c r="BE296" s="18"/>
      <c r="BF296" s="18"/>
      <c r="BG296" s="18"/>
      <c r="BH296" s="19"/>
      <c r="BI296" s="18"/>
      <c r="BJ296" s="18"/>
      <c r="BK296" s="18"/>
      <c r="BL296" s="18"/>
      <c r="BM296" s="18"/>
      <c r="BN296" s="18"/>
      <c r="BO296" s="18"/>
      <c r="BP296" s="18"/>
      <c r="BQ296" s="18"/>
      <c r="BR296" s="18"/>
      <c r="BS296" s="19"/>
      <c r="BT296" s="18"/>
      <c r="BU296" s="18"/>
      <c r="BV296" s="18"/>
      <c r="BW296" s="18"/>
      <c r="BX296" s="18"/>
      <c r="BY296" s="18"/>
      <c r="BZ296" s="18"/>
      <c r="CA296" s="18"/>
      <c r="CB296" s="18"/>
      <c r="CC296" s="18"/>
      <c r="CD296" s="18"/>
      <c r="CE296" s="18"/>
      <c r="CF296" s="18"/>
      <c r="CG296" s="18"/>
      <c r="CH296" s="18"/>
      <c r="CI296" s="18"/>
      <c r="CJ296" s="8">
        <f t="shared" si="149"/>
        <v>0</v>
      </c>
      <c r="CK296" s="8">
        <f t="shared" si="150"/>
        <v>0</v>
      </c>
      <c r="CL296" s="8" t="str">
        <f t="shared" si="161"/>
        <v/>
      </c>
      <c r="CM296" s="8" t="str">
        <f t="shared" si="162"/>
        <v/>
      </c>
      <c r="CN296" s="8" t="str">
        <f t="shared" si="163"/>
        <v/>
      </c>
      <c r="CO296" s="8" t="str">
        <f t="shared" si="164"/>
        <v/>
      </c>
      <c r="CP296" s="8">
        <f>IF(D296="",0,IF(D296=E296,0,IF(D296&lt;E296,0,IF('Equipes et choix des points'!$I$2=1,IF('Matchs et classements'!D296&gt;'Matchs et classements'!E296,3),IF('Equipes et choix des points'!$I$2=2,IF('Matchs et classements'!D296&gt;E296,4))))))</f>
        <v>0</v>
      </c>
      <c r="CQ296" s="8">
        <f>IF(E296="",0,IF(E296=D296,0,IF(E296&lt;D296,0,IF('Equipes et choix des points'!$I$2=1,IF('Matchs et classements'!E296&gt;'Matchs et classements'!D296,3),IF('Equipes et choix des points'!$I$2=2,IF('Matchs et classements'!E296&gt;'Matchs et classements'!D296,4))))))</f>
        <v>0</v>
      </c>
      <c r="CR296" s="8">
        <f>IF(D296="",0,IF(D296&gt;E296,0,IF(D296&lt;E296,0,IF('Equipes et choix des points'!$I$2=1,IF('Matchs et classements'!D296='Matchs et classements'!E296,1),IF('Equipes et choix des points'!$I$2=2,IF('Matchs et classements'!D296='Matchs et classements'!E296,2))))))</f>
        <v>0</v>
      </c>
      <c r="CS296" s="8">
        <f>IF(E296="",0,IF(E296&gt;D296,0,IF(E296&lt;D296,0,IF('Equipes et choix des points'!$I$2=1,IF('Matchs et classements'!E296='Matchs et classements'!D296,1),IF('Equipes et choix des points'!$I$2=2,IF('Matchs et classements'!E296='Matchs et classements'!D296,2))))))</f>
        <v>0</v>
      </c>
      <c r="CT296" s="8">
        <f>IF(D296="",0,IF(D296&gt;E296,0,IF(D296=E296,0,IF('Equipes et choix des points'!$I$2=1,IF('Matchs et classements'!D296&lt;'Matchs et classements'!E296,0),IF('Equipes et choix des points'!$I$2=2,IF('Matchs et classements'!D296&lt;'Matchs et classements'!E296,1))))))</f>
        <v>0</v>
      </c>
      <c r="CU296" s="8">
        <f>IF(E296="",0,IF(E296&gt;D296,0,IF(E296=D296,0,IF('Equipes et choix des points'!$I$2=1,IF('Matchs et classements'!E296&lt;'Matchs et classements'!D296,0),IF('Equipes et choix des points'!$I$2=2,IF('Matchs et classements'!E296&lt;'Matchs et classements'!D296,1))))))</f>
        <v>0</v>
      </c>
      <c r="CV296" s="8">
        <f t="shared" si="165"/>
        <v>0</v>
      </c>
      <c r="CW296" s="8">
        <f t="shared" si="166"/>
        <v>0</v>
      </c>
      <c r="CX296" s="8">
        <f t="shared" si="167"/>
        <v>0</v>
      </c>
      <c r="CY296" s="8">
        <f t="shared" si="168"/>
        <v>0</v>
      </c>
      <c r="CZ296" s="8" t="b">
        <f t="shared" si="151"/>
        <v>0</v>
      </c>
      <c r="DA296" s="8" t="b">
        <f t="shared" si="152"/>
        <v>0</v>
      </c>
      <c r="DB296" s="8" t="b">
        <f t="shared" si="153"/>
        <v>0</v>
      </c>
      <c r="DC296" s="8" t="b">
        <f t="shared" si="154"/>
        <v>0</v>
      </c>
      <c r="DD296" s="8" t="b">
        <f t="shared" si="155"/>
        <v>0</v>
      </c>
      <c r="DE296" s="8" t="b">
        <f t="shared" si="156"/>
        <v>0</v>
      </c>
      <c r="DF296" s="8">
        <f t="shared" si="157"/>
        <v>0</v>
      </c>
      <c r="DG296" s="8">
        <f t="shared" si="158"/>
        <v>0</v>
      </c>
      <c r="DH296" s="8">
        <f t="shared" si="159"/>
        <v>0</v>
      </c>
      <c r="DI296" s="8">
        <f t="shared" si="160"/>
        <v>0</v>
      </c>
      <c r="DJ296" s="19"/>
      <c r="DK296" s="18"/>
      <c r="DL296" s="18"/>
      <c r="DM296" s="19"/>
      <c r="DN296" s="19"/>
      <c r="DO296" s="18"/>
      <c r="DP296" s="18"/>
      <c r="DQ296" s="19"/>
      <c r="DR296" s="19"/>
      <c r="DS296" s="18"/>
      <c r="DT296" s="18"/>
      <c r="DU296" s="19"/>
      <c r="DV296" s="18"/>
      <c r="DW296" s="18"/>
      <c r="DX296" s="18"/>
      <c r="DY296" s="18"/>
      <c r="DZ296" s="18"/>
      <c r="EA296" s="18"/>
      <c r="EB296" s="18"/>
      <c r="EC296" s="18"/>
      <c r="ED296" s="18"/>
      <c r="EE296" s="18"/>
      <c r="EF296" s="18"/>
      <c r="EG296" s="18"/>
      <c r="EH296" s="18"/>
      <c r="EI296" s="18"/>
      <c r="EJ296" s="18"/>
      <c r="EK296" s="18"/>
      <c r="EL296" s="18"/>
      <c r="EM296" s="18"/>
      <c r="EN296" s="18"/>
      <c r="EO296" s="18"/>
      <c r="EP296" s="18"/>
      <c r="EQ296" s="18"/>
      <c r="ER296" s="18"/>
      <c r="ES296" s="18"/>
      <c r="ET296" s="18"/>
      <c r="EU296" s="18"/>
      <c r="EV296" s="18"/>
      <c r="EW296" s="18"/>
      <c r="EX296" s="18"/>
      <c r="EY296" s="18"/>
      <c r="EZ296" s="18"/>
      <c r="FA296" s="18"/>
      <c r="FB296" s="18"/>
      <c r="FC296" s="18"/>
      <c r="FD296" s="18"/>
      <c r="FE296" s="18"/>
    </row>
    <row r="297" spans="1:161" x14ac:dyDescent="0.25">
      <c r="A297" s="28"/>
      <c r="B297" s="71"/>
      <c r="C297" s="29"/>
      <c r="D297" s="30"/>
      <c r="E297" s="31"/>
      <c r="F297" s="32"/>
      <c r="G297" s="74"/>
      <c r="H297" s="33"/>
      <c r="I297" s="34"/>
      <c r="J297" s="35"/>
      <c r="K297" s="104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18"/>
      <c r="AF297" s="18"/>
      <c r="AG297" s="18"/>
      <c r="AH297" s="18"/>
      <c r="AI297" s="18"/>
      <c r="AJ297" s="18"/>
      <c r="AK297" s="18"/>
      <c r="AL297" s="18"/>
      <c r="AM297" s="18"/>
      <c r="AN297" s="18"/>
      <c r="AO297" s="18"/>
      <c r="AP297" s="18"/>
      <c r="AQ297" s="18"/>
      <c r="AR297" s="18"/>
      <c r="AS297" s="18"/>
      <c r="AT297" s="18"/>
      <c r="AU297" s="18"/>
      <c r="AV297" s="18"/>
      <c r="AW297" s="19"/>
      <c r="AX297" s="18"/>
      <c r="AY297" s="18"/>
      <c r="AZ297" s="18"/>
      <c r="BA297" s="18"/>
      <c r="BB297" s="18"/>
      <c r="BC297" s="18"/>
      <c r="BD297" s="18"/>
      <c r="BE297" s="18"/>
      <c r="BF297" s="18"/>
      <c r="BG297" s="18"/>
      <c r="BH297" s="19"/>
      <c r="BI297" s="18"/>
      <c r="BJ297" s="18"/>
      <c r="BK297" s="18"/>
      <c r="BL297" s="18"/>
      <c r="BM297" s="18"/>
      <c r="BN297" s="18"/>
      <c r="BO297" s="18"/>
      <c r="BP297" s="18"/>
      <c r="BQ297" s="18"/>
      <c r="BR297" s="18"/>
      <c r="BS297" s="19"/>
      <c r="BT297" s="18"/>
      <c r="BU297" s="18"/>
      <c r="BV297" s="18"/>
      <c r="BW297" s="18"/>
      <c r="BX297" s="18"/>
      <c r="BY297" s="18"/>
      <c r="BZ297" s="18"/>
      <c r="CA297" s="18"/>
      <c r="CB297" s="18"/>
      <c r="CC297" s="18"/>
      <c r="CD297" s="18"/>
      <c r="CE297" s="18"/>
      <c r="CF297" s="18"/>
      <c r="CG297" s="18"/>
      <c r="CH297" s="18"/>
      <c r="CI297" s="18"/>
      <c r="CJ297" s="8">
        <f t="shared" si="149"/>
        <v>0</v>
      </c>
      <c r="CK297" s="8">
        <f t="shared" si="150"/>
        <v>0</v>
      </c>
      <c r="CL297" s="8" t="str">
        <f t="shared" si="161"/>
        <v/>
      </c>
      <c r="CM297" s="8" t="str">
        <f t="shared" si="162"/>
        <v/>
      </c>
      <c r="CN297" s="8" t="str">
        <f t="shared" si="163"/>
        <v/>
      </c>
      <c r="CO297" s="8" t="str">
        <f t="shared" si="164"/>
        <v/>
      </c>
      <c r="CP297" s="8">
        <f>IF(D297="",0,IF(D297=E297,0,IF(D297&lt;E297,0,IF('Equipes et choix des points'!$I$2=1,IF('Matchs et classements'!D297&gt;'Matchs et classements'!E297,3),IF('Equipes et choix des points'!$I$2=2,IF('Matchs et classements'!D297&gt;E297,4))))))</f>
        <v>0</v>
      </c>
      <c r="CQ297" s="8">
        <f>IF(E297="",0,IF(E297=D297,0,IF(E297&lt;D297,0,IF('Equipes et choix des points'!$I$2=1,IF('Matchs et classements'!E297&gt;'Matchs et classements'!D297,3),IF('Equipes et choix des points'!$I$2=2,IF('Matchs et classements'!E297&gt;'Matchs et classements'!D297,4))))))</f>
        <v>0</v>
      </c>
      <c r="CR297" s="8">
        <f>IF(D297="",0,IF(D297&gt;E297,0,IF(D297&lt;E297,0,IF('Equipes et choix des points'!$I$2=1,IF('Matchs et classements'!D297='Matchs et classements'!E297,1),IF('Equipes et choix des points'!$I$2=2,IF('Matchs et classements'!D297='Matchs et classements'!E297,2))))))</f>
        <v>0</v>
      </c>
      <c r="CS297" s="8">
        <f>IF(E297="",0,IF(E297&gt;D297,0,IF(E297&lt;D297,0,IF('Equipes et choix des points'!$I$2=1,IF('Matchs et classements'!E297='Matchs et classements'!D297,1),IF('Equipes et choix des points'!$I$2=2,IF('Matchs et classements'!E297='Matchs et classements'!D297,2))))))</f>
        <v>0</v>
      </c>
      <c r="CT297" s="8">
        <f>IF(D297="",0,IF(D297&gt;E297,0,IF(D297=E297,0,IF('Equipes et choix des points'!$I$2=1,IF('Matchs et classements'!D297&lt;'Matchs et classements'!E297,0),IF('Equipes et choix des points'!$I$2=2,IF('Matchs et classements'!D297&lt;'Matchs et classements'!E297,1))))))</f>
        <v>0</v>
      </c>
      <c r="CU297" s="8">
        <f>IF(E297="",0,IF(E297&gt;D297,0,IF(E297=D297,0,IF('Equipes et choix des points'!$I$2=1,IF('Matchs et classements'!E297&lt;'Matchs et classements'!D297,0),IF('Equipes et choix des points'!$I$2=2,IF('Matchs et classements'!E297&lt;'Matchs et classements'!D297,1))))))</f>
        <v>0</v>
      </c>
      <c r="CV297" s="8">
        <f t="shared" si="165"/>
        <v>0</v>
      </c>
      <c r="CW297" s="8">
        <f t="shared" si="166"/>
        <v>0</v>
      </c>
      <c r="CX297" s="8">
        <f t="shared" si="167"/>
        <v>0</v>
      </c>
      <c r="CY297" s="8">
        <f t="shared" si="168"/>
        <v>0</v>
      </c>
      <c r="CZ297" s="8" t="b">
        <f t="shared" si="151"/>
        <v>0</v>
      </c>
      <c r="DA297" s="8" t="b">
        <f t="shared" si="152"/>
        <v>0</v>
      </c>
      <c r="DB297" s="8" t="b">
        <f t="shared" si="153"/>
        <v>0</v>
      </c>
      <c r="DC297" s="8" t="b">
        <f t="shared" si="154"/>
        <v>0</v>
      </c>
      <c r="DD297" s="8" t="b">
        <f t="shared" si="155"/>
        <v>0</v>
      </c>
      <c r="DE297" s="8" t="b">
        <f t="shared" si="156"/>
        <v>0</v>
      </c>
      <c r="DF297" s="8">
        <f t="shared" si="157"/>
        <v>0</v>
      </c>
      <c r="DG297" s="8">
        <f t="shared" si="158"/>
        <v>0</v>
      </c>
      <c r="DH297" s="8">
        <f t="shared" si="159"/>
        <v>0</v>
      </c>
      <c r="DI297" s="8">
        <f t="shared" si="160"/>
        <v>0</v>
      </c>
      <c r="DJ297" s="19"/>
      <c r="DK297" s="18"/>
      <c r="DL297" s="18"/>
      <c r="DM297" s="19"/>
      <c r="DN297" s="19"/>
      <c r="DO297" s="18"/>
      <c r="DP297" s="18"/>
      <c r="DQ297" s="19"/>
      <c r="DR297" s="19"/>
      <c r="DS297" s="18"/>
      <c r="DT297" s="18"/>
      <c r="DU297" s="19"/>
      <c r="DV297" s="18"/>
      <c r="DW297" s="18"/>
      <c r="DX297" s="18"/>
      <c r="DY297" s="18"/>
      <c r="DZ297" s="18"/>
      <c r="EA297" s="18"/>
      <c r="EB297" s="18"/>
      <c r="EC297" s="18"/>
      <c r="ED297" s="18"/>
      <c r="EE297" s="18"/>
      <c r="EF297" s="18"/>
      <c r="EG297" s="18"/>
      <c r="EH297" s="18"/>
      <c r="EI297" s="18"/>
      <c r="EJ297" s="18"/>
      <c r="EK297" s="18"/>
      <c r="EL297" s="18"/>
      <c r="EM297" s="18"/>
      <c r="EN297" s="18"/>
      <c r="EO297" s="18"/>
      <c r="EP297" s="18"/>
      <c r="EQ297" s="18"/>
      <c r="ER297" s="18"/>
      <c r="ES297" s="18"/>
      <c r="ET297" s="18"/>
      <c r="EU297" s="18"/>
      <c r="EV297" s="18"/>
      <c r="EW297" s="18"/>
      <c r="EX297" s="18"/>
      <c r="EY297" s="18"/>
      <c r="EZ297" s="18"/>
      <c r="FA297" s="18"/>
      <c r="FB297" s="18"/>
      <c r="FC297" s="18"/>
      <c r="FD297" s="18"/>
      <c r="FE297" s="18"/>
    </row>
    <row r="298" spans="1:161" x14ac:dyDescent="0.25">
      <c r="A298" s="28"/>
      <c r="B298" s="71"/>
      <c r="C298" s="29"/>
      <c r="D298" s="30"/>
      <c r="E298" s="31"/>
      <c r="F298" s="32"/>
      <c r="G298" s="74"/>
      <c r="H298" s="33"/>
      <c r="I298" s="34"/>
      <c r="J298" s="35"/>
      <c r="K298" s="104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18"/>
      <c r="AF298" s="18"/>
      <c r="AG298" s="18"/>
      <c r="AH298" s="18"/>
      <c r="AI298" s="18"/>
      <c r="AJ298" s="18"/>
      <c r="AK298" s="18"/>
      <c r="AL298" s="18"/>
      <c r="AM298" s="18"/>
      <c r="AN298" s="18"/>
      <c r="AO298" s="18"/>
      <c r="AP298" s="18"/>
      <c r="AQ298" s="18"/>
      <c r="AR298" s="18"/>
      <c r="AS298" s="18"/>
      <c r="AT298" s="18"/>
      <c r="AU298" s="18"/>
      <c r="AV298" s="18"/>
      <c r="AW298" s="19"/>
      <c r="AX298" s="18"/>
      <c r="AY298" s="18"/>
      <c r="AZ298" s="18"/>
      <c r="BA298" s="18"/>
      <c r="BB298" s="18"/>
      <c r="BC298" s="18"/>
      <c r="BD298" s="18"/>
      <c r="BE298" s="18"/>
      <c r="BF298" s="18"/>
      <c r="BG298" s="18"/>
      <c r="BH298" s="19"/>
      <c r="BI298" s="18"/>
      <c r="BJ298" s="18"/>
      <c r="BK298" s="18"/>
      <c r="BL298" s="18"/>
      <c r="BM298" s="18"/>
      <c r="BN298" s="18"/>
      <c r="BO298" s="18"/>
      <c r="BP298" s="18"/>
      <c r="BQ298" s="18"/>
      <c r="BR298" s="18"/>
      <c r="BS298" s="19"/>
      <c r="BT298" s="18"/>
      <c r="BU298" s="18"/>
      <c r="BV298" s="18"/>
      <c r="BW298" s="18"/>
      <c r="BX298" s="18"/>
      <c r="BY298" s="18"/>
      <c r="BZ298" s="18"/>
      <c r="CA298" s="18"/>
      <c r="CB298" s="18"/>
      <c r="CC298" s="18"/>
      <c r="CD298" s="18"/>
      <c r="CE298" s="18"/>
      <c r="CF298" s="18"/>
      <c r="CG298" s="18"/>
      <c r="CH298" s="18"/>
      <c r="CI298" s="18"/>
      <c r="CJ298" s="8">
        <f t="shared" si="149"/>
        <v>0</v>
      </c>
      <c r="CK298" s="8">
        <f t="shared" si="150"/>
        <v>0</v>
      </c>
      <c r="CL298" s="8" t="str">
        <f t="shared" si="161"/>
        <v/>
      </c>
      <c r="CM298" s="8" t="str">
        <f t="shared" si="162"/>
        <v/>
      </c>
      <c r="CN298" s="8" t="str">
        <f t="shared" si="163"/>
        <v/>
      </c>
      <c r="CO298" s="8" t="str">
        <f t="shared" si="164"/>
        <v/>
      </c>
      <c r="CP298" s="8">
        <f>IF(D298="",0,IF(D298=E298,0,IF(D298&lt;E298,0,IF('Equipes et choix des points'!$I$2=1,IF('Matchs et classements'!D298&gt;'Matchs et classements'!E298,3),IF('Equipes et choix des points'!$I$2=2,IF('Matchs et classements'!D298&gt;E298,4))))))</f>
        <v>0</v>
      </c>
      <c r="CQ298" s="8">
        <f>IF(E298="",0,IF(E298=D298,0,IF(E298&lt;D298,0,IF('Equipes et choix des points'!$I$2=1,IF('Matchs et classements'!E298&gt;'Matchs et classements'!D298,3),IF('Equipes et choix des points'!$I$2=2,IF('Matchs et classements'!E298&gt;'Matchs et classements'!D298,4))))))</f>
        <v>0</v>
      </c>
      <c r="CR298" s="8">
        <f>IF(D298="",0,IF(D298&gt;E298,0,IF(D298&lt;E298,0,IF('Equipes et choix des points'!$I$2=1,IF('Matchs et classements'!D298='Matchs et classements'!E298,1),IF('Equipes et choix des points'!$I$2=2,IF('Matchs et classements'!D298='Matchs et classements'!E298,2))))))</f>
        <v>0</v>
      </c>
      <c r="CS298" s="8">
        <f>IF(E298="",0,IF(E298&gt;D298,0,IF(E298&lt;D298,0,IF('Equipes et choix des points'!$I$2=1,IF('Matchs et classements'!E298='Matchs et classements'!D298,1),IF('Equipes et choix des points'!$I$2=2,IF('Matchs et classements'!E298='Matchs et classements'!D298,2))))))</f>
        <v>0</v>
      </c>
      <c r="CT298" s="8">
        <f>IF(D298="",0,IF(D298&gt;E298,0,IF(D298=E298,0,IF('Equipes et choix des points'!$I$2=1,IF('Matchs et classements'!D298&lt;'Matchs et classements'!E298,0),IF('Equipes et choix des points'!$I$2=2,IF('Matchs et classements'!D298&lt;'Matchs et classements'!E298,1))))))</f>
        <v>0</v>
      </c>
      <c r="CU298" s="8">
        <f>IF(E298="",0,IF(E298&gt;D298,0,IF(E298=D298,0,IF('Equipes et choix des points'!$I$2=1,IF('Matchs et classements'!E298&lt;'Matchs et classements'!D298,0),IF('Equipes et choix des points'!$I$2=2,IF('Matchs et classements'!E298&lt;'Matchs et classements'!D298,1))))))</f>
        <v>0</v>
      </c>
      <c r="CV298" s="8">
        <f t="shared" si="165"/>
        <v>0</v>
      </c>
      <c r="CW298" s="8">
        <f t="shared" si="166"/>
        <v>0</v>
      </c>
      <c r="CX298" s="8">
        <f t="shared" si="167"/>
        <v>0</v>
      </c>
      <c r="CY298" s="8">
        <f t="shared" si="168"/>
        <v>0</v>
      </c>
      <c r="CZ298" s="8" t="b">
        <f t="shared" si="151"/>
        <v>0</v>
      </c>
      <c r="DA298" s="8" t="b">
        <f t="shared" si="152"/>
        <v>0</v>
      </c>
      <c r="DB298" s="8" t="b">
        <f t="shared" si="153"/>
        <v>0</v>
      </c>
      <c r="DC298" s="8" t="b">
        <f t="shared" si="154"/>
        <v>0</v>
      </c>
      <c r="DD298" s="8" t="b">
        <f t="shared" si="155"/>
        <v>0</v>
      </c>
      <c r="DE298" s="8" t="b">
        <f t="shared" si="156"/>
        <v>0</v>
      </c>
      <c r="DF298" s="8">
        <f t="shared" si="157"/>
        <v>0</v>
      </c>
      <c r="DG298" s="8">
        <f t="shared" si="158"/>
        <v>0</v>
      </c>
      <c r="DH298" s="8">
        <f t="shared" si="159"/>
        <v>0</v>
      </c>
      <c r="DI298" s="8">
        <f t="shared" si="160"/>
        <v>0</v>
      </c>
      <c r="DJ298" s="19"/>
      <c r="DK298" s="18"/>
      <c r="DL298" s="18"/>
      <c r="DM298" s="19"/>
      <c r="DN298" s="19"/>
      <c r="DO298" s="18"/>
      <c r="DP298" s="18"/>
      <c r="DQ298" s="19"/>
      <c r="DR298" s="19"/>
      <c r="DS298" s="18"/>
      <c r="DT298" s="18"/>
      <c r="DU298" s="19"/>
      <c r="DV298" s="18"/>
      <c r="DW298" s="18"/>
      <c r="DX298" s="18"/>
      <c r="DY298" s="18"/>
      <c r="DZ298" s="18"/>
      <c r="EA298" s="18"/>
      <c r="EB298" s="18"/>
      <c r="EC298" s="18"/>
      <c r="ED298" s="18"/>
      <c r="EE298" s="18"/>
      <c r="EF298" s="18"/>
      <c r="EG298" s="18"/>
      <c r="EH298" s="18"/>
      <c r="EI298" s="18"/>
      <c r="EJ298" s="18"/>
      <c r="EK298" s="18"/>
      <c r="EL298" s="18"/>
      <c r="EM298" s="18"/>
      <c r="EN298" s="18"/>
      <c r="EO298" s="18"/>
      <c r="EP298" s="18"/>
      <c r="EQ298" s="18"/>
      <c r="ER298" s="18"/>
      <c r="ES298" s="18"/>
      <c r="ET298" s="18"/>
      <c r="EU298" s="18"/>
      <c r="EV298" s="18"/>
      <c r="EW298" s="18"/>
      <c r="EX298" s="18"/>
      <c r="EY298" s="18"/>
      <c r="EZ298" s="18"/>
      <c r="FA298" s="18"/>
      <c r="FB298" s="18"/>
      <c r="FC298" s="18"/>
      <c r="FD298" s="18"/>
      <c r="FE298" s="18"/>
    </row>
    <row r="299" spans="1:161" x14ac:dyDescent="0.25">
      <c r="A299" s="28"/>
      <c r="B299" s="71"/>
      <c r="C299" s="29"/>
      <c r="D299" s="30"/>
      <c r="E299" s="31"/>
      <c r="F299" s="32"/>
      <c r="G299" s="74"/>
      <c r="H299" s="33"/>
      <c r="I299" s="34"/>
      <c r="J299" s="35"/>
      <c r="K299" s="104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  <c r="AE299" s="18"/>
      <c r="AF299" s="18"/>
      <c r="AG299" s="18"/>
      <c r="AH299" s="18"/>
      <c r="AI299" s="18"/>
      <c r="AJ299" s="18"/>
      <c r="AK299" s="18"/>
      <c r="AL299" s="18"/>
      <c r="AM299" s="18"/>
      <c r="AN299" s="18"/>
      <c r="AO299" s="18"/>
      <c r="AP299" s="18"/>
      <c r="AQ299" s="18"/>
      <c r="AR299" s="18"/>
      <c r="AS299" s="18"/>
      <c r="AT299" s="18"/>
      <c r="AU299" s="18"/>
      <c r="AV299" s="18"/>
      <c r="AW299" s="19"/>
      <c r="AX299" s="18"/>
      <c r="AY299" s="18"/>
      <c r="AZ299" s="18"/>
      <c r="BA299" s="18"/>
      <c r="BB299" s="18"/>
      <c r="BC299" s="18"/>
      <c r="BD299" s="18"/>
      <c r="BE299" s="18"/>
      <c r="BF299" s="18"/>
      <c r="BG299" s="18"/>
      <c r="BH299" s="19"/>
      <c r="BI299" s="18"/>
      <c r="BJ299" s="18"/>
      <c r="BK299" s="18"/>
      <c r="BL299" s="18"/>
      <c r="BM299" s="18"/>
      <c r="BN299" s="18"/>
      <c r="BO299" s="18"/>
      <c r="BP299" s="18"/>
      <c r="BQ299" s="18"/>
      <c r="BR299" s="18"/>
      <c r="BS299" s="19"/>
      <c r="BT299" s="18"/>
      <c r="BU299" s="18"/>
      <c r="BV299" s="18"/>
      <c r="BW299" s="18"/>
      <c r="BX299" s="18"/>
      <c r="BY299" s="18"/>
      <c r="BZ299" s="18"/>
      <c r="CA299" s="18"/>
      <c r="CB299" s="18"/>
      <c r="CC299" s="18"/>
      <c r="CD299" s="18"/>
      <c r="CE299" s="18"/>
      <c r="CF299" s="18"/>
      <c r="CG299" s="18"/>
      <c r="CH299" s="18"/>
      <c r="CI299" s="18"/>
      <c r="CJ299" s="8">
        <f t="shared" si="149"/>
        <v>0</v>
      </c>
      <c r="CK299" s="8">
        <f t="shared" si="150"/>
        <v>0</v>
      </c>
      <c r="CL299" s="8" t="str">
        <f t="shared" si="161"/>
        <v/>
      </c>
      <c r="CM299" s="8" t="str">
        <f t="shared" si="162"/>
        <v/>
      </c>
      <c r="CN299" s="8" t="str">
        <f t="shared" si="163"/>
        <v/>
      </c>
      <c r="CO299" s="8" t="str">
        <f t="shared" si="164"/>
        <v/>
      </c>
      <c r="CP299" s="8">
        <f>IF(D299="",0,IF(D299=E299,0,IF(D299&lt;E299,0,IF('Equipes et choix des points'!$I$2=1,IF('Matchs et classements'!D299&gt;'Matchs et classements'!E299,3),IF('Equipes et choix des points'!$I$2=2,IF('Matchs et classements'!D299&gt;E299,4))))))</f>
        <v>0</v>
      </c>
      <c r="CQ299" s="8">
        <f>IF(E299="",0,IF(E299=D299,0,IF(E299&lt;D299,0,IF('Equipes et choix des points'!$I$2=1,IF('Matchs et classements'!E299&gt;'Matchs et classements'!D299,3),IF('Equipes et choix des points'!$I$2=2,IF('Matchs et classements'!E299&gt;'Matchs et classements'!D299,4))))))</f>
        <v>0</v>
      </c>
      <c r="CR299" s="8">
        <f>IF(D299="",0,IF(D299&gt;E299,0,IF(D299&lt;E299,0,IF('Equipes et choix des points'!$I$2=1,IF('Matchs et classements'!D299='Matchs et classements'!E299,1),IF('Equipes et choix des points'!$I$2=2,IF('Matchs et classements'!D299='Matchs et classements'!E299,2))))))</f>
        <v>0</v>
      </c>
      <c r="CS299" s="8">
        <f>IF(E299="",0,IF(E299&gt;D299,0,IF(E299&lt;D299,0,IF('Equipes et choix des points'!$I$2=1,IF('Matchs et classements'!E299='Matchs et classements'!D299,1),IF('Equipes et choix des points'!$I$2=2,IF('Matchs et classements'!E299='Matchs et classements'!D299,2))))))</f>
        <v>0</v>
      </c>
      <c r="CT299" s="8">
        <f>IF(D299="",0,IF(D299&gt;E299,0,IF(D299=E299,0,IF('Equipes et choix des points'!$I$2=1,IF('Matchs et classements'!D299&lt;'Matchs et classements'!E299,0),IF('Equipes et choix des points'!$I$2=2,IF('Matchs et classements'!D299&lt;'Matchs et classements'!E299,1))))))</f>
        <v>0</v>
      </c>
      <c r="CU299" s="8">
        <f>IF(E299="",0,IF(E299&gt;D299,0,IF(E299=D299,0,IF('Equipes et choix des points'!$I$2=1,IF('Matchs et classements'!E299&lt;'Matchs et classements'!D299,0),IF('Equipes et choix des points'!$I$2=2,IF('Matchs et classements'!E299&lt;'Matchs et classements'!D299,1))))))</f>
        <v>0</v>
      </c>
      <c r="CV299" s="8">
        <f t="shared" si="165"/>
        <v>0</v>
      </c>
      <c r="CW299" s="8">
        <f t="shared" si="166"/>
        <v>0</v>
      </c>
      <c r="CX299" s="8">
        <f t="shared" si="167"/>
        <v>0</v>
      </c>
      <c r="CY299" s="8">
        <f t="shared" si="168"/>
        <v>0</v>
      </c>
      <c r="CZ299" s="8" t="b">
        <f t="shared" si="151"/>
        <v>0</v>
      </c>
      <c r="DA299" s="8" t="b">
        <f t="shared" si="152"/>
        <v>0</v>
      </c>
      <c r="DB299" s="8" t="b">
        <f t="shared" si="153"/>
        <v>0</v>
      </c>
      <c r="DC299" s="8" t="b">
        <f t="shared" si="154"/>
        <v>0</v>
      </c>
      <c r="DD299" s="8" t="b">
        <f t="shared" si="155"/>
        <v>0</v>
      </c>
      <c r="DE299" s="8" t="b">
        <f t="shared" si="156"/>
        <v>0</v>
      </c>
      <c r="DF299" s="8">
        <f t="shared" si="157"/>
        <v>0</v>
      </c>
      <c r="DG299" s="8">
        <f t="shared" si="158"/>
        <v>0</v>
      </c>
      <c r="DH299" s="8">
        <f t="shared" si="159"/>
        <v>0</v>
      </c>
      <c r="DI299" s="8">
        <f t="shared" si="160"/>
        <v>0</v>
      </c>
      <c r="DJ299" s="19"/>
      <c r="DK299" s="18"/>
      <c r="DL299" s="18"/>
      <c r="DM299" s="19"/>
      <c r="DN299" s="19"/>
      <c r="DO299" s="18"/>
      <c r="DP299" s="18"/>
      <c r="DQ299" s="19"/>
      <c r="DR299" s="19"/>
      <c r="DS299" s="18"/>
      <c r="DT299" s="18"/>
      <c r="DU299" s="19"/>
      <c r="DV299" s="18"/>
      <c r="DW299" s="18"/>
      <c r="DX299" s="18"/>
      <c r="DY299" s="18"/>
      <c r="DZ299" s="18"/>
      <c r="EA299" s="18"/>
      <c r="EB299" s="18"/>
      <c r="EC299" s="18"/>
      <c r="ED299" s="18"/>
      <c r="EE299" s="18"/>
      <c r="EF299" s="18"/>
      <c r="EG299" s="18"/>
      <c r="EH299" s="18"/>
      <c r="EI299" s="18"/>
      <c r="EJ299" s="18"/>
      <c r="EK299" s="18"/>
      <c r="EL299" s="18"/>
      <c r="EM299" s="18"/>
      <c r="EN299" s="18"/>
      <c r="EO299" s="18"/>
      <c r="EP299" s="18"/>
      <c r="EQ299" s="18"/>
      <c r="ER299" s="18"/>
      <c r="ES299" s="18"/>
      <c r="ET299" s="18"/>
      <c r="EU299" s="18"/>
      <c r="EV299" s="18"/>
      <c r="EW299" s="18"/>
      <c r="EX299" s="18"/>
      <c r="EY299" s="18"/>
      <c r="EZ299" s="18"/>
      <c r="FA299" s="18"/>
      <c r="FB299" s="18"/>
      <c r="FC299" s="18"/>
      <c r="FD299" s="18"/>
      <c r="FE299" s="18"/>
    </row>
    <row r="300" spans="1:161" x14ac:dyDescent="0.25">
      <c r="A300" s="28"/>
      <c r="B300" s="71"/>
      <c r="C300" s="29"/>
      <c r="D300" s="30"/>
      <c r="E300" s="31"/>
      <c r="F300" s="32"/>
      <c r="G300" s="74"/>
      <c r="H300" s="33"/>
      <c r="I300" s="34"/>
      <c r="J300" s="35"/>
      <c r="K300" s="104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  <c r="AH300" s="18"/>
      <c r="AI300" s="18"/>
      <c r="AJ300" s="18"/>
      <c r="AK300" s="18"/>
      <c r="AL300" s="18"/>
      <c r="AM300" s="18"/>
      <c r="AN300" s="18"/>
      <c r="AO300" s="18"/>
      <c r="AP300" s="18"/>
      <c r="AQ300" s="18"/>
      <c r="AR300" s="18"/>
      <c r="AS300" s="18"/>
      <c r="AT300" s="18"/>
      <c r="AU300" s="18"/>
      <c r="AV300" s="18"/>
      <c r="AW300" s="19"/>
      <c r="AX300" s="18"/>
      <c r="AY300" s="18"/>
      <c r="AZ300" s="18"/>
      <c r="BA300" s="18"/>
      <c r="BB300" s="18"/>
      <c r="BC300" s="18"/>
      <c r="BD300" s="18"/>
      <c r="BE300" s="18"/>
      <c r="BF300" s="18"/>
      <c r="BG300" s="18"/>
      <c r="BH300" s="19"/>
      <c r="BI300" s="18"/>
      <c r="BJ300" s="18"/>
      <c r="BK300" s="18"/>
      <c r="BL300" s="18"/>
      <c r="BM300" s="18"/>
      <c r="BN300" s="18"/>
      <c r="BO300" s="18"/>
      <c r="BP300" s="18"/>
      <c r="BQ300" s="18"/>
      <c r="BR300" s="18"/>
      <c r="BS300" s="19"/>
      <c r="BT300" s="18"/>
      <c r="BU300" s="18"/>
      <c r="BV300" s="18"/>
      <c r="BW300" s="18"/>
      <c r="BX300" s="18"/>
      <c r="BY300" s="18"/>
      <c r="BZ300" s="18"/>
      <c r="CA300" s="18"/>
      <c r="CB300" s="18"/>
      <c r="CC300" s="18"/>
      <c r="CD300" s="18"/>
      <c r="CE300" s="18"/>
      <c r="CF300" s="18"/>
      <c r="CG300" s="18"/>
      <c r="CH300" s="18"/>
      <c r="CI300" s="18"/>
      <c r="CJ300" s="8">
        <f t="shared" si="149"/>
        <v>0</v>
      </c>
      <c r="CK300" s="8">
        <f t="shared" si="150"/>
        <v>0</v>
      </c>
      <c r="CL300" s="8" t="str">
        <f t="shared" si="161"/>
        <v/>
      </c>
      <c r="CM300" s="8" t="str">
        <f t="shared" si="162"/>
        <v/>
      </c>
      <c r="CN300" s="8" t="str">
        <f t="shared" si="163"/>
        <v/>
      </c>
      <c r="CO300" s="8" t="str">
        <f t="shared" si="164"/>
        <v/>
      </c>
      <c r="CP300" s="8">
        <f>IF(D300="",0,IF(D300=E300,0,IF(D300&lt;E300,0,IF('Equipes et choix des points'!$I$2=1,IF('Matchs et classements'!D300&gt;'Matchs et classements'!E300,3),IF('Equipes et choix des points'!$I$2=2,IF('Matchs et classements'!D300&gt;E300,4))))))</f>
        <v>0</v>
      </c>
      <c r="CQ300" s="8">
        <f>IF(E300="",0,IF(E300=D300,0,IF(E300&lt;D300,0,IF('Equipes et choix des points'!$I$2=1,IF('Matchs et classements'!E300&gt;'Matchs et classements'!D300,3),IF('Equipes et choix des points'!$I$2=2,IF('Matchs et classements'!E300&gt;'Matchs et classements'!D300,4))))))</f>
        <v>0</v>
      </c>
      <c r="CR300" s="8">
        <f>IF(D300="",0,IF(D300&gt;E300,0,IF(D300&lt;E300,0,IF('Equipes et choix des points'!$I$2=1,IF('Matchs et classements'!D300='Matchs et classements'!E300,1),IF('Equipes et choix des points'!$I$2=2,IF('Matchs et classements'!D300='Matchs et classements'!E300,2))))))</f>
        <v>0</v>
      </c>
      <c r="CS300" s="8">
        <f>IF(E300="",0,IF(E300&gt;D300,0,IF(E300&lt;D300,0,IF('Equipes et choix des points'!$I$2=1,IF('Matchs et classements'!E300='Matchs et classements'!D300,1),IF('Equipes et choix des points'!$I$2=2,IF('Matchs et classements'!E300='Matchs et classements'!D300,2))))))</f>
        <v>0</v>
      </c>
      <c r="CT300" s="8">
        <f>IF(D300="",0,IF(D300&gt;E300,0,IF(D300=E300,0,IF('Equipes et choix des points'!$I$2=1,IF('Matchs et classements'!D300&lt;'Matchs et classements'!E300,0),IF('Equipes et choix des points'!$I$2=2,IF('Matchs et classements'!D300&lt;'Matchs et classements'!E300,1))))))</f>
        <v>0</v>
      </c>
      <c r="CU300" s="8">
        <f>IF(E300="",0,IF(E300&gt;D300,0,IF(E300=D300,0,IF('Equipes et choix des points'!$I$2=1,IF('Matchs et classements'!E300&lt;'Matchs et classements'!D300,0),IF('Equipes et choix des points'!$I$2=2,IF('Matchs et classements'!E300&lt;'Matchs et classements'!D300,1))))))</f>
        <v>0</v>
      </c>
      <c r="CV300" s="8">
        <f t="shared" si="165"/>
        <v>0</v>
      </c>
      <c r="CW300" s="8">
        <f t="shared" si="166"/>
        <v>0</v>
      </c>
      <c r="CX300" s="8">
        <f t="shared" si="167"/>
        <v>0</v>
      </c>
      <c r="CY300" s="8">
        <f t="shared" si="168"/>
        <v>0</v>
      </c>
      <c r="CZ300" s="8" t="b">
        <f t="shared" si="151"/>
        <v>0</v>
      </c>
      <c r="DA300" s="8" t="b">
        <f t="shared" si="152"/>
        <v>0</v>
      </c>
      <c r="DB300" s="8" t="b">
        <f t="shared" si="153"/>
        <v>0</v>
      </c>
      <c r="DC300" s="8" t="b">
        <f t="shared" si="154"/>
        <v>0</v>
      </c>
      <c r="DD300" s="8" t="b">
        <f t="shared" si="155"/>
        <v>0</v>
      </c>
      <c r="DE300" s="8" t="b">
        <f t="shared" si="156"/>
        <v>0</v>
      </c>
      <c r="DF300" s="8">
        <f t="shared" si="157"/>
        <v>0</v>
      </c>
      <c r="DG300" s="8">
        <f t="shared" si="158"/>
        <v>0</v>
      </c>
      <c r="DH300" s="8">
        <f t="shared" si="159"/>
        <v>0</v>
      </c>
      <c r="DI300" s="8">
        <f t="shared" si="160"/>
        <v>0</v>
      </c>
      <c r="DJ300" s="19"/>
      <c r="DK300" s="18"/>
      <c r="DL300" s="18"/>
      <c r="DM300" s="19"/>
      <c r="DN300" s="19"/>
      <c r="DO300" s="18"/>
      <c r="DP300" s="18"/>
      <c r="DQ300" s="19"/>
      <c r="DR300" s="19"/>
      <c r="DS300" s="18"/>
      <c r="DT300" s="18"/>
      <c r="DU300" s="19"/>
      <c r="DV300" s="18"/>
      <c r="DW300" s="18"/>
      <c r="DX300" s="18"/>
      <c r="DY300" s="18"/>
      <c r="DZ300" s="18"/>
      <c r="EA300" s="18"/>
      <c r="EB300" s="18"/>
      <c r="EC300" s="18"/>
      <c r="ED300" s="18"/>
      <c r="EE300" s="18"/>
      <c r="EF300" s="18"/>
      <c r="EG300" s="18"/>
      <c r="EH300" s="18"/>
      <c r="EI300" s="18"/>
      <c r="EJ300" s="18"/>
      <c r="EK300" s="18"/>
      <c r="EL300" s="18"/>
      <c r="EM300" s="18"/>
      <c r="EN300" s="18"/>
      <c r="EO300" s="18"/>
      <c r="EP300" s="18"/>
      <c r="EQ300" s="18"/>
      <c r="ER300" s="18"/>
      <c r="ES300" s="18"/>
      <c r="ET300" s="18"/>
      <c r="EU300" s="18"/>
      <c r="EV300" s="18"/>
      <c r="EW300" s="18"/>
      <c r="EX300" s="18"/>
      <c r="EY300" s="18"/>
      <c r="EZ300" s="18"/>
      <c r="FA300" s="18"/>
      <c r="FB300" s="18"/>
      <c r="FC300" s="18"/>
      <c r="FD300" s="18"/>
      <c r="FE300" s="18"/>
    </row>
    <row r="301" spans="1:161" x14ac:dyDescent="0.25">
      <c r="A301" s="28"/>
      <c r="B301" s="71"/>
      <c r="C301" s="29"/>
      <c r="D301" s="30"/>
      <c r="E301" s="31"/>
      <c r="F301" s="32"/>
      <c r="G301" s="74"/>
      <c r="H301" s="33"/>
      <c r="I301" s="34"/>
      <c r="J301" s="35"/>
      <c r="K301" s="104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  <c r="AE301" s="18"/>
      <c r="AF301" s="18"/>
      <c r="AG301" s="18"/>
      <c r="AH301" s="18"/>
      <c r="AI301" s="18"/>
      <c r="AJ301" s="18"/>
      <c r="AK301" s="18"/>
      <c r="AL301" s="18"/>
      <c r="AM301" s="18"/>
      <c r="AN301" s="18"/>
      <c r="AO301" s="18"/>
      <c r="AP301" s="18"/>
      <c r="AQ301" s="18"/>
      <c r="AR301" s="18"/>
      <c r="AS301" s="18"/>
      <c r="AT301" s="18"/>
      <c r="AU301" s="18"/>
      <c r="AV301" s="18"/>
      <c r="AW301" s="19"/>
      <c r="AX301" s="18"/>
      <c r="AY301" s="18"/>
      <c r="AZ301" s="18"/>
      <c r="BA301" s="18"/>
      <c r="BB301" s="18"/>
      <c r="BC301" s="18"/>
      <c r="BD301" s="18"/>
      <c r="BE301" s="18"/>
      <c r="BF301" s="18"/>
      <c r="BG301" s="18"/>
      <c r="BH301" s="19"/>
      <c r="BI301" s="18"/>
      <c r="BJ301" s="18"/>
      <c r="BK301" s="18"/>
      <c r="BL301" s="18"/>
      <c r="BM301" s="18"/>
      <c r="BN301" s="18"/>
      <c r="BO301" s="18"/>
      <c r="BP301" s="18"/>
      <c r="BQ301" s="18"/>
      <c r="BR301" s="18"/>
      <c r="BS301" s="19"/>
      <c r="BT301" s="18"/>
      <c r="BU301" s="18"/>
      <c r="BV301" s="18"/>
      <c r="BW301" s="18"/>
      <c r="BX301" s="18"/>
      <c r="BY301" s="18"/>
      <c r="BZ301" s="18"/>
      <c r="CA301" s="18"/>
      <c r="CB301" s="18"/>
      <c r="CC301" s="18"/>
      <c r="CD301" s="18"/>
      <c r="CE301" s="18"/>
      <c r="CF301" s="18"/>
      <c r="CG301" s="18"/>
      <c r="CH301" s="18"/>
      <c r="CI301" s="18"/>
      <c r="CJ301" s="8">
        <f t="shared" si="149"/>
        <v>0</v>
      </c>
      <c r="CK301" s="8">
        <f t="shared" si="150"/>
        <v>0</v>
      </c>
      <c r="CL301" s="8" t="str">
        <f t="shared" si="161"/>
        <v/>
      </c>
      <c r="CM301" s="8" t="str">
        <f t="shared" si="162"/>
        <v/>
      </c>
      <c r="CN301" s="8" t="str">
        <f t="shared" si="163"/>
        <v/>
      </c>
      <c r="CO301" s="8" t="str">
        <f t="shared" si="164"/>
        <v/>
      </c>
      <c r="CP301" s="8">
        <f>IF(D301="",0,IF(D301=E301,0,IF(D301&lt;E301,0,IF('Equipes et choix des points'!$I$2=1,IF('Matchs et classements'!D301&gt;'Matchs et classements'!E301,3),IF('Equipes et choix des points'!$I$2=2,IF('Matchs et classements'!D301&gt;E301,4))))))</f>
        <v>0</v>
      </c>
      <c r="CQ301" s="8">
        <f>IF(E301="",0,IF(E301=D301,0,IF(E301&lt;D301,0,IF('Equipes et choix des points'!$I$2=1,IF('Matchs et classements'!E301&gt;'Matchs et classements'!D301,3),IF('Equipes et choix des points'!$I$2=2,IF('Matchs et classements'!E301&gt;'Matchs et classements'!D301,4))))))</f>
        <v>0</v>
      </c>
      <c r="CR301" s="8">
        <f>IF(D301="",0,IF(D301&gt;E301,0,IF(D301&lt;E301,0,IF('Equipes et choix des points'!$I$2=1,IF('Matchs et classements'!D301='Matchs et classements'!E301,1),IF('Equipes et choix des points'!$I$2=2,IF('Matchs et classements'!D301='Matchs et classements'!E301,2))))))</f>
        <v>0</v>
      </c>
      <c r="CS301" s="8">
        <f>IF(E301="",0,IF(E301&gt;D301,0,IF(E301&lt;D301,0,IF('Equipes et choix des points'!$I$2=1,IF('Matchs et classements'!E301='Matchs et classements'!D301,1),IF('Equipes et choix des points'!$I$2=2,IF('Matchs et classements'!E301='Matchs et classements'!D301,2))))))</f>
        <v>0</v>
      </c>
      <c r="CT301" s="8">
        <f>IF(D301="",0,IF(D301&gt;E301,0,IF(D301=E301,0,IF('Equipes et choix des points'!$I$2=1,IF('Matchs et classements'!D301&lt;'Matchs et classements'!E301,0),IF('Equipes et choix des points'!$I$2=2,IF('Matchs et classements'!D301&lt;'Matchs et classements'!E301,1))))))</f>
        <v>0</v>
      </c>
      <c r="CU301" s="8">
        <f>IF(E301="",0,IF(E301&gt;D301,0,IF(E301=D301,0,IF('Equipes et choix des points'!$I$2=1,IF('Matchs et classements'!E301&lt;'Matchs et classements'!D301,0),IF('Equipes et choix des points'!$I$2=2,IF('Matchs et classements'!E301&lt;'Matchs et classements'!D301,1))))))</f>
        <v>0</v>
      </c>
      <c r="CV301" s="8">
        <f t="shared" si="165"/>
        <v>0</v>
      </c>
      <c r="CW301" s="8">
        <f t="shared" si="166"/>
        <v>0</v>
      </c>
      <c r="CX301" s="8">
        <f t="shared" si="167"/>
        <v>0</v>
      </c>
      <c r="CY301" s="8">
        <f t="shared" si="168"/>
        <v>0</v>
      </c>
      <c r="CZ301" s="8" t="b">
        <f t="shared" si="151"/>
        <v>0</v>
      </c>
      <c r="DA301" s="8" t="b">
        <f t="shared" si="152"/>
        <v>0</v>
      </c>
      <c r="DB301" s="8" t="b">
        <f t="shared" si="153"/>
        <v>0</v>
      </c>
      <c r="DC301" s="8" t="b">
        <f t="shared" si="154"/>
        <v>0</v>
      </c>
      <c r="DD301" s="8" t="b">
        <f t="shared" si="155"/>
        <v>0</v>
      </c>
      <c r="DE301" s="8" t="b">
        <f t="shared" si="156"/>
        <v>0</v>
      </c>
      <c r="DF301" s="8">
        <f t="shared" si="157"/>
        <v>0</v>
      </c>
      <c r="DG301" s="8">
        <f t="shared" si="158"/>
        <v>0</v>
      </c>
      <c r="DH301" s="8">
        <f t="shared" si="159"/>
        <v>0</v>
      </c>
      <c r="DI301" s="8">
        <f t="shared" si="160"/>
        <v>0</v>
      </c>
      <c r="DJ301" s="19"/>
      <c r="DK301" s="18"/>
      <c r="DL301" s="18"/>
      <c r="DM301" s="19"/>
      <c r="DN301" s="19"/>
      <c r="DO301" s="18"/>
      <c r="DP301" s="18"/>
      <c r="DQ301" s="19"/>
      <c r="DR301" s="19"/>
      <c r="DS301" s="18"/>
      <c r="DT301" s="18"/>
      <c r="DU301" s="19"/>
      <c r="DV301" s="18"/>
      <c r="DW301" s="18"/>
      <c r="DX301" s="18"/>
      <c r="DY301" s="18"/>
      <c r="DZ301" s="18"/>
      <c r="EA301" s="18"/>
      <c r="EB301" s="18"/>
      <c r="EC301" s="18"/>
      <c r="ED301" s="18"/>
      <c r="EE301" s="18"/>
      <c r="EF301" s="18"/>
      <c r="EG301" s="18"/>
      <c r="EH301" s="18"/>
      <c r="EI301" s="18"/>
      <c r="EJ301" s="18"/>
      <c r="EK301" s="18"/>
      <c r="EL301" s="18"/>
      <c r="EM301" s="18"/>
      <c r="EN301" s="18"/>
      <c r="EO301" s="18"/>
      <c r="EP301" s="18"/>
      <c r="EQ301" s="18"/>
      <c r="ER301" s="18"/>
      <c r="ES301" s="18"/>
      <c r="ET301" s="18"/>
      <c r="EU301" s="18"/>
      <c r="EV301" s="18"/>
      <c r="EW301" s="18"/>
      <c r="EX301" s="18"/>
      <c r="EY301" s="18"/>
      <c r="EZ301" s="18"/>
      <c r="FA301" s="18"/>
      <c r="FB301" s="18"/>
      <c r="FC301" s="18"/>
      <c r="FD301" s="18"/>
      <c r="FE301" s="18"/>
    </row>
    <row r="302" spans="1:161" x14ac:dyDescent="0.25">
      <c r="A302" s="28"/>
      <c r="B302" s="71"/>
      <c r="C302" s="29"/>
      <c r="D302" s="30"/>
      <c r="E302" s="31"/>
      <c r="F302" s="32"/>
      <c r="G302" s="74"/>
      <c r="H302" s="33"/>
      <c r="I302" s="34"/>
      <c r="J302" s="35"/>
      <c r="K302" s="104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18"/>
      <c r="AF302" s="18"/>
      <c r="AG302" s="18"/>
      <c r="AH302" s="18"/>
      <c r="AI302" s="18"/>
      <c r="AJ302" s="18"/>
      <c r="AK302" s="18"/>
      <c r="AL302" s="18"/>
      <c r="AM302" s="18"/>
      <c r="AN302" s="18"/>
      <c r="AO302" s="18"/>
      <c r="AP302" s="18"/>
      <c r="AQ302" s="18"/>
      <c r="AR302" s="18"/>
      <c r="AS302" s="18"/>
      <c r="AT302" s="18"/>
      <c r="AU302" s="18"/>
      <c r="AV302" s="18"/>
      <c r="AW302" s="19"/>
      <c r="AX302" s="18"/>
      <c r="AY302" s="18"/>
      <c r="AZ302" s="18"/>
      <c r="BA302" s="18"/>
      <c r="BB302" s="18"/>
      <c r="BC302" s="18"/>
      <c r="BD302" s="18"/>
      <c r="BE302" s="18"/>
      <c r="BF302" s="18"/>
      <c r="BG302" s="18"/>
      <c r="BH302" s="19"/>
      <c r="BI302" s="18"/>
      <c r="BJ302" s="18"/>
      <c r="BK302" s="18"/>
      <c r="BL302" s="18"/>
      <c r="BM302" s="18"/>
      <c r="BN302" s="18"/>
      <c r="BO302" s="18"/>
      <c r="BP302" s="18"/>
      <c r="BQ302" s="18"/>
      <c r="BR302" s="18"/>
      <c r="BS302" s="19"/>
      <c r="BT302" s="18"/>
      <c r="BU302" s="18"/>
      <c r="BV302" s="18"/>
      <c r="BW302" s="18"/>
      <c r="BX302" s="18"/>
      <c r="BY302" s="18"/>
      <c r="BZ302" s="18"/>
      <c r="CA302" s="18"/>
      <c r="CB302" s="18"/>
      <c r="CC302" s="18"/>
      <c r="CD302" s="18"/>
      <c r="CE302" s="18"/>
      <c r="CF302" s="18"/>
      <c r="CG302" s="18"/>
      <c r="CH302" s="18"/>
      <c r="CI302" s="18"/>
      <c r="CJ302" s="8">
        <f t="shared" si="149"/>
        <v>0</v>
      </c>
      <c r="CK302" s="8">
        <f t="shared" si="150"/>
        <v>0</v>
      </c>
      <c r="CL302" s="8" t="str">
        <f t="shared" si="161"/>
        <v/>
      </c>
      <c r="CM302" s="8" t="str">
        <f t="shared" si="162"/>
        <v/>
      </c>
      <c r="CN302" s="8" t="str">
        <f t="shared" si="163"/>
        <v/>
      </c>
      <c r="CO302" s="8" t="str">
        <f t="shared" si="164"/>
        <v/>
      </c>
      <c r="CP302" s="8">
        <f>IF(D302="",0,IF(D302=E302,0,IF(D302&lt;E302,0,IF('Equipes et choix des points'!$I$2=1,IF('Matchs et classements'!D302&gt;'Matchs et classements'!E302,3),IF('Equipes et choix des points'!$I$2=2,IF('Matchs et classements'!D302&gt;E302,4))))))</f>
        <v>0</v>
      </c>
      <c r="CQ302" s="8">
        <f>IF(E302="",0,IF(E302=D302,0,IF(E302&lt;D302,0,IF('Equipes et choix des points'!$I$2=1,IF('Matchs et classements'!E302&gt;'Matchs et classements'!D302,3),IF('Equipes et choix des points'!$I$2=2,IF('Matchs et classements'!E302&gt;'Matchs et classements'!D302,4))))))</f>
        <v>0</v>
      </c>
      <c r="CR302" s="8">
        <f>IF(D302="",0,IF(D302&gt;E302,0,IF(D302&lt;E302,0,IF('Equipes et choix des points'!$I$2=1,IF('Matchs et classements'!D302='Matchs et classements'!E302,1),IF('Equipes et choix des points'!$I$2=2,IF('Matchs et classements'!D302='Matchs et classements'!E302,2))))))</f>
        <v>0</v>
      </c>
      <c r="CS302" s="8">
        <f>IF(E302="",0,IF(E302&gt;D302,0,IF(E302&lt;D302,0,IF('Equipes et choix des points'!$I$2=1,IF('Matchs et classements'!E302='Matchs et classements'!D302,1),IF('Equipes et choix des points'!$I$2=2,IF('Matchs et classements'!E302='Matchs et classements'!D302,2))))))</f>
        <v>0</v>
      </c>
      <c r="CT302" s="8">
        <f>IF(D302="",0,IF(D302&gt;E302,0,IF(D302=E302,0,IF('Equipes et choix des points'!$I$2=1,IF('Matchs et classements'!D302&lt;'Matchs et classements'!E302,0),IF('Equipes et choix des points'!$I$2=2,IF('Matchs et classements'!D302&lt;'Matchs et classements'!E302,1))))))</f>
        <v>0</v>
      </c>
      <c r="CU302" s="8">
        <f>IF(E302="",0,IF(E302&gt;D302,0,IF(E302=D302,0,IF('Equipes et choix des points'!$I$2=1,IF('Matchs et classements'!E302&lt;'Matchs et classements'!D302,0),IF('Equipes et choix des points'!$I$2=2,IF('Matchs et classements'!E302&lt;'Matchs et classements'!D302,1))))))</f>
        <v>0</v>
      </c>
      <c r="CV302" s="8">
        <f t="shared" si="165"/>
        <v>0</v>
      </c>
      <c r="CW302" s="8">
        <f t="shared" si="166"/>
        <v>0</v>
      </c>
      <c r="CX302" s="8">
        <f t="shared" si="167"/>
        <v>0</v>
      </c>
      <c r="CY302" s="8">
        <f t="shared" si="168"/>
        <v>0</v>
      </c>
      <c r="CZ302" s="8" t="b">
        <f t="shared" si="151"/>
        <v>0</v>
      </c>
      <c r="DA302" s="8" t="b">
        <f t="shared" si="152"/>
        <v>0</v>
      </c>
      <c r="DB302" s="8" t="b">
        <f t="shared" si="153"/>
        <v>0</v>
      </c>
      <c r="DC302" s="8" t="b">
        <f t="shared" si="154"/>
        <v>0</v>
      </c>
      <c r="DD302" s="8" t="b">
        <f t="shared" si="155"/>
        <v>0</v>
      </c>
      <c r="DE302" s="8" t="b">
        <f t="shared" si="156"/>
        <v>0</v>
      </c>
      <c r="DF302" s="8">
        <f t="shared" si="157"/>
        <v>0</v>
      </c>
      <c r="DG302" s="8">
        <f t="shared" si="158"/>
        <v>0</v>
      </c>
      <c r="DH302" s="8">
        <f t="shared" si="159"/>
        <v>0</v>
      </c>
      <c r="DI302" s="8">
        <f t="shared" si="160"/>
        <v>0</v>
      </c>
      <c r="DJ302" s="19"/>
      <c r="DK302" s="18"/>
      <c r="DL302" s="18"/>
      <c r="DM302" s="19"/>
      <c r="DN302" s="19"/>
      <c r="DO302" s="18"/>
      <c r="DP302" s="18"/>
      <c r="DQ302" s="19"/>
      <c r="DR302" s="19"/>
      <c r="DS302" s="18"/>
      <c r="DT302" s="18"/>
      <c r="DU302" s="19"/>
      <c r="DV302" s="18"/>
      <c r="DW302" s="18"/>
      <c r="DX302" s="18"/>
      <c r="DY302" s="18"/>
      <c r="DZ302" s="18"/>
      <c r="EA302" s="18"/>
      <c r="EB302" s="18"/>
      <c r="EC302" s="18"/>
      <c r="ED302" s="18"/>
      <c r="EE302" s="18"/>
      <c r="EF302" s="18"/>
      <c r="EG302" s="18"/>
      <c r="EH302" s="18"/>
      <c r="EI302" s="18"/>
      <c r="EJ302" s="18"/>
      <c r="EK302" s="18"/>
      <c r="EL302" s="18"/>
      <c r="EM302" s="18"/>
      <c r="EN302" s="18"/>
      <c r="EO302" s="18"/>
      <c r="EP302" s="18"/>
      <c r="EQ302" s="18"/>
      <c r="ER302" s="18"/>
      <c r="ES302" s="18"/>
      <c r="ET302" s="18"/>
      <c r="EU302" s="18"/>
      <c r="EV302" s="18"/>
      <c r="EW302" s="18"/>
      <c r="EX302" s="18"/>
      <c r="EY302" s="18"/>
      <c r="EZ302" s="18"/>
      <c r="FA302" s="18"/>
      <c r="FB302" s="18"/>
      <c r="FC302" s="18"/>
      <c r="FD302" s="18"/>
      <c r="FE302" s="18"/>
    </row>
    <row r="303" spans="1:161" ht="15.75" thickBot="1" x14ac:dyDescent="0.3">
      <c r="A303" s="36"/>
      <c r="B303" s="72"/>
      <c r="C303" s="37"/>
      <c r="D303" s="38"/>
      <c r="E303" s="39"/>
      <c r="F303" s="40"/>
      <c r="G303" s="75"/>
      <c r="H303" s="41"/>
      <c r="I303" s="42"/>
      <c r="J303" s="43"/>
      <c r="K303" s="105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  <c r="AE303" s="18"/>
      <c r="AF303" s="18"/>
      <c r="AG303" s="18"/>
      <c r="AH303" s="18"/>
      <c r="AI303" s="18"/>
      <c r="AJ303" s="18"/>
      <c r="AK303" s="18"/>
      <c r="AL303" s="18"/>
      <c r="AM303" s="18"/>
      <c r="AN303" s="18"/>
      <c r="AO303" s="18"/>
      <c r="AP303" s="18"/>
      <c r="AQ303" s="18"/>
      <c r="AR303" s="18"/>
      <c r="AS303" s="18"/>
      <c r="AT303" s="18"/>
      <c r="AU303" s="18"/>
      <c r="AV303" s="18"/>
      <c r="AW303" s="19"/>
      <c r="AX303" s="18"/>
      <c r="AY303" s="18"/>
      <c r="AZ303" s="18"/>
      <c r="BA303" s="18"/>
      <c r="BB303" s="18"/>
      <c r="BC303" s="18"/>
      <c r="BD303" s="18"/>
      <c r="BE303" s="18"/>
      <c r="BF303" s="18"/>
      <c r="BG303" s="18"/>
      <c r="BH303" s="19"/>
      <c r="BI303" s="18"/>
      <c r="BJ303" s="18"/>
      <c r="BK303" s="18"/>
      <c r="BL303" s="18"/>
      <c r="BM303" s="18"/>
      <c r="BN303" s="18"/>
      <c r="BO303" s="18"/>
      <c r="BP303" s="18"/>
      <c r="BQ303" s="18"/>
      <c r="BR303" s="18"/>
      <c r="BS303" s="19"/>
      <c r="BT303" s="18"/>
      <c r="BU303" s="18"/>
      <c r="BV303" s="18"/>
      <c r="BW303" s="18"/>
      <c r="BX303" s="18"/>
      <c r="BY303" s="18"/>
      <c r="BZ303" s="18"/>
      <c r="CA303" s="18"/>
      <c r="CB303" s="18"/>
      <c r="CC303" s="18"/>
      <c r="CD303" s="18"/>
      <c r="CE303" s="18"/>
      <c r="CF303" s="18"/>
      <c r="CG303" s="18"/>
      <c r="CH303" s="18"/>
      <c r="CI303" s="18"/>
      <c r="CJ303" s="8">
        <f t="shared" si="149"/>
        <v>0</v>
      </c>
      <c r="CK303" s="8">
        <f t="shared" si="150"/>
        <v>0</v>
      </c>
      <c r="CL303" s="8" t="str">
        <f t="shared" si="161"/>
        <v/>
      </c>
      <c r="CM303" s="8" t="str">
        <f t="shared" si="162"/>
        <v/>
      </c>
      <c r="CN303" s="8" t="str">
        <f t="shared" si="163"/>
        <v/>
      </c>
      <c r="CO303" s="8" t="str">
        <f t="shared" si="164"/>
        <v/>
      </c>
      <c r="CP303" s="8">
        <f>IF(D303="",0,IF(D303=E303,0,IF(D303&lt;E303,0,IF('Equipes et choix des points'!$I$2=1,IF('Matchs et classements'!D303&gt;'Matchs et classements'!E303,3),IF('Equipes et choix des points'!$I$2=2,IF('Matchs et classements'!D303&gt;E303,4))))))</f>
        <v>0</v>
      </c>
      <c r="CQ303" s="8">
        <f>IF(E303="",0,IF(E303=D303,0,IF(E303&lt;D303,0,IF('Equipes et choix des points'!$I$2=1,IF('Matchs et classements'!E303&gt;'Matchs et classements'!D303,3),IF('Equipes et choix des points'!$I$2=2,IF('Matchs et classements'!E303&gt;'Matchs et classements'!D303,4))))))</f>
        <v>0</v>
      </c>
      <c r="CR303" s="8">
        <f>IF(D303="",0,IF(D303&gt;E303,0,IF(D303&lt;E303,0,IF('Equipes et choix des points'!$I$2=1,IF('Matchs et classements'!D303='Matchs et classements'!E303,1),IF('Equipes et choix des points'!$I$2=2,IF('Matchs et classements'!D303='Matchs et classements'!E303,2))))))</f>
        <v>0</v>
      </c>
      <c r="CS303" s="8">
        <f>IF(E303="",0,IF(E303&gt;D303,0,IF(E303&lt;D303,0,IF('Equipes et choix des points'!$I$2=1,IF('Matchs et classements'!E303='Matchs et classements'!D303,1),IF('Equipes et choix des points'!$I$2=2,IF('Matchs et classements'!E303='Matchs et classements'!D303,2))))))</f>
        <v>0</v>
      </c>
      <c r="CT303" s="8">
        <f>IF(D303="",0,IF(D303&gt;E303,0,IF(D303=E303,0,IF('Equipes et choix des points'!$I$2=1,IF('Matchs et classements'!D303&lt;'Matchs et classements'!E303,0),IF('Equipes et choix des points'!$I$2=2,IF('Matchs et classements'!D303&lt;'Matchs et classements'!E303,1))))))</f>
        <v>0</v>
      </c>
      <c r="CU303" s="8">
        <f>IF(E303="",0,IF(E303&gt;D303,0,IF(E303=D303,0,IF('Equipes et choix des points'!$I$2=1,IF('Matchs et classements'!E303&lt;'Matchs et classements'!D303,0),IF('Equipes et choix des points'!$I$2=2,IF('Matchs et classements'!E303&lt;'Matchs et classements'!D303,1))))))</f>
        <v>0</v>
      </c>
      <c r="CV303" s="8">
        <f t="shared" si="165"/>
        <v>0</v>
      </c>
      <c r="CW303" s="8">
        <f t="shared" si="166"/>
        <v>0</v>
      </c>
      <c r="CX303" s="8">
        <f t="shared" si="167"/>
        <v>0</v>
      </c>
      <c r="CY303" s="8">
        <f t="shared" si="168"/>
        <v>0</v>
      </c>
      <c r="CZ303" s="8" t="b">
        <f t="shared" si="151"/>
        <v>0</v>
      </c>
      <c r="DA303" s="8" t="b">
        <f t="shared" si="152"/>
        <v>0</v>
      </c>
      <c r="DB303" s="8" t="b">
        <f t="shared" si="153"/>
        <v>0</v>
      </c>
      <c r="DC303" s="8" t="b">
        <f t="shared" si="154"/>
        <v>0</v>
      </c>
      <c r="DD303" s="8" t="b">
        <f t="shared" si="155"/>
        <v>0</v>
      </c>
      <c r="DE303" s="8" t="b">
        <f t="shared" si="156"/>
        <v>0</v>
      </c>
      <c r="DF303" s="8">
        <f t="shared" si="157"/>
        <v>0</v>
      </c>
      <c r="DG303" s="8">
        <f t="shared" si="158"/>
        <v>0</v>
      </c>
      <c r="DH303" s="8">
        <f t="shared" si="159"/>
        <v>0</v>
      </c>
      <c r="DI303" s="8">
        <f t="shared" si="160"/>
        <v>0</v>
      </c>
      <c r="DJ303" s="19"/>
      <c r="DK303" s="18"/>
      <c r="DL303" s="18"/>
      <c r="DM303" s="19"/>
      <c r="DN303" s="19"/>
      <c r="DO303" s="18"/>
      <c r="DP303" s="18"/>
      <c r="DQ303" s="19"/>
      <c r="DR303" s="19"/>
      <c r="DS303" s="18"/>
      <c r="DT303" s="18"/>
      <c r="DU303" s="19"/>
      <c r="DV303" s="18"/>
      <c r="DW303" s="18"/>
      <c r="DX303" s="18"/>
      <c r="DY303" s="18"/>
      <c r="DZ303" s="18"/>
      <c r="EA303" s="18"/>
      <c r="EB303" s="18"/>
      <c r="EC303" s="18"/>
      <c r="ED303" s="18"/>
      <c r="EE303" s="18"/>
      <c r="EF303" s="18"/>
      <c r="EG303" s="18"/>
      <c r="EH303" s="18"/>
      <c r="EI303" s="18"/>
      <c r="EJ303" s="18"/>
      <c r="EK303" s="18"/>
      <c r="EL303" s="18"/>
      <c r="EM303" s="18"/>
      <c r="EN303" s="18"/>
      <c r="EO303" s="18"/>
      <c r="EP303" s="18"/>
      <c r="EQ303" s="18"/>
      <c r="ER303" s="18"/>
      <c r="ES303" s="18"/>
      <c r="ET303" s="18"/>
      <c r="EU303" s="18"/>
      <c r="EV303" s="18"/>
      <c r="EW303" s="18"/>
      <c r="EX303" s="18"/>
      <c r="EY303" s="18"/>
      <c r="EZ303" s="18"/>
      <c r="FA303" s="18"/>
      <c r="FB303" s="18"/>
      <c r="FC303" s="18"/>
      <c r="FD303" s="18"/>
      <c r="FE303" s="18"/>
    </row>
    <row r="304" spans="1:161" x14ac:dyDescent="0.25">
      <c r="A304" s="20"/>
      <c r="B304" s="70"/>
      <c r="C304" s="21"/>
      <c r="D304" s="22"/>
      <c r="E304" s="23"/>
      <c r="F304" s="24"/>
      <c r="G304" s="73"/>
      <c r="H304" s="25"/>
      <c r="I304" s="26"/>
      <c r="J304" s="27"/>
      <c r="K304" s="103">
        <v>31</v>
      </c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18"/>
      <c r="AF304" s="18"/>
      <c r="AG304" s="18"/>
      <c r="AH304" s="18"/>
      <c r="AI304" s="18"/>
      <c r="AJ304" s="18"/>
      <c r="AK304" s="18"/>
      <c r="AL304" s="18"/>
      <c r="AM304" s="18"/>
      <c r="AN304" s="18"/>
      <c r="AO304" s="18"/>
      <c r="AP304" s="18"/>
      <c r="AQ304" s="18"/>
      <c r="AR304" s="18"/>
      <c r="AS304" s="18"/>
      <c r="AT304" s="18"/>
      <c r="AU304" s="18"/>
      <c r="AV304" s="18"/>
      <c r="AW304" s="19"/>
      <c r="AX304" s="18"/>
      <c r="AY304" s="18"/>
      <c r="AZ304" s="18"/>
      <c r="BA304" s="18"/>
      <c r="BB304" s="18"/>
      <c r="BC304" s="18"/>
      <c r="BD304" s="18"/>
      <c r="BE304" s="18"/>
      <c r="BF304" s="18"/>
      <c r="BG304" s="18"/>
      <c r="BH304" s="19"/>
      <c r="BI304" s="18"/>
      <c r="BJ304" s="18"/>
      <c r="BK304" s="18"/>
      <c r="BL304" s="18"/>
      <c r="BM304" s="18"/>
      <c r="BN304" s="18"/>
      <c r="BO304" s="18"/>
      <c r="BP304" s="18"/>
      <c r="BQ304" s="18"/>
      <c r="BR304" s="18"/>
      <c r="BS304" s="19"/>
      <c r="BT304" s="18"/>
      <c r="BU304" s="18"/>
      <c r="BV304" s="18"/>
      <c r="BW304" s="18"/>
      <c r="BX304" s="18"/>
      <c r="BY304" s="18"/>
      <c r="BZ304" s="18"/>
      <c r="CA304" s="18"/>
      <c r="CB304" s="18"/>
      <c r="CC304" s="18"/>
      <c r="CD304" s="18"/>
      <c r="CE304" s="18"/>
      <c r="CF304" s="18"/>
      <c r="CG304" s="18"/>
      <c r="CH304" s="18"/>
      <c r="CI304" s="18"/>
      <c r="CJ304" s="8">
        <f t="shared" si="149"/>
        <v>0</v>
      </c>
      <c r="CK304" s="8">
        <f t="shared" si="150"/>
        <v>0</v>
      </c>
      <c r="CL304" s="8" t="str">
        <f t="shared" si="161"/>
        <v/>
      </c>
      <c r="CM304" s="8" t="str">
        <f t="shared" si="162"/>
        <v/>
      </c>
      <c r="CN304" s="8" t="str">
        <f t="shared" si="163"/>
        <v/>
      </c>
      <c r="CO304" s="8" t="str">
        <f t="shared" si="164"/>
        <v/>
      </c>
      <c r="CP304" s="8">
        <f>IF(D304="",0,IF(D304=E304,0,IF(D304&lt;E304,0,IF('Equipes et choix des points'!$I$2=1,IF('Matchs et classements'!D304&gt;'Matchs et classements'!E304,3),IF('Equipes et choix des points'!$I$2=2,IF('Matchs et classements'!D304&gt;E304,4))))))</f>
        <v>0</v>
      </c>
      <c r="CQ304" s="8">
        <f>IF(E304="",0,IF(E304=D304,0,IF(E304&lt;D304,0,IF('Equipes et choix des points'!$I$2=1,IF('Matchs et classements'!E304&gt;'Matchs et classements'!D304,3),IF('Equipes et choix des points'!$I$2=2,IF('Matchs et classements'!E304&gt;'Matchs et classements'!D304,4))))))</f>
        <v>0</v>
      </c>
      <c r="CR304" s="8">
        <f>IF(D304="",0,IF(D304&gt;E304,0,IF(D304&lt;E304,0,IF('Equipes et choix des points'!$I$2=1,IF('Matchs et classements'!D304='Matchs et classements'!E304,1),IF('Equipes et choix des points'!$I$2=2,IF('Matchs et classements'!D304='Matchs et classements'!E304,2))))))</f>
        <v>0</v>
      </c>
      <c r="CS304" s="8">
        <f>IF(E304="",0,IF(E304&gt;D304,0,IF(E304&lt;D304,0,IF('Equipes et choix des points'!$I$2=1,IF('Matchs et classements'!E304='Matchs et classements'!D304,1),IF('Equipes et choix des points'!$I$2=2,IF('Matchs et classements'!E304='Matchs et classements'!D304,2))))))</f>
        <v>0</v>
      </c>
      <c r="CT304" s="8">
        <f>IF(D304="",0,IF(D304&gt;E304,0,IF(D304=E304,0,IF('Equipes et choix des points'!$I$2=1,IF('Matchs et classements'!D304&lt;'Matchs et classements'!E304,0),IF('Equipes et choix des points'!$I$2=2,IF('Matchs et classements'!D304&lt;'Matchs et classements'!E304,1))))))</f>
        <v>0</v>
      </c>
      <c r="CU304" s="8">
        <f>IF(E304="",0,IF(E304&gt;D304,0,IF(E304=D304,0,IF('Equipes et choix des points'!$I$2=1,IF('Matchs et classements'!E304&lt;'Matchs et classements'!D304,0),IF('Equipes et choix des points'!$I$2=2,IF('Matchs et classements'!E304&lt;'Matchs et classements'!D304,1))))))</f>
        <v>0</v>
      </c>
      <c r="CV304" s="8">
        <f t="shared" si="165"/>
        <v>0</v>
      </c>
      <c r="CW304" s="8">
        <f t="shared" si="166"/>
        <v>0</v>
      </c>
      <c r="CX304" s="8">
        <f t="shared" si="167"/>
        <v>0</v>
      </c>
      <c r="CY304" s="8">
        <f t="shared" si="168"/>
        <v>0</v>
      </c>
      <c r="CZ304" s="8" t="b">
        <f t="shared" si="151"/>
        <v>0</v>
      </c>
      <c r="DA304" s="8" t="b">
        <f t="shared" si="152"/>
        <v>0</v>
      </c>
      <c r="DB304" s="8" t="b">
        <f t="shared" si="153"/>
        <v>0</v>
      </c>
      <c r="DC304" s="8" t="b">
        <f t="shared" si="154"/>
        <v>0</v>
      </c>
      <c r="DD304" s="8" t="b">
        <f t="shared" si="155"/>
        <v>0</v>
      </c>
      <c r="DE304" s="8" t="b">
        <f t="shared" si="156"/>
        <v>0</v>
      </c>
      <c r="DF304" s="8">
        <f t="shared" si="157"/>
        <v>0</v>
      </c>
      <c r="DG304" s="8">
        <f t="shared" si="158"/>
        <v>0</v>
      </c>
      <c r="DH304" s="8">
        <f t="shared" si="159"/>
        <v>0</v>
      </c>
      <c r="DI304" s="8">
        <f t="shared" si="160"/>
        <v>0</v>
      </c>
      <c r="DJ304" s="19"/>
      <c r="DK304" s="18"/>
      <c r="DL304" s="18"/>
      <c r="DM304" s="19"/>
      <c r="DN304" s="19"/>
      <c r="DO304" s="18"/>
      <c r="DP304" s="18"/>
      <c r="DQ304" s="19"/>
      <c r="DR304" s="19"/>
      <c r="DS304" s="18"/>
      <c r="DT304" s="18"/>
      <c r="DU304" s="19"/>
      <c r="DV304" s="18"/>
      <c r="DW304" s="18"/>
      <c r="DX304" s="18"/>
      <c r="DY304" s="18"/>
      <c r="DZ304" s="18"/>
      <c r="EA304" s="18"/>
      <c r="EB304" s="18"/>
      <c r="EC304" s="18"/>
      <c r="ED304" s="18"/>
      <c r="EE304" s="18"/>
      <c r="EF304" s="18"/>
      <c r="EG304" s="18"/>
      <c r="EH304" s="18"/>
      <c r="EI304" s="18"/>
      <c r="EJ304" s="18"/>
      <c r="EK304" s="18"/>
      <c r="EL304" s="18"/>
      <c r="EM304" s="18"/>
      <c r="EN304" s="18"/>
      <c r="EO304" s="18"/>
      <c r="EP304" s="18"/>
      <c r="EQ304" s="18"/>
      <c r="ER304" s="18"/>
      <c r="ES304" s="18"/>
      <c r="ET304" s="18"/>
      <c r="EU304" s="18"/>
      <c r="EV304" s="18"/>
      <c r="EW304" s="18"/>
      <c r="EX304" s="18"/>
      <c r="EY304" s="18"/>
      <c r="EZ304" s="18"/>
      <c r="FA304" s="18"/>
      <c r="FB304" s="18"/>
      <c r="FC304" s="18"/>
      <c r="FD304" s="18"/>
      <c r="FE304" s="18"/>
    </row>
    <row r="305" spans="1:161" x14ac:dyDescent="0.25">
      <c r="A305" s="28"/>
      <c r="B305" s="71"/>
      <c r="C305" s="29"/>
      <c r="D305" s="30"/>
      <c r="E305" s="31"/>
      <c r="F305" s="32"/>
      <c r="G305" s="74"/>
      <c r="H305" s="33"/>
      <c r="I305" s="34"/>
      <c r="J305" s="35"/>
      <c r="K305" s="104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  <c r="AE305" s="18"/>
      <c r="AF305" s="18"/>
      <c r="AG305" s="18"/>
      <c r="AH305" s="18"/>
      <c r="AI305" s="18"/>
      <c r="AJ305" s="18"/>
      <c r="AK305" s="18"/>
      <c r="AL305" s="18"/>
      <c r="AM305" s="18"/>
      <c r="AN305" s="18"/>
      <c r="AO305" s="18"/>
      <c r="AP305" s="18"/>
      <c r="AQ305" s="18"/>
      <c r="AR305" s="18"/>
      <c r="AS305" s="18"/>
      <c r="AT305" s="18"/>
      <c r="AU305" s="18"/>
      <c r="AV305" s="18"/>
      <c r="AW305" s="19"/>
      <c r="AX305" s="18"/>
      <c r="AY305" s="18"/>
      <c r="AZ305" s="18"/>
      <c r="BA305" s="18"/>
      <c r="BB305" s="18"/>
      <c r="BC305" s="18"/>
      <c r="BD305" s="18"/>
      <c r="BE305" s="18"/>
      <c r="BF305" s="18"/>
      <c r="BG305" s="18"/>
      <c r="BH305" s="19"/>
      <c r="BI305" s="18"/>
      <c r="BJ305" s="18"/>
      <c r="BK305" s="18"/>
      <c r="BL305" s="18"/>
      <c r="BM305" s="18"/>
      <c r="BN305" s="18"/>
      <c r="BO305" s="18"/>
      <c r="BP305" s="18"/>
      <c r="BQ305" s="18"/>
      <c r="BR305" s="18"/>
      <c r="BS305" s="19"/>
      <c r="BT305" s="18"/>
      <c r="BU305" s="18"/>
      <c r="BV305" s="18"/>
      <c r="BW305" s="18"/>
      <c r="BX305" s="18"/>
      <c r="BY305" s="18"/>
      <c r="BZ305" s="18"/>
      <c r="CA305" s="18"/>
      <c r="CB305" s="18"/>
      <c r="CC305" s="18"/>
      <c r="CD305" s="18"/>
      <c r="CE305" s="18"/>
      <c r="CF305" s="18"/>
      <c r="CG305" s="18"/>
      <c r="CH305" s="18"/>
      <c r="CI305" s="18"/>
      <c r="CJ305" s="8">
        <f t="shared" si="149"/>
        <v>0</v>
      </c>
      <c r="CK305" s="8">
        <f t="shared" si="150"/>
        <v>0</v>
      </c>
      <c r="CL305" s="8" t="str">
        <f t="shared" si="161"/>
        <v/>
      </c>
      <c r="CM305" s="8" t="str">
        <f t="shared" si="162"/>
        <v/>
      </c>
      <c r="CN305" s="8" t="str">
        <f t="shared" si="163"/>
        <v/>
      </c>
      <c r="CO305" s="8" t="str">
        <f t="shared" si="164"/>
        <v/>
      </c>
      <c r="CP305" s="8">
        <f>IF(D305="",0,IF(D305=E305,0,IF(D305&lt;E305,0,IF('Equipes et choix des points'!$I$2=1,IF('Matchs et classements'!D305&gt;'Matchs et classements'!E305,3),IF('Equipes et choix des points'!$I$2=2,IF('Matchs et classements'!D305&gt;E305,4))))))</f>
        <v>0</v>
      </c>
      <c r="CQ305" s="8">
        <f>IF(E305="",0,IF(E305=D305,0,IF(E305&lt;D305,0,IF('Equipes et choix des points'!$I$2=1,IF('Matchs et classements'!E305&gt;'Matchs et classements'!D305,3),IF('Equipes et choix des points'!$I$2=2,IF('Matchs et classements'!E305&gt;'Matchs et classements'!D305,4))))))</f>
        <v>0</v>
      </c>
      <c r="CR305" s="8">
        <f>IF(D305="",0,IF(D305&gt;E305,0,IF(D305&lt;E305,0,IF('Equipes et choix des points'!$I$2=1,IF('Matchs et classements'!D305='Matchs et classements'!E305,1),IF('Equipes et choix des points'!$I$2=2,IF('Matchs et classements'!D305='Matchs et classements'!E305,2))))))</f>
        <v>0</v>
      </c>
      <c r="CS305" s="8">
        <f>IF(E305="",0,IF(E305&gt;D305,0,IF(E305&lt;D305,0,IF('Equipes et choix des points'!$I$2=1,IF('Matchs et classements'!E305='Matchs et classements'!D305,1),IF('Equipes et choix des points'!$I$2=2,IF('Matchs et classements'!E305='Matchs et classements'!D305,2))))))</f>
        <v>0</v>
      </c>
      <c r="CT305" s="8">
        <f>IF(D305="",0,IF(D305&gt;E305,0,IF(D305=E305,0,IF('Equipes et choix des points'!$I$2=1,IF('Matchs et classements'!D305&lt;'Matchs et classements'!E305,0),IF('Equipes et choix des points'!$I$2=2,IF('Matchs et classements'!D305&lt;'Matchs et classements'!E305,1))))))</f>
        <v>0</v>
      </c>
      <c r="CU305" s="8">
        <f>IF(E305="",0,IF(E305&gt;D305,0,IF(E305=D305,0,IF('Equipes et choix des points'!$I$2=1,IF('Matchs et classements'!E305&lt;'Matchs et classements'!D305,0),IF('Equipes et choix des points'!$I$2=2,IF('Matchs et classements'!E305&lt;'Matchs et classements'!D305,1))))))</f>
        <v>0</v>
      </c>
      <c r="CV305" s="8">
        <f t="shared" si="165"/>
        <v>0</v>
      </c>
      <c r="CW305" s="8">
        <f t="shared" si="166"/>
        <v>0</v>
      </c>
      <c r="CX305" s="8">
        <f t="shared" si="167"/>
        <v>0</v>
      </c>
      <c r="CY305" s="8">
        <f t="shared" si="168"/>
        <v>0</v>
      </c>
      <c r="CZ305" s="8" t="b">
        <f t="shared" si="151"/>
        <v>0</v>
      </c>
      <c r="DA305" s="8" t="b">
        <f t="shared" si="152"/>
        <v>0</v>
      </c>
      <c r="DB305" s="8" t="b">
        <f t="shared" si="153"/>
        <v>0</v>
      </c>
      <c r="DC305" s="8" t="b">
        <f t="shared" si="154"/>
        <v>0</v>
      </c>
      <c r="DD305" s="8" t="b">
        <f t="shared" si="155"/>
        <v>0</v>
      </c>
      <c r="DE305" s="8" t="b">
        <f t="shared" si="156"/>
        <v>0</v>
      </c>
      <c r="DF305" s="8">
        <f t="shared" si="157"/>
        <v>0</v>
      </c>
      <c r="DG305" s="8">
        <f t="shared" si="158"/>
        <v>0</v>
      </c>
      <c r="DH305" s="8">
        <f t="shared" si="159"/>
        <v>0</v>
      </c>
      <c r="DI305" s="8">
        <f t="shared" si="160"/>
        <v>0</v>
      </c>
      <c r="DJ305" s="19"/>
      <c r="DK305" s="18"/>
      <c r="DL305" s="18"/>
      <c r="DM305" s="19"/>
      <c r="DN305" s="19"/>
      <c r="DO305" s="18"/>
      <c r="DP305" s="18"/>
      <c r="DQ305" s="19"/>
      <c r="DR305" s="19"/>
      <c r="DS305" s="18"/>
      <c r="DT305" s="18"/>
      <c r="DU305" s="19"/>
      <c r="DV305" s="18"/>
      <c r="DW305" s="18"/>
      <c r="DX305" s="18"/>
      <c r="DY305" s="18"/>
      <c r="DZ305" s="18"/>
      <c r="EA305" s="18"/>
      <c r="EB305" s="18"/>
      <c r="EC305" s="18"/>
      <c r="ED305" s="18"/>
      <c r="EE305" s="18"/>
      <c r="EF305" s="18"/>
      <c r="EG305" s="18"/>
      <c r="EH305" s="18"/>
      <c r="EI305" s="18"/>
      <c r="EJ305" s="18"/>
      <c r="EK305" s="18"/>
      <c r="EL305" s="18"/>
      <c r="EM305" s="18"/>
      <c r="EN305" s="18"/>
      <c r="EO305" s="18"/>
      <c r="EP305" s="18"/>
      <c r="EQ305" s="18"/>
      <c r="ER305" s="18"/>
      <c r="ES305" s="18"/>
      <c r="ET305" s="18"/>
      <c r="EU305" s="18"/>
      <c r="EV305" s="18"/>
      <c r="EW305" s="18"/>
      <c r="EX305" s="18"/>
      <c r="EY305" s="18"/>
      <c r="EZ305" s="18"/>
      <c r="FA305" s="18"/>
      <c r="FB305" s="18"/>
      <c r="FC305" s="18"/>
      <c r="FD305" s="18"/>
      <c r="FE305" s="18"/>
    </row>
    <row r="306" spans="1:161" x14ac:dyDescent="0.25">
      <c r="A306" s="28"/>
      <c r="B306" s="71"/>
      <c r="C306" s="29"/>
      <c r="D306" s="30"/>
      <c r="E306" s="31"/>
      <c r="F306" s="32"/>
      <c r="G306" s="74"/>
      <c r="H306" s="33"/>
      <c r="I306" s="34"/>
      <c r="J306" s="35"/>
      <c r="K306" s="104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18"/>
      <c r="AF306" s="18"/>
      <c r="AG306" s="18"/>
      <c r="AH306" s="18"/>
      <c r="AI306" s="18"/>
      <c r="AJ306" s="18"/>
      <c r="AK306" s="18"/>
      <c r="AL306" s="18"/>
      <c r="AM306" s="18"/>
      <c r="AN306" s="18"/>
      <c r="AO306" s="18"/>
      <c r="AP306" s="18"/>
      <c r="AQ306" s="18"/>
      <c r="AR306" s="18"/>
      <c r="AS306" s="18"/>
      <c r="AT306" s="18"/>
      <c r="AU306" s="18"/>
      <c r="AV306" s="18"/>
      <c r="AW306" s="19"/>
      <c r="AX306" s="18"/>
      <c r="AY306" s="18"/>
      <c r="AZ306" s="18"/>
      <c r="BA306" s="18"/>
      <c r="BB306" s="18"/>
      <c r="BC306" s="18"/>
      <c r="BD306" s="18"/>
      <c r="BE306" s="18"/>
      <c r="BF306" s="18"/>
      <c r="BG306" s="18"/>
      <c r="BH306" s="19"/>
      <c r="BI306" s="18"/>
      <c r="BJ306" s="18"/>
      <c r="BK306" s="18"/>
      <c r="BL306" s="18"/>
      <c r="BM306" s="18"/>
      <c r="BN306" s="18"/>
      <c r="BO306" s="18"/>
      <c r="BP306" s="18"/>
      <c r="BQ306" s="18"/>
      <c r="BR306" s="18"/>
      <c r="BS306" s="19"/>
      <c r="BT306" s="18"/>
      <c r="BU306" s="18"/>
      <c r="BV306" s="18"/>
      <c r="BW306" s="18"/>
      <c r="BX306" s="18"/>
      <c r="BY306" s="18"/>
      <c r="BZ306" s="18"/>
      <c r="CA306" s="18"/>
      <c r="CB306" s="18"/>
      <c r="CC306" s="18"/>
      <c r="CD306" s="18"/>
      <c r="CE306" s="18"/>
      <c r="CF306" s="18"/>
      <c r="CG306" s="18"/>
      <c r="CH306" s="18"/>
      <c r="CI306" s="18"/>
      <c r="CJ306" s="8">
        <f t="shared" si="149"/>
        <v>0</v>
      </c>
      <c r="CK306" s="8">
        <f t="shared" si="150"/>
        <v>0</v>
      </c>
      <c r="CL306" s="8" t="str">
        <f t="shared" si="161"/>
        <v/>
      </c>
      <c r="CM306" s="8" t="str">
        <f t="shared" si="162"/>
        <v/>
      </c>
      <c r="CN306" s="8" t="str">
        <f t="shared" si="163"/>
        <v/>
      </c>
      <c r="CO306" s="8" t="str">
        <f t="shared" si="164"/>
        <v/>
      </c>
      <c r="CP306" s="8">
        <f>IF(D306="",0,IF(D306=E306,0,IF(D306&lt;E306,0,IF('Equipes et choix des points'!$I$2=1,IF('Matchs et classements'!D306&gt;'Matchs et classements'!E306,3),IF('Equipes et choix des points'!$I$2=2,IF('Matchs et classements'!D306&gt;E306,4))))))</f>
        <v>0</v>
      </c>
      <c r="CQ306" s="8">
        <f>IF(E306="",0,IF(E306=D306,0,IF(E306&lt;D306,0,IF('Equipes et choix des points'!$I$2=1,IF('Matchs et classements'!E306&gt;'Matchs et classements'!D306,3),IF('Equipes et choix des points'!$I$2=2,IF('Matchs et classements'!E306&gt;'Matchs et classements'!D306,4))))))</f>
        <v>0</v>
      </c>
      <c r="CR306" s="8">
        <f>IF(D306="",0,IF(D306&gt;E306,0,IF(D306&lt;E306,0,IF('Equipes et choix des points'!$I$2=1,IF('Matchs et classements'!D306='Matchs et classements'!E306,1),IF('Equipes et choix des points'!$I$2=2,IF('Matchs et classements'!D306='Matchs et classements'!E306,2))))))</f>
        <v>0</v>
      </c>
      <c r="CS306" s="8">
        <f>IF(E306="",0,IF(E306&gt;D306,0,IF(E306&lt;D306,0,IF('Equipes et choix des points'!$I$2=1,IF('Matchs et classements'!E306='Matchs et classements'!D306,1),IF('Equipes et choix des points'!$I$2=2,IF('Matchs et classements'!E306='Matchs et classements'!D306,2))))))</f>
        <v>0</v>
      </c>
      <c r="CT306" s="8">
        <f>IF(D306="",0,IF(D306&gt;E306,0,IF(D306=E306,0,IF('Equipes et choix des points'!$I$2=1,IF('Matchs et classements'!D306&lt;'Matchs et classements'!E306,0),IF('Equipes et choix des points'!$I$2=2,IF('Matchs et classements'!D306&lt;'Matchs et classements'!E306,1))))))</f>
        <v>0</v>
      </c>
      <c r="CU306" s="8">
        <f>IF(E306="",0,IF(E306&gt;D306,0,IF(E306=D306,0,IF('Equipes et choix des points'!$I$2=1,IF('Matchs et classements'!E306&lt;'Matchs et classements'!D306,0),IF('Equipes et choix des points'!$I$2=2,IF('Matchs et classements'!E306&lt;'Matchs et classements'!D306,1))))))</f>
        <v>0</v>
      </c>
      <c r="CV306" s="8">
        <f t="shared" si="165"/>
        <v>0</v>
      </c>
      <c r="CW306" s="8">
        <f t="shared" si="166"/>
        <v>0</v>
      </c>
      <c r="CX306" s="8">
        <f t="shared" si="167"/>
        <v>0</v>
      </c>
      <c r="CY306" s="8">
        <f t="shared" si="168"/>
        <v>0</v>
      </c>
      <c r="CZ306" s="8" t="b">
        <f t="shared" si="151"/>
        <v>0</v>
      </c>
      <c r="DA306" s="8" t="b">
        <f t="shared" si="152"/>
        <v>0</v>
      </c>
      <c r="DB306" s="8" t="b">
        <f t="shared" si="153"/>
        <v>0</v>
      </c>
      <c r="DC306" s="8" t="b">
        <f t="shared" si="154"/>
        <v>0</v>
      </c>
      <c r="DD306" s="8" t="b">
        <f t="shared" si="155"/>
        <v>0</v>
      </c>
      <c r="DE306" s="8" t="b">
        <f t="shared" si="156"/>
        <v>0</v>
      </c>
      <c r="DF306" s="8">
        <f t="shared" si="157"/>
        <v>0</v>
      </c>
      <c r="DG306" s="8">
        <f t="shared" si="158"/>
        <v>0</v>
      </c>
      <c r="DH306" s="8">
        <f t="shared" si="159"/>
        <v>0</v>
      </c>
      <c r="DI306" s="8">
        <f t="shared" si="160"/>
        <v>0</v>
      </c>
      <c r="DJ306" s="19"/>
      <c r="DK306" s="18"/>
      <c r="DL306" s="18"/>
      <c r="DM306" s="19"/>
      <c r="DN306" s="19"/>
      <c r="DO306" s="18"/>
      <c r="DP306" s="18"/>
      <c r="DQ306" s="19"/>
      <c r="DR306" s="19"/>
      <c r="DS306" s="18"/>
      <c r="DT306" s="18"/>
      <c r="DU306" s="19"/>
      <c r="DV306" s="18"/>
      <c r="DW306" s="18"/>
      <c r="DX306" s="18"/>
      <c r="DY306" s="18"/>
      <c r="DZ306" s="18"/>
      <c r="EA306" s="18"/>
      <c r="EB306" s="18"/>
      <c r="EC306" s="18"/>
      <c r="ED306" s="18"/>
      <c r="EE306" s="18"/>
      <c r="EF306" s="18"/>
      <c r="EG306" s="18"/>
      <c r="EH306" s="18"/>
      <c r="EI306" s="18"/>
      <c r="EJ306" s="18"/>
      <c r="EK306" s="18"/>
      <c r="EL306" s="18"/>
      <c r="EM306" s="18"/>
      <c r="EN306" s="18"/>
      <c r="EO306" s="18"/>
      <c r="EP306" s="18"/>
      <c r="EQ306" s="18"/>
      <c r="ER306" s="18"/>
      <c r="ES306" s="18"/>
      <c r="ET306" s="18"/>
      <c r="EU306" s="18"/>
      <c r="EV306" s="18"/>
      <c r="EW306" s="18"/>
      <c r="EX306" s="18"/>
      <c r="EY306" s="18"/>
      <c r="EZ306" s="18"/>
      <c r="FA306" s="18"/>
      <c r="FB306" s="18"/>
      <c r="FC306" s="18"/>
      <c r="FD306" s="18"/>
      <c r="FE306" s="18"/>
    </row>
    <row r="307" spans="1:161" x14ac:dyDescent="0.25">
      <c r="A307" s="28"/>
      <c r="B307" s="71"/>
      <c r="C307" s="29"/>
      <c r="D307" s="30"/>
      <c r="E307" s="31"/>
      <c r="F307" s="32"/>
      <c r="G307" s="74"/>
      <c r="H307" s="33"/>
      <c r="I307" s="34"/>
      <c r="J307" s="35"/>
      <c r="K307" s="104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  <c r="AE307" s="18"/>
      <c r="AF307" s="18"/>
      <c r="AG307" s="18"/>
      <c r="AH307" s="18"/>
      <c r="AI307" s="18"/>
      <c r="AJ307" s="18"/>
      <c r="AK307" s="18"/>
      <c r="AL307" s="18"/>
      <c r="AM307" s="18"/>
      <c r="AN307" s="18"/>
      <c r="AO307" s="18"/>
      <c r="AP307" s="18"/>
      <c r="AQ307" s="18"/>
      <c r="AR307" s="18"/>
      <c r="AS307" s="18"/>
      <c r="AT307" s="18"/>
      <c r="AU307" s="18"/>
      <c r="AV307" s="18"/>
      <c r="AW307" s="19"/>
      <c r="AX307" s="18"/>
      <c r="AY307" s="18"/>
      <c r="AZ307" s="18"/>
      <c r="BA307" s="18"/>
      <c r="BB307" s="18"/>
      <c r="BC307" s="18"/>
      <c r="BD307" s="18"/>
      <c r="BE307" s="18"/>
      <c r="BF307" s="18"/>
      <c r="BG307" s="18"/>
      <c r="BH307" s="19"/>
      <c r="BI307" s="18"/>
      <c r="BJ307" s="18"/>
      <c r="BK307" s="18"/>
      <c r="BL307" s="18"/>
      <c r="BM307" s="18"/>
      <c r="BN307" s="18"/>
      <c r="BO307" s="18"/>
      <c r="BP307" s="18"/>
      <c r="BQ307" s="18"/>
      <c r="BR307" s="18"/>
      <c r="BS307" s="19"/>
      <c r="BT307" s="18"/>
      <c r="BU307" s="18"/>
      <c r="BV307" s="18"/>
      <c r="BW307" s="18"/>
      <c r="BX307" s="18"/>
      <c r="BY307" s="18"/>
      <c r="BZ307" s="18"/>
      <c r="CA307" s="18"/>
      <c r="CB307" s="18"/>
      <c r="CC307" s="18"/>
      <c r="CD307" s="18"/>
      <c r="CE307" s="18"/>
      <c r="CF307" s="18"/>
      <c r="CG307" s="18"/>
      <c r="CH307" s="18"/>
      <c r="CI307" s="18"/>
      <c r="CJ307" s="8">
        <f t="shared" si="149"/>
        <v>0</v>
      </c>
      <c r="CK307" s="8">
        <f t="shared" si="150"/>
        <v>0</v>
      </c>
      <c r="CL307" s="8" t="str">
        <f t="shared" si="161"/>
        <v/>
      </c>
      <c r="CM307" s="8" t="str">
        <f t="shared" si="162"/>
        <v/>
      </c>
      <c r="CN307" s="8" t="str">
        <f t="shared" si="163"/>
        <v/>
      </c>
      <c r="CO307" s="8" t="str">
        <f t="shared" si="164"/>
        <v/>
      </c>
      <c r="CP307" s="8">
        <f>IF(D307="",0,IF(D307=E307,0,IF(D307&lt;E307,0,IF('Equipes et choix des points'!$I$2=1,IF('Matchs et classements'!D307&gt;'Matchs et classements'!E307,3),IF('Equipes et choix des points'!$I$2=2,IF('Matchs et classements'!D307&gt;E307,4))))))</f>
        <v>0</v>
      </c>
      <c r="CQ307" s="8">
        <f>IF(E307="",0,IF(E307=D307,0,IF(E307&lt;D307,0,IF('Equipes et choix des points'!$I$2=1,IF('Matchs et classements'!E307&gt;'Matchs et classements'!D307,3),IF('Equipes et choix des points'!$I$2=2,IF('Matchs et classements'!E307&gt;'Matchs et classements'!D307,4))))))</f>
        <v>0</v>
      </c>
      <c r="CR307" s="8">
        <f>IF(D307="",0,IF(D307&gt;E307,0,IF(D307&lt;E307,0,IF('Equipes et choix des points'!$I$2=1,IF('Matchs et classements'!D307='Matchs et classements'!E307,1),IF('Equipes et choix des points'!$I$2=2,IF('Matchs et classements'!D307='Matchs et classements'!E307,2))))))</f>
        <v>0</v>
      </c>
      <c r="CS307" s="8">
        <f>IF(E307="",0,IF(E307&gt;D307,0,IF(E307&lt;D307,0,IF('Equipes et choix des points'!$I$2=1,IF('Matchs et classements'!E307='Matchs et classements'!D307,1),IF('Equipes et choix des points'!$I$2=2,IF('Matchs et classements'!E307='Matchs et classements'!D307,2))))))</f>
        <v>0</v>
      </c>
      <c r="CT307" s="8">
        <f>IF(D307="",0,IF(D307&gt;E307,0,IF(D307=E307,0,IF('Equipes et choix des points'!$I$2=1,IF('Matchs et classements'!D307&lt;'Matchs et classements'!E307,0),IF('Equipes et choix des points'!$I$2=2,IF('Matchs et classements'!D307&lt;'Matchs et classements'!E307,1))))))</f>
        <v>0</v>
      </c>
      <c r="CU307" s="8">
        <f>IF(E307="",0,IF(E307&gt;D307,0,IF(E307=D307,0,IF('Equipes et choix des points'!$I$2=1,IF('Matchs et classements'!E307&lt;'Matchs et classements'!D307,0),IF('Equipes et choix des points'!$I$2=2,IF('Matchs et classements'!E307&lt;'Matchs et classements'!D307,1))))))</f>
        <v>0</v>
      </c>
      <c r="CV307" s="8">
        <f t="shared" si="165"/>
        <v>0</v>
      </c>
      <c r="CW307" s="8">
        <f t="shared" si="166"/>
        <v>0</v>
      </c>
      <c r="CX307" s="8">
        <f t="shared" si="167"/>
        <v>0</v>
      </c>
      <c r="CY307" s="8">
        <f t="shared" si="168"/>
        <v>0</v>
      </c>
      <c r="CZ307" s="8" t="b">
        <f t="shared" si="151"/>
        <v>0</v>
      </c>
      <c r="DA307" s="8" t="b">
        <f t="shared" si="152"/>
        <v>0</v>
      </c>
      <c r="DB307" s="8" t="b">
        <f t="shared" si="153"/>
        <v>0</v>
      </c>
      <c r="DC307" s="8" t="b">
        <f t="shared" si="154"/>
        <v>0</v>
      </c>
      <c r="DD307" s="8" t="b">
        <f t="shared" si="155"/>
        <v>0</v>
      </c>
      <c r="DE307" s="8" t="b">
        <f t="shared" si="156"/>
        <v>0</v>
      </c>
      <c r="DF307" s="8">
        <f t="shared" si="157"/>
        <v>0</v>
      </c>
      <c r="DG307" s="8">
        <f t="shared" si="158"/>
        <v>0</v>
      </c>
      <c r="DH307" s="8">
        <f t="shared" si="159"/>
        <v>0</v>
      </c>
      <c r="DI307" s="8">
        <f t="shared" si="160"/>
        <v>0</v>
      </c>
      <c r="DJ307" s="19"/>
      <c r="DK307" s="18"/>
      <c r="DL307" s="18"/>
      <c r="DM307" s="19"/>
      <c r="DN307" s="19"/>
      <c r="DO307" s="18"/>
      <c r="DP307" s="18"/>
      <c r="DQ307" s="19"/>
      <c r="DR307" s="19"/>
      <c r="DS307" s="18"/>
      <c r="DT307" s="18"/>
      <c r="DU307" s="19"/>
      <c r="DV307" s="18"/>
      <c r="DW307" s="18"/>
      <c r="DX307" s="18"/>
      <c r="DY307" s="18"/>
      <c r="DZ307" s="18"/>
      <c r="EA307" s="18"/>
      <c r="EB307" s="18"/>
      <c r="EC307" s="18"/>
      <c r="ED307" s="18"/>
      <c r="EE307" s="18"/>
      <c r="EF307" s="18"/>
      <c r="EG307" s="18"/>
      <c r="EH307" s="18"/>
      <c r="EI307" s="18"/>
      <c r="EJ307" s="18"/>
      <c r="EK307" s="18"/>
      <c r="EL307" s="18"/>
      <c r="EM307" s="18"/>
      <c r="EN307" s="18"/>
      <c r="EO307" s="18"/>
      <c r="EP307" s="18"/>
      <c r="EQ307" s="18"/>
      <c r="ER307" s="18"/>
      <c r="ES307" s="18"/>
      <c r="ET307" s="18"/>
      <c r="EU307" s="18"/>
      <c r="EV307" s="18"/>
      <c r="EW307" s="18"/>
      <c r="EX307" s="18"/>
      <c r="EY307" s="18"/>
      <c r="EZ307" s="18"/>
      <c r="FA307" s="18"/>
      <c r="FB307" s="18"/>
      <c r="FC307" s="18"/>
      <c r="FD307" s="18"/>
      <c r="FE307" s="18"/>
    </row>
    <row r="308" spans="1:161" x14ac:dyDescent="0.25">
      <c r="A308" s="28"/>
      <c r="B308" s="71"/>
      <c r="C308" s="29"/>
      <c r="D308" s="30"/>
      <c r="E308" s="31"/>
      <c r="F308" s="32"/>
      <c r="G308" s="74"/>
      <c r="H308" s="33"/>
      <c r="I308" s="34"/>
      <c r="J308" s="35"/>
      <c r="K308" s="104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  <c r="AE308" s="18"/>
      <c r="AF308" s="18"/>
      <c r="AG308" s="18"/>
      <c r="AH308" s="18"/>
      <c r="AI308" s="18"/>
      <c r="AJ308" s="18"/>
      <c r="AK308" s="18"/>
      <c r="AL308" s="18"/>
      <c r="AM308" s="18"/>
      <c r="AN308" s="18"/>
      <c r="AO308" s="18"/>
      <c r="AP308" s="18"/>
      <c r="AQ308" s="18"/>
      <c r="AR308" s="18"/>
      <c r="AS308" s="18"/>
      <c r="AT308" s="18"/>
      <c r="AU308" s="18"/>
      <c r="AV308" s="18"/>
      <c r="AW308" s="19"/>
      <c r="AX308" s="18"/>
      <c r="AY308" s="18"/>
      <c r="AZ308" s="18"/>
      <c r="BA308" s="18"/>
      <c r="BB308" s="18"/>
      <c r="BC308" s="18"/>
      <c r="BD308" s="18"/>
      <c r="BE308" s="18"/>
      <c r="BF308" s="18"/>
      <c r="BG308" s="18"/>
      <c r="BH308" s="19"/>
      <c r="BI308" s="18"/>
      <c r="BJ308" s="18"/>
      <c r="BK308" s="18"/>
      <c r="BL308" s="18"/>
      <c r="BM308" s="18"/>
      <c r="BN308" s="18"/>
      <c r="BO308" s="18"/>
      <c r="BP308" s="18"/>
      <c r="BQ308" s="18"/>
      <c r="BR308" s="18"/>
      <c r="BS308" s="19"/>
      <c r="BT308" s="18"/>
      <c r="BU308" s="18"/>
      <c r="BV308" s="18"/>
      <c r="BW308" s="18"/>
      <c r="BX308" s="18"/>
      <c r="BY308" s="18"/>
      <c r="BZ308" s="18"/>
      <c r="CA308" s="18"/>
      <c r="CB308" s="18"/>
      <c r="CC308" s="18"/>
      <c r="CD308" s="18"/>
      <c r="CE308" s="18"/>
      <c r="CF308" s="18"/>
      <c r="CG308" s="18"/>
      <c r="CH308" s="18"/>
      <c r="CI308" s="18"/>
      <c r="CJ308" s="8">
        <f t="shared" si="149"/>
        <v>0</v>
      </c>
      <c r="CK308" s="8">
        <f t="shared" si="150"/>
        <v>0</v>
      </c>
      <c r="CL308" s="8" t="str">
        <f t="shared" si="161"/>
        <v/>
      </c>
      <c r="CM308" s="8" t="str">
        <f t="shared" si="162"/>
        <v/>
      </c>
      <c r="CN308" s="8" t="str">
        <f t="shared" si="163"/>
        <v/>
      </c>
      <c r="CO308" s="8" t="str">
        <f t="shared" si="164"/>
        <v/>
      </c>
      <c r="CP308" s="8">
        <f>IF(D308="",0,IF(D308=E308,0,IF(D308&lt;E308,0,IF('Equipes et choix des points'!$I$2=1,IF('Matchs et classements'!D308&gt;'Matchs et classements'!E308,3),IF('Equipes et choix des points'!$I$2=2,IF('Matchs et classements'!D308&gt;E308,4))))))</f>
        <v>0</v>
      </c>
      <c r="CQ308" s="8">
        <f>IF(E308="",0,IF(E308=D308,0,IF(E308&lt;D308,0,IF('Equipes et choix des points'!$I$2=1,IF('Matchs et classements'!E308&gt;'Matchs et classements'!D308,3),IF('Equipes et choix des points'!$I$2=2,IF('Matchs et classements'!E308&gt;'Matchs et classements'!D308,4))))))</f>
        <v>0</v>
      </c>
      <c r="CR308" s="8">
        <f>IF(D308="",0,IF(D308&gt;E308,0,IF(D308&lt;E308,0,IF('Equipes et choix des points'!$I$2=1,IF('Matchs et classements'!D308='Matchs et classements'!E308,1),IF('Equipes et choix des points'!$I$2=2,IF('Matchs et classements'!D308='Matchs et classements'!E308,2))))))</f>
        <v>0</v>
      </c>
      <c r="CS308" s="8">
        <f>IF(E308="",0,IF(E308&gt;D308,0,IF(E308&lt;D308,0,IF('Equipes et choix des points'!$I$2=1,IF('Matchs et classements'!E308='Matchs et classements'!D308,1),IF('Equipes et choix des points'!$I$2=2,IF('Matchs et classements'!E308='Matchs et classements'!D308,2))))))</f>
        <v>0</v>
      </c>
      <c r="CT308" s="8">
        <f>IF(D308="",0,IF(D308&gt;E308,0,IF(D308=E308,0,IF('Equipes et choix des points'!$I$2=1,IF('Matchs et classements'!D308&lt;'Matchs et classements'!E308,0),IF('Equipes et choix des points'!$I$2=2,IF('Matchs et classements'!D308&lt;'Matchs et classements'!E308,1))))))</f>
        <v>0</v>
      </c>
      <c r="CU308" s="8">
        <f>IF(E308="",0,IF(E308&gt;D308,0,IF(E308=D308,0,IF('Equipes et choix des points'!$I$2=1,IF('Matchs et classements'!E308&lt;'Matchs et classements'!D308,0),IF('Equipes et choix des points'!$I$2=2,IF('Matchs et classements'!E308&lt;'Matchs et classements'!D308,1))))))</f>
        <v>0</v>
      </c>
      <c r="CV308" s="8">
        <f t="shared" si="165"/>
        <v>0</v>
      </c>
      <c r="CW308" s="8">
        <f t="shared" si="166"/>
        <v>0</v>
      </c>
      <c r="CX308" s="8">
        <f t="shared" si="167"/>
        <v>0</v>
      </c>
      <c r="CY308" s="8">
        <f t="shared" si="168"/>
        <v>0</v>
      </c>
      <c r="CZ308" s="8" t="b">
        <f t="shared" si="151"/>
        <v>0</v>
      </c>
      <c r="DA308" s="8" t="b">
        <f t="shared" si="152"/>
        <v>0</v>
      </c>
      <c r="DB308" s="8" t="b">
        <f t="shared" si="153"/>
        <v>0</v>
      </c>
      <c r="DC308" s="8" t="b">
        <f t="shared" si="154"/>
        <v>0</v>
      </c>
      <c r="DD308" s="8" t="b">
        <f t="shared" si="155"/>
        <v>0</v>
      </c>
      <c r="DE308" s="8" t="b">
        <f t="shared" si="156"/>
        <v>0</v>
      </c>
      <c r="DF308" s="8">
        <f t="shared" si="157"/>
        <v>0</v>
      </c>
      <c r="DG308" s="8">
        <f t="shared" si="158"/>
        <v>0</v>
      </c>
      <c r="DH308" s="8">
        <f t="shared" si="159"/>
        <v>0</v>
      </c>
      <c r="DI308" s="8">
        <f t="shared" si="160"/>
        <v>0</v>
      </c>
      <c r="DJ308" s="19"/>
      <c r="DK308" s="18"/>
      <c r="DL308" s="18"/>
      <c r="DM308" s="19"/>
      <c r="DN308" s="19"/>
      <c r="DO308" s="18"/>
      <c r="DP308" s="18"/>
      <c r="DQ308" s="19"/>
      <c r="DR308" s="19"/>
      <c r="DS308" s="18"/>
      <c r="DT308" s="18"/>
      <c r="DU308" s="19"/>
      <c r="DV308" s="18"/>
      <c r="DW308" s="18"/>
      <c r="DX308" s="18"/>
      <c r="DY308" s="18"/>
      <c r="DZ308" s="18"/>
      <c r="EA308" s="18"/>
      <c r="EB308" s="18"/>
      <c r="EC308" s="18"/>
      <c r="ED308" s="18"/>
      <c r="EE308" s="18"/>
      <c r="EF308" s="18"/>
      <c r="EG308" s="18"/>
      <c r="EH308" s="18"/>
      <c r="EI308" s="18"/>
      <c r="EJ308" s="18"/>
      <c r="EK308" s="18"/>
      <c r="EL308" s="18"/>
      <c r="EM308" s="18"/>
      <c r="EN308" s="18"/>
      <c r="EO308" s="18"/>
      <c r="EP308" s="18"/>
      <c r="EQ308" s="18"/>
      <c r="ER308" s="18"/>
      <c r="ES308" s="18"/>
      <c r="ET308" s="18"/>
      <c r="EU308" s="18"/>
      <c r="EV308" s="18"/>
      <c r="EW308" s="18"/>
      <c r="EX308" s="18"/>
      <c r="EY308" s="18"/>
      <c r="EZ308" s="18"/>
      <c r="FA308" s="18"/>
      <c r="FB308" s="18"/>
      <c r="FC308" s="18"/>
      <c r="FD308" s="18"/>
      <c r="FE308" s="18"/>
    </row>
    <row r="309" spans="1:161" x14ac:dyDescent="0.25">
      <c r="A309" s="28"/>
      <c r="B309" s="71"/>
      <c r="C309" s="29"/>
      <c r="D309" s="30"/>
      <c r="E309" s="31"/>
      <c r="F309" s="32"/>
      <c r="G309" s="74"/>
      <c r="H309" s="33"/>
      <c r="I309" s="34"/>
      <c r="J309" s="35"/>
      <c r="K309" s="104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  <c r="AE309" s="18"/>
      <c r="AF309" s="18"/>
      <c r="AG309" s="18"/>
      <c r="AH309" s="18"/>
      <c r="AI309" s="18"/>
      <c r="AJ309" s="18"/>
      <c r="AK309" s="18"/>
      <c r="AL309" s="18"/>
      <c r="AM309" s="18"/>
      <c r="AN309" s="18"/>
      <c r="AO309" s="18"/>
      <c r="AP309" s="18"/>
      <c r="AQ309" s="18"/>
      <c r="AR309" s="18"/>
      <c r="AS309" s="18"/>
      <c r="AT309" s="18"/>
      <c r="AU309" s="18"/>
      <c r="AV309" s="18"/>
      <c r="AW309" s="19"/>
      <c r="AX309" s="18"/>
      <c r="AY309" s="18"/>
      <c r="AZ309" s="18"/>
      <c r="BA309" s="18"/>
      <c r="BB309" s="18"/>
      <c r="BC309" s="18"/>
      <c r="BD309" s="18"/>
      <c r="BE309" s="18"/>
      <c r="BF309" s="18"/>
      <c r="BG309" s="18"/>
      <c r="BH309" s="19"/>
      <c r="BI309" s="18"/>
      <c r="BJ309" s="18"/>
      <c r="BK309" s="18"/>
      <c r="BL309" s="18"/>
      <c r="BM309" s="18"/>
      <c r="BN309" s="18"/>
      <c r="BO309" s="18"/>
      <c r="BP309" s="18"/>
      <c r="BQ309" s="18"/>
      <c r="BR309" s="18"/>
      <c r="BS309" s="19"/>
      <c r="BT309" s="18"/>
      <c r="BU309" s="18"/>
      <c r="BV309" s="18"/>
      <c r="BW309" s="18"/>
      <c r="BX309" s="18"/>
      <c r="BY309" s="18"/>
      <c r="BZ309" s="18"/>
      <c r="CA309" s="18"/>
      <c r="CB309" s="18"/>
      <c r="CC309" s="18"/>
      <c r="CD309" s="18"/>
      <c r="CE309" s="18"/>
      <c r="CF309" s="18"/>
      <c r="CG309" s="18"/>
      <c r="CH309" s="18"/>
      <c r="CI309" s="18"/>
      <c r="CJ309" s="8">
        <f t="shared" si="149"/>
        <v>0</v>
      </c>
      <c r="CK309" s="8">
        <f t="shared" si="150"/>
        <v>0</v>
      </c>
      <c r="CL309" s="8" t="str">
        <f t="shared" si="161"/>
        <v/>
      </c>
      <c r="CM309" s="8" t="str">
        <f t="shared" si="162"/>
        <v/>
      </c>
      <c r="CN309" s="8" t="str">
        <f t="shared" si="163"/>
        <v/>
      </c>
      <c r="CO309" s="8" t="str">
        <f t="shared" si="164"/>
        <v/>
      </c>
      <c r="CP309" s="8">
        <f>IF(D309="",0,IF(D309=E309,0,IF(D309&lt;E309,0,IF('Equipes et choix des points'!$I$2=1,IF('Matchs et classements'!D309&gt;'Matchs et classements'!E309,3),IF('Equipes et choix des points'!$I$2=2,IF('Matchs et classements'!D309&gt;E309,4))))))</f>
        <v>0</v>
      </c>
      <c r="CQ309" s="8">
        <f>IF(E309="",0,IF(E309=D309,0,IF(E309&lt;D309,0,IF('Equipes et choix des points'!$I$2=1,IF('Matchs et classements'!E309&gt;'Matchs et classements'!D309,3),IF('Equipes et choix des points'!$I$2=2,IF('Matchs et classements'!E309&gt;'Matchs et classements'!D309,4))))))</f>
        <v>0</v>
      </c>
      <c r="CR309" s="8">
        <f>IF(D309="",0,IF(D309&gt;E309,0,IF(D309&lt;E309,0,IF('Equipes et choix des points'!$I$2=1,IF('Matchs et classements'!D309='Matchs et classements'!E309,1),IF('Equipes et choix des points'!$I$2=2,IF('Matchs et classements'!D309='Matchs et classements'!E309,2))))))</f>
        <v>0</v>
      </c>
      <c r="CS309" s="8">
        <f>IF(E309="",0,IF(E309&gt;D309,0,IF(E309&lt;D309,0,IF('Equipes et choix des points'!$I$2=1,IF('Matchs et classements'!E309='Matchs et classements'!D309,1),IF('Equipes et choix des points'!$I$2=2,IF('Matchs et classements'!E309='Matchs et classements'!D309,2))))))</f>
        <v>0</v>
      </c>
      <c r="CT309" s="8">
        <f>IF(D309="",0,IF(D309&gt;E309,0,IF(D309=E309,0,IF('Equipes et choix des points'!$I$2=1,IF('Matchs et classements'!D309&lt;'Matchs et classements'!E309,0),IF('Equipes et choix des points'!$I$2=2,IF('Matchs et classements'!D309&lt;'Matchs et classements'!E309,1))))))</f>
        <v>0</v>
      </c>
      <c r="CU309" s="8">
        <f>IF(E309="",0,IF(E309&gt;D309,0,IF(E309=D309,0,IF('Equipes et choix des points'!$I$2=1,IF('Matchs et classements'!E309&lt;'Matchs et classements'!D309,0),IF('Equipes et choix des points'!$I$2=2,IF('Matchs et classements'!E309&lt;'Matchs et classements'!D309,1))))))</f>
        <v>0</v>
      </c>
      <c r="CV309" s="8">
        <f t="shared" si="165"/>
        <v>0</v>
      </c>
      <c r="CW309" s="8">
        <f t="shared" si="166"/>
        <v>0</v>
      </c>
      <c r="CX309" s="8">
        <f t="shared" si="167"/>
        <v>0</v>
      </c>
      <c r="CY309" s="8">
        <f t="shared" si="168"/>
        <v>0</v>
      </c>
      <c r="CZ309" s="8" t="b">
        <f t="shared" si="151"/>
        <v>0</v>
      </c>
      <c r="DA309" s="8" t="b">
        <f t="shared" si="152"/>
        <v>0</v>
      </c>
      <c r="DB309" s="8" t="b">
        <f t="shared" si="153"/>
        <v>0</v>
      </c>
      <c r="DC309" s="8" t="b">
        <f t="shared" si="154"/>
        <v>0</v>
      </c>
      <c r="DD309" s="8" t="b">
        <f t="shared" si="155"/>
        <v>0</v>
      </c>
      <c r="DE309" s="8" t="b">
        <f t="shared" si="156"/>
        <v>0</v>
      </c>
      <c r="DF309" s="8">
        <f t="shared" si="157"/>
        <v>0</v>
      </c>
      <c r="DG309" s="8">
        <f t="shared" si="158"/>
        <v>0</v>
      </c>
      <c r="DH309" s="8">
        <f t="shared" si="159"/>
        <v>0</v>
      </c>
      <c r="DI309" s="8">
        <f t="shared" si="160"/>
        <v>0</v>
      </c>
      <c r="DJ309" s="19"/>
      <c r="DK309" s="18"/>
      <c r="DL309" s="18"/>
      <c r="DM309" s="19"/>
      <c r="DN309" s="19"/>
      <c r="DO309" s="18"/>
      <c r="DP309" s="18"/>
      <c r="DQ309" s="19"/>
      <c r="DR309" s="19"/>
      <c r="DS309" s="18"/>
      <c r="DT309" s="18"/>
      <c r="DU309" s="19"/>
      <c r="DV309" s="18"/>
      <c r="DW309" s="18"/>
      <c r="DX309" s="18"/>
      <c r="DY309" s="18"/>
      <c r="DZ309" s="18"/>
      <c r="EA309" s="18"/>
      <c r="EB309" s="18"/>
      <c r="EC309" s="18"/>
      <c r="ED309" s="18"/>
      <c r="EE309" s="18"/>
      <c r="EF309" s="18"/>
      <c r="EG309" s="18"/>
      <c r="EH309" s="18"/>
      <c r="EI309" s="18"/>
      <c r="EJ309" s="18"/>
      <c r="EK309" s="18"/>
      <c r="EL309" s="18"/>
      <c r="EM309" s="18"/>
      <c r="EN309" s="18"/>
      <c r="EO309" s="18"/>
      <c r="EP309" s="18"/>
      <c r="EQ309" s="18"/>
      <c r="ER309" s="18"/>
      <c r="ES309" s="18"/>
      <c r="ET309" s="18"/>
      <c r="EU309" s="18"/>
      <c r="EV309" s="18"/>
      <c r="EW309" s="18"/>
      <c r="EX309" s="18"/>
      <c r="EY309" s="18"/>
      <c r="EZ309" s="18"/>
      <c r="FA309" s="18"/>
      <c r="FB309" s="18"/>
      <c r="FC309" s="18"/>
      <c r="FD309" s="18"/>
      <c r="FE309" s="18"/>
    </row>
    <row r="310" spans="1:161" x14ac:dyDescent="0.25">
      <c r="A310" s="28"/>
      <c r="B310" s="71"/>
      <c r="C310" s="29"/>
      <c r="D310" s="30"/>
      <c r="E310" s="31"/>
      <c r="F310" s="32"/>
      <c r="G310" s="74"/>
      <c r="H310" s="33"/>
      <c r="I310" s="34"/>
      <c r="J310" s="35"/>
      <c r="K310" s="104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  <c r="AE310" s="18"/>
      <c r="AF310" s="18"/>
      <c r="AG310" s="18"/>
      <c r="AH310" s="18"/>
      <c r="AI310" s="18"/>
      <c r="AJ310" s="18"/>
      <c r="AK310" s="18"/>
      <c r="AL310" s="18"/>
      <c r="AM310" s="18"/>
      <c r="AN310" s="18"/>
      <c r="AO310" s="18"/>
      <c r="AP310" s="18"/>
      <c r="AQ310" s="18"/>
      <c r="AR310" s="18"/>
      <c r="AS310" s="18"/>
      <c r="AT310" s="18"/>
      <c r="AU310" s="18"/>
      <c r="AV310" s="18"/>
      <c r="AW310" s="19"/>
      <c r="AX310" s="18"/>
      <c r="AY310" s="18"/>
      <c r="AZ310" s="18"/>
      <c r="BA310" s="18"/>
      <c r="BB310" s="18"/>
      <c r="BC310" s="18"/>
      <c r="BD310" s="18"/>
      <c r="BE310" s="18"/>
      <c r="BF310" s="18"/>
      <c r="BG310" s="18"/>
      <c r="BH310" s="19"/>
      <c r="BI310" s="18"/>
      <c r="BJ310" s="18"/>
      <c r="BK310" s="18"/>
      <c r="BL310" s="18"/>
      <c r="BM310" s="18"/>
      <c r="BN310" s="18"/>
      <c r="BO310" s="18"/>
      <c r="BP310" s="18"/>
      <c r="BQ310" s="18"/>
      <c r="BR310" s="18"/>
      <c r="BS310" s="19"/>
      <c r="BT310" s="18"/>
      <c r="BU310" s="18"/>
      <c r="BV310" s="18"/>
      <c r="BW310" s="18"/>
      <c r="BX310" s="18"/>
      <c r="BY310" s="18"/>
      <c r="BZ310" s="18"/>
      <c r="CA310" s="18"/>
      <c r="CB310" s="18"/>
      <c r="CC310" s="18"/>
      <c r="CD310" s="18"/>
      <c r="CE310" s="18"/>
      <c r="CF310" s="18"/>
      <c r="CG310" s="18"/>
      <c r="CH310" s="18"/>
      <c r="CI310" s="18"/>
      <c r="CJ310" s="8">
        <f t="shared" si="149"/>
        <v>0</v>
      </c>
      <c r="CK310" s="8">
        <f t="shared" si="150"/>
        <v>0</v>
      </c>
      <c r="CL310" s="8" t="str">
        <f t="shared" si="161"/>
        <v/>
      </c>
      <c r="CM310" s="8" t="str">
        <f t="shared" si="162"/>
        <v/>
      </c>
      <c r="CN310" s="8" t="str">
        <f t="shared" si="163"/>
        <v/>
      </c>
      <c r="CO310" s="8" t="str">
        <f t="shared" si="164"/>
        <v/>
      </c>
      <c r="CP310" s="8">
        <f>IF(D310="",0,IF(D310=E310,0,IF(D310&lt;E310,0,IF('Equipes et choix des points'!$I$2=1,IF('Matchs et classements'!D310&gt;'Matchs et classements'!E310,3),IF('Equipes et choix des points'!$I$2=2,IF('Matchs et classements'!D310&gt;E310,4))))))</f>
        <v>0</v>
      </c>
      <c r="CQ310" s="8">
        <f>IF(E310="",0,IF(E310=D310,0,IF(E310&lt;D310,0,IF('Equipes et choix des points'!$I$2=1,IF('Matchs et classements'!E310&gt;'Matchs et classements'!D310,3),IF('Equipes et choix des points'!$I$2=2,IF('Matchs et classements'!E310&gt;'Matchs et classements'!D310,4))))))</f>
        <v>0</v>
      </c>
      <c r="CR310" s="8">
        <f>IF(D310="",0,IF(D310&gt;E310,0,IF(D310&lt;E310,0,IF('Equipes et choix des points'!$I$2=1,IF('Matchs et classements'!D310='Matchs et classements'!E310,1),IF('Equipes et choix des points'!$I$2=2,IF('Matchs et classements'!D310='Matchs et classements'!E310,2))))))</f>
        <v>0</v>
      </c>
      <c r="CS310" s="8">
        <f>IF(E310="",0,IF(E310&gt;D310,0,IF(E310&lt;D310,0,IF('Equipes et choix des points'!$I$2=1,IF('Matchs et classements'!E310='Matchs et classements'!D310,1),IF('Equipes et choix des points'!$I$2=2,IF('Matchs et classements'!E310='Matchs et classements'!D310,2))))))</f>
        <v>0</v>
      </c>
      <c r="CT310" s="8">
        <f>IF(D310="",0,IF(D310&gt;E310,0,IF(D310=E310,0,IF('Equipes et choix des points'!$I$2=1,IF('Matchs et classements'!D310&lt;'Matchs et classements'!E310,0),IF('Equipes et choix des points'!$I$2=2,IF('Matchs et classements'!D310&lt;'Matchs et classements'!E310,1))))))</f>
        <v>0</v>
      </c>
      <c r="CU310" s="8">
        <f>IF(E310="",0,IF(E310&gt;D310,0,IF(E310=D310,0,IF('Equipes et choix des points'!$I$2=1,IF('Matchs et classements'!E310&lt;'Matchs et classements'!D310,0),IF('Equipes et choix des points'!$I$2=2,IF('Matchs et classements'!E310&lt;'Matchs et classements'!D310,1))))))</f>
        <v>0</v>
      </c>
      <c r="CV310" s="8">
        <f t="shared" si="165"/>
        <v>0</v>
      </c>
      <c r="CW310" s="8">
        <f t="shared" si="166"/>
        <v>0</v>
      </c>
      <c r="CX310" s="8">
        <f t="shared" si="167"/>
        <v>0</v>
      </c>
      <c r="CY310" s="8">
        <f t="shared" si="168"/>
        <v>0</v>
      </c>
      <c r="CZ310" s="8" t="b">
        <f t="shared" si="151"/>
        <v>0</v>
      </c>
      <c r="DA310" s="8" t="b">
        <f t="shared" si="152"/>
        <v>0</v>
      </c>
      <c r="DB310" s="8" t="b">
        <f t="shared" si="153"/>
        <v>0</v>
      </c>
      <c r="DC310" s="8" t="b">
        <f t="shared" si="154"/>
        <v>0</v>
      </c>
      <c r="DD310" s="8" t="b">
        <f t="shared" si="155"/>
        <v>0</v>
      </c>
      <c r="DE310" s="8" t="b">
        <f t="shared" si="156"/>
        <v>0</v>
      </c>
      <c r="DF310" s="8">
        <f t="shared" si="157"/>
        <v>0</v>
      </c>
      <c r="DG310" s="8">
        <f t="shared" si="158"/>
        <v>0</v>
      </c>
      <c r="DH310" s="8">
        <f t="shared" si="159"/>
        <v>0</v>
      </c>
      <c r="DI310" s="8">
        <f t="shared" si="160"/>
        <v>0</v>
      </c>
      <c r="DJ310" s="19"/>
      <c r="DK310" s="18"/>
      <c r="DL310" s="18"/>
      <c r="DM310" s="19"/>
      <c r="DN310" s="19"/>
      <c r="DO310" s="18"/>
      <c r="DP310" s="18"/>
      <c r="DQ310" s="19"/>
      <c r="DR310" s="19"/>
      <c r="DS310" s="18"/>
      <c r="DT310" s="18"/>
      <c r="DU310" s="19"/>
      <c r="DV310" s="18"/>
      <c r="DW310" s="18"/>
      <c r="DX310" s="18"/>
      <c r="DY310" s="18"/>
      <c r="DZ310" s="18"/>
      <c r="EA310" s="18"/>
      <c r="EB310" s="18"/>
      <c r="EC310" s="18"/>
      <c r="ED310" s="18"/>
      <c r="EE310" s="18"/>
      <c r="EF310" s="18"/>
      <c r="EG310" s="18"/>
      <c r="EH310" s="18"/>
      <c r="EI310" s="18"/>
      <c r="EJ310" s="18"/>
      <c r="EK310" s="18"/>
      <c r="EL310" s="18"/>
      <c r="EM310" s="18"/>
      <c r="EN310" s="18"/>
      <c r="EO310" s="18"/>
      <c r="EP310" s="18"/>
      <c r="EQ310" s="18"/>
      <c r="ER310" s="18"/>
      <c r="ES310" s="18"/>
      <c r="ET310" s="18"/>
      <c r="EU310" s="18"/>
      <c r="EV310" s="18"/>
      <c r="EW310" s="18"/>
      <c r="EX310" s="18"/>
      <c r="EY310" s="18"/>
      <c r="EZ310" s="18"/>
      <c r="FA310" s="18"/>
      <c r="FB310" s="18"/>
      <c r="FC310" s="18"/>
      <c r="FD310" s="18"/>
      <c r="FE310" s="18"/>
    </row>
    <row r="311" spans="1:161" x14ac:dyDescent="0.25">
      <c r="A311" s="28"/>
      <c r="B311" s="71"/>
      <c r="C311" s="29"/>
      <c r="D311" s="30"/>
      <c r="E311" s="31"/>
      <c r="F311" s="32"/>
      <c r="G311" s="74"/>
      <c r="H311" s="33"/>
      <c r="I311" s="34"/>
      <c r="J311" s="35"/>
      <c r="K311" s="104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  <c r="AE311" s="18"/>
      <c r="AF311" s="18"/>
      <c r="AG311" s="18"/>
      <c r="AH311" s="18"/>
      <c r="AI311" s="18"/>
      <c r="AJ311" s="18"/>
      <c r="AK311" s="18"/>
      <c r="AL311" s="18"/>
      <c r="AM311" s="18"/>
      <c r="AN311" s="18"/>
      <c r="AO311" s="18"/>
      <c r="AP311" s="18"/>
      <c r="AQ311" s="18"/>
      <c r="AR311" s="18"/>
      <c r="AS311" s="18"/>
      <c r="AT311" s="18"/>
      <c r="AU311" s="18"/>
      <c r="AV311" s="18"/>
      <c r="AW311" s="19"/>
      <c r="AX311" s="18"/>
      <c r="AY311" s="18"/>
      <c r="AZ311" s="18"/>
      <c r="BA311" s="18"/>
      <c r="BB311" s="18"/>
      <c r="BC311" s="18"/>
      <c r="BD311" s="18"/>
      <c r="BE311" s="18"/>
      <c r="BF311" s="18"/>
      <c r="BG311" s="18"/>
      <c r="BH311" s="19"/>
      <c r="BI311" s="18"/>
      <c r="BJ311" s="18"/>
      <c r="BK311" s="18"/>
      <c r="BL311" s="18"/>
      <c r="BM311" s="18"/>
      <c r="BN311" s="18"/>
      <c r="BO311" s="18"/>
      <c r="BP311" s="18"/>
      <c r="BQ311" s="18"/>
      <c r="BR311" s="18"/>
      <c r="BS311" s="19"/>
      <c r="BT311" s="18"/>
      <c r="BU311" s="18"/>
      <c r="BV311" s="18"/>
      <c r="BW311" s="18"/>
      <c r="BX311" s="18"/>
      <c r="BY311" s="18"/>
      <c r="BZ311" s="18"/>
      <c r="CA311" s="18"/>
      <c r="CB311" s="18"/>
      <c r="CC311" s="18"/>
      <c r="CD311" s="18"/>
      <c r="CE311" s="18"/>
      <c r="CF311" s="18"/>
      <c r="CG311" s="18"/>
      <c r="CH311" s="18"/>
      <c r="CI311" s="18"/>
      <c r="CJ311" s="8">
        <f t="shared" si="149"/>
        <v>0</v>
      </c>
      <c r="CK311" s="8">
        <f t="shared" si="150"/>
        <v>0</v>
      </c>
      <c r="CL311" s="8" t="str">
        <f t="shared" si="161"/>
        <v/>
      </c>
      <c r="CM311" s="8" t="str">
        <f t="shared" si="162"/>
        <v/>
      </c>
      <c r="CN311" s="8" t="str">
        <f t="shared" si="163"/>
        <v/>
      </c>
      <c r="CO311" s="8" t="str">
        <f t="shared" si="164"/>
        <v/>
      </c>
      <c r="CP311" s="8">
        <f>IF(D311="",0,IF(D311=E311,0,IF(D311&lt;E311,0,IF('Equipes et choix des points'!$I$2=1,IF('Matchs et classements'!D311&gt;'Matchs et classements'!E311,3),IF('Equipes et choix des points'!$I$2=2,IF('Matchs et classements'!D311&gt;E311,4))))))</f>
        <v>0</v>
      </c>
      <c r="CQ311" s="8">
        <f>IF(E311="",0,IF(E311=D311,0,IF(E311&lt;D311,0,IF('Equipes et choix des points'!$I$2=1,IF('Matchs et classements'!E311&gt;'Matchs et classements'!D311,3),IF('Equipes et choix des points'!$I$2=2,IF('Matchs et classements'!E311&gt;'Matchs et classements'!D311,4))))))</f>
        <v>0</v>
      </c>
      <c r="CR311" s="8">
        <f>IF(D311="",0,IF(D311&gt;E311,0,IF(D311&lt;E311,0,IF('Equipes et choix des points'!$I$2=1,IF('Matchs et classements'!D311='Matchs et classements'!E311,1),IF('Equipes et choix des points'!$I$2=2,IF('Matchs et classements'!D311='Matchs et classements'!E311,2))))))</f>
        <v>0</v>
      </c>
      <c r="CS311" s="8">
        <f>IF(E311="",0,IF(E311&gt;D311,0,IF(E311&lt;D311,0,IF('Equipes et choix des points'!$I$2=1,IF('Matchs et classements'!E311='Matchs et classements'!D311,1),IF('Equipes et choix des points'!$I$2=2,IF('Matchs et classements'!E311='Matchs et classements'!D311,2))))))</f>
        <v>0</v>
      </c>
      <c r="CT311" s="8">
        <f>IF(D311="",0,IF(D311&gt;E311,0,IF(D311=E311,0,IF('Equipes et choix des points'!$I$2=1,IF('Matchs et classements'!D311&lt;'Matchs et classements'!E311,0),IF('Equipes et choix des points'!$I$2=2,IF('Matchs et classements'!D311&lt;'Matchs et classements'!E311,1))))))</f>
        <v>0</v>
      </c>
      <c r="CU311" s="8">
        <f>IF(E311="",0,IF(E311&gt;D311,0,IF(E311=D311,0,IF('Equipes et choix des points'!$I$2=1,IF('Matchs et classements'!E311&lt;'Matchs et classements'!D311,0),IF('Equipes et choix des points'!$I$2=2,IF('Matchs et classements'!E311&lt;'Matchs et classements'!D311,1))))))</f>
        <v>0</v>
      </c>
      <c r="CV311" s="8">
        <f t="shared" si="165"/>
        <v>0</v>
      </c>
      <c r="CW311" s="8">
        <f t="shared" si="166"/>
        <v>0</v>
      </c>
      <c r="CX311" s="8">
        <f t="shared" si="167"/>
        <v>0</v>
      </c>
      <c r="CY311" s="8">
        <f t="shared" si="168"/>
        <v>0</v>
      </c>
      <c r="CZ311" s="8" t="b">
        <f t="shared" si="151"/>
        <v>0</v>
      </c>
      <c r="DA311" s="8" t="b">
        <f t="shared" si="152"/>
        <v>0</v>
      </c>
      <c r="DB311" s="8" t="b">
        <f t="shared" si="153"/>
        <v>0</v>
      </c>
      <c r="DC311" s="8" t="b">
        <f t="shared" si="154"/>
        <v>0</v>
      </c>
      <c r="DD311" s="8" t="b">
        <f t="shared" si="155"/>
        <v>0</v>
      </c>
      <c r="DE311" s="8" t="b">
        <f t="shared" si="156"/>
        <v>0</v>
      </c>
      <c r="DF311" s="8">
        <f t="shared" si="157"/>
        <v>0</v>
      </c>
      <c r="DG311" s="8">
        <f t="shared" si="158"/>
        <v>0</v>
      </c>
      <c r="DH311" s="8">
        <f t="shared" si="159"/>
        <v>0</v>
      </c>
      <c r="DI311" s="8">
        <f t="shared" si="160"/>
        <v>0</v>
      </c>
      <c r="DJ311" s="19"/>
      <c r="DK311" s="18"/>
      <c r="DL311" s="18"/>
      <c r="DM311" s="19"/>
      <c r="DN311" s="19"/>
      <c r="DO311" s="18"/>
      <c r="DP311" s="18"/>
      <c r="DQ311" s="19"/>
      <c r="DR311" s="19"/>
      <c r="DS311" s="18"/>
      <c r="DT311" s="18"/>
      <c r="DU311" s="19"/>
      <c r="DV311" s="18"/>
      <c r="DW311" s="18"/>
      <c r="DX311" s="18"/>
      <c r="DY311" s="18"/>
      <c r="DZ311" s="18"/>
      <c r="EA311" s="18"/>
      <c r="EB311" s="18"/>
      <c r="EC311" s="18"/>
      <c r="ED311" s="18"/>
      <c r="EE311" s="18"/>
      <c r="EF311" s="18"/>
      <c r="EG311" s="18"/>
      <c r="EH311" s="18"/>
      <c r="EI311" s="18"/>
      <c r="EJ311" s="18"/>
      <c r="EK311" s="18"/>
      <c r="EL311" s="18"/>
      <c r="EM311" s="18"/>
      <c r="EN311" s="18"/>
      <c r="EO311" s="18"/>
      <c r="EP311" s="18"/>
      <c r="EQ311" s="18"/>
      <c r="ER311" s="18"/>
      <c r="ES311" s="18"/>
      <c r="ET311" s="18"/>
      <c r="EU311" s="18"/>
      <c r="EV311" s="18"/>
      <c r="EW311" s="18"/>
      <c r="EX311" s="18"/>
      <c r="EY311" s="18"/>
      <c r="EZ311" s="18"/>
      <c r="FA311" s="18"/>
      <c r="FB311" s="18"/>
      <c r="FC311" s="18"/>
      <c r="FD311" s="18"/>
      <c r="FE311" s="18"/>
    </row>
    <row r="312" spans="1:161" x14ac:dyDescent="0.25">
      <c r="A312" s="28"/>
      <c r="B312" s="71"/>
      <c r="C312" s="29"/>
      <c r="D312" s="30"/>
      <c r="E312" s="31"/>
      <c r="F312" s="32"/>
      <c r="G312" s="74"/>
      <c r="H312" s="33"/>
      <c r="I312" s="34"/>
      <c r="J312" s="35"/>
      <c r="K312" s="104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  <c r="AF312" s="18"/>
      <c r="AG312" s="18"/>
      <c r="AH312" s="18"/>
      <c r="AI312" s="18"/>
      <c r="AJ312" s="18"/>
      <c r="AK312" s="18"/>
      <c r="AL312" s="18"/>
      <c r="AM312" s="18"/>
      <c r="AN312" s="18"/>
      <c r="AO312" s="18"/>
      <c r="AP312" s="18"/>
      <c r="AQ312" s="18"/>
      <c r="AR312" s="18"/>
      <c r="AS312" s="18"/>
      <c r="AT312" s="18"/>
      <c r="AU312" s="18"/>
      <c r="AV312" s="18"/>
      <c r="AW312" s="19"/>
      <c r="AX312" s="18"/>
      <c r="AY312" s="18"/>
      <c r="AZ312" s="18"/>
      <c r="BA312" s="18"/>
      <c r="BB312" s="18"/>
      <c r="BC312" s="18"/>
      <c r="BD312" s="18"/>
      <c r="BE312" s="18"/>
      <c r="BF312" s="18"/>
      <c r="BG312" s="18"/>
      <c r="BH312" s="19"/>
      <c r="BI312" s="18"/>
      <c r="BJ312" s="18"/>
      <c r="BK312" s="18"/>
      <c r="BL312" s="18"/>
      <c r="BM312" s="18"/>
      <c r="BN312" s="18"/>
      <c r="BO312" s="18"/>
      <c r="BP312" s="18"/>
      <c r="BQ312" s="18"/>
      <c r="BR312" s="18"/>
      <c r="BS312" s="19"/>
      <c r="BT312" s="18"/>
      <c r="BU312" s="18"/>
      <c r="BV312" s="18"/>
      <c r="BW312" s="18"/>
      <c r="BX312" s="18"/>
      <c r="BY312" s="18"/>
      <c r="BZ312" s="18"/>
      <c r="CA312" s="18"/>
      <c r="CB312" s="18"/>
      <c r="CC312" s="18"/>
      <c r="CD312" s="18"/>
      <c r="CE312" s="18"/>
      <c r="CF312" s="18"/>
      <c r="CG312" s="18"/>
      <c r="CH312" s="18"/>
      <c r="CI312" s="18"/>
      <c r="CJ312" s="8">
        <f t="shared" si="149"/>
        <v>0</v>
      </c>
      <c r="CK312" s="8">
        <f t="shared" si="150"/>
        <v>0</v>
      </c>
      <c r="CL312" s="8" t="str">
        <f t="shared" si="161"/>
        <v/>
      </c>
      <c r="CM312" s="8" t="str">
        <f t="shared" si="162"/>
        <v/>
      </c>
      <c r="CN312" s="8" t="str">
        <f t="shared" si="163"/>
        <v/>
      </c>
      <c r="CO312" s="8" t="str">
        <f t="shared" si="164"/>
        <v/>
      </c>
      <c r="CP312" s="8">
        <f>IF(D312="",0,IF(D312=E312,0,IF(D312&lt;E312,0,IF('Equipes et choix des points'!$I$2=1,IF('Matchs et classements'!D312&gt;'Matchs et classements'!E312,3),IF('Equipes et choix des points'!$I$2=2,IF('Matchs et classements'!D312&gt;E312,4))))))</f>
        <v>0</v>
      </c>
      <c r="CQ312" s="8">
        <f>IF(E312="",0,IF(E312=D312,0,IF(E312&lt;D312,0,IF('Equipes et choix des points'!$I$2=1,IF('Matchs et classements'!E312&gt;'Matchs et classements'!D312,3),IF('Equipes et choix des points'!$I$2=2,IF('Matchs et classements'!E312&gt;'Matchs et classements'!D312,4))))))</f>
        <v>0</v>
      </c>
      <c r="CR312" s="8">
        <f>IF(D312="",0,IF(D312&gt;E312,0,IF(D312&lt;E312,0,IF('Equipes et choix des points'!$I$2=1,IF('Matchs et classements'!D312='Matchs et classements'!E312,1),IF('Equipes et choix des points'!$I$2=2,IF('Matchs et classements'!D312='Matchs et classements'!E312,2))))))</f>
        <v>0</v>
      </c>
      <c r="CS312" s="8">
        <f>IF(E312="",0,IF(E312&gt;D312,0,IF(E312&lt;D312,0,IF('Equipes et choix des points'!$I$2=1,IF('Matchs et classements'!E312='Matchs et classements'!D312,1),IF('Equipes et choix des points'!$I$2=2,IF('Matchs et classements'!E312='Matchs et classements'!D312,2))))))</f>
        <v>0</v>
      </c>
      <c r="CT312" s="8">
        <f>IF(D312="",0,IF(D312&gt;E312,0,IF(D312=E312,0,IF('Equipes et choix des points'!$I$2=1,IF('Matchs et classements'!D312&lt;'Matchs et classements'!E312,0),IF('Equipes et choix des points'!$I$2=2,IF('Matchs et classements'!D312&lt;'Matchs et classements'!E312,1))))))</f>
        <v>0</v>
      </c>
      <c r="CU312" s="8">
        <f>IF(E312="",0,IF(E312&gt;D312,0,IF(E312=D312,0,IF('Equipes et choix des points'!$I$2=1,IF('Matchs et classements'!E312&lt;'Matchs et classements'!D312,0),IF('Equipes et choix des points'!$I$2=2,IF('Matchs et classements'!E312&lt;'Matchs et classements'!D312,1))))))</f>
        <v>0</v>
      </c>
      <c r="CV312" s="8">
        <f t="shared" si="165"/>
        <v>0</v>
      </c>
      <c r="CW312" s="8">
        <f t="shared" si="166"/>
        <v>0</v>
      </c>
      <c r="CX312" s="8">
        <f t="shared" si="167"/>
        <v>0</v>
      </c>
      <c r="CY312" s="8">
        <f t="shared" si="168"/>
        <v>0</v>
      </c>
      <c r="CZ312" s="8" t="b">
        <f t="shared" si="151"/>
        <v>0</v>
      </c>
      <c r="DA312" s="8" t="b">
        <f t="shared" si="152"/>
        <v>0</v>
      </c>
      <c r="DB312" s="8" t="b">
        <f t="shared" si="153"/>
        <v>0</v>
      </c>
      <c r="DC312" s="8" t="b">
        <f t="shared" si="154"/>
        <v>0</v>
      </c>
      <c r="DD312" s="8" t="b">
        <f t="shared" si="155"/>
        <v>0</v>
      </c>
      <c r="DE312" s="8" t="b">
        <f t="shared" si="156"/>
        <v>0</v>
      </c>
      <c r="DF312" s="8">
        <f t="shared" si="157"/>
        <v>0</v>
      </c>
      <c r="DG312" s="8">
        <f t="shared" si="158"/>
        <v>0</v>
      </c>
      <c r="DH312" s="8">
        <f t="shared" si="159"/>
        <v>0</v>
      </c>
      <c r="DI312" s="8">
        <f t="shared" si="160"/>
        <v>0</v>
      </c>
      <c r="DJ312" s="19"/>
      <c r="DK312" s="18"/>
      <c r="DL312" s="18"/>
      <c r="DM312" s="19"/>
      <c r="DN312" s="19"/>
      <c r="DO312" s="18"/>
      <c r="DP312" s="18"/>
      <c r="DQ312" s="19"/>
      <c r="DR312" s="19"/>
      <c r="DS312" s="18"/>
      <c r="DT312" s="18"/>
      <c r="DU312" s="19"/>
      <c r="DV312" s="18"/>
      <c r="DW312" s="18"/>
      <c r="DX312" s="18"/>
      <c r="DY312" s="18"/>
      <c r="DZ312" s="18"/>
      <c r="EA312" s="18"/>
      <c r="EB312" s="18"/>
      <c r="EC312" s="18"/>
      <c r="ED312" s="18"/>
      <c r="EE312" s="18"/>
      <c r="EF312" s="18"/>
      <c r="EG312" s="18"/>
      <c r="EH312" s="18"/>
      <c r="EI312" s="18"/>
      <c r="EJ312" s="18"/>
      <c r="EK312" s="18"/>
      <c r="EL312" s="18"/>
      <c r="EM312" s="18"/>
      <c r="EN312" s="18"/>
      <c r="EO312" s="18"/>
      <c r="EP312" s="18"/>
      <c r="EQ312" s="18"/>
      <c r="ER312" s="18"/>
      <c r="ES312" s="18"/>
      <c r="ET312" s="18"/>
      <c r="EU312" s="18"/>
      <c r="EV312" s="18"/>
      <c r="EW312" s="18"/>
      <c r="EX312" s="18"/>
      <c r="EY312" s="18"/>
      <c r="EZ312" s="18"/>
      <c r="FA312" s="18"/>
      <c r="FB312" s="18"/>
      <c r="FC312" s="18"/>
      <c r="FD312" s="18"/>
      <c r="FE312" s="18"/>
    </row>
    <row r="313" spans="1:161" ht="15.75" thickBot="1" x14ac:dyDescent="0.3">
      <c r="A313" s="36"/>
      <c r="B313" s="72"/>
      <c r="C313" s="37"/>
      <c r="D313" s="38"/>
      <c r="E313" s="39"/>
      <c r="F313" s="40"/>
      <c r="G313" s="75"/>
      <c r="H313" s="41"/>
      <c r="I313" s="42"/>
      <c r="J313" s="43"/>
      <c r="K313" s="105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  <c r="AE313" s="18"/>
      <c r="AF313" s="18"/>
      <c r="AG313" s="18"/>
      <c r="AH313" s="18"/>
      <c r="AI313" s="18"/>
      <c r="AJ313" s="18"/>
      <c r="AK313" s="18"/>
      <c r="AL313" s="18"/>
      <c r="AM313" s="18"/>
      <c r="AN313" s="18"/>
      <c r="AO313" s="18"/>
      <c r="AP313" s="18"/>
      <c r="AQ313" s="18"/>
      <c r="AR313" s="18"/>
      <c r="AS313" s="18"/>
      <c r="AT313" s="18"/>
      <c r="AU313" s="18"/>
      <c r="AV313" s="18"/>
      <c r="AW313" s="19"/>
      <c r="AX313" s="18"/>
      <c r="AY313" s="18"/>
      <c r="AZ313" s="18"/>
      <c r="BA313" s="18"/>
      <c r="BB313" s="18"/>
      <c r="BC313" s="18"/>
      <c r="BD313" s="18"/>
      <c r="BE313" s="18"/>
      <c r="BF313" s="18"/>
      <c r="BG313" s="18"/>
      <c r="BH313" s="19"/>
      <c r="BI313" s="18"/>
      <c r="BJ313" s="18"/>
      <c r="BK313" s="18"/>
      <c r="BL313" s="18"/>
      <c r="BM313" s="18"/>
      <c r="BN313" s="18"/>
      <c r="BO313" s="18"/>
      <c r="BP313" s="18"/>
      <c r="BQ313" s="18"/>
      <c r="BR313" s="18"/>
      <c r="BS313" s="19"/>
      <c r="BT313" s="18"/>
      <c r="BU313" s="18"/>
      <c r="BV313" s="18"/>
      <c r="BW313" s="18"/>
      <c r="BX313" s="18"/>
      <c r="BY313" s="18"/>
      <c r="BZ313" s="18"/>
      <c r="CA313" s="18"/>
      <c r="CB313" s="18"/>
      <c r="CC313" s="18"/>
      <c r="CD313" s="18"/>
      <c r="CE313" s="18"/>
      <c r="CF313" s="18"/>
      <c r="CG313" s="18"/>
      <c r="CH313" s="18"/>
      <c r="CI313" s="18"/>
      <c r="CJ313" s="8">
        <f t="shared" si="149"/>
        <v>0</v>
      </c>
      <c r="CK313" s="8">
        <f t="shared" si="150"/>
        <v>0</v>
      </c>
      <c r="CL313" s="8" t="str">
        <f t="shared" si="161"/>
        <v/>
      </c>
      <c r="CM313" s="8" t="str">
        <f t="shared" si="162"/>
        <v/>
      </c>
      <c r="CN313" s="8" t="str">
        <f t="shared" si="163"/>
        <v/>
      </c>
      <c r="CO313" s="8" t="str">
        <f t="shared" si="164"/>
        <v/>
      </c>
      <c r="CP313" s="8">
        <f>IF(D313="",0,IF(D313=E313,0,IF(D313&lt;E313,0,IF('Equipes et choix des points'!$I$2=1,IF('Matchs et classements'!D313&gt;'Matchs et classements'!E313,3),IF('Equipes et choix des points'!$I$2=2,IF('Matchs et classements'!D313&gt;E313,4))))))</f>
        <v>0</v>
      </c>
      <c r="CQ313" s="8">
        <f>IF(E313="",0,IF(E313=D313,0,IF(E313&lt;D313,0,IF('Equipes et choix des points'!$I$2=1,IF('Matchs et classements'!E313&gt;'Matchs et classements'!D313,3),IF('Equipes et choix des points'!$I$2=2,IF('Matchs et classements'!E313&gt;'Matchs et classements'!D313,4))))))</f>
        <v>0</v>
      </c>
      <c r="CR313" s="8">
        <f>IF(D313="",0,IF(D313&gt;E313,0,IF(D313&lt;E313,0,IF('Equipes et choix des points'!$I$2=1,IF('Matchs et classements'!D313='Matchs et classements'!E313,1),IF('Equipes et choix des points'!$I$2=2,IF('Matchs et classements'!D313='Matchs et classements'!E313,2))))))</f>
        <v>0</v>
      </c>
      <c r="CS313" s="8">
        <f>IF(E313="",0,IF(E313&gt;D313,0,IF(E313&lt;D313,0,IF('Equipes et choix des points'!$I$2=1,IF('Matchs et classements'!E313='Matchs et classements'!D313,1),IF('Equipes et choix des points'!$I$2=2,IF('Matchs et classements'!E313='Matchs et classements'!D313,2))))))</f>
        <v>0</v>
      </c>
      <c r="CT313" s="8">
        <f>IF(D313="",0,IF(D313&gt;E313,0,IF(D313=E313,0,IF('Equipes et choix des points'!$I$2=1,IF('Matchs et classements'!D313&lt;'Matchs et classements'!E313,0),IF('Equipes et choix des points'!$I$2=2,IF('Matchs et classements'!D313&lt;'Matchs et classements'!E313,1))))))</f>
        <v>0</v>
      </c>
      <c r="CU313" s="8">
        <f>IF(E313="",0,IF(E313&gt;D313,0,IF(E313=D313,0,IF('Equipes et choix des points'!$I$2=1,IF('Matchs et classements'!E313&lt;'Matchs et classements'!D313,0),IF('Equipes et choix des points'!$I$2=2,IF('Matchs et classements'!E313&lt;'Matchs et classements'!D313,1))))))</f>
        <v>0</v>
      </c>
      <c r="CV313" s="8">
        <f t="shared" si="165"/>
        <v>0</v>
      </c>
      <c r="CW313" s="8">
        <f t="shared" si="166"/>
        <v>0</v>
      </c>
      <c r="CX313" s="8">
        <f t="shared" si="167"/>
        <v>0</v>
      </c>
      <c r="CY313" s="8">
        <f t="shared" si="168"/>
        <v>0</v>
      </c>
      <c r="CZ313" s="8" t="b">
        <f t="shared" si="151"/>
        <v>0</v>
      </c>
      <c r="DA313" s="8" t="b">
        <f t="shared" si="152"/>
        <v>0</v>
      </c>
      <c r="DB313" s="8" t="b">
        <f t="shared" si="153"/>
        <v>0</v>
      </c>
      <c r="DC313" s="8" t="b">
        <f t="shared" si="154"/>
        <v>0</v>
      </c>
      <c r="DD313" s="8" t="b">
        <f t="shared" si="155"/>
        <v>0</v>
      </c>
      <c r="DE313" s="8" t="b">
        <f t="shared" si="156"/>
        <v>0</v>
      </c>
      <c r="DF313" s="8">
        <f t="shared" si="157"/>
        <v>0</v>
      </c>
      <c r="DG313" s="8">
        <f t="shared" si="158"/>
        <v>0</v>
      </c>
      <c r="DH313" s="8">
        <f t="shared" si="159"/>
        <v>0</v>
      </c>
      <c r="DI313" s="8">
        <f t="shared" si="160"/>
        <v>0</v>
      </c>
      <c r="DJ313" s="19"/>
      <c r="DK313" s="18"/>
      <c r="DL313" s="18"/>
      <c r="DM313" s="19"/>
      <c r="DN313" s="19"/>
      <c r="DO313" s="18"/>
      <c r="DP313" s="18"/>
      <c r="DQ313" s="19"/>
      <c r="DR313" s="19"/>
      <c r="DS313" s="18"/>
      <c r="DT313" s="18"/>
      <c r="DU313" s="19"/>
      <c r="DV313" s="18"/>
      <c r="DW313" s="18"/>
      <c r="DX313" s="18"/>
      <c r="DY313" s="18"/>
      <c r="DZ313" s="18"/>
      <c r="EA313" s="18"/>
      <c r="EB313" s="18"/>
      <c r="EC313" s="18"/>
      <c r="ED313" s="18"/>
      <c r="EE313" s="18"/>
      <c r="EF313" s="18"/>
      <c r="EG313" s="18"/>
      <c r="EH313" s="18"/>
      <c r="EI313" s="18"/>
      <c r="EJ313" s="18"/>
      <c r="EK313" s="18"/>
      <c r="EL313" s="18"/>
      <c r="EM313" s="18"/>
      <c r="EN313" s="18"/>
      <c r="EO313" s="18"/>
      <c r="EP313" s="18"/>
      <c r="EQ313" s="18"/>
      <c r="ER313" s="18"/>
      <c r="ES313" s="18"/>
      <c r="ET313" s="18"/>
      <c r="EU313" s="18"/>
      <c r="EV313" s="18"/>
      <c r="EW313" s="18"/>
      <c r="EX313" s="18"/>
      <c r="EY313" s="18"/>
      <c r="EZ313" s="18"/>
      <c r="FA313" s="18"/>
      <c r="FB313" s="18"/>
      <c r="FC313" s="18"/>
      <c r="FD313" s="18"/>
      <c r="FE313" s="18"/>
    </row>
    <row r="314" spans="1:161" x14ac:dyDescent="0.25">
      <c r="A314" s="20"/>
      <c r="B314" s="70"/>
      <c r="C314" s="21"/>
      <c r="D314" s="22"/>
      <c r="E314" s="23"/>
      <c r="F314" s="24"/>
      <c r="G314" s="73"/>
      <c r="H314" s="25"/>
      <c r="I314" s="26"/>
      <c r="J314" s="27"/>
      <c r="K314" s="103">
        <v>32</v>
      </c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  <c r="AE314" s="18"/>
      <c r="AF314" s="18"/>
      <c r="AG314" s="18"/>
      <c r="AH314" s="18"/>
      <c r="AI314" s="18"/>
      <c r="AJ314" s="18"/>
      <c r="AK314" s="18"/>
      <c r="AL314" s="18"/>
      <c r="AM314" s="18"/>
      <c r="AN314" s="18"/>
      <c r="AO314" s="18"/>
      <c r="AP314" s="18"/>
      <c r="AQ314" s="18"/>
      <c r="AR314" s="18"/>
      <c r="AS314" s="18"/>
      <c r="AT314" s="18"/>
      <c r="AU314" s="18"/>
      <c r="AV314" s="18"/>
      <c r="AW314" s="19"/>
      <c r="AX314" s="18"/>
      <c r="AY314" s="18"/>
      <c r="AZ314" s="18"/>
      <c r="BA314" s="18"/>
      <c r="BB314" s="18"/>
      <c r="BC314" s="18"/>
      <c r="BD314" s="18"/>
      <c r="BE314" s="18"/>
      <c r="BF314" s="18"/>
      <c r="BG314" s="18"/>
      <c r="BH314" s="19"/>
      <c r="BI314" s="18"/>
      <c r="BJ314" s="18"/>
      <c r="BK314" s="18"/>
      <c r="BL314" s="18"/>
      <c r="BM314" s="18"/>
      <c r="BN314" s="18"/>
      <c r="BO314" s="18"/>
      <c r="BP314" s="18"/>
      <c r="BQ314" s="18"/>
      <c r="BR314" s="18"/>
      <c r="BS314" s="19"/>
      <c r="BT314" s="18"/>
      <c r="BU314" s="18"/>
      <c r="BV314" s="18"/>
      <c r="BW314" s="18"/>
      <c r="BX314" s="18"/>
      <c r="BY314" s="18"/>
      <c r="BZ314" s="18"/>
      <c r="CA314" s="18"/>
      <c r="CB314" s="18"/>
      <c r="CC314" s="18"/>
      <c r="CD314" s="18"/>
      <c r="CE314" s="18"/>
      <c r="CF314" s="18"/>
      <c r="CG314" s="18"/>
      <c r="CH314" s="18"/>
      <c r="CI314" s="18"/>
      <c r="CJ314" s="8">
        <f t="shared" si="149"/>
        <v>0</v>
      </c>
      <c r="CK314" s="8">
        <f t="shared" si="150"/>
        <v>0</v>
      </c>
      <c r="CL314" s="8" t="str">
        <f t="shared" si="161"/>
        <v/>
      </c>
      <c r="CM314" s="8" t="str">
        <f t="shared" si="162"/>
        <v/>
      </c>
      <c r="CN314" s="8" t="str">
        <f t="shared" si="163"/>
        <v/>
      </c>
      <c r="CO314" s="8" t="str">
        <f t="shared" si="164"/>
        <v/>
      </c>
      <c r="CP314" s="8">
        <f>IF(D314="",0,IF(D314=E314,0,IF(D314&lt;E314,0,IF('Equipes et choix des points'!$I$2=1,IF('Matchs et classements'!D314&gt;'Matchs et classements'!E314,3),IF('Equipes et choix des points'!$I$2=2,IF('Matchs et classements'!D314&gt;E314,4))))))</f>
        <v>0</v>
      </c>
      <c r="CQ314" s="8">
        <f>IF(E314="",0,IF(E314=D314,0,IF(E314&lt;D314,0,IF('Equipes et choix des points'!$I$2=1,IF('Matchs et classements'!E314&gt;'Matchs et classements'!D314,3),IF('Equipes et choix des points'!$I$2=2,IF('Matchs et classements'!E314&gt;'Matchs et classements'!D314,4))))))</f>
        <v>0</v>
      </c>
      <c r="CR314" s="8">
        <f>IF(D314="",0,IF(D314&gt;E314,0,IF(D314&lt;E314,0,IF('Equipes et choix des points'!$I$2=1,IF('Matchs et classements'!D314='Matchs et classements'!E314,1),IF('Equipes et choix des points'!$I$2=2,IF('Matchs et classements'!D314='Matchs et classements'!E314,2))))))</f>
        <v>0</v>
      </c>
      <c r="CS314" s="8">
        <f>IF(E314="",0,IF(E314&gt;D314,0,IF(E314&lt;D314,0,IF('Equipes et choix des points'!$I$2=1,IF('Matchs et classements'!E314='Matchs et classements'!D314,1),IF('Equipes et choix des points'!$I$2=2,IF('Matchs et classements'!E314='Matchs et classements'!D314,2))))))</f>
        <v>0</v>
      </c>
      <c r="CT314" s="8">
        <f>IF(D314="",0,IF(D314&gt;E314,0,IF(D314=E314,0,IF('Equipes et choix des points'!$I$2=1,IF('Matchs et classements'!D314&lt;'Matchs et classements'!E314,0),IF('Equipes et choix des points'!$I$2=2,IF('Matchs et classements'!D314&lt;'Matchs et classements'!E314,1))))))</f>
        <v>0</v>
      </c>
      <c r="CU314" s="8">
        <f>IF(E314="",0,IF(E314&gt;D314,0,IF(E314=D314,0,IF('Equipes et choix des points'!$I$2=1,IF('Matchs et classements'!E314&lt;'Matchs et classements'!D314,0),IF('Equipes et choix des points'!$I$2=2,IF('Matchs et classements'!E314&lt;'Matchs et classements'!D314,1))))))</f>
        <v>0</v>
      </c>
      <c r="CV314" s="8">
        <f t="shared" si="165"/>
        <v>0</v>
      </c>
      <c r="CW314" s="8">
        <f t="shared" si="166"/>
        <v>0</v>
      </c>
      <c r="CX314" s="8">
        <f t="shared" si="167"/>
        <v>0</v>
      </c>
      <c r="CY314" s="8">
        <f t="shared" si="168"/>
        <v>0</v>
      </c>
      <c r="CZ314" s="8" t="b">
        <f t="shared" si="151"/>
        <v>0</v>
      </c>
      <c r="DA314" s="8" t="b">
        <f t="shared" si="152"/>
        <v>0</v>
      </c>
      <c r="DB314" s="8" t="b">
        <f t="shared" si="153"/>
        <v>0</v>
      </c>
      <c r="DC314" s="8" t="b">
        <f t="shared" si="154"/>
        <v>0</v>
      </c>
      <c r="DD314" s="8" t="b">
        <f t="shared" si="155"/>
        <v>0</v>
      </c>
      <c r="DE314" s="8" t="b">
        <f t="shared" si="156"/>
        <v>0</v>
      </c>
      <c r="DF314" s="8">
        <f t="shared" si="157"/>
        <v>0</v>
      </c>
      <c r="DG314" s="8">
        <f t="shared" si="158"/>
        <v>0</v>
      </c>
      <c r="DH314" s="8">
        <f t="shared" si="159"/>
        <v>0</v>
      </c>
      <c r="DI314" s="8">
        <f t="shared" si="160"/>
        <v>0</v>
      </c>
      <c r="DJ314" s="19"/>
      <c r="DK314" s="18"/>
      <c r="DL314" s="18"/>
      <c r="DM314" s="19"/>
      <c r="DN314" s="19"/>
      <c r="DO314" s="18"/>
      <c r="DP314" s="18"/>
      <c r="DQ314" s="19"/>
      <c r="DR314" s="19"/>
      <c r="DS314" s="18"/>
      <c r="DT314" s="18"/>
      <c r="DU314" s="19"/>
      <c r="DV314" s="18"/>
      <c r="DW314" s="18"/>
      <c r="DX314" s="18"/>
      <c r="DY314" s="18"/>
      <c r="DZ314" s="18"/>
      <c r="EA314" s="18"/>
      <c r="EB314" s="18"/>
      <c r="EC314" s="18"/>
      <c r="ED314" s="18"/>
      <c r="EE314" s="18"/>
      <c r="EF314" s="18"/>
      <c r="EG314" s="18"/>
      <c r="EH314" s="18"/>
      <c r="EI314" s="18"/>
      <c r="EJ314" s="18"/>
      <c r="EK314" s="18"/>
      <c r="EL314" s="18"/>
      <c r="EM314" s="18"/>
      <c r="EN314" s="18"/>
      <c r="EO314" s="18"/>
      <c r="EP314" s="18"/>
      <c r="EQ314" s="18"/>
      <c r="ER314" s="18"/>
      <c r="ES314" s="18"/>
      <c r="ET314" s="18"/>
      <c r="EU314" s="18"/>
      <c r="EV314" s="18"/>
      <c r="EW314" s="18"/>
      <c r="EX314" s="18"/>
      <c r="EY314" s="18"/>
      <c r="EZ314" s="18"/>
      <c r="FA314" s="18"/>
      <c r="FB314" s="18"/>
      <c r="FC314" s="18"/>
      <c r="FD314" s="18"/>
      <c r="FE314" s="18"/>
    </row>
    <row r="315" spans="1:161" x14ac:dyDescent="0.25">
      <c r="A315" s="28"/>
      <c r="B315" s="71"/>
      <c r="C315" s="29"/>
      <c r="D315" s="30"/>
      <c r="E315" s="31"/>
      <c r="F315" s="32"/>
      <c r="G315" s="74"/>
      <c r="H315" s="33"/>
      <c r="I315" s="34"/>
      <c r="J315" s="35"/>
      <c r="K315" s="104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18"/>
      <c r="AF315" s="18"/>
      <c r="AG315" s="18"/>
      <c r="AH315" s="18"/>
      <c r="AI315" s="18"/>
      <c r="AJ315" s="18"/>
      <c r="AK315" s="18"/>
      <c r="AL315" s="18"/>
      <c r="AM315" s="18"/>
      <c r="AN315" s="18"/>
      <c r="AO315" s="18"/>
      <c r="AP315" s="18"/>
      <c r="AQ315" s="18"/>
      <c r="AR315" s="18"/>
      <c r="AS315" s="18"/>
      <c r="AT315" s="18"/>
      <c r="AU315" s="18"/>
      <c r="AV315" s="18"/>
      <c r="AW315" s="19"/>
      <c r="AX315" s="18"/>
      <c r="AY315" s="18"/>
      <c r="AZ315" s="18"/>
      <c r="BA315" s="18"/>
      <c r="BB315" s="18"/>
      <c r="BC315" s="18"/>
      <c r="BD315" s="18"/>
      <c r="BE315" s="18"/>
      <c r="BF315" s="18"/>
      <c r="BG315" s="18"/>
      <c r="BH315" s="19"/>
      <c r="BI315" s="18"/>
      <c r="BJ315" s="18"/>
      <c r="BK315" s="18"/>
      <c r="BL315" s="18"/>
      <c r="BM315" s="18"/>
      <c r="BN315" s="18"/>
      <c r="BO315" s="18"/>
      <c r="BP315" s="18"/>
      <c r="BQ315" s="18"/>
      <c r="BR315" s="18"/>
      <c r="BS315" s="19"/>
      <c r="BT315" s="18"/>
      <c r="BU315" s="18"/>
      <c r="BV315" s="18"/>
      <c r="BW315" s="18"/>
      <c r="BX315" s="18"/>
      <c r="BY315" s="18"/>
      <c r="BZ315" s="18"/>
      <c r="CA315" s="18"/>
      <c r="CB315" s="18"/>
      <c r="CC315" s="18"/>
      <c r="CD315" s="18"/>
      <c r="CE315" s="18"/>
      <c r="CF315" s="18"/>
      <c r="CG315" s="18"/>
      <c r="CH315" s="18"/>
      <c r="CI315" s="18"/>
      <c r="CJ315" s="8">
        <f t="shared" si="149"/>
        <v>0</v>
      </c>
      <c r="CK315" s="8">
        <f t="shared" si="150"/>
        <v>0</v>
      </c>
      <c r="CL315" s="8" t="str">
        <f t="shared" si="161"/>
        <v/>
      </c>
      <c r="CM315" s="8" t="str">
        <f t="shared" si="162"/>
        <v/>
      </c>
      <c r="CN315" s="8" t="str">
        <f t="shared" si="163"/>
        <v/>
      </c>
      <c r="CO315" s="8" t="str">
        <f t="shared" si="164"/>
        <v/>
      </c>
      <c r="CP315" s="8">
        <f>IF(D315="",0,IF(D315=E315,0,IF(D315&lt;E315,0,IF('Equipes et choix des points'!$I$2=1,IF('Matchs et classements'!D315&gt;'Matchs et classements'!E315,3),IF('Equipes et choix des points'!$I$2=2,IF('Matchs et classements'!D315&gt;E315,4))))))</f>
        <v>0</v>
      </c>
      <c r="CQ315" s="8">
        <f>IF(E315="",0,IF(E315=D315,0,IF(E315&lt;D315,0,IF('Equipes et choix des points'!$I$2=1,IF('Matchs et classements'!E315&gt;'Matchs et classements'!D315,3),IF('Equipes et choix des points'!$I$2=2,IF('Matchs et classements'!E315&gt;'Matchs et classements'!D315,4))))))</f>
        <v>0</v>
      </c>
      <c r="CR315" s="8">
        <f>IF(D315="",0,IF(D315&gt;E315,0,IF(D315&lt;E315,0,IF('Equipes et choix des points'!$I$2=1,IF('Matchs et classements'!D315='Matchs et classements'!E315,1),IF('Equipes et choix des points'!$I$2=2,IF('Matchs et classements'!D315='Matchs et classements'!E315,2))))))</f>
        <v>0</v>
      </c>
      <c r="CS315" s="8">
        <f>IF(E315="",0,IF(E315&gt;D315,0,IF(E315&lt;D315,0,IF('Equipes et choix des points'!$I$2=1,IF('Matchs et classements'!E315='Matchs et classements'!D315,1),IF('Equipes et choix des points'!$I$2=2,IF('Matchs et classements'!E315='Matchs et classements'!D315,2))))))</f>
        <v>0</v>
      </c>
      <c r="CT315" s="8">
        <f>IF(D315="",0,IF(D315&gt;E315,0,IF(D315=E315,0,IF('Equipes et choix des points'!$I$2=1,IF('Matchs et classements'!D315&lt;'Matchs et classements'!E315,0),IF('Equipes et choix des points'!$I$2=2,IF('Matchs et classements'!D315&lt;'Matchs et classements'!E315,1))))))</f>
        <v>0</v>
      </c>
      <c r="CU315" s="8">
        <f>IF(E315="",0,IF(E315&gt;D315,0,IF(E315=D315,0,IF('Equipes et choix des points'!$I$2=1,IF('Matchs et classements'!E315&lt;'Matchs et classements'!D315,0),IF('Equipes et choix des points'!$I$2=2,IF('Matchs et classements'!E315&lt;'Matchs et classements'!D315,1))))))</f>
        <v>0</v>
      </c>
      <c r="CV315" s="8">
        <f t="shared" si="165"/>
        <v>0</v>
      </c>
      <c r="CW315" s="8">
        <f t="shared" si="166"/>
        <v>0</v>
      </c>
      <c r="CX315" s="8">
        <f t="shared" si="167"/>
        <v>0</v>
      </c>
      <c r="CY315" s="8">
        <f t="shared" si="168"/>
        <v>0</v>
      </c>
      <c r="CZ315" s="8" t="b">
        <f t="shared" si="151"/>
        <v>0</v>
      </c>
      <c r="DA315" s="8" t="b">
        <f t="shared" si="152"/>
        <v>0</v>
      </c>
      <c r="DB315" s="8" t="b">
        <f t="shared" si="153"/>
        <v>0</v>
      </c>
      <c r="DC315" s="8" t="b">
        <f t="shared" si="154"/>
        <v>0</v>
      </c>
      <c r="DD315" s="8" t="b">
        <f t="shared" si="155"/>
        <v>0</v>
      </c>
      <c r="DE315" s="8" t="b">
        <f t="shared" si="156"/>
        <v>0</v>
      </c>
      <c r="DF315" s="8">
        <f t="shared" si="157"/>
        <v>0</v>
      </c>
      <c r="DG315" s="8">
        <f t="shared" si="158"/>
        <v>0</v>
      </c>
      <c r="DH315" s="8">
        <f t="shared" si="159"/>
        <v>0</v>
      </c>
      <c r="DI315" s="8">
        <f t="shared" si="160"/>
        <v>0</v>
      </c>
      <c r="DJ315" s="19"/>
      <c r="DK315" s="18"/>
      <c r="DL315" s="18"/>
      <c r="DM315" s="19"/>
      <c r="DN315" s="19"/>
      <c r="DO315" s="18"/>
      <c r="DP315" s="18"/>
      <c r="DQ315" s="19"/>
      <c r="DR315" s="19"/>
      <c r="DS315" s="18"/>
      <c r="DT315" s="18"/>
      <c r="DU315" s="19"/>
      <c r="DV315" s="18"/>
      <c r="DW315" s="18"/>
      <c r="DX315" s="18"/>
      <c r="DY315" s="18"/>
      <c r="DZ315" s="18"/>
      <c r="EA315" s="18"/>
      <c r="EB315" s="18"/>
      <c r="EC315" s="18"/>
      <c r="ED315" s="18"/>
      <c r="EE315" s="18"/>
      <c r="EF315" s="18"/>
      <c r="EG315" s="18"/>
      <c r="EH315" s="18"/>
      <c r="EI315" s="18"/>
      <c r="EJ315" s="18"/>
      <c r="EK315" s="18"/>
      <c r="EL315" s="18"/>
      <c r="EM315" s="18"/>
      <c r="EN315" s="18"/>
      <c r="EO315" s="18"/>
      <c r="EP315" s="18"/>
      <c r="EQ315" s="18"/>
      <c r="ER315" s="18"/>
      <c r="ES315" s="18"/>
      <c r="ET315" s="18"/>
      <c r="EU315" s="18"/>
      <c r="EV315" s="18"/>
      <c r="EW315" s="18"/>
      <c r="EX315" s="18"/>
      <c r="EY315" s="18"/>
      <c r="EZ315" s="18"/>
      <c r="FA315" s="18"/>
      <c r="FB315" s="18"/>
      <c r="FC315" s="18"/>
      <c r="FD315" s="18"/>
      <c r="FE315" s="18"/>
    </row>
    <row r="316" spans="1:161" x14ac:dyDescent="0.25">
      <c r="A316" s="28"/>
      <c r="B316" s="71"/>
      <c r="C316" s="29"/>
      <c r="D316" s="30"/>
      <c r="E316" s="31"/>
      <c r="F316" s="32"/>
      <c r="G316" s="74"/>
      <c r="H316" s="33"/>
      <c r="I316" s="34"/>
      <c r="J316" s="35"/>
      <c r="K316" s="104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H316" s="18"/>
      <c r="AI316" s="18"/>
      <c r="AJ316" s="18"/>
      <c r="AK316" s="18"/>
      <c r="AL316" s="18"/>
      <c r="AM316" s="18"/>
      <c r="AN316" s="18"/>
      <c r="AO316" s="18"/>
      <c r="AP316" s="18"/>
      <c r="AQ316" s="18"/>
      <c r="AR316" s="18"/>
      <c r="AS316" s="18"/>
      <c r="AT316" s="18"/>
      <c r="AU316" s="18"/>
      <c r="AV316" s="18"/>
      <c r="AW316" s="19"/>
      <c r="AX316" s="18"/>
      <c r="AY316" s="18"/>
      <c r="AZ316" s="18"/>
      <c r="BA316" s="18"/>
      <c r="BB316" s="18"/>
      <c r="BC316" s="18"/>
      <c r="BD316" s="18"/>
      <c r="BE316" s="18"/>
      <c r="BF316" s="18"/>
      <c r="BG316" s="18"/>
      <c r="BH316" s="19"/>
      <c r="BI316" s="18"/>
      <c r="BJ316" s="18"/>
      <c r="BK316" s="18"/>
      <c r="BL316" s="18"/>
      <c r="BM316" s="18"/>
      <c r="BN316" s="18"/>
      <c r="BO316" s="18"/>
      <c r="BP316" s="18"/>
      <c r="BQ316" s="18"/>
      <c r="BR316" s="18"/>
      <c r="BS316" s="19"/>
      <c r="BT316" s="18"/>
      <c r="BU316" s="18"/>
      <c r="BV316" s="18"/>
      <c r="BW316" s="18"/>
      <c r="BX316" s="18"/>
      <c r="BY316" s="18"/>
      <c r="BZ316" s="18"/>
      <c r="CA316" s="18"/>
      <c r="CB316" s="18"/>
      <c r="CC316" s="18"/>
      <c r="CD316" s="18"/>
      <c r="CE316" s="18"/>
      <c r="CF316" s="18"/>
      <c r="CG316" s="18"/>
      <c r="CH316" s="18"/>
      <c r="CI316" s="18"/>
      <c r="CJ316" s="8">
        <f t="shared" si="149"/>
        <v>0</v>
      </c>
      <c r="CK316" s="8">
        <f t="shared" si="150"/>
        <v>0</v>
      </c>
      <c r="CL316" s="8" t="str">
        <f t="shared" si="161"/>
        <v/>
      </c>
      <c r="CM316" s="8" t="str">
        <f t="shared" si="162"/>
        <v/>
      </c>
      <c r="CN316" s="8" t="str">
        <f t="shared" si="163"/>
        <v/>
      </c>
      <c r="CO316" s="8" t="str">
        <f t="shared" si="164"/>
        <v/>
      </c>
      <c r="CP316" s="8">
        <f>IF(D316="",0,IF(D316=E316,0,IF(D316&lt;E316,0,IF('Equipes et choix des points'!$I$2=1,IF('Matchs et classements'!D316&gt;'Matchs et classements'!E316,3),IF('Equipes et choix des points'!$I$2=2,IF('Matchs et classements'!D316&gt;E316,4))))))</f>
        <v>0</v>
      </c>
      <c r="CQ316" s="8">
        <f>IF(E316="",0,IF(E316=D316,0,IF(E316&lt;D316,0,IF('Equipes et choix des points'!$I$2=1,IF('Matchs et classements'!E316&gt;'Matchs et classements'!D316,3),IF('Equipes et choix des points'!$I$2=2,IF('Matchs et classements'!E316&gt;'Matchs et classements'!D316,4))))))</f>
        <v>0</v>
      </c>
      <c r="CR316" s="8">
        <f>IF(D316="",0,IF(D316&gt;E316,0,IF(D316&lt;E316,0,IF('Equipes et choix des points'!$I$2=1,IF('Matchs et classements'!D316='Matchs et classements'!E316,1),IF('Equipes et choix des points'!$I$2=2,IF('Matchs et classements'!D316='Matchs et classements'!E316,2))))))</f>
        <v>0</v>
      </c>
      <c r="CS316" s="8">
        <f>IF(E316="",0,IF(E316&gt;D316,0,IF(E316&lt;D316,0,IF('Equipes et choix des points'!$I$2=1,IF('Matchs et classements'!E316='Matchs et classements'!D316,1),IF('Equipes et choix des points'!$I$2=2,IF('Matchs et classements'!E316='Matchs et classements'!D316,2))))))</f>
        <v>0</v>
      </c>
      <c r="CT316" s="8">
        <f>IF(D316="",0,IF(D316&gt;E316,0,IF(D316=E316,0,IF('Equipes et choix des points'!$I$2=1,IF('Matchs et classements'!D316&lt;'Matchs et classements'!E316,0),IF('Equipes et choix des points'!$I$2=2,IF('Matchs et classements'!D316&lt;'Matchs et classements'!E316,1))))))</f>
        <v>0</v>
      </c>
      <c r="CU316" s="8">
        <f>IF(E316="",0,IF(E316&gt;D316,0,IF(E316=D316,0,IF('Equipes et choix des points'!$I$2=1,IF('Matchs et classements'!E316&lt;'Matchs et classements'!D316,0),IF('Equipes et choix des points'!$I$2=2,IF('Matchs et classements'!E316&lt;'Matchs et classements'!D316,1))))))</f>
        <v>0</v>
      </c>
      <c r="CV316" s="8">
        <f t="shared" si="165"/>
        <v>0</v>
      </c>
      <c r="CW316" s="8">
        <f t="shared" si="166"/>
        <v>0</v>
      </c>
      <c r="CX316" s="8">
        <f t="shared" si="167"/>
        <v>0</v>
      </c>
      <c r="CY316" s="8">
        <f t="shared" si="168"/>
        <v>0</v>
      </c>
      <c r="CZ316" s="8" t="b">
        <f t="shared" si="151"/>
        <v>0</v>
      </c>
      <c r="DA316" s="8" t="b">
        <f t="shared" si="152"/>
        <v>0</v>
      </c>
      <c r="DB316" s="8" t="b">
        <f t="shared" si="153"/>
        <v>0</v>
      </c>
      <c r="DC316" s="8" t="b">
        <f t="shared" si="154"/>
        <v>0</v>
      </c>
      <c r="DD316" s="8" t="b">
        <f t="shared" si="155"/>
        <v>0</v>
      </c>
      <c r="DE316" s="8" t="b">
        <f t="shared" si="156"/>
        <v>0</v>
      </c>
      <c r="DF316" s="8">
        <f t="shared" si="157"/>
        <v>0</v>
      </c>
      <c r="DG316" s="8">
        <f t="shared" si="158"/>
        <v>0</v>
      </c>
      <c r="DH316" s="8">
        <f t="shared" si="159"/>
        <v>0</v>
      </c>
      <c r="DI316" s="8">
        <f t="shared" si="160"/>
        <v>0</v>
      </c>
      <c r="DJ316" s="19"/>
      <c r="DK316" s="18"/>
      <c r="DL316" s="18"/>
      <c r="DM316" s="19"/>
      <c r="DN316" s="19"/>
      <c r="DO316" s="18"/>
      <c r="DP316" s="18"/>
      <c r="DQ316" s="19"/>
      <c r="DR316" s="19"/>
      <c r="DS316" s="18"/>
      <c r="DT316" s="18"/>
      <c r="DU316" s="19"/>
      <c r="DV316" s="18"/>
      <c r="DW316" s="18"/>
      <c r="DX316" s="18"/>
      <c r="DY316" s="18"/>
      <c r="DZ316" s="18"/>
      <c r="EA316" s="18"/>
      <c r="EB316" s="18"/>
      <c r="EC316" s="18"/>
      <c r="ED316" s="18"/>
      <c r="EE316" s="18"/>
      <c r="EF316" s="18"/>
      <c r="EG316" s="18"/>
      <c r="EH316" s="18"/>
      <c r="EI316" s="18"/>
      <c r="EJ316" s="18"/>
      <c r="EK316" s="18"/>
      <c r="EL316" s="18"/>
      <c r="EM316" s="18"/>
      <c r="EN316" s="18"/>
      <c r="EO316" s="18"/>
      <c r="EP316" s="18"/>
      <c r="EQ316" s="18"/>
      <c r="ER316" s="18"/>
      <c r="ES316" s="18"/>
      <c r="ET316" s="18"/>
      <c r="EU316" s="18"/>
      <c r="EV316" s="18"/>
      <c r="EW316" s="18"/>
      <c r="EX316" s="18"/>
      <c r="EY316" s="18"/>
      <c r="EZ316" s="18"/>
      <c r="FA316" s="18"/>
      <c r="FB316" s="18"/>
      <c r="FC316" s="18"/>
      <c r="FD316" s="18"/>
      <c r="FE316" s="18"/>
    </row>
    <row r="317" spans="1:161" x14ac:dyDescent="0.25">
      <c r="A317" s="28"/>
      <c r="B317" s="71"/>
      <c r="C317" s="29"/>
      <c r="D317" s="30"/>
      <c r="E317" s="31"/>
      <c r="F317" s="32"/>
      <c r="G317" s="74"/>
      <c r="H317" s="33"/>
      <c r="I317" s="34"/>
      <c r="J317" s="35"/>
      <c r="K317" s="104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I317" s="18"/>
      <c r="AJ317" s="18"/>
      <c r="AK317" s="18"/>
      <c r="AL317" s="18"/>
      <c r="AM317" s="18"/>
      <c r="AN317" s="18"/>
      <c r="AO317" s="18"/>
      <c r="AP317" s="18"/>
      <c r="AQ317" s="18"/>
      <c r="AR317" s="18"/>
      <c r="AS317" s="18"/>
      <c r="AT317" s="18"/>
      <c r="AU317" s="18"/>
      <c r="AV317" s="18"/>
      <c r="AW317" s="19"/>
      <c r="AX317" s="18"/>
      <c r="AY317" s="18"/>
      <c r="AZ317" s="18"/>
      <c r="BA317" s="18"/>
      <c r="BB317" s="18"/>
      <c r="BC317" s="18"/>
      <c r="BD317" s="18"/>
      <c r="BE317" s="18"/>
      <c r="BF317" s="18"/>
      <c r="BG317" s="18"/>
      <c r="BH317" s="19"/>
      <c r="BI317" s="18"/>
      <c r="BJ317" s="18"/>
      <c r="BK317" s="18"/>
      <c r="BL317" s="18"/>
      <c r="BM317" s="18"/>
      <c r="BN317" s="18"/>
      <c r="BO317" s="18"/>
      <c r="BP317" s="18"/>
      <c r="BQ317" s="18"/>
      <c r="BR317" s="18"/>
      <c r="BS317" s="19"/>
      <c r="BT317" s="18"/>
      <c r="BU317" s="18"/>
      <c r="BV317" s="18"/>
      <c r="BW317" s="18"/>
      <c r="BX317" s="18"/>
      <c r="BY317" s="18"/>
      <c r="BZ317" s="18"/>
      <c r="CA317" s="18"/>
      <c r="CB317" s="18"/>
      <c r="CC317" s="18"/>
      <c r="CD317" s="18"/>
      <c r="CE317" s="18"/>
      <c r="CF317" s="18"/>
      <c r="CG317" s="18"/>
      <c r="CH317" s="18"/>
      <c r="CI317" s="18"/>
      <c r="CJ317" s="8">
        <f t="shared" si="149"/>
        <v>0</v>
      </c>
      <c r="CK317" s="8">
        <f t="shared" si="150"/>
        <v>0</v>
      </c>
      <c r="CL317" s="8" t="str">
        <f t="shared" si="161"/>
        <v/>
      </c>
      <c r="CM317" s="8" t="str">
        <f t="shared" si="162"/>
        <v/>
      </c>
      <c r="CN317" s="8" t="str">
        <f t="shared" si="163"/>
        <v/>
      </c>
      <c r="CO317" s="8" t="str">
        <f t="shared" si="164"/>
        <v/>
      </c>
      <c r="CP317" s="8">
        <f>IF(D317="",0,IF(D317=E317,0,IF(D317&lt;E317,0,IF('Equipes et choix des points'!$I$2=1,IF('Matchs et classements'!D317&gt;'Matchs et classements'!E317,3),IF('Equipes et choix des points'!$I$2=2,IF('Matchs et classements'!D317&gt;E317,4))))))</f>
        <v>0</v>
      </c>
      <c r="CQ317" s="8">
        <f>IF(E317="",0,IF(E317=D317,0,IF(E317&lt;D317,0,IF('Equipes et choix des points'!$I$2=1,IF('Matchs et classements'!E317&gt;'Matchs et classements'!D317,3),IF('Equipes et choix des points'!$I$2=2,IF('Matchs et classements'!E317&gt;'Matchs et classements'!D317,4))))))</f>
        <v>0</v>
      </c>
      <c r="CR317" s="8">
        <f>IF(D317="",0,IF(D317&gt;E317,0,IF(D317&lt;E317,0,IF('Equipes et choix des points'!$I$2=1,IF('Matchs et classements'!D317='Matchs et classements'!E317,1),IF('Equipes et choix des points'!$I$2=2,IF('Matchs et classements'!D317='Matchs et classements'!E317,2))))))</f>
        <v>0</v>
      </c>
      <c r="CS317" s="8">
        <f>IF(E317="",0,IF(E317&gt;D317,0,IF(E317&lt;D317,0,IF('Equipes et choix des points'!$I$2=1,IF('Matchs et classements'!E317='Matchs et classements'!D317,1),IF('Equipes et choix des points'!$I$2=2,IF('Matchs et classements'!E317='Matchs et classements'!D317,2))))))</f>
        <v>0</v>
      </c>
      <c r="CT317" s="8">
        <f>IF(D317="",0,IF(D317&gt;E317,0,IF(D317=E317,0,IF('Equipes et choix des points'!$I$2=1,IF('Matchs et classements'!D317&lt;'Matchs et classements'!E317,0),IF('Equipes et choix des points'!$I$2=2,IF('Matchs et classements'!D317&lt;'Matchs et classements'!E317,1))))))</f>
        <v>0</v>
      </c>
      <c r="CU317" s="8">
        <f>IF(E317="",0,IF(E317&gt;D317,0,IF(E317=D317,0,IF('Equipes et choix des points'!$I$2=1,IF('Matchs et classements'!E317&lt;'Matchs et classements'!D317,0),IF('Equipes et choix des points'!$I$2=2,IF('Matchs et classements'!E317&lt;'Matchs et classements'!D317,1))))))</f>
        <v>0</v>
      </c>
      <c r="CV317" s="8">
        <f t="shared" si="165"/>
        <v>0</v>
      </c>
      <c r="CW317" s="8">
        <f t="shared" si="166"/>
        <v>0</v>
      </c>
      <c r="CX317" s="8">
        <f t="shared" si="167"/>
        <v>0</v>
      </c>
      <c r="CY317" s="8">
        <f t="shared" si="168"/>
        <v>0</v>
      </c>
      <c r="CZ317" s="8" t="b">
        <f t="shared" si="151"/>
        <v>0</v>
      </c>
      <c r="DA317" s="8" t="b">
        <f t="shared" si="152"/>
        <v>0</v>
      </c>
      <c r="DB317" s="8" t="b">
        <f t="shared" si="153"/>
        <v>0</v>
      </c>
      <c r="DC317" s="8" t="b">
        <f t="shared" si="154"/>
        <v>0</v>
      </c>
      <c r="DD317" s="8" t="b">
        <f t="shared" si="155"/>
        <v>0</v>
      </c>
      <c r="DE317" s="8" t="b">
        <f t="shared" si="156"/>
        <v>0</v>
      </c>
      <c r="DF317" s="8">
        <f t="shared" si="157"/>
        <v>0</v>
      </c>
      <c r="DG317" s="8">
        <f t="shared" si="158"/>
        <v>0</v>
      </c>
      <c r="DH317" s="8">
        <f t="shared" si="159"/>
        <v>0</v>
      </c>
      <c r="DI317" s="8">
        <f t="shared" si="160"/>
        <v>0</v>
      </c>
      <c r="DJ317" s="19"/>
      <c r="DK317" s="18"/>
      <c r="DL317" s="18"/>
      <c r="DM317" s="19"/>
      <c r="DN317" s="19"/>
      <c r="DO317" s="18"/>
      <c r="DP317" s="18"/>
      <c r="DQ317" s="19"/>
      <c r="DR317" s="19"/>
      <c r="DS317" s="18"/>
      <c r="DT317" s="18"/>
      <c r="DU317" s="19"/>
      <c r="DV317" s="18"/>
      <c r="DW317" s="18"/>
      <c r="DX317" s="18"/>
      <c r="DY317" s="18"/>
      <c r="DZ317" s="18"/>
      <c r="EA317" s="18"/>
      <c r="EB317" s="18"/>
      <c r="EC317" s="18"/>
      <c r="ED317" s="18"/>
      <c r="EE317" s="18"/>
      <c r="EF317" s="18"/>
      <c r="EG317" s="18"/>
      <c r="EH317" s="18"/>
      <c r="EI317" s="18"/>
      <c r="EJ317" s="18"/>
      <c r="EK317" s="18"/>
      <c r="EL317" s="18"/>
      <c r="EM317" s="18"/>
      <c r="EN317" s="18"/>
      <c r="EO317" s="18"/>
      <c r="EP317" s="18"/>
      <c r="EQ317" s="18"/>
      <c r="ER317" s="18"/>
      <c r="ES317" s="18"/>
      <c r="ET317" s="18"/>
      <c r="EU317" s="18"/>
      <c r="EV317" s="18"/>
      <c r="EW317" s="18"/>
      <c r="EX317" s="18"/>
      <c r="EY317" s="18"/>
      <c r="EZ317" s="18"/>
      <c r="FA317" s="18"/>
      <c r="FB317" s="18"/>
      <c r="FC317" s="18"/>
      <c r="FD317" s="18"/>
      <c r="FE317" s="18"/>
    </row>
    <row r="318" spans="1:161" x14ac:dyDescent="0.25">
      <c r="A318" s="28"/>
      <c r="B318" s="71"/>
      <c r="C318" s="29"/>
      <c r="D318" s="30"/>
      <c r="E318" s="31"/>
      <c r="F318" s="32"/>
      <c r="G318" s="74"/>
      <c r="H318" s="33"/>
      <c r="I318" s="34"/>
      <c r="J318" s="35"/>
      <c r="K318" s="104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18"/>
      <c r="AF318" s="18"/>
      <c r="AG318" s="18"/>
      <c r="AH318" s="18"/>
      <c r="AI318" s="18"/>
      <c r="AJ318" s="18"/>
      <c r="AK318" s="18"/>
      <c r="AL318" s="18"/>
      <c r="AM318" s="18"/>
      <c r="AN318" s="18"/>
      <c r="AO318" s="18"/>
      <c r="AP318" s="18"/>
      <c r="AQ318" s="18"/>
      <c r="AR318" s="18"/>
      <c r="AS318" s="18"/>
      <c r="AT318" s="18"/>
      <c r="AU318" s="18"/>
      <c r="AV318" s="18"/>
      <c r="AW318" s="19"/>
      <c r="AX318" s="18"/>
      <c r="AY318" s="18"/>
      <c r="AZ318" s="18"/>
      <c r="BA318" s="18"/>
      <c r="BB318" s="18"/>
      <c r="BC318" s="18"/>
      <c r="BD318" s="18"/>
      <c r="BE318" s="18"/>
      <c r="BF318" s="18"/>
      <c r="BG318" s="18"/>
      <c r="BH318" s="19"/>
      <c r="BI318" s="18"/>
      <c r="BJ318" s="18"/>
      <c r="BK318" s="18"/>
      <c r="BL318" s="18"/>
      <c r="BM318" s="18"/>
      <c r="BN318" s="18"/>
      <c r="BO318" s="18"/>
      <c r="BP318" s="18"/>
      <c r="BQ318" s="18"/>
      <c r="BR318" s="18"/>
      <c r="BS318" s="19"/>
      <c r="BT318" s="18"/>
      <c r="BU318" s="18"/>
      <c r="BV318" s="18"/>
      <c r="BW318" s="18"/>
      <c r="BX318" s="18"/>
      <c r="BY318" s="18"/>
      <c r="BZ318" s="18"/>
      <c r="CA318" s="18"/>
      <c r="CB318" s="18"/>
      <c r="CC318" s="18"/>
      <c r="CD318" s="18"/>
      <c r="CE318" s="18"/>
      <c r="CF318" s="18"/>
      <c r="CG318" s="18"/>
      <c r="CH318" s="18"/>
      <c r="CI318" s="18"/>
      <c r="CJ318" s="8">
        <f t="shared" si="149"/>
        <v>0</v>
      </c>
      <c r="CK318" s="8">
        <f t="shared" si="150"/>
        <v>0</v>
      </c>
      <c r="CL318" s="8" t="str">
        <f t="shared" si="161"/>
        <v/>
      </c>
      <c r="CM318" s="8" t="str">
        <f t="shared" si="162"/>
        <v/>
      </c>
      <c r="CN318" s="8" t="str">
        <f t="shared" si="163"/>
        <v/>
      </c>
      <c r="CO318" s="8" t="str">
        <f t="shared" si="164"/>
        <v/>
      </c>
      <c r="CP318" s="8">
        <f>IF(D318="",0,IF(D318=E318,0,IF(D318&lt;E318,0,IF('Equipes et choix des points'!$I$2=1,IF('Matchs et classements'!D318&gt;'Matchs et classements'!E318,3),IF('Equipes et choix des points'!$I$2=2,IF('Matchs et classements'!D318&gt;E318,4))))))</f>
        <v>0</v>
      </c>
      <c r="CQ318" s="8">
        <f>IF(E318="",0,IF(E318=D318,0,IF(E318&lt;D318,0,IF('Equipes et choix des points'!$I$2=1,IF('Matchs et classements'!E318&gt;'Matchs et classements'!D318,3),IF('Equipes et choix des points'!$I$2=2,IF('Matchs et classements'!E318&gt;'Matchs et classements'!D318,4))))))</f>
        <v>0</v>
      </c>
      <c r="CR318" s="8">
        <f>IF(D318="",0,IF(D318&gt;E318,0,IF(D318&lt;E318,0,IF('Equipes et choix des points'!$I$2=1,IF('Matchs et classements'!D318='Matchs et classements'!E318,1),IF('Equipes et choix des points'!$I$2=2,IF('Matchs et classements'!D318='Matchs et classements'!E318,2))))))</f>
        <v>0</v>
      </c>
      <c r="CS318" s="8">
        <f>IF(E318="",0,IF(E318&gt;D318,0,IF(E318&lt;D318,0,IF('Equipes et choix des points'!$I$2=1,IF('Matchs et classements'!E318='Matchs et classements'!D318,1),IF('Equipes et choix des points'!$I$2=2,IF('Matchs et classements'!E318='Matchs et classements'!D318,2))))))</f>
        <v>0</v>
      </c>
      <c r="CT318" s="8">
        <f>IF(D318="",0,IF(D318&gt;E318,0,IF(D318=E318,0,IF('Equipes et choix des points'!$I$2=1,IF('Matchs et classements'!D318&lt;'Matchs et classements'!E318,0),IF('Equipes et choix des points'!$I$2=2,IF('Matchs et classements'!D318&lt;'Matchs et classements'!E318,1))))))</f>
        <v>0</v>
      </c>
      <c r="CU318" s="8">
        <f>IF(E318="",0,IF(E318&gt;D318,0,IF(E318=D318,0,IF('Equipes et choix des points'!$I$2=1,IF('Matchs et classements'!E318&lt;'Matchs et classements'!D318,0),IF('Equipes et choix des points'!$I$2=2,IF('Matchs et classements'!E318&lt;'Matchs et classements'!D318,1))))))</f>
        <v>0</v>
      </c>
      <c r="CV318" s="8">
        <f t="shared" si="165"/>
        <v>0</v>
      </c>
      <c r="CW318" s="8">
        <f t="shared" si="166"/>
        <v>0</v>
      </c>
      <c r="CX318" s="8">
        <f t="shared" si="167"/>
        <v>0</v>
      </c>
      <c r="CY318" s="8">
        <f t="shared" si="168"/>
        <v>0</v>
      </c>
      <c r="CZ318" s="8" t="b">
        <f t="shared" si="151"/>
        <v>0</v>
      </c>
      <c r="DA318" s="8" t="b">
        <f t="shared" si="152"/>
        <v>0</v>
      </c>
      <c r="DB318" s="8" t="b">
        <f t="shared" si="153"/>
        <v>0</v>
      </c>
      <c r="DC318" s="8" t="b">
        <f t="shared" si="154"/>
        <v>0</v>
      </c>
      <c r="DD318" s="8" t="b">
        <f t="shared" si="155"/>
        <v>0</v>
      </c>
      <c r="DE318" s="8" t="b">
        <f t="shared" si="156"/>
        <v>0</v>
      </c>
      <c r="DF318" s="8">
        <f t="shared" si="157"/>
        <v>0</v>
      </c>
      <c r="DG318" s="8">
        <f t="shared" si="158"/>
        <v>0</v>
      </c>
      <c r="DH318" s="8">
        <f t="shared" si="159"/>
        <v>0</v>
      </c>
      <c r="DI318" s="8">
        <f t="shared" si="160"/>
        <v>0</v>
      </c>
      <c r="DJ318" s="19"/>
      <c r="DK318" s="18"/>
      <c r="DL318" s="18"/>
      <c r="DM318" s="19"/>
      <c r="DN318" s="19"/>
      <c r="DO318" s="18"/>
      <c r="DP318" s="18"/>
      <c r="DQ318" s="19"/>
      <c r="DR318" s="19"/>
      <c r="DS318" s="18"/>
      <c r="DT318" s="18"/>
      <c r="DU318" s="19"/>
      <c r="DV318" s="18"/>
      <c r="DW318" s="18"/>
      <c r="DX318" s="18"/>
      <c r="DY318" s="18"/>
      <c r="DZ318" s="18"/>
      <c r="EA318" s="18"/>
      <c r="EB318" s="18"/>
      <c r="EC318" s="18"/>
      <c r="ED318" s="18"/>
      <c r="EE318" s="18"/>
      <c r="EF318" s="18"/>
      <c r="EG318" s="18"/>
      <c r="EH318" s="18"/>
      <c r="EI318" s="18"/>
      <c r="EJ318" s="18"/>
      <c r="EK318" s="18"/>
      <c r="EL318" s="18"/>
      <c r="EM318" s="18"/>
      <c r="EN318" s="18"/>
      <c r="EO318" s="18"/>
      <c r="EP318" s="18"/>
      <c r="EQ318" s="18"/>
      <c r="ER318" s="18"/>
      <c r="ES318" s="18"/>
      <c r="ET318" s="18"/>
      <c r="EU318" s="18"/>
      <c r="EV318" s="18"/>
      <c r="EW318" s="18"/>
      <c r="EX318" s="18"/>
      <c r="EY318" s="18"/>
      <c r="EZ318" s="18"/>
      <c r="FA318" s="18"/>
      <c r="FB318" s="18"/>
      <c r="FC318" s="18"/>
      <c r="FD318" s="18"/>
      <c r="FE318" s="18"/>
    </row>
    <row r="319" spans="1:161" x14ac:dyDescent="0.25">
      <c r="A319" s="28"/>
      <c r="B319" s="71"/>
      <c r="C319" s="29"/>
      <c r="D319" s="30"/>
      <c r="E319" s="31"/>
      <c r="F319" s="32"/>
      <c r="G319" s="74"/>
      <c r="H319" s="33"/>
      <c r="I319" s="34"/>
      <c r="J319" s="35"/>
      <c r="K319" s="104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18"/>
      <c r="AF319" s="18"/>
      <c r="AG319" s="18"/>
      <c r="AH319" s="18"/>
      <c r="AI319" s="18"/>
      <c r="AJ319" s="18"/>
      <c r="AK319" s="18"/>
      <c r="AL319" s="18"/>
      <c r="AM319" s="18"/>
      <c r="AN319" s="18"/>
      <c r="AO319" s="18"/>
      <c r="AP319" s="18"/>
      <c r="AQ319" s="18"/>
      <c r="AR319" s="18"/>
      <c r="AS319" s="18"/>
      <c r="AT319" s="18"/>
      <c r="AU319" s="18"/>
      <c r="AV319" s="18"/>
      <c r="AW319" s="19"/>
      <c r="AX319" s="18"/>
      <c r="AY319" s="18"/>
      <c r="AZ319" s="18"/>
      <c r="BA319" s="18"/>
      <c r="BB319" s="18"/>
      <c r="BC319" s="18"/>
      <c r="BD319" s="18"/>
      <c r="BE319" s="18"/>
      <c r="BF319" s="18"/>
      <c r="BG319" s="18"/>
      <c r="BH319" s="19"/>
      <c r="BI319" s="18"/>
      <c r="BJ319" s="18"/>
      <c r="BK319" s="18"/>
      <c r="BL319" s="18"/>
      <c r="BM319" s="18"/>
      <c r="BN319" s="18"/>
      <c r="BO319" s="18"/>
      <c r="BP319" s="18"/>
      <c r="BQ319" s="18"/>
      <c r="BR319" s="18"/>
      <c r="BS319" s="19"/>
      <c r="BT319" s="18"/>
      <c r="BU319" s="18"/>
      <c r="BV319" s="18"/>
      <c r="BW319" s="18"/>
      <c r="BX319" s="18"/>
      <c r="BY319" s="18"/>
      <c r="BZ319" s="18"/>
      <c r="CA319" s="18"/>
      <c r="CB319" s="18"/>
      <c r="CC319" s="18"/>
      <c r="CD319" s="18"/>
      <c r="CE319" s="18"/>
      <c r="CF319" s="18"/>
      <c r="CG319" s="18"/>
      <c r="CH319" s="18"/>
      <c r="CI319" s="18"/>
      <c r="CJ319" s="8">
        <f t="shared" si="149"/>
        <v>0</v>
      </c>
      <c r="CK319" s="8">
        <f t="shared" si="150"/>
        <v>0</v>
      </c>
      <c r="CL319" s="8" t="str">
        <f t="shared" si="161"/>
        <v/>
      </c>
      <c r="CM319" s="8" t="str">
        <f t="shared" si="162"/>
        <v/>
      </c>
      <c r="CN319" s="8" t="str">
        <f t="shared" si="163"/>
        <v/>
      </c>
      <c r="CO319" s="8" t="str">
        <f t="shared" si="164"/>
        <v/>
      </c>
      <c r="CP319" s="8">
        <f>IF(D319="",0,IF(D319=E319,0,IF(D319&lt;E319,0,IF('Equipes et choix des points'!$I$2=1,IF('Matchs et classements'!D319&gt;'Matchs et classements'!E319,3),IF('Equipes et choix des points'!$I$2=2,IF('Matchs et classements'!D319&gt;E319,4))))))</f>
        <v>0</v>
      </c>
      <c r="CQ319" s="8">
        <f>IF(E319="",0,IF(E319=D319,0,IF(E319&lt;D319,0,IF('Equipes et choix des points'!$I$2=1,IF('Matchs et classements'!E319&gt;'Matchs et classements'!D319,3),IF('Equipes et choix des points'!$I$2=2,IF('Matchs et classements'!E319&gt;'Matchs et classements'!D319,4))))))</f>
        <v>0</v>
      </c>
      <c r="CR319" s="8">
        <f>IF(D319="",0,IF(D319&gt;E319,0,IF(D319&lt;E319,0,IF('Equipes et choix des points'!$I$2=1,IF('Matchs et classements'!D319='Matchs et classements'!E319,1),IF('Equipes et choix des points'!$I$2=2,IF('Matchs et classements'!D319='Matchs et classements'!E319,2))))))</f>
        <v>0</v>
      </c>
      <c r="CS319" s="8">
        <f>IF(E319="",0,IF(E319&gt;D319,0,IF(E319&lt;D319,0,IF('Equipes et choix des points'!$I$2=1,IF('Matchs et classements'!E319='Matchs et classements'!D319,1),IF('Equipes et choix des points'!$I$2=2,IF('Matchs et classements'!E319='Matchs et classements'!D319,2))))))</f>
        <v>0</v>
      </c>
      <c r="CT319" s="8">
        <f>IF(D319="",0,IF(D319&gt;E319,0,IF(D319=E319,0,IF('Equipes et choix des points'!$I$2=1,IF('Matchs et classements'!D319&lt;'Matchs et classements'!E319,0),IF('Equipes et choix des points'!$I$2=2,IF('Matchs et classements'!D319&lt;'Matchs et classements'!E319,1))))))</f>
        <v>0</v>
      </c>
      <c r="CU319" s="8">
        <f>IF(E319="",0,IF(E319&gt;D319,0,IF(E319=D319,0,IF('Equipes et choix des points'!$I$2=1,IF('Matchs et classements'!E319&lt;'Matchs et classements'!D319,0),IF('Equipes et choix des points'!$I$2=2,IF('Matchs et classements'!E319&lt;'Matchs et classements'!D319,1))))))</f>
        <v>0</v>
      </c>
      <c r="CV319" s="8">
        <f t="shared" si="165"/>
        <v>0</v>
      </c>
      <c r="CW319" s="8">
        <f t="shared" si="166"/>
        <v>0</v>
      </c>
      <c r="CX319" s="8">
        <f t="shared" si="167"/>
        <v>0</v>
      </c>
      <c r="CY319" s="8">
        <f t="shared" si="168"/>
        <v>0</v>
      </c>
      <c r="CZ319" s="8" t="b">
        <f t="shared" si="151"/>
        <v>0</v>
      </c>
      <c r="DA319" s="8" t="b">
        <f t="shared" si="152"/>
        <v>0</v>
      </c>
      <c r="DB319" s="8" t="b">
        <f t="shared" si="153"/>
        <v>0</v>
      </c>
      <c r="DC319" s="8" t="b">
        <f t="shared" si="154"/>
        <v>0</v>
      </c>
      <c r="DD319" s="8" t="b">
        <f t="shared" si="155"/>
        <v>0</v>
      </c>
      <c r="DE319" s="8" t="b">
        <f t="shared" si="156"/>
        <v>0</v>
      </c>
      <c r="DF319" s="8">
        <f t="shared" si="157"/>
        <v>0</v>
      </c>
      <c r="DG319" s="8">
        <f t="shared" si="158"/>
        <v>0</v>
      </c>
      <c r="DH319" s="8">
        <f t="shared" si="159"/>
        <v>0</v>
      </c>
      <c r="DI319" s="8">
        <f t="shared" si="160"/>
        <v>0</v>
      </c>
      <c r="DJ319" s="19"/>
      <c r="DK319" s="18"/>
      <c r="DL319" s="18"/>
      <c r="DM319" s="19"/>
      <c r="DN319" s="19"/>
      <c r="DO319" s="18"/>
      <c r="DP319" s="18"/>
      <c r="DQ319" s="19"/>
      <c r="DR319" s="19"/>
      <c r="DS319" s="18"/>
      <c r="DT319" s="18"/>
      <c r="DU319" s="19"/>
      <c r="DV319" s="18"/>
      <c r="DW319" s="18"/>
      <c r="DX319" s="18"/>
      <c r="DY319" s="18"/>
      <c r="DZ319" s="18"/>
      <c r="EA319" s="18"/>
      <c r="EB319" s="18"/>
      <c r="EC319" s="18"/>
      <c r="ED319" s="18"/>
      <c r="EE319" s="18"/>
      <c r="EF319" s="18"/>
      <c r="EG319" s="18"/>
      <c r="EH319" s="18"/>
      <c r="EI319" s="18"/>
      <c r="EJ319" s="18"/>
      <c r="EK319" s="18"/>
      <c r="EL319" s="18"/>
      <c r="EM319" s="18"/>
      <c r="EN319" s="18"/>
      <c r="EO319" s="18"/>
      <c r="EP319" s="18"/>
      <c r="EQ319" s="18"/>
      <c r="ER319" s="18"/>
      <c r="ES319" s="18"/>
      <c r="ET319" s="18"/>
      <c r="EU319" s="18"/>
      <c r="EV319" s="18"/>
      <c r="EW319" s="18"/>
      <c r="EX319" s="18"/>
      <c r="EY319" s="18"/>
      <c r="EZ319" s="18"/>
      <c r="FA319" s="18"/>
      <c r="FB319" s="18"/>
      <c r="FC319" s="18"/>
      <c r="FD319" s="18"/>
      <c r="FE319" s="18"/>
    </row>
    <row r="320" spans="1:161" x14ac:dyDescent="0.25">
      <c r="A320" s="28"/>
      <c r="B320" s="71"/>
      <c r="C320" s="29"/>
      <c r="D320" s="30"/>
      <c r="E320" s="31"/>
      <c r="F320" s="32"/>
      <c r="G320" s="74"/>
      <c r="H320" s="33"/>
      <c r="I320" s="34"/>
      <c r="J320" s="35"/>
      <c r="K320" s="104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18"/>
      <c r="AF320" s="18"/>
      <c r="AG320" s="18"/>
      <c r="AH320" s="18"/>
      <c r="AI320" s="18"/>
      <c r="AJ320" s="18"/>
      <c r="AK320" s="18"/>
      <c r="AL320" s="18"/>
      <c r="AM320" s="18"/>
      <c r="AN320" s="18"/>
      <c r="AO320" s="18"/>
      <c r="AP320" s="18"/>
      <c r="AQ320" s="18"/>
      <c r="AR320" s="18"/>
      <c r="AS320" s="18"/>
      <c r="AT320" s="18"/>
      <c r="AU320" s="18"/>
      <c r="AV320" s="18"/>
      <c r="AW320" s="19"/>
      <c r="AX320" s="18"/>
      <c r="AY320" s="18"/>
      <c r="AZ320" s="18"/>
      <c r="BA320" s="18"/>
      <c r="BB320" s="18"/>
      <c r="BC320" s="18"/>
      <c r="BD320" s="18"/>
      <c r="BE320" s="18"/>
      <c r="BF320" s="18"/>
      <c r="BG320" s="18"/>
      <c r="BH320" s="19"/>
      <c r="BI320" s="18"/>
      <c r="BJ320" s="18"/>
      <c r="BK320" s="18"/>
      <c r="BL320" s="18"/>
      <c r="BM320" s="18"/>
      <c r="BN320" s="18"/>
      <c r="BO320" s="18"/>
      <c r="BP320" s="18"/>
      <c r="BQ320" s="18"/>
      <c r="BR320" s="18"/>
      <c r="BS320" s="19"/>
      <c r="BT320" s="18"/>
      <c r="BU320" s="18"/>
      <c r="BV320" s="18"/>
      <c r="BW320" s="18"/>
      <c r="BX320" s="18"/>
      <c r="BY320" s="18"/>
      <c r="BZ320" s="18"/>
      <c r="CA320" s="18"/>
      <c r="CB320" s="18"/>
      <c r="CC320" s="18"/>
      <c r="CD320" s="18"/>
      <c r="CE320" s="18"/>
      <c r="CF320" s="18"/>
      <c r="CG320" s="18"/>
      <c r="CH320" s="18"/>
      <c r="CI320" s="18"/>
      <c r="CJ320" s="8">
        <f t="shared" si="149"/>
        <v>0</v>
      </c>
      <c r="CK320" s="8">
        <f t="shared" si="150"/>
        <v>0</v>
      </c>
      <c r="CL320" s="8" t="str">
        <f t="shared" si="161"/>
        <v/>
      </c>
      <c r="CM320" s="8" t="str">
        <f t="shared" si="162"/>
        <v/>
      </c>
      <c r="CN320" s="8" t="str">
        <f t="shared" si="163"/>
        <v/>
      </c>
      <c r="CO320" s="8" t="str">
        <f t="shared" si="164"/>
        <v/>
      </c>
      <c r="CP320" s="8">
        <f>IF(D320="",0,IF(D320=E320,0,IF(D320&lt;E320,0,IF('Equipes et choix des points'!$I$2=1,IF('Matchs et classements'!D320&gt;'Matchs et classements'!E320,3),IF('Equipes et choix des points'!$I$2=2,IF('Matchs et classements'!D320&gt;E320,4))))))</f>
        <v>0</v>
      </c>
      <c r="CQ320" s="8">
        <f>IF(E320="",0,IF(E320=D320,0,IF(E320&lt;D320,0,IF('Equipes et choix des points'!$I$2=1,IF('Matchs et classements'!E320&gt;'Matchs et classements'!D320,3),IF('Equipes et choix des points'!$I$2=2,IF('Matchs et classements'!E320&gt;'Matchs et classements'!D320,4))))))</f>
        <v>0</v>
      </c>
      <c r="CR320" s="8">
        <f>IF(D320="",0,IF(D320&gt;E320,0,IF(D320&lt;E320,0,IF('Equipes et choix des points'!$I$2=1,IF('Matchs et classements'!D320='Matchs et classements'!E320,1),IF('Equipes et choix des points'!$I$2=2,IF('Matchs et classements'!D320='Matchs et classements'!E320,2))))))</f>
        <v>0</v>
      </c>
      <c r="CS320" s="8">
        <f>IF(E320="",0,IF(E320&gt;D320,0,IF(E320&lt;D320,0,IF('Equipes et choix des points'!$I$2=1,IF('Matchs et classements'!E320='Matchs et classements'!D320,1),IF('Equipes et choix des points'!$I$2=2,IF('Matchs et classements'!E320='Matchs et classements'!D320,2))))))</f>
        <v>0</v>
      </c>
      <c r="CT320" s="8">
        <f>IF(D320="",0,IF(D320&gt;E320,0,IF(D320=E320,0,IF('Equipes et choix des points'!$I$2=1,IF('Matchs et classements'!D320&lt;'Matchs et classements'!E320,0),IF('Equipes et choix des points'!$I$2=2,IF('Matchs et classements'!D320&lt;'Matchs et classements'!E320,1))))))</f>
        <v>0</v>
      </c>
      <c r="CU320" s="8">
        <f>IF(E320="",0,IF(E320&gt;D320,0,IF(E320=D320,0,IF('Equipes et choix des points'!$I$2=1,IF('Matchs et classements'!E320&lt;'Matchs et classements'!D320,0),IF('Equipes et choix des points'!$I$2=2,IF('Matchs et classements'!E320&lt;'Matchs et classements'!D320,1))))))</f>
        <v>0</v>
      </c>
      <c r="CV320" s="8">
        <f t="shared" si="165"/>
        <v>0</v>
      </c>
      <c r="CW320" s="8">
        <f t="shared" si="166"/>
        <v>0</v>
      </c>
      <c r="CX320" s="8">
        <f t="shared" si="167"/>
        <v>0</v>
      </c>
      <c r="CY320" s="8">
        <f t="shared" si="168"/>
        <v>0</v>
      </c>
      <c r="CZ320" s="8" t="b">
        <f t="shared" si="151"/>
        <v>0</v>
      </c>
      <c r="DA320" s="8" t="b">
        <f t="shared" si="152"/>
        <v>0</v>
      </c>
      <c r="DB320" s="8" t="b">
        <f t="shared" si="153"/>
        <v>0</v>
      </c>
      <c r="DC320" s="8" t="b">
        <f t="shared" si="154"/>
        <v>0</v>
      </c>
      <c r="DD320" s="8" t="b">
        <f t="shared" si="155"/>
        <v>0</v>
      </c>
      <c r="DE320" s="8" t="b">
        <f t="shared" si="156"/>
        <v>0</v>
      </c>
      <c r="DF320" s="8">
        <f t="shared" si="157"/>
        <v>0</v>
      </c>
      <c r="DG320" s="8">
        <f t="shared" si="158"/>
        <v>0</v>
      </c>
      <c r="DH320" s="8">
        <f t="shared" si="159"/>
        <v>0</v>
      </c>
      <c r="DI320" s="8">
        <f t="shared" si="160"/>
        <v>0</v>
      </c>
      <c r="DJ320" s="19"/>
      <c r="DK320" s="18"/>
      <c r="DL320" s="18"/>
      <c r="DM320" s="19"/>
      <c r="DN320" s="19"/>
      <c r="DO320" s="18"/>
      <c r="DP320" s="18"/>
      <c r="DQ320" s="19"/>
      <c r="DR320" s="19"/>
      <c r="DS320" s="18"/>
      <c r="DT320" s="18"/>
      <c r="DU320" s="19"/>
      <c r="DV320" s="18"/>
      <c r="DW320" s="18"/>
      <c r="DX320" s="18"/>
      <c r="DY320" s="18"/>
      <c r="DZ320" s="18"/>
      <c r="EA320" s="18"/>
      <c r="EB320" s="18"/>
      <c r="EC320" s="18"/>
      <c r="ED320" s="18"/>
      <c r="EE320" s="18"/>
      <c r="EF320" s="18"/>
      <c r="EG320" s="18"/>
      <c r="EH320" s="18"/>
      <c r="EI320" s="18"/>
      <c r="EJ320" s="18"/>
      <c r="EK320" s="18"/>
      <c r="EL320" s="18"/>
      <c r="EM320" s="18"/>
      <c r="EN320" s="18"/>
      <c r="EO320" s="18"/>
      <c r="EP320" s="18"/>
      <c r="EQ320" s="18"/>
      <c r="ER320" s="18"/>
      <c r="ES320" s="18"/>
      <c r="ET320" s="18"/>
      <c r="EU320" s="18"/>
      <c r="EV320" s="18"/>
      <c r="EW320" s="18"/>
      <c r="EX320" s="18"/>
      <c r="EY320" s="18"/>
      <c r="EZ320" s="18"/>
      <c r="FA320" s="18"/>
      <c r="FB320" s="18"/>
      <c r="FC320" s="18"/>
      <c r="FD320" s="18"/>
      <c r="FE320" s="18"/>
    </row>
    <row r="321" spans="1:161" x14ac:dyDescent="0.25">
      <c r="A321" s="28"/>
      <c r="B321" s="71"/>
      <c r="C321" s="29"/>
      <c r="D321" s="30"/>
      <c r="E321" s="31"/>
      <c r="F321" s="32"/>
      <c r="G321" s="74"/>
      <c r="H321" s="33"/>
      <c r="I321" s="34"/>
      <c r="J321" s="35"/>
      <c r="K321" s="104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18"/>
      <c r="AF321" s="18"/>
      <c r="AG321" s="18"/>
      <c r="AH321" s="18"/>
      <c r="AI321" s="18"/>
      <c r="AJ321" s="18"/>
      <c r="AK321" s="18"/>
      <c r="AL321" s="18"/>
      <c r="AM321" s="18"/>
      <c r="AN321" s="18"/>
      <c r="AO321" s="18"/>
      <c r="AP321" s="18"/>
      <c r="AQ321" s="18"/>
      <c r="AR321" s="18"/>
      <c r="AS321" s="18"/>
      <c r="AT321" s="18"/>
      <c r="AU321" s="18"/>
      <c r="AV321" s="18"/>
      <c r="AW321" s="19"/>
      <c r="AX321" s="18"/>
      <c r="AY321" s="18"/>
      <c r="AZ321" s="18"/>
      <c r="BA321" s="18"/>
      <c r="BB321" s="18"/>
      <c r="BC321" s="18"/>
      <c r="BD321" s="18"/>
      <c r="BE321" s="18"/>
      <c r="BF321" s="18"/>
      <c r="BG321" s="18"/>
      <c r="BH321" s="19"/>
      <c r="BI321" s="18"/>
      <c r="BJ321" s="18"/>
      <c r="BK321" s="18"/>
      <c r="BL321" s="18"/>
      <c r="BM321" s="18"/>
      <c r="BN321" s="18"/>
      <c r="BO321" s="18"/>
      <c r="BP321" s="18"/>
      <c r="BQ321" s="18"/>
      <c r="BR321" s="18"/>
      <c r="BS321" s="19"/>
      <c r="BT321" s="18"/>
      <c r="BU321" s="18"/>
      <c r="BV321" s="18"/>
      <c r="BW321" s="18"/>
      <c r="BX321" s="18"/>
      <c r="BY321" s="18"/>
      <c r="BZ321" s="18"/>
      <c r="CA321" s="18"/>
      <c r="CB321" s="18"/>
      <c r="CC321" s="18"/>
      <c r="CD321" s="18"/>
      <c r="CE321" s="18"/>
      <c r="CF321" s="18"/>
      <c r="CG321" s="18"/>
      <c r="CH321" s="18"/>
      <c r="CI321" s="18"/>
      <c r="CJ321" s="8">
        <f t="shared" si="149"/>
        <v>0</v>
      </c>
      <c r="CK321" s="8">
        <f t="shared" si="150"/>
        <v>0</v>
      </c>
      <c r="CL321" s="8" t="str">
        <f t="shared" si="161"/>
        <v/>
      </c>
      <c r="CM321" s="8" t="str">
        <f t="shared" si="162"/>
        <v/>
      </c>
      <c r="CN321" s="8" t="str">
        <f t="shared" si="163"/>
        <v/>
      </c>
      <c r="CO321" s="8" t="str">
        <f t="shared" si="164"/>
        <v/>
      </c>
      <c r="CP321" s="8">
        <f>IF(D321="",0,IF(D321=E321,0,IF(D321&lt;E321,0,IF('Equipes et choix des points'!$I$2=1,IF('Matchs et classements'!D321&gt;'Matchs et classements'!E321,3),IF('Equipes et choix des points'!$I$2=2,IF('Matchs et classements'!D321&gt;E321,4))))))</f>
        <v>0</v>
      </c>
      <c r="CQ321" s="8">
        <f>IF(E321="",0,IF(E321=D321,0,IF(E321&lt;D321,0,IF('Equipes et choix des points'!$I$2=1,IF('Matchs et classements'!E321&gt;'Matchs et classements'!D321,3),IF('Equipes et choix des points'!$I$2=2,IF('Matchs et classements'!E321&gt;'Matchs et classements'!D321,4))))))</f>
        <v>0</v>
      </c>
      <c r="CR321" s="8">
        <f>IF(D321="",0,IF(D321&gt;E321,0,IF(D321&lt;E321,0,IF('Equipes et choix des points'!$I$2=1,IF('Matchs et classements'!D321='Matchs et classements'!E321,1),IF('Equipes et choix des points'!$I$2=2,IF('Matchs et classements'!D321='Matchs et classements'!E321,2))))))</f>
        <v>0</v>
      </c>
      <c r="CS321" s="8">
        <f>IF(E321="",0,IF(E321&gt;D321,0,IF(E321&lt;D321,0,IF('Equipes et choix des points'!$I$2=1,IF('Matchs et classements'!E321='Matchs et classements'!D321,1),IF('Equipes et choix des points'!$I$2=2,IF('Matchs et classements'!E321='Matchs et classements'!D321,2))))))</f>
        <v>0</v>
      </c>
      <c r="CT321" s="8">
        <f>IF(D321="",0,IF(D321&gt;E321,0,IF(D321=E321,0,IF('Equipes et choix des points'!$I$2=1,IF('Matchs et classements'!D321&lt;'Matchs et classements'!E321,0),IF('Equipes et choix des points'!$I$2=2,IF('Matchs et classements'!D321&lt;'Matchs et classements'!E321,1))))))</f>
        <v>0</v>
      </c>
      <c r="CU321" s="8">
        <f>IF(E321="",0,IF(E321&gt;D321,0,IF(E321=D321,0,IF('Equipes et choix des points'!$I$2=1,IF('Matchs et classements'!E321&lt;'Matchs et classements'!D321,0),IF('Equipes et choix des points'!$I$2=2,IF('Matchs et classements'!E321&lt;'Matchs et classements'!D321,1))))))</f>
        <v>0</v>
      </c>
      <c r="CV321" s="8">
        <f t="shared" si="165"/>
        <v>0</v>
      </c>
      <c r="CW321" s="8">
        <f t="shared" si="166"/>
        <v>0</v>
      </c>
      <c r="CX321" s="8">
        <f t="shared" si="167"/>
        <v>0</v>
      </c>
      <c r="CY321" s="8">
        <f t="shared" si="168"/>
        <v>0</v>
      </c>
      <c r="CZ321" s="8" t="b">
        <f t="shared" si="151"/>
        <v>0</v>
      </c>
      <c r="DA321" s="8" t="b">
        <f t="shared" si="152"/>
        <v>0</v>
      </c>
      <c r="DB321" s="8" t="b">
        <f t="shared" si="153"/>
        <v>0</v>
      </c>
      <c r="DC321" s="8" t="b">
        <f t="shared" si="154"/>
        <v>0</v>
      </c>
      <c r="DD321" s="8" t="b">
        <f t="shared" si="155"/>
        <v>0</v>
      </c>
      <c r="DE321" s="8" t="b">
        <f t="shared" si="156"/>
        <v>0</v>
      </c>
      <c r="DF321" s="8">
        <f t="shared" si="157"/>
        <v>0</v>
      </c>
      <c r="DG321" s="8">
        <f t="shared" si="158"/>
        <v>0</v>
      </c>
      <c r="DH321" s="8">
        <f t="shared" si="159"/>
        <v>0</v>
      </c>
      <c r="DI321" s="8">
        <f t="shared" si="160"/>
        <v>0</v>
      </c>
      <c r="DJ321" s="19"/>
      <c r="DK321" s="18"/>
      <c r="DL321" s="18"/>
      <c r="DM321" s="19"/>
      <c r="DN321" s="19"/>
      <c r="DO321" s="18"/>
      <c r="DP321" s="18"/>
      <c r="DQ321" s="19"/>
      <c r="DR321" s="19"/>
      <c r="DS321" s="18"/>
      <c r="DT321" s="18"/>
      <c r="DU321" s="19"/>
      <c r="DV321" s="18"/>
      <c r="DW321" s="18"/>
      <c r="DX321" s="18"/>
      <c r="DY321" s="18"/>
      <c r="DZ321" s="18"/>
      <c r="EA321" s="18"/>
      <c r="EB321" s="18"/>
      <c r="EC321" s="18"/>
      <c r="ED321" s="18"/>
      <c r="EE321" s="18"/>
      <c r="EF321" s="18"/>
      <c r="EG321" s="18"/>
      <c r="EH321" s="18"/>
      <c r="EI321" s="18"/>
      <c r="EJ321" s="18"/>
      <c r="EK321" s="18"/>
      <c r="EL321" s="18"/>
      <c r="EM321" s="18"/>
      <c r="EN321" s="18"/>
      <c r="EO321" s="18"/>
      <c r="EP321" s="18"/>
      <c r="EQ321" s="18"/>
      <c r="ER321" s="18"/>
      <c r="ES321" s="18"/>
      <c r="ET321" s="18"/>
      <c r="EU321" s="18"/>
      <c r="EV321" s="18"/>
      <c r="EW321" s="18"/>
      <c r="EX321" s="18"/>
      <c r="EY321" s="18"/>
      <c r="EZ321" s="18"/>
      <c r="FA321" s="18"/>
      <c r="FB321" s="18"/>
      <c r="FC321" s="18"/>
      <c r="FD321" s="18"/>
      <c r="FE321" s="18"/>
    </row>
    <row r="322" spans="1:161" x14ac:dyDescent="0.25">
      <c r="A322" s="28"/>
      <c r="B322" s="71"/>
      <c r="C322" s="29"/>
      <c r="D322" s="30"/>
      <c r="E322" s="31"/>
      <c r="F322" s="32"/>
      <c r="G322" s="74"/>
      <c r="H322" s="33"/>
      <c r="I322" s="34"/>
      <c r="J322" s="35"/>
      <c r="K322" s="104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18"/>
      <c r="AF322" s="18"/>
      <c r="AG322" s="18"/>
      <c r="AH322" s="18"/>
      <c r="AI322" s="18"/>
      <c r="AJ322" s="18"/>
      <c r="AK322" s="18"/>
      <c r="AL322" s="18"/>
      <c r="AM322" s="18"/>
      <c r="AN322" s="18"/>
      <c r="AO322" s="18"/>
      <c r="AP322" s="18"/>
      <c r="AQ322" s="18"/>
      <c r="AR322" s="18"/>
      <c r="AS322" s="18"/>
      <c r="AT322" s="18"/>
      <c r="AU322" s="18"/>
      <c r="AV322" s="18"/>
      <c r="AW322" s="19"/>
      <c r="AX322" s="18"/>
      <c r="AY322" s="18"/>
      <c r="AZ322" s="18"/>
      <c r="BA322" s="18"/>
      <c r="BB322" s="18"/>
      <c r="BC322" s="18"/>
      <c r="BD322" s="18"/>
      <c r="BE322" s="18"/>
      <c r="BF322" s="18"/>
      <c r="BG322" s="18"/>
      <c r="BH322" s="19"/>
      <c r="BI322" s="18"/>
      <c r="BJ322" s="18"/>
      <c r="BK322" s="18"/>
      <c r="BL322" s="18"/>
      <c r="BM322" s="18"/>
      <c r="BN322" s="18"/>
      <c r="BO322" s="18"/>
      <c r="BP322" s="18"/>
      <c r="BQ322" s="18"/>
      <c r="BR322" s="18"/>
      <c r="BS322" s="19"/>
      <c r="BT322" s="18"/>
      <c r="BU322" s="18"/>
      <c r="BV322" s="18"/>
      <c r="BW322" s="18"/>
      <c r="BX322" s="18"/>
      <c r="BY322" s="18"/>
      <c r="BZ322" s="18"/>
      <c r="CA322" s="18"/>
      <c r="CB322" s="18"/>
      <c r="CC322" s="18"/>
      <c r="CD322" s="18"/>
      <c r="CE322" s="18"/>
      <c r="CF322" s="18"/>
      <c r="CG322" s="18"/>
      <c r="CH322" s="18"/>
      <c r="CI322" s="18"/>
      <c r="CJ322" s="8">
        <f t="shared" si="149"/>
        <v>0</v>
      </c>
      <c r="CK322" s="8">
        <f t="shared" si="150"/>
        <v>0</v>
      </c>
      <c r="CL322" s="8" t="str">
        <f t="shared" si="161"/>
        <v/>
      </c>
      <c r="CM322" s="8" t="str">
        <f t="shared" si="162"/>
        <v/>
      </c>
      <c r="CN322" s="8" t="str">
        <f t="shared" si="163"/>
        <v/>
      </c>
      <c r="CO322" s="8" t="str">
        <f t="shared" si="164"/>
        <v/>
      </c>
      <c r="CP322" s="8">
        <f>IF(D322="",0,IF(D322=E322,0,IF(D322&lt;E322,0,IF('Equipes et choix des points'!$I$2=1,IF('Matchs et classements'!D322&gt;'Matchs et classements'!E322,3),IF('Equipes et choix des points'!$I$2=2,IF('Matchs et classements'!D322&gt;E322,4))))))</f>
        <v>0</v>
      </c>
      <c r="CQ322" s="8">
        <f>IF(E322="",0,IF(E322=D322,0,IF(E322&lt;D322,0,IF('Equipes et choix des points'!$I$2=1,IF('Matchs et classements'!E322&gt;'Matchs et classements'!D322,3),IF('Equipes et choix des points'!$I$2=2,IF('Matchs et classements'!E322&gt;'Matchs et classements'!D322,4))))))</f>
        <v>0</v>
      </c>
      <c r="CR322" s="8">
        <f>IF(D322="",0,IF(D322&gt;E322,0,IF(D322&lt;E322,0,IF('Equipes et choix des points'!$I$2=1,IF('Matchs et classements'!D322='Matchs et classements'!E322,1),IF('Equipes et choix des points'!$I$2=2,IF('Matchs et classements'!D322='Matchs et classements'!E322,2))))))</f>
        <v>0</v>
      </c>
      <c r="CS322" s="8">
        <f>IF(E322="",0,IF(E322&gt;D322,0,IF(E322&lt;D322,0,IF('Equipes et choix des points'!$I$2=1,IF('Matchs et classements'!E322='Matchs et classements'!D322,1),IF('Equipes et choix des points'!$I$2=2,IF('Matchs et classements'!E322='Matchs et classements'!D322,2))))))</f>
        <v>0</v>
      </c>
      <c r="CT322" s="8">
        <f>IF(D322="",0,IF(D322&gt;E322,0,IF(D322=E322,0,IF('Equipes et choix des points'!$I$2=1,IF('Matchs et classements'!D322&lt;'Matchs et classements'!E322,0),IF('Equipes et choix des points'!$I$2=2,IF('Matchs et classements'!D322&lt;'Matchs et classements'!E322,1))))))</f>
        <v>0</v>
      </c>
      <c r="CU322" s="8">
        <f>IF(E322="",0,IF(E322&gt;D322,0,IF(E322=D322,0,IF('Equipes et choix des points'!$I$2=1,IF('Matchs et classements'!E322&lt;'Matchs et classements'!D322,0),IF('Equipes et choix des points'!$I$2=2,IF('Matchs et classements'!E322&lt;'Matchs et classements'!D322,1))))))</f>
        <v>0</v>
      </c>
      <c r="CV322" s="8">
        <f t="shared" si="165"/>
        <v>0</v>
      </c>
      <c r="CW322" s="8">
        <f t="shared" si="166"/>
        <v>0</v>
      </c>
      <c r="CX322" s="8">
        <f t="shared" si="167"/>
        <v>0</v>
      </c>
      <c r="CY322" s="8">
        <f t="shared" si="168"/>
        <v>0</v>
      </c>
      <c r="CZ322" s="8" t="b">
        <f t="shared" si="151"/>
        <v>0</v>
      </c>
      <c r="DA322" s="8" t="b">
        <f t="shared" si="152"/>
        <v>0</v>
      </c>
      <c r="DB322" s="8" t="b">
        <f t="shared" si="153"/>
        <v>0</v>
      </c>
      <c r="DC322" s="8" t="b">
        <f t="shared" si="154"/>
        <v>0</v>
      </c>
      <c r="DD322" s="8" t="b">
        <f t="shared" si="155"/>
        <v>0</v>
      </c>
      <c r="DE322" s="8" t="b">
        <f t="shared" si="156"/>
        <v>0</v>
      </c>
      <c r="DF322" s="8">
        <f t="shared" si="157"/>
        <v>0</v>
      </c>
      <c r="DG322" s="8">
        <f t="shared" si="158"/>
        <v>0</v>
      </c>
      <c r="DH322" s="8">
        <f t="shared" si="159"/>
        <v>0</v>
      </c>
      <c r="DI322" s="8">
        <f t="shared" si="160"/>
        <v>0</v>
      </c>
      <c r="DJ322" s="19"/>
      <c r="DK322" s="18"/>
      <c r="DL322" s="18"/>
      <c r="DM322" s="19"/>
      <c r="DN322" s="19"/>
      <c r="DO322" s="18"/>
      <c r="DP322" s="18"/>
      <c r="DQ322" s="19"/>
      <c r="DR322" s="19"/>
      <c r="DS322" s="18"/>
      <c r="DT322" s="18"/>
      <c r="DU322" s="19"/>
      <c r="DV322" s="18"/>
      <c r="DW322" s="18"/>
      <c r="DX322" s="18"/>
      <c r="DY322" s="18"/>
      <c r="DZ322" s="18"/>
      <c r="EA322" s="18"/>
      <c r="EB322" s="18"/>
      <c r="EC322" s="18"/>
      <c r="ED322" s="18"/>
      <c r="EE322" s="18"/>
      <c r="EF322" s="18"/>
      <c r="EG322" s="18"/>
      <c r="EH322" s="18"/>
      <c r="EI322" s="18"/>
      <c r="EJ322" s="18"/>
      <c r="EK322" s="18"/>
      <c r="EL322" s="18"/>
      <c r="EM322" s="18"/>
      <c r="EN322" s="18"/>
      <c r="EO322" s="18"/>
      <c r="EP322" s="18"/>
      <c r="EQ322" s="18"/>
      <c r="ER322" s="18"/>
      <c r="ES322" s="18"/>
      <c r="ET322" s="18"/>
      <c r="EU322" s="18"/>
      <c r="EV322" s="18"/>
      <c r="EW322" s="18"/>
      <c r="EX322" s="18"/>
      <c r="EY322" s="18"/>
      <c r="EZ322" s="18"/>
      <c r="FA322" s="18"/>
      <c r="FB322" s="18"/>
      <c r="FC322" s="18"/>
      <c r="FD322" s="18"/>
      <c r="FE322" s="18"/>
    </row>
    <row r="323" spans="1:161" ht="15.75" thickBot="1" x14ac:dyDescent="0.3">
      <c r="A323" s="36"/>
      <c r="B323" s="72"/>
      <c r="C323" s="37"/>
      <c r="D323" s="38"/>
      <c r="E323" s="39"/>
      <c r="F323" s="40"/>
      <c r="G323" s="75"/>
      <c r="H323" s="41"/>
      <c r="I323" s="42"/>
      <c r="J323" s="43"/>
      <c r="K323" s="105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18"/>
      <c r="AF323" s="18"/>
      <c r="AG323" s="18"/>
      <c r="AH323" s="18"/>
      <c r="AI323" s="18"/>
      <c r="AJ323" s="18"/>
      <c r="AK323" s="18"/>
      <c r="AL323" s="18"/>
      <c r="AM323" s="18"/>
      <c r="AN323" s="18"/>
      <c r="AO323" s="18"/>
      <c r="AP323" s="18"/>
      <c r="AQ323" s="18"/>
      <c r="AR323" s="18"/>
      <c r="AS323" s="18"/>
      <c r="AT323" s="18"/>
      <c r="AU323" s="18"/>
      <c r="AV323" s="18"/>
      <c r="AW323" s="19"/>
      <c r="AX323" s="18"/>
      <c r="AY323" s="18"/>
      <c r="AZ323" s="18"/>
      <c r="BA323" s="18"/>
      <c r="BB323" s="18"/>
      <c r="BC323" s="18"/>
      <c r="BD323" s="18"/>
      <c r="BE323" s="18"/>
      <c r="BF323" s="18"/>
      <c r="BG323" s="18"/>
      <c r="BH323" s="19"/>
      <c r="BI323" s="18"/>
      <c r="BJ323" s="18"/>
      <c r="BK323" s="18"/>
      <c r="BL323" s="18"/>
      <c r="BM323" s="18"/>
      <c r="BN323" s="18"/>
      <c r="BO323" s="18"/>
      <c r="BP323" s="18"/>
      <c r="BQ323" s="18"/>
      <c r="BR323" s="18"/>
      <c r="BS323" s="19"/>
      <c r="BT323" s="18"/>
      <c r="BU323" s="18"/>
      <c r="BV323" s="18"/>
      <c r="BW323" s="18"/>
      <c r="BX323" s="18"/>
      <c r="BY323" s="18"/>
      <c r="BZ323" s="18"/>
      <c r="CA323" s="18"/>
      <c r="CB323" s="18"/>
      <c r="CC323" s="18"/>
      <c r="CD323" s="18"/>
      <c r="CE323" s="18"/>
      <c r="CF323" s="18"/>
      <c r="CG323" s="18"/>
      <c r="CH323" s="18"/>
      <c r="CI323" s="18"/>
      <c r="CJ323" s="8">
        <f t="shared" si="149"/>
        <v>0</v>
      </c>
      <c r="CK323" s="8">
        <f t="shared" si="150"/>
        <v>0</v>
      </c>
      <c r="CL323" s="8" t="str">
        <f t="shared" si="161"/>
        <v/>
      </c>
      <c r="CM323" s="8" t="str">
        <f t="shared" si="162"/>
        <v/>
      </c>
      <c r="CN323" s="8" t="str">
        <f t="shared" si="163"/>
        <v/>
      </c>
      <c r="CO323" s="8" t="str">
        <f t="shared" si="164"/>
        <v/>
      </c>
      <c r="CP323" s="8">
        <f>IF(D323="",0,IF(D323=E323,0,IF(D323&lt;E323,0,IF('Equipes et choix des points'!$I$2=1,IF('Matchs et classements'!D323&gt;'Matchs et classements'!E323,3),IF('Equipes et choix des points'!$I$2=2,IF('Matchs et classements'!D323&gt;E323,4))))))</f>
        <v>0</v>
      </c>
      <c r="CQ323" s="8">
        <f>IF(E323="",0,IF(E323=D323,0,IF(E323&lt;D323,0,IF('Equipes et choix des points'!$I$2=1,IF('Matchs et classements'!E323&gt;'Matchs et classements'!D323,3),IF('Equipes et choix des points'!$I$2=2,IF('Matchs et classements'!E323&gt;'Matchs et classements'!D323,4))))))</f>
        <v>0</v>
      </c>
      <c r="CR323" s="8">
        <f>IF(D323="",0,IF(D323&gt;E323,0,IF(D323&lt;E323,0,IF('Equipes et choix des points'!$I$2=1,IF('Matchs et classements'!D323='Matchs et classements'!E323,1),IF('Equipes et choix des points'!$I$2=2,IF('Matchs et classements'!D323='Matchs et classements'!E323,2))))))</f>
        <v>0</v>
      </c>
      <c r="CS323" s="8">
        <f>IF(E323="",0,IF(E323&gt;D323,0,IF(E323&lt;D323,0,IF('Equipes et choix des points'!$I$2=1,IF('Matchs et classements'!E323='Matchs et classements'!D323,1),IF('Equipes et choix des points'!$I$2=2,IF('Matchs et classements'!E323='Matchs et classements'!D323,2))))))</f>
        <v>0</v>
      </c>
      <c r="CT323" s="8">
        <f>IF(D323="",0,IF(D323&gt;E323,0,IF(D323=E323,0,IF('Equipes et choix des points'!$I$2=1,IF('Matchs et classements'!D323&lt;'Matchs et classements'!E323,0),IF('Equipes et choix des points'!$I$2=2,IF('Matchs et classements'!D323&lt;'Matchs et classements'!E323,1))))))</f>
        <v>0</v>
      </c>
      <c r="CU323" s="8">
        <f>IF(E323="",0,IF(E323&gt;D323,0,IF(E323=D323,0,IF('Equipes et choix des points'!$I$2=1,IF('Matchs et classements'!E323&lt;'Matchs et classements'!D323,0),IF('Equipes et choix des points'!$I$2=2,IF('Matchs et classements'!E323&lt;'Matchs et classements'!D323,1))))))</f>
        <v>0</v>
      </c>
      <c r="CV323" s="8">
        <f t="shared" si="165"/>
        <v>0</v>
      </c>
      <c r="CW323" s="8">
        <f t="shared" si="166"/>
        <v>0</v>
      </c>
      <c r="CX323" s="8">
        <f t="shared" si="167"/>
        <v>0</v>
      </c>
      <c r="CY323" s="8">
        <f t="shared" si="168"/>
        <v>0</v>
      </c>
      <c r="CZ323" s="8" t="b">
        <f t="shared" si="151"/>
        <v>0</v>
      </c>
      <c r="DA323" s="8" t="b">
        <f t="shared" si="152"/>
        <v>0</v>
      </c>
      <c r="DB323" s="8" t="b">
        <f t="shared" si="153"/>
        <v>0</v>
      </c>
      <c r="DC323" s="8" t="b">
        <f t="shared" si="154"/>
        <v>0</v>
      </c>
      <c r="DD323" s="8" t="b">
        <f t="shared" si="155"/>
        <v>0</v>
      </c>
      <c r="DE323" s="8" t="b">
        <f t="shared" si="156"/>
        <v>0</v>
      </c>
      <c r="DF323" s="8">
        <f t="shared" si="157"/>
        <v>0</v>
      </c>
      <c r="DG323" s="8">
        <f t="shared" si="158"/>
        <v>0</v>
      </c>
      <c r="DH323" s="8">
        <f t="shared" si="159"/>
        <v>0</v>
      </c>
      <c r="DI323" s="8">
        <f t="shared" si="160"/>
        <v>0</v>
      </c>
      <c r="DJ323" s="19"/>
      <c r="DK323" s="18"/>
      <c r="DL323" s="18"/>
      <c r="DM323" s="19"/>
      <c r="DN323" s="19"/>
      <c r="DO323" s="18"/>
      <c r="DP323" s="18"/>
      <c r="DQ323" s="19"/>
      <c r="DR323" s="19"/>
      <c r="DS323" s="18"/>
      <c r="DT323" s="18"/>
      <c r="DU323" s="19"/>
      <c r="DV323" s="18"/>
      <c r="DW323" s="18"/>
      <c r="DX323" s="18"/>
      <c r="DY323" s="18"/>
      <c r="DZ323" s="18"/>
      <c r="EA323" s="18"/>
      <c r="EB323" s="18"/>
      <c r="EC323" s="18"/>
      <c r="ED323" s="18"/>
      <c r="EE323" s="18"/>
      <c r="EF323" s="18"/>
      <c r="EG323" s="18"/>
      <c r="EH323" s="18"/>
      <c r="EI323" s="18"/>
      <c r="EJ323" s="18"/>
      <c r="EK323" s="18"/>
      <c r="EL323" s="18"/>
      <c r="EM323" s="18"/>
      <c r="EN323" s="18"/>
      <c r="EO323" s="18"/>
      <c r="EP323" s="18"/>
      <c r="EQ323" s="18"/>
      <c r="ER323" s="18"/>
      <c r="ES323" s="18"/>
      <c r="ET323" s="18"/>
      <c r="EU323" s="18"/>
      <c r="EV323" s="18"/>
      <c r="EW323" s="18"/>
      <c r="EX323" s="18"/>
      <c r="EY323" s="18"/>
      <c r="EZ323" s="18"/>
      <c r="FA323" s="18"/>
      <c r="FB323" s="18"/>
      <c r="FC323" s="18"/>
      <c r="FD323" s="18"/>
      <c r="FE323" s="18"/>
    </row>
    <row r="324" spans="1:161" x14ac:dyDescent="0.25">
      <c r="A324" s="20"/>
      <c r="B324" s="70"/>
      <c r="C324" s="21"/>
      <c r="D324" s="22"/>
      <c r="E324" s="23"/>
      <c r="F324" s="24"/>
      <c r="G324" s="73"/>
      <c r="H324" s="25"/>
      <c r="I324" s="26"/>
      <c r="J324" s="27"/>
      <c r="K324" s="103">
        <v>33</v>
      </c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18"/>
      <c r="AF324" s="18"/>
      <c r="AG324" s="18"/>
      <c r="AH324" s="18"/>
      <c r="AI324" s="18"/>
      <c r="AJ324" s="18"/>
      <c r="AK324" s="18"/>
      <c r="AL324" s="18"/>
      <c r="AM324" s="18"/>
      <c r="AN324" s="18"/>
      <c r="AO324" s="18"/>
      <c r="AP324" s="18"/>
      <c r="AQ324" s="18"/>
      <c r="AR324" s="18"/>
      <c r="AS324" s="18"/>
      <c r="AT324" s="18"/>
      <c r="AU324" s="18"/>
      <c r="AV324" s="18"/>
      <c r="AW324" s="19"/>
      <c r="AX324" s="18"/>
      <c r="AY324" s="18"/>
      <c r="AZ324" s="18"/>
      <c r="BA324" s="18"/>
      <c r="BB324" s="18"/>
      <c r="BC324" s="18"/>
      <c r="BD324" s="18"/>
      <c r="BE324" s="18"/>
      <c r="BF324" s="18"/>
      <c r="BG324" s="18"/>
      <c r="BH324" s="19"/>
      <c r="BI324" s="18"/>
      <c r="BJ324" s="18"/>
      <c r="BK324" s="18"/>
      <c r="BL324" s="18"/>
      <c r="BM324" s="18"/>
      <c r="BN324" s="18"/>
      <c r="BO324" s="18"/>
      <c r="BP324" s="18"/>
      <c r="BQ324" s="18"/>
      <c r="BR324" s="18"/>
      <c r="BS324" s="19"/>
      <c r="BT324" s="18"/>
      <c r="BU324" s="18"/>
      <c r="BV324" s="18"/>
      <c r="BW324" s="18"/>
      <c r="BX324" s="18"/>
      <c r="BY324" s="18"/>
      <c r="BZ324" s="18"/>
      <c r="CA324" s="18"/>
      <c r="CB324" s="18"/>
      <c r="CC324" s="18"/>
      <c r="CD324" s="18"/>
      <c r="CE324" s="18"/>
      <c r="CF324" s="18"/>
      <c r="CG324" s="18"/>
      <c r="CH324" s="18"/>
      <c r="CI324" s="18"/>
      <c r="CJ324" s="8">
        <f t="shared" ref="CJ324:CJ383" si="169">A324</f>
        <v>0</v>
      </c>
      <c r="CK324" s="8">
        <f t="shared" ref="CK324:CK383" si="170">H324</f>
        <v>0</v>
      </c>
      <c r="CL324" s="8" t="str">
        <f t="shared" si="161"/>
        <v/>
      </c>
      <c r="CM324" s="8" t="str">
        <f t="shared" si="162"/>
        <v/>
      </c>
      <c r="CN324" s="8" t="str">
        <f t="shared" si="163"/>
        <v/>
      </c>
      <c r="CO324" s="8" t="str">
        <f t="shared" si="164"/>
        <v/>
      </c>
      <c r="CP324" s="8">
        <f>IF(D324="",0,IF(D324=E324,0,IF(D324&lt;E324,0,IF('Equipes et choix des points'!$I$2=1,IF('Matchs et classements'!D324&gt;'Matchs et classements'!E324,3),IF('Equipes et choix des points'!$I$2=2,IF('Matchs et classements'!D324&gt;E324,4))))))</f>
        <v>0</v>
      </c>
      <c r="CQ324" s="8">
        <f>IF(E324="",0,IF(E324=D324,0,IF(E324&lt;D324,0,IF('Equipes et choix des points'!$I$2=1,IF('Matchs et classements'!E324&gt;'Matchs et classements'!D324,3),IF('Equipes et choix des points'!$I$2=2,IF('Matchs et classements'!E324&gt;'Matchs et classements'!D324,4))))))</f>
        <v>0</v>
      </c>
      <c r="CR324" s="8">
        <f>IF(D324="",0,IF(D324&gt;E324,0,IF(D324&lt;E324,0,IF('Equipes et choix des points'!$I$2=1,IF('Matchs et classements'!D324='Matchs et classements'!E324,1),IF('Equipes et choix des points'!$I$2=2,IF('Matchs et classements'!D324='Matchs et classements'!E324,2))))))</f>
        <v>0</v>
      </c>
      <c r="CS324" s="8">
        <f>IF(E324="",0,IF(E324&gt;D324,0,IF(E324&lt;D324,0,IF('Equipes et choix des points'!$I$2=1,IF('Matchs et classements'!E324='Matchs et classements'!D324,1),IF('Equipes et choix des points'!$I$2=2,IF('Matchs et classements'!E324='Matchs et classements'!D324,2))))))</f>
        <v>0</v>
      </c>
      <c r="CT324" s="8">
        <f>IF(D324="",0,IF(D324&gt;E324,0,IF(D324=E324,0,IF('Equipes et choix des points'!$I$2=1,IF('Matchs et classements'!D324&lt;'Matchs et classements'!E324,0),IF('Equipes et choix des points'!$I$2=2,IF('Matchs et classements'!D324&lt;'Matchs et classements'!E324,1))))))</f>
        <v>0</v>
      </c>
      <c r="CU324" s="8">
        <f>IF(E324="",0,IF(E324&gt;D324,0,IF(E324=D324,0,IF('Equipes et choix des points'!$I$2=1,IF('Matchs et classements'!E324&lt;'Matchs et classements'!D324,0),IF('Equipes et choix des points'!$I$2=2,IF('Matchs et classements'!E324&lt;'Matchs et classements'!D324,1))))))</f>
        <v>0</v>
      </c>
      <c r="CV324" s="8">
        <f t="shared" si="165"/>
        <v>0</v>
      </c>
      <c r="CW324" s="8">
        <f t="shared" si="166"/>
        <v>0</v>
      </c>
      <c r="CX324" s="8">
        <f t="shared" si="167"/>
        <v>0</v>
      </c>
      <c r="CY324" s="8">
        <f t="shared" si="168"/>
        <v>0</v>
      </c>
      <c r="CZ324" s="8" t="b">
        <f t="shared" ref="CZ324:CZ383" si="171">IF(D324&lt;&gt;"",IF(D324&gt;E324,1))</f>
        <v>0</v>
      </c>
      <c r="DA324" s="8" t="b">
        <f t="shared" ref="DA324:DA383" si="172">IF(E324&lt;&gt;"",IF(E324&gt;D324,1))</f>
        <v>0</v>
      </c>
      <c r="DB324" s="8" t="b">
        <f t="shared" ref="DB324:DB383" si="173">IF(D324&lt;&gt;"",IF(D324=E324,1))</f>
        <v>0</v>
      </c>
      <c r="DC324" s="8" t="b">
        <f t="shared" ref="DC324:DC383" si="174">IF(E324&lt;&gt;"",IF(E324=D324,1))</f>
        <v>0</v>
      </c>
      <c r="DD324" s="8" t="b">
        <f t="shared" ref="DD324:DD383" si="175">IF(D324&lt;&gt;"",IF(D324&lt;E324,1))</f>
        <v>0</v>
      </c>
      <c r="DE324" s="8" t="b">
        <f t="shared" ref="DE324:DE383" si="176">IF(E324&lt;&gt;"",IF(E324&lt;D324,1))</f>
        <v>0</v>
      </c>
      <c r="DF324" s="8">
        <f t="shared" ref="DF324:DF383" si="177">D324</f>
        <v>0</v>
      </c>
      <c r="DG324" s="8">
        <f t="shared" ref="DG324:DG383" si="178">E324</f>
        <v>0</v>
      </c>
      <c r="DH324" s="8">
        <f t="shared" ref="DH324:DH383" si="179">E324</f>
        <v>0</v>
      </c>
      <c r="DI324" s="8">
        <f t="shared" ref="DI324:DI383" si="180">D324</f>
        <v>0</v>
      </c>
      <c r="DJ324" s="19"/>
      <c r="DK324" s="18"/>
      <c r="DL324" s="18"/>
      <c r="DM324" s="19"/>
      <c r="DN324" s="19"/>
      <c r="DO324" s="18"/>
      <c r="DP324" s="18"/>
      <c r="DQ324" s="19"/>
      <c r="DR324" s="19"/>
      <c r="DS324" s="18"/>
      <c r="DT324" s="18"/>
      <c r="DU324" s="19"/>
      <c r="DV324" s="18"/>
      <c r="DW324" s="18"/>
      <c r="DX324" s="18"/>
      <c r="DY324" s="18"/>
      <c r="DZ324" s="18"/>
      <c r="EA324" s="18"/>
      <c r="EB324" s="18"/>
      <c r="EC324" s="18"/>
      <c r="ED324" s="18"/>
      <c r="EE324" s="18"/>
      <c r="EF324" s="18"/>
      <c r="EG324" s="18"/>
      <c r="EH324" s="18"/>
      <c r="EI324" s="18"/>
      <c r="EJ324" s="18"/>
      <c r="EK324" s="18"/>
      <c r="EL324" s="18"/>
      <c r="EM324" s="18"/>
      <c r="EN324" s="18"/>
      <c r="EO324" s="18"/>
      <c r="EP324" s="18"/>
      <c r="EQ324" s="18"/>
      <c r="ER324" s="18"/>
      <c r="ES324" s="18"/>
      <c r="ET324" s="18"/>
      <c r="EU324" s="18"/>
      <c r="EV324" s="18"/>
      <c r="EW324" s="18"/>
      <c r="EX324" s="18"/>
      <c r="EY324" s="18"/>
      <c r="EZ324" s="18"/>
      <c r="FA324" s="18"/>
      <c r="FB324" s="18"/>
      <c r="FC324" s="18"/>
      <c r="FD324" s="18"/>
      <c r="FE324" s="18"/>
    </row>
    <row r="325" spans="1:161" x14ac:dyDescent="0.25">
      <c r="A325" s="28"/>
      <c r="B325" s="71"/>
      <c r="C325" s="29"/>
      <c r="D325" s="30"/>
      <c r="E325" s="31"/>
      <c r="F325" s="32"/>
      <c r="G325" s="74"/>
      <c r="H325" s="33"/>
      <c r="I325" s="34"/>
      <c r="J325" s="35"/>
      <c r="K325" s="104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  <c r="AE325" s="18"/>
      <c r="AF325" s="18"/>
      <c r="AG325" s="18"/>
      <c r="AH325" s="18"/>
      <c r="AI325" s="18"/>
      <c r="AJ325" s="18"/>
      <c r="AK325" s="18"/>
      <c r="AL325" s="18"/>
      <c r="AM325" s="18"/>
      <c r="AN325" s="18"/>
      <c r="AO325" s="18"/>
      <c r="AP325" s="18"/>
      <c r="AQ325" s="18"/>
      <c r="AR325" s="18"/>
      <c r="AS325" s="18"/>
      <c r="AT325" s="18"/>
      <c r="AU325" s="18"/>
      <c r="AV325" s="18"/>
      <c r="AW325" s="19"/>
      <c r="AX325" s="18"/>
      <c r="AY325" s="18"/>
      <c r="AZ325" s="18"/>
      <c r="BA325" s="18"/>
      <c r="BB325" s="18"/>
      <c r="BC325" s="18"/>
      <c r="BD325" s="18"/>
      <c r="BE325" s="18"/>
      <c r="BF325" s="18"/>
      <c r="BG325" s="18"/>
      <c r="BH325" s="19"/>
      <c r="BI325" s="18"/>
      <c r="BJ325" s="18"/>
      <c r="BK325" s="18"/>
      <c r="BL325" s="18"/>
      <c r="BM325" s="18"/>
      <c r="BN325" s="18"/>
      <c r="BO325" s="18"/>
      <c r="BP325" s="18"/>
      <c r="BQ325" s="18"/>
      <c r="BR325" s="18"/>
      <c r="BS325" s="19"/>
      <c r="BT325" s="18"/>
      <c r="BU325" s="18"/>
      <c r="BV325" s="18"/>
      <c r="BW325" s="18"/>
      <c r="BX325" s="18"/>
      <c r="BY325" s="18"/>
      <c r="BZ325" s="18"/>
      <c r="CA325" s="18"/>
      <c r="CB325" s="18"/>
      <c r="CC325" s="18"/>
      <c r="CD325" s="18"/>
      <c r="CE325" s="18"/>
      <c r="CF325" s="18"/>
      <c r="CG325" s="18"/>
      <c r="CH325" s="18"/>
      <c r="CI325" s="18"/>
      <c r="CJ325" s="8">
        <f t="shared" si="169"/>
        <v>0</v>
      </c>
      <c r="CK325" s="8">
        <f t="shared" si="170"/>
        <v>0</v>
      </c>
      <c r="CL325" s="8" t="str">
        <f t="shared" ref="CL325:CL383" si="181">IF(B325="Forfait Perdant",3,"")</f>
        <v/>
      </c>
      <c r="CM325" s="8" t="str">
        <f t="shared" ref="CM325:CM383" si="182">IF(G325="Forfait Perdant",3,"")</f>
        <v/>
      </c>
      <c r="CN325" s="8" t="str">
        <f t="shared" ref="CN325:CN383" si="183">IF(B325="Forfait Gagnant",0,"")</f>
        <v/>
      </c>
      <c r="CO325" s="8" t="str">
        <f t="shared" ref="CO325:CO383" si="184">IF(G325="Forfait Gagnant",0,"")</f>
        <v/>
      </c>
      <c r="CP325" s="8">
        <f>IF(D325="",0,IF(D325=E325,0,IF(D325&lt;E325,0,IF('Equipes et choix des points'!$I$2=1,IF('Matchs et classements'!D325&gt;'Matchs et classements'!E325,3),IF('Equipes et choix des points'!$I$2=2,IF('Matchs et classements'!D325&gt;E325,4))))))</f>
        <v>0</v>
      </c>
      <c r="CQ325" s="8">
        <f>IF(E325="",0,IF(E325=D325,0,IF(E325&lt;D325,0,IF('Equipes et choix des points'!$I$2=1,IF('Matchs et classements'!E325&gt;'Matchs et classements'!D325,3),IF('Equipes et choix des points'!$I$2=2,IF('Matchs et classements'!E325&gt;'Matchs et classements'!D325,4))))))</f>
        <v>0</v>
      </c>
      <c r="CR325" s="8">
        <f>IF(D325="",0,IF(D325&gt;E325,0,IF(D325&lt;E325,0,IF('Equipes et choix des points'!$I$2=1,IF('Matchs et classements'!D325='Matchs et classements'!E325,1),IF('Equipes et choix des points'!$I$2=2,IF('Matchs et classements'!D325='Matchs et classements'!E325,2))))))</f>
        <v>0</v>
      </c>
      <c r="CS325" s="8">
        <f>IF(E325="",0,IF(E325&gt;D325,0,IF(E325&lt;D325,0,IF('Equipes et choix des points'!$I$2=1,IF('Matchs et classements'!E325='Matchs et classements'!D325,1),IF('Equipes et choix des points'!$I$2=2,IF('Matchs et classements'!E325='Matchs et classements'!D325,2))))))</f>
        <v>0</v>
      </c>
      <c r="CT325" s="8">
        <f>IF(D325="",0,IF(D325&gt;E325,0,IF(D325=E325,0,IF('Equipes et choix des points'!$I$2=1,IF('Matchs et classements'!D325&lt;'Matchs et classements'!E325,0),IF('Equipes et choix des points'!$I$2=2,IF('Matchs et classements'!D325&lt;'Matchs et classements'!E325,1))))))</f>
        <v>0</v>
      </c>
      <c r="CU325" s="8">
        <f>IF(E325="",0,IF(E325&gt;D325,0,IF(E325=D325,0,IF('Equipes et choix des points'!$I$2=1,IF('Matchs et classements'!E325&lt;'Matchs et classements'!D325,0),IF('Equipes et choix des points'!$I$2=2,IF('Matchs et classements'!E325&lt;'Matchs et classements'!D325,1))))))</f>
        <v>0</v>
      </c>
      <c r="CV325" s="8">
        <f t="shared" ref="CV325:CV383" si="185">SUM(CP325,CR325,CT325)-SUM(CJ325,CL325)</f>
        <v>0</v>
      </c>
      <c r="CW325" s="8">
        <f t="shared" ref="CW325:CW383" si="186">SUM(CO325,CQ325,CS325)-SUM(CK325,CM325)</f>
        <v>0</v>
      </c>
      <c r="CX325" s="8">
        <f t="shared" ref="CX325:CX383" si="187">IF(B325="Forfait perdant",0,IF(B325="Forfait Général",0,IF(D325="",0,1)))</f>
        <v>0</v>
      </c>
      <c r="CY325" s="8">
        <f t="shared" ref="CY325:CY383" si="188">IF(G325="Forfait Perdant",0,IF(G325="Forfait Général",0,IF(E325="",0,1)))</f>
        <v>0</v>
      </c>
      <c r="CZ325" s="8" t="b">
        <f t="shared" si="171"/>
        <v>0</v>
      </c>
      <c r="DA325" s="8" t="b">
        <f t="shared" si="172"/>
        <v>0</v>
      </c>
      <c r="DB325" s="8" t="b">
        <f t="shared" si="173"/>
        <v>0</v>
      </c>
      <c r="DC325" s="8" t="b">
        <f t="shared" si="174"/>
        <v>0</v>
      </c>
      <c r="DD325" s="8" t="b">
        <f t="shared" si="175"/>
        <v>0</v>
      </c>
      <c r="DE325" s="8" t="b">
        <f t="shared" si="176"/>
        <v>0</v>
      </c>
      <c r="DF325" s="8">
        <f t="shared" si="177"/>
        <v>0</v>
      </c>
      <c r="DG325" s="8">
        <f t="shared" si="178"/>
        <v>0</v>
      </c>
      <c r="DH325" s="8">
        <f t="shared" si="179"/>
        <v>0</v>
      </c>
      <c r="DI325" s="8">
        <f t="shared" si="180"/>
        <v>0</v>
      </c>
      <c r="DJ325" s="19"/>
      <c r="DK325" s="18"/>
      <c r="DL325" s="18"/>
      <c r="DM325" s="19"/>
      <c r="DN325" s="19"/>
      <c r="DO325" s="18"/>
      <c r="DP325" s="18"/>
      <c r="DQ325" s="19"/>
      <c r="DR325" s="19"/>
      <c r="DS325" s="18"/>
      <c r="DT325" s="18"/>
      <c r="DU325" s="19"/>
      <c r="DV325" s="18"/>
      <c r="DW325" s="18"/>
      <c r="DX325" s="18"/>
      <c r="DY325" s="18"/>
      <c r="DZ325" s="18"/>
      <c r="EA325" s="18"/>
      <c r="EB325" s="18"/>
      <c r="EC325" s="18"/>
      <c r="ED325" s="18"/>
      <c r="EE325" s="18"/>
      <c r="EF325" s="18"/>
      <c r="EG325" s="18"/>
      <c r="EH325" s="18"/>
      <c r="EI325" s="18"/>
      <c r="EJ325" s="18"/>
      <c r="EK325" s="18"/>
      <c r="EL325" s="18"/>
      <c r="EM325" s="18"/>
      <c r="EN325" s="18"/>
      <c r="EO325" s="18"/>
      <c r="EP325" s="18"/>
      <c r="EQ325" s="18"/>
      <c r="ER325" s="18"/>
      <c r="ES325" s="18"/>
      <c r="ET325" s="18"/>
      <c r="EU325" s="18"/>
      <c r="EV325" s="18"/>
      <c r="EW325" s="18"/>
      <c r="EX325" s="18"/>
      <c r="EY325" s="18"/>
      <c r="EZ325" s="18"/>
      <c r="FA325" s="18"/>
      <c r="FB325" s="18"/>
      <c r="FC325" s="18"/>
      <c r="FD325" s="18"/>
      <c r="FE325" s="18"/>
    </row>
    <row r="326" spans="1:161" x14ac:dyDescent="0.25">
      <c r="A326" s="28"/>
      <c r="B326" s="71"/>
      <c r="C326" s="29"/>
      <c r="D326" s="30"/>
      <c r="E326" s="31"/>
      <c r="F326" s="32"/>
      <c r="G326" s="74"/>
      <c r="H326" s="33"/>
      <c r="I326" s="34"/>
      <c r="J326" s="35"/>
      <c r="K326" s="104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  <c r="AH326" s="18"/>
      <c r="AI326" s="18"/>
      <c r="AJ326" s="18"/>
      <c r="AK326" s="18"/>
      <c r="AL326" s="18"/>
      <c r="AM326" s="18"/>
      <c r="AN326" s="18"/>
      <c r="AO326" s="18"/>
      <c r="AP326" s="18"/>
      <c r="AQ326" s="18"/>
      <c r="AR326" s="18"/>
      <c r="AS326" s="18"/>
      <c r="AT326" s="18"/>
      <c r="AU326" s="18"/>
      <c r="AV326" s="18"/>
      <c r="AW326" s="19"/>
      <c r="AX326" s="18"/>
      <c r="AY326" s="18"/>
      <c r="AZ326" s="18"/>
      <c r="BA326" s="18"/>
      <c r="BB326" s="18"/>
      <c r="BC326" s="18"/>
      <c r="BD326" s="18"/>
      <c r="BE326" s="18"/>
      <c r="BF326" s="18"/>
      <c r="BG326" s="18"/>
      <c r="BH326" s="19"/>
      <c r="BI326" s="18"/>
      <c r="BJ326" s="18"/>
      <c r="BK326" s="18"/>
      <c r="BL326" s="18"/>
      <c r="BM326" s="18"/>
      <c r="BN326" s="18"/>
      <c r="BO326" s="18"/>
      <c r="BP326" s="18"/>
      <c r="BQ326" s="18"/>
      <c r="BR326" s="18"/>
      <c r="BS326" s="19"/>
      <c r="BT326" s="18"/>
      <c r="BU326" s="18"/>
      <c r="BV326" s="18"/>
      <c r="BW326" s="18"/>
      <c r="BX326" s="18"/>
      <c r="BY326" s="18"/>
      <c r="BZ326" s="18"/>
      <c r="CA326" s="18"/>
      <c r="CB326" s="18"/>
      <c r="CC326" s="18"/>
      <c r="CD326" s="18"/>
      <c r="CE326" s="18"/>
      <c r="CF326" s="18"/>
      <c r="CG326" s="18"/>
      <c r="CH326" s="18"/>
      <c r="CI326" s="18"/>
      <c r="CJ326" s="8">
        <f t="shared" si="169"/>
        <v>0</v>
      </c>
      <c r="CK326" s="8">
        <f t="shared" si="170"/>
        <v>0</v>
      </c>
      <c r="CL326" s="8" t="str">
        <f t="shared" si="181"/>
        <v/>
      </c>
      <c r="CM326" s="8" t="str">
        <f t="shared" si="182"/>
        <v/>
      </c>
      <c r="CN326" s="8" t="str">
        <f t="shared" si="183"/>
        <v/>
      </c>
      <c r="CO326" s="8" t="str">
        <f t="shared" si="184"/>
        <v/>
      </c>
      <c r="CP326" s="8">
        <f>IF(D326="",0,IF(D326=E326,0,IF(D326&lt;E326,0,IF('Equipes et choix des points'!$I$2=1,IF('Matchs et classements'!D326&gt;'Matchs et classements'!E326,3),IF('Equipes et choix des points'!$I$2=2,IF('Matchs et classements'!D326&gt;E326,4))))))</f>
        <v>0</v>
      </c>
      <c r="CQ326" s="8">
        <f>IF(E326="",0,IF(E326=D326,0,IF(E326&lt;D326,0,IF('Equipes et choix des points'!$I$2=1,IF('Matchs et classements'!E326&gt;'Matchs et classements'!D326,3),IF('Equipes et choix des points'!$I$2=2,IF('Matchs et classements'!E326&gt;'Matchs et classements'!D326,4))))))</f>
        <v>0</v>
      </c>
      <c r="CR326" s="8">
        <f>IF(D326="",0,IF(D326&gt;E326,0,IF(D326&lt;E326,0,IF('Equipes et choix des points'!$I$2=1,IF('Matchs et classements'!D326='Matchs et classements'!E326,1),IF('Equipes et choix des points'!$I$2=2,IF('Matchs et classements'!D326='Matchs et classements'!E326,2))))))</f>
        <v>0</v>
      </c>
      <c r="CS326" s="8">
        <f>IF(E326="",0,IF(E326&gt;D326,0,IF(E326&lt;D326,0,IF('Equipes et choix des points'!$I$2=1,IF('Matchs et classements'!E326='Matchs et classements'!D326,1),IF('Equipes et choix des points'!$I$2=2,IF('Matchs et classements'!E326='Matchs et classements'!D326,2))))))</f>
        <v>0</v>
      </c>
      <c r="CT326" s="8">
        <f>IF(D326="",0,IF(D326&gt;E326,0,IF(D326=E326,0,IF('Equipes et choix des points'!$I$2=1,IF('Matchs et classements'!D326&lt;'Matchs et classements'!E326,0),IF('Equipes et choix des points'!$I$2=2,IF('Matchs et classements'!D326&lt;'Matchs et classements'!E326,1))))))</f>
        <v>0</v>
      </c>
      <c r="CU326" s="8">
        <f>IF(E326="",0,IF(E326&gt;D326,0,IF(E326=D326,0,IF('Equipes et choix des points'!$I$2=1,IF('Matchs et classements'!E326&lt;'Matchs et classements'!D326,0),IF('Equipes et choix des points'!$I$2=2,IF('Matchs et classements'!E326&lt;'Matchs et classements'!D326,1))))))</f>
        <v>0</v>
      </c>
      <c r="CV326" s="8">
        <f t="shared" si="185"/>
        <v>0</v>
      </c>
      <c r="CW326" s="8">
        <f t="shared" si="186"/>
        <v>0</v>
      </c>
      <c r="CX326" s="8">
        <f t="shared" si="187"/>
        <v>0</v>
      </c>
      <c r="CY326" s="8">
        <f t="shared" si="188"/>
        <v>0</v>
      </c>
      <c r="CZ326" s="8" t="b">
        <f t="shared" si="171"/>
        <v>0</v>
      </c>
      <c r="DA326" s="8" t="b">
        <f t="shared" si="172"/>
        <v>0</v>
      </c>
      <c r="DB326" s="8" t="b">
        <f t="shared" si="173"/>
        <v>0</v>
      </c>
      <c r="DC326" s="8" t="b">
        <f t="shared" si="174"/>
        <v>0</v>
      </c>
      <c r="DD326" s="8" t="b">
        <f t="shared" si="175"/>
        <v>0</v>
      </c>
      <c r="DE326" s="8" t="b">
        <f t="shared" si="176"/>
        <v>0</v>
      </c>
      <c r="DF326" s="8">
        <f t="shared" si="177"/>
        <v>0</v>
      </c>
      <c r="DG326" s="8">
        <f t="shared" si="178"/>
        <v>0</v>
      </c>
      <c r="DH326" s="8">
        <f t="shared" si="179"/>
        <v>0</v>
      </c>
      <c r="DI326" s="8">
        <f t="shared" si="180"/>
        <v>0</v>
      </c>
      <c r="DJ326" s="19"/>
      <c r="DK326" s="18"/>
      <c r="DL326" s="18"/>
      <c r="DM326" s="19"/>
      <c r="DN326" s="19"/>
      <c r="DO326" s="18"/>
      <c r="DP326" s="18"/>
      <c r="DQ326" s="19"/>
      <c r="DR326" s="19"/>
      <c r="DS326" s="18"/>
      <c r="DT326" s="18"/>
      <c r="DU326" s="19"/>
      <c r="DV326" s="18"/>
      <c r="DW326" s="18"/>
      <c r="DX326" s="18"/>
      <c r="DY326" s="18"/>
      <c r="DZ326" s="18"/>
      <c r="EA326" s="18"/>
      <c r="EB326" s="18"/>
      <c r="EC326" s="18"/>
      <c r="ED326" s="18"/>
      <c r="EE326" s="18"/>
      <c r="EF326" s="18"/>
      <c r="EG326" s="18"/>
      <c r="EH326" s="18"/>
      <c r="EI326" s="18"/>
      <c r="EJ326" s="18"/>
      <c r="EK326" s="18"/>
      <c r="EL326" s="18"/>
      <c r="EM326" s="18"/>
      <c r="EN326" s="18"/>
      <c r="EO326" s="18"/>
      <c r="EP326" s="18"/>
      <c r="EQ326" s="18"/>
      <c r="ER326" s="18"/>
      <c r="ES326" s="18"/>
      <c r="ET326" s="18"/>
      <c r="EU326" s="18"/>
      <c r="EV326" s="18"/>
      <c r="EW326" s="18"/>
      <c r="EX326" s="18"/>
      <c r="EY326" s="18"/>
      <c r="EZ326" s="18"/>
      <c r="FA326" s="18"/>
      <c r="FB326" s="18"/>
      <c r="FC326" s="18"/>
      <c r="FD326" s="18"/>
      <c r="FE326" s="18"/>
    </row>
    <row r="327" spans="1:161" x14ac:dyDescent="0.25">
      <c r="A327" s="28"/>
      <c r="B327" s="71"/>
      <c r="C327" s="29"/>
      <c r="D327" s="30"/>
      <c r="E327" s="31"/>
      <c r="F327" s="32"/>
      <c r="G327" s="74"/>
      <c r="H327" s="33"/>
      <c r="I327" s="34"/>
      <c r="J327" s="35"/>
      <c r="K327" s="104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8"/>
      <c r="AG327" s="18"/>
      <c r="AH327" s="18"/>
      <c r="AI327" s="18"/>
      <c r="AJ327" s="18"/>
      <c r="AK327" s="18"/>
      <c r="AL327" s="18"/>
      <c r="AM327" s="18"/>
      <c r="AN327" s="18"/>
      <c r="AO327" s="18"/>
      <c r="AP327" s="18"/>
      <c r="AQ327" s="18"/>
      <c r="AR327" s="18"/>
      <c r="AS327" s="18"/>
      <c r="AT327" s="18"/>
      <c r="AU327" s="18"/>
      <c r="AV327" s="18"/>
      <c r="AW327" s="19"/>
      <c r="AX327" s="18"/>
      <c r="AY327" s="18"/>
      <c r="AZ327" s="18"/>
      <c r="BA327" s="18"/>
      <c r="BB327" s="18"/>
      <c r="BC327" s="18"/>
      <c r="BD327" s="18"/>
      <c r="BE327" s="18"/>
      <c r="BF327" s="18"/>
      <c r="BG327" s="18"/>
      <c r="BH327" s="19"/>
      <c r="BI327" s="18"/>
      <c r="BJ327" s="18"/>
      <c r="BK327" s="18"/>
      <c r="BL327" s="18"/>
      <c r="BM327" s="18"/>
      <c r="BN327" s="18"/>
      <c r="BO327" s="18"/>
      <c r="BP327" s="18"/>
      <c r="BQ327" s="18"/>
      <c r="BR327" s="18"/>
      <c r="BS327" s="19"/>
      <c r="BT327" s="18"/>
      <c r="BU327" s="18"/>
      <c r="BV327" s="18"/>
      <c r="BW327" s="18"/>
      <c r="BX327" s="18"/>
      <c r="BY327" s="18"/>
      <c r="BZ327" s="18"/>
      <c r="CA327" s="18"/>
      <c r="CB327" s="18"/>
      <c r="CC327" s="18"/>
      <c r="CD327" s="18"/>
      <c r="CE327" s="18"/>
      <c r="CF327" s="18"/>
      <c r="CG327" s="18"/>
      <c r="CH327" s="18"/>
      <c r="CI327" s="18"/>
      <c r="CJ327" s="8">
        <f t="shared" si="169"/>
        <v>0</v>
      </c>
      <c r="CK327" s="8">
        <f t="shared" si="170"/>
        <v>0</v>
      </c>
      <c r="CL327" s="8" t="str">
        <f t="shared" si="181"/>
        <v/>
      </c>
      <c r="CM327" s="8" t="str">
        <f t="shared" si="182"/>
        <v/>
      </c>
      <c r="CN327" s="8" t="str">
        <f t="shared" si="183"/>
        <v/>
      </c>
      <c r="CO327" s="8" t="str">
        <f t="shared" si="184"/>
        <v/>
      </c>
      <c r="CP327" s="8">
        <f>IF(D327="",0,IF(D327=E327,0,IF(D327&lt;E327,0,IF('Equipes et choix des points'!$I$2=1,IF('Matchs et classements'!D327&gt;'Matchs et classements'!E327,3),IF('Equipes et choix des points'!$I$2=2,IF('Matchs et classements'!D327&gt;E327,4))))))</f>
        <v>0</v>
      </c>
      <c r="CQ327" s="8">
        <f>IF(E327="",0,IF(E327=D327,0,IF(E327&lt;D327,0,IF('Equipes et choix des points'!$I$2=1,IF('Matchs et classements'!E327&gt;'Matchs et classements'!D327,3),IF('Equipes et choix des points'!$I$2=2,IF('Matchs et classements'!E327&gt;'Matchs et classements'!D327,4))))))</f>
        <v>0</v>
      </c>
      <c r="CR327" s="8">
        <f>IF(D327="",0,IF(D327&gt;E327,0,IF(D327&lt;E327,0,IF('Equipes et choix des points'!$I$2=1,IF('Matchs et classements'!D327='Matchs et classements'!E327,1),IF('Equipes et choix des points'!$I$2=2,IF('Matchs et classements'!D327='Matchs et classements'!E327,2))))))</f>
        <v>0</v>
      </c>
      <c r="CS327" s="8">
        <f>IF(E327="",0,IF(E327&gt;D327,0,IF(E327&lt;D327,0,IF('Equipes et choix des points'!$I$2=1,IF('Matchs et classements'!E327='Matchs et classements'!D327,1),IF('Equipes et choix des points'!$I$2=2,IF('Matchs et classements'!E327='Matchs et classements'!D327,2))))))</f>
        <v>0</v>
      </c>
      <c r="CT327" s="8">
        <f>IF(D327="",0,IF(D327&gt;E327,0,IF(D327=E327,0,IF('Equipes et choix des points'!$I$2=1,IF('Matchs et classements'!D327&lt;'Matchs et classements'!E327,0),IF('Equipes et choix des points'!$I$2=2,IF('Matchs et classements'!D327&lt;'Matchs et classements'!E327,1))))))</f>
        <v>0</v>
      </c>
      <c r="CU327" s="8">
        <f>IF(E327="",0,IF(E327&gt;D327,0,IF(E327=D327,0,IF('Equipes et choix des points'!$I$2=1,IF('Matchs et classements'!E327&lt;'Matchs et classements'!D327,0),IF('Equipes et choix des points'!$I$2=2,IF('Matchs et classements'!E327&lt;'Matchs et classements'!D327,1))))))</f>
        <v>0</v>
      </c>
      <c r="CV327" s="8">
        <f t="shared" si="185"/>
        <v>0</v>
      </c>
      <c r="CW327" s="8">
        <f t="shared" si="186"/>
        <v>0</v>
      </c>
      <c r="CX327" s="8">
        <f t="shared" si="187"/>
        <v>0</v>
      </c>
      <c r="CY327" s="8">
        <f t="shared" si="188"/>
        <v>0</v>
      </c>
      <c r="CZ327" s="8" t="b">
        <f t="shared" si="171"/>
        <v>0</v>
      </c>
      <c r="DA327" s="8" t="b">
        <f t="shared" si="172"/>
        <v>0</v>
      </c>
      <c r="DB327" s="8" t="b">
        <f t="shared" si="173"/>
        <v>0</v>
      </c>
      <c r="DC327" s="8" t="b">
        <f t="shared" si="174"/>
        <v>0</v>
      </c>
      <c r="DD327" s="8" t="b">
        <f t="shared" si="175"/>
        <v>0</v>
      </c>
      <c r="DE327" s="8" t="b">
        <f t="shared" si="176"/>
        <v>0</v>
      </c>
      <c r="DF327" s="8">
        <f t="shared" si="177"/>
        <v>0</v>
      </c>
      <c r="DG327" s="8">
        <f t="shared" si="178"/>
        <v>0</v>
      </c>
      <c r="DH327" s="8">
        <f t="shared" si="179"/>
        <v>0</v>
      </c>
      <c r="DI327" s="8">
        <f t="shared" si="180"/>
        <v>0</v>
      </c>
      <c r="DJ327" s="19"/>
      <c r="DK327" s="18"/>
      <c r="DL327" s="18"/>
      <c r="DM327" s="19"/>
      <c r="DN327" s="19"/>
      <c r="DO327" s="18"/>
      <c r="DP327" s="18"/>
      <c r="DQ327" s="19"/>
      <c r="DR327" s="19"/>
      <c r="DS327" s="18"/>
      <c r="DT327" s="18"/>
      <c r="DU327" s="19"/>
      <c r="DV327" s="18"/>
      <c r="DW327" s="18"/>
      <c r="DX327" s="18"/>
      <c r="DY327" s="18"/>
      <c r="DZ327" s="18"/>
      <c r="EA327" s="18"/>
      <c r="EB327" s="18"/>
      <c r="EC327" s="18"/>
      <c r="ED327" s="18"/>
      <c r="EE327" s="18"/>
      <c r="EF327" s="18"/>
      <c r="EG327" s="18"/>
      <c r="EH327" s="18"/>
      <c r="EI327" s="18"/>
      <c r="EJ327" s="18"/>
      <c r="EK327" s="18"/>
      <c r="EL327" s="18"/>
      <c r="EM327" s="18"/>
      <c r="EN327" s="18"/>
      <c r="EO327" s="18"/>
      <c r="EP327" s="18"/>
      <c r="EQ327" s="18"/>
      <c r="ER327" s="18"/>
      <c r="ES327" s="18"/>
      <c r="ET327" s="18"/>
      <c r="EU327" s="18"/>
      <c r="EV327" s="18"/>
      <c r="EW327" s="18"/>
      <c r="EX327" s="18"/>
      <c r="EY327" s="18"/>
      <c r="EZ327" s="18"/>
      <c r="FA327" s="18"/>
      <c r="FB327" s="18"/>
      <c r="FC327" s="18"/>
      <c r="FD327" s="18"/>
      <c r="FE327" s="18"/>
    </row>
    <row r="328" spans="1:161" x14ac:dyDescent="0.25">
      <c r="A328" s="28"/>
      <c r="B328" s="71"/>
      <c r="C328" s="29"/>
      <c r="D328" s="30"/>
      <c r="E328" s="31"/>
      <c r="F328" s="32"/>
      <c r="G328" s="74"/>
      <c r="H328" s="33"/>
      <c r="I328" s="34"/>
      <c r="J328" s="35"/>
      <c r="K328" s="104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18"/>
      <c r="AF328" s="18"/>
      <c r="AG328" s="18"/>
      <c r="AH328" s="18"/>
      <c r="AI328" s="18"/>
      <c r="AJ328" s="18"/>
      <c r="AK328" s="18"/>
      <c r="AL328" s="18"/>
      <c r="AM328" s="18"/>
      <c r="AN328" s="18"/>
      <c r="AO328" s="18"/>
      <c r="AP328" s="18"/>
      <c r="AQ328" s="18"/>
      <c r="AR328" s="18"/>
      <c r="AS328" s="18"/>
      <c r="AT328" s="18"/>
      <c r="AU328" s="18"/>
      <c r="AV328" s="18"/>
      <c r="AW328" s="19"/>
      <c r="AX328" s="18"/>
      <c r="AY328" s="18"/>
      <c r="AZ328" s="18"/>
      <c r="BA328" s="18"/>
      <c r="BB328" s="18"/>
      <c r="BC328" s="18"/>
      <c r="BD328" s="18"/>
      <c r="BE328" s="18"/>
      <c r="BF328" s="18"/>
      <c r="BG328" s="18"/>
      <c r="BH328" s="19"/>
      <c r="BI328" s="18"/>
      <c r="BJ328" s="18"/>
      <c r="BK328" s="18"/>
      <c r="BL328" s="18"/>
      <c r="BM328" s="18"/>
      <c r="BN328" s="18"/>
      <c r="BO328" s="18"/>
      <c r="BP328" s="18"/>
      <c r="BQ328" s="18"/>
      <c r="BR328" s="18"/>
      <c r="BS328" s="19"/>
      <c r="BT328" s="18"/>
      <c r="BU328" s="18"/>
      <c r="BV328" s="18"/>
      <c r="BW328" s="18"/>
      <c r="BX328" s="18"/>
      <c r="BY328" s="18"/>
      <c r="BZ328" s="18"/>
      <c r="CA328" s="18"/>
      <c r="CB328" s="18"/>
      <c r="CC328" s="18"/>
      <c r="CD328" s="18"/>
      <c r="CE328" s="18"/>
      <c r="CF328" s="18"/>
      <c r="CG328" s="18"/>
      <c r="CH328" s="18"/>
      <c r="CI328" s="18"/>
      <c r="CJ328" s="8">
        <f t="shared" si="169"/>
        <v>0</v>
      </c>
      <c r="CK328" s="8">
        <f t="shared" si="170"/>
        <v>0</v>
      </c>
      <c r="CL328" s="8" t="str">
        <f t="shared" si="181"/>
        <v/>
      </c>
      <c r="CM328" s="8" t="str">
        <f t="shared" si="182"/>
        <v/>
      </c>
      <c r="CN328" s="8" t="str">
        <f t="shared" si="183"/>
        <v/>
      </c>
      <c r="CO328" s="8" t="str">
        <f t="shared" si="184"/>
        <v/>
      </c>
      <c r="CP328" s="8">
        <f>IF(D328="",0,IF(D328=E328,0,IF(D328&lt;E328,0,IF('Equipes et choix des points'!$I$2=1,IF('Matchs et classements'!D328&gt;'Matchs et classements'!E328,3),IF('Equipes et choix des points'!$I$2=2,IF('Matchs et classements'!D328&gt;E328,4))))))</f>
        <v>0</v>
      </c>
      <c r="CQ328" s="8">
        <f>IF(E328="",0,IF(E328=D328,0,IF(E328&lt;D328,0,IF('Equipes et choix des points'!$I$2=1,IF('Matchs et classements'!E328&gt;'Matchs et classements'!D328,3),IF('Equipes et choix des points'!$I$2=2,IF('Matchs et classements'!E328&gt;'Matchs et classements'!D328,4))))))</f>
        <v>0</v>
      </c>
      <c r="CR328" s="8">
        <f>IF(D328="",0,IF(D328&gt;E328,0,IF(D328&lt;E328,0,IF('Equipes et choix des points'!$I$2=1,IF('Matchs et classements'!D328='Matchs et classements'!E328,1),IF('Equipes et choix des points'!$I$2=2,IF('Matchs et classements'!D328='Matchs et classements'!E328,2))))))</f>
        <v>0</v>
      </c>
      <c r="CS328" s="8">
        <f>IF(E328="",0,IF(E328&gt;D328,0,IF(E328&lt;D328,0,IF('Equipes et choix des points'!$I$2=1,IF('Matchs et classements'!E328='Matchs et classements'!D328,1),IF('Equipes et choix des points'!$I$2=2,IF('Matchs et classements'!E328='Matchs et classements'!D328,2))))))</f>
        <v>0</v>
      </c>
      <c r="CT328" s="8">
        <f>IF(D328="",0,IF(D328&gt;E328,0,IF(D328=E328,0,IF('Equipes et choix des points'!$I$2=1,IF('Matchs et classements'!D328&lt;'Matchs et classements'!E328,0),IF('Equipes et choix des points'!$I$2=2,IF('Matchs et classements'!D328&lt;'Matchs et classements'!E328,1))))))</f>
        <v>0</v>
      </c>
      <c r="CU328" s="8">
        <f>IF(E328="",0,IF(E328&gt;D328,0,IF(E328=D328,0,IF('Equipes et choix des points'!$I$2=1,IF('Matchs et classements'!E328&lt;'Matchs et classements'!D328,0),IF('Equipes et choix des points'!$I$2=2,IF('Matchs et classements'!E328&lt;'Matchs et classements'!D328,1))))))</f>
        <v>0</v>
      </c>
      <c r="CV328" s="8">
        <f t="shared" si="185"/>
        <v>0</v>
      </c>
      <c r="CW328" s="8">
        <f t="shared" si="186"/>
        <v>0</v>
      </c>
      <c r="CX328" s="8">
        <f t="shared" si="187"/>
        <v>0</v>
      </c>
      <c r="CY328" s="8">
        <f t="shared" si="188"/>
        <v>0</v>
      </c>
      <c r="CZ328" s="8" t="b">
        <f t="shared" si="171"/>
        <v>0</v>
      </c>
      <c r="DA328" s="8" t="b">
        <f t="shared" si="172"/>
        <v>0</v>
      </c>
      <c r="DB328" s="8" t="b">
        <f t="shared" si="173"/>
        <v>0</v>
      </c>
      <c r="DC328" s="8" t="b">
        <f t="shared" si="174"/>
        <v>0</v>
      </c>
      <c r="DD328" s="8" t="b">
        <f t="shared" si="175"/>
        <v>0</v>
      </c>
      <c r="DE328" s="8" t="b">
        <f t="shared" si="176"/>
        <v>0</v>
      </c>
      <c r="DF328" s="8">
        <f t="shared" si="177"/>
        <v>0</v>
      </c>
      <c r="DG328" s="8">
        <f t="shared" si="178"/>
        <v>0</v>
      </c>
      <c r="DH328" s="8">
        <f t="shared" si="179"/>
        <v>0</v>
      </c>
      <c r="DI328" s="8">
        <f t="shared" si="180"/>
        <v>0</v>
      </c>
      <c r="DJ328" s="19"/>
      <c r="DK328" s="18"/>
      <c r="DL328" s="18"/>
      <c r="DM328" s="19"/>
      <c r="DN328" s="19"/>
      <c r="DO328" s="18"/>
      <c r="DP328" s="18"/>
      <c r="DQ328" s="19"/>
      <c r="DR328" s="19"/>
      <c r="DS328" s="18"/>
      <c r="DT328" s="18"/>
      <c r="DU328" s="19"/>
      <c r="DV328" s="18"/>
      <c r="DW328" s="18"/>
      <c r="DX328" s="18"/>
      <c r="DY328" s="18"/>
      <c r="DZ328" s="18"/>
      <c r="EA328" s="18"/>
      <c r="EB328" s="18"/>
      <c r="EC328" s="18"/>
      <c r="ED328" s="18"/>
      <c r="EE328" s="18"/>
      <c r="EF328" s="18"/>
      <c r="EG328" s="18"/>
      <c r="EH328" s="18"/>
      <c r="EI328" s="18"/>
      <c r="EJ328" s="18"/>
      <c r="EK328" s="18"/>
      <c r="EL328" s="18"/>
      <c r="EM328" s="18"/>
      <c r="EN328" s="18"/>
      <c r="EO328" s="18"/>
      <c r="EP328" s="18"/>
      <c r="EQ328" s="18"/>
      <c r="ER328" s="18"/>
      <c r="ES328" s="18"/>
      <c r="ET328" s="18"/>
      <c r="EU328" s="18"/>
      <c r="EV328" s="18"/>
      <c r="EW328" s="18"/>
      <c r="EX328" s="18"/>
      <c r="EY328" s="18"/>
      <c r="EZ328" s="18"/>
      <c r="FA328" s="18"/>
      <c r="FB328" s="18"/>
      <c r="FC328" s="18"/>
      <c r="FD328" s="18"/>
      <c r="FE328" s="18"/>
    </row>
    <row r="329" spans="1:161" x14ac:dyDescent="0.25">
      <c r="A329" s="28"/>
      <c r="B329" s="71"/>
      <c r="C329" s="29"/>
      <c r="D329" s="30"/>
      <c r="E329" s="31"/>
      <c r="F329" s="32"/>
      <c r="G329" s="74"/>
      <c r="H329" s="33"/>
      <c r="I329" s="34"/>
      <c r="J329" s="35"/>
      <c r="K329" s="104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  <c r="AE329" s="18"/>
      <c r="AF329" s="18"/>
      <c r="AG329" s="18"/>
      <c r="AH329" s="18"/>
      <c r="AI329" s="18"/>
      <c r="AJ329" s="18"/>
      <c r="AK329" s="18"/>
      <c r="AL329" s="18"/>
      <c r="AM329" s="18"/>
      <c r="AN329" s="18"/>
      <c r="AO329" s="18"/>
      <c r="AP329" s="18"/>
      <c r="AQ329" s="18"/>
      <c r="AR329" s="18"/>
      <c r="AS329" s="18"/>
      <c r="AT329" s="18"/>
      <c r="AU329" s="18"/>
      <c r="AV329" s="18"/>
      <c r="AW329" s="19"/>
      <c r="AX329" s="18"/>
      <c r="AY329" s="18"/>
      <c r="AZ329" s="18"/>
      <c r="BA329" s="18"/>
      <c r="BB329" s="18"/>
      <c r="BC329" s="18"/>
      <c r="BD329" s="18"/>
      <c r="BE329" s="18"/>
      <c r="BF329" s="18"/>
      <c r="BG329" s="18"/>
      <c r="BH329" s="19"/>
      <c r="BI329" s="18"/>
      <c r="BJ329" s="18"/>
      <c r="BK329" s="18"/>
      <c r="BL329" s="18"/>
      <c r="BM329" s="18"/>
      <c r="BN329" s="18"/>
      <c r="BO329" s="18"/>
      <c r="BP329" s="18"/>
      <c r="BQ329" s="18"/>
      <c r="BR329" s="18"/>
      <c r="BS329" s="19"/>
      <c r="BT329" s="18"/>
      <c r="BU329" s="18"/>
      <c r="BV329" s="18"/>
      <c r="BW329" s="18"/>
      <c r="BX329" s="18"/>
      <c r="BY329" s="18"/>
      <c r="BZ329" s="18"/>
      <c r="CA329" s="18"/>
      <c r="CB329" s="18"/>
      <c r="CC329" s="18"/>
      <c r="CD329" s="18"/>
      <c r="CE329" s="18"/>
      <c r="CF329" s="18"/>
      <c r="CG329" s="18"/>
      <c r="CH329" s="18"/>
      <c r="CI329" s="18"/>
      <c r="CJ329" s="8">
        <f t="shared" si="169"/>
        <v>0</v>
      </c>
      <c r="CK329" s="8">
        <f t="shared" si="170"/>
        <v>0</v>
      </c>
      <c r="CL329" s="8" t="str">
        <f t="shared" si="181"/>
        <v/>
      </c>
      <c r="CM329" s="8" t="str">
        <f t="shared" si="182"/>
        <v/>
      </c>
      <c r="CN329" s="8" t="str">
        <f t="shared" si="183"/>
        <v/>
      </c>
      <c r="CO329" s="8" t="str">
        <f t="shared" si="184"/>
        <v/>
      </c>
      <c r="CP329" s="8">
        <f>IF(D329="",0,IF(D329=E329,0,IF(D329&lt;E329,0,IF('Equipes et choix des points'!$I$2=1,IF('Matchs et classements'!D329&gt;'Matchs et classements'!E329,3),IF('Equipes et choix des points'!$I$2=2,IF('Matchs et classements'!D329&gt;E329,4))))))</f>
        <v>0</v>
      </c>
      <c r="CQ329" s="8">
        <f>IF(E329="",0,IF(E329=D329,0,IF(E329&lt;D329,0,IF('Equipes et choix des points'!$I$2=1,IF('Matchs et classements'!E329&gt;'Matchs et classements'!D329,3),IF('Equipes et choix des points'!$I$2=2,IF('Matchs et classements'!E329&gt;'Matchs et classements'!D329,4))))))</f>
        <v>0</v>
      </c>
      <c r="CR329" s="8">
        <f>IF(D329="",0,IF(D329&gt;E329,0,IF(D329&lt;E329,0,IF('Equipes et choix des points'!$I$2=1,IF('Matchs et classements'!D329='Matchs et classements'!E329,1),IF('Equipes et choix des points'!$I$2=2,IF('Matchs et classements'!D329='Matchs et classements'!E329,2))))))</f>
        <v>0</v>
      </c>
      <c r="CS329" s="8">
        <f>IF(E329="",0,IF(E329&gt;D329,0,IF(E329&lt;D329,0,IF('Equipes et choix des points'!$I$2=1,IF('Matchs et classements'!E329='Matchs et classements'!D329,1),IF('Equipes et choix des points'!$I$2=2,IF('Matchs et classements'!E329='Matchs et classements'!D329,2))))))</f>
        <v>0</v>
      </c>
      <c r="CT329" s="8">
        <f>IF(D329="",0,IF(D329&gt;E329,0,IF(D329=E329,0,IF('Equipes et choix des points'!$I$2=1,IF('Matchs et classements'!D329&lt;'Matchs et classements'!E329,0),IF('Equipes et choix des points'!$I$2=2,IF('Matchs et classements'!D329&lt;'Matchs et classements'!E329,1))))))</f>
        <v>0</v>
      </c>
      <c r="CU329" s="8">
        <f>IF(E329="",0,IF(E329&gt;D329,0,IF(E329=D329,0,IF('Equipes et choix des points'!$I$2=1,IF('Matchs et classements'!E329&lt;'Matchs et classements'!D329,0),IF('Equipes et choix des points'!$I$2=2,IF('Matchs et classements'!E329&lt;'Matchs et classements'!D329,1))))))</f>
        <v>0</v>
      </c>
      <c r="CV329" s="8">
        <f t="shared" si="185"/>
        <v>0</v>
      </c>
      <c r="CW329" s="8">
        <f t="shared" si="186"/>
        <v>0</v>
      </c>
      <c r="CX329" s="8">
        <f t="shared" si="187"/>
        <v>0</v>
      </c>
      <c r="CY329" s="8">
        <f t="shared" si="188"/>
        <v>0</v>
      </c>
      <c r="CZ329" s="8" t="b">
        <f t="shared" si="171"/>
        <v>0</v>
      </c>
      <c r="DA329" s="8" t="b">
        <f t="shared" si="172"/>
        <v>0</v>
      </c>
      <c r="DB329" s="8" t="b">
        <f t="shared" si="173"/>
        <v>0</v>
      </c>
      <c r="DC329" s="8" t="b">
        <f t="shared" si="174"/>
        <v>0</v>
      </c>
      <c r="DD329" s="8" t="b">
        <f t="shared" si="175"/>
        <v>0</v>
      </c>
      <c r="DE329" s="8" t="b">
        <f t="shared" si="176"/>
        <v>0</v>
      </c>
      <c r="DF329" s="8">
        <f t="shared" si="177"/>
        <v>0</v>
      </c>
      <c r="DG329" s="8">
        <f t="shared" si="178"/>
        <v>0</v>
      </c>
      <c r="DH329" s="8">
        <f t="shared" si="179"/>
        <v>0</v>
      </c>
      <c r="DI329" s="8">
        <f t="shared" si="180"/>
        <v>0</v>
      </c>
      <c r="DJ329" s="19"/>
      <c r="DK329" s="18"/>
      <c r="DL329" s="18"/>
      <c r="DM329" s="19"/>
      <c r="DN329" s="19"/>
      <c r="DO329" s="18"/>
      <c r="DP329" s="18"/>
      <c r="DQ329" s="19"/>
      <c r="DR329" s="19"/>
      <c r="DS329" s="18"/>
      <c r="DT329" s="18"/>
      <c r="DU329" s="19"/>
      <c r="DV329" s="18"/>
      <c r="DW329" s="18"/>
      <c r="DX329" s="18"/>
      <c r="DY329" s="18"/>
      <c r="DZ329" s="18"/>
      <c r="EA329" s="18"/>
      <c r="EB329" s="18"/>
      <c r="EC329" s="18"/>
      <c r="ED329" s="18"/>
      <c r="EE329" s="18"/>
      <c r="EF329" s="18"/>
      <c r="EG329" s="18"/>
      <c r="EH329" s="18"/>
      <c r="EI329" s="18"/>
      <c r="EJ329" s="18"/>
      <c r="EK329" s="18"/>
      <c r="EL329" s="18"/>
      <c r="EM329" s="18"/>
      <c r="EN329" s="18"/>
      <c r="EO329" s="18"/>
      <c r="EP329" s="18"/>
      <c r="EQ329" s="18"/>
      <c r="ER329" s="18"/>
      <c r="ES329" s="18"/>
      <c r="ET329" s="18"/>
      <c r="EU329" s="18"/>
      <c r="EV329" s="18"/>
      <c r="EW329" s="18"/>
      <c r="EX329" s="18"/>
      <c r="EY329" s="18"/>
      <c r="EZ329" s="18"/>
      <c r="FA329" s="18"/>
      <c r="FB329" s="18"/>
      <c r="FC329" s="18"/>
      <c r="FD329" s="18"/>
      <c r="FE329" s="18"/>
    </row>
    <row r="330" spans="1:161" x14ac:dyDescent="0.25">
      <c r="A330" s="28"/>
      <c r="B330" s="71"/>
      <c r="C330" s="29"/>
      <c r="D330" s="30"/>
      <c r="E330" s="31"/>
      <c r="F330" s="32"/>
      <c r="G330" s="74"/>
      <c r="H330" s="33"/>
      <c r="I330" s="34"/>
      <c r="J330" s="35"/>
      <c r="K330" s="104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18"/>
      <c r="AF330" s="18"/>
      <c r="AG330" s="18"/>
      <c r="AH330" s="18"/>
      <c r="AI330" s="18"/>
      <c r="AJ330" s="18"/>
      <c r="AK330" s="18"/>
      <c r="AL330" s="18"/>
      <c r="AM330" s="18"/>
      <c r="AN330" s="18"/>
      <c r="AO330" s="18"/>
      <c r="AP330" s="18"/>
      <c r="AQ330" s="18"/>
      <c r="AR330" s="18"/>
      <c r="AS330" s="18"/>
      <c r="AT330" s="18"/>
      <c r="AU330" s="18"/>
      <c r="AV330" s="18"/>
      <c r="AW330" s="19"/>
      <c r="AX330" s="18"/>
      <c r="AY330" s="18"/>
      <c r="AZ330" s="18"/>
      <c r="BA330" s="18"/>
      <c r="BB330" s="18"/>
      <c r="BC330" s="18"/>
      <c r="BD330" s="18"/>
      <c r="BE330" s="18"/>
      <c r="BF330" s="18"/>
      <c r="BG330" s="18"/>
      <c r="BH330" s="19"/>
      <c r="BI330" s="18"/>
      <c r="BJ330" s="18"/>
      <c r="BK330" s="18"/>
      <c r="BL330" s="18"/>
      <c r="BM330" s="18"/>
      <c r="BN330" s="18"/>
      <c r="BO330" s="18"/>
      <c r="BP330" s="18"/>
      <c r="BQ330" s="18"/>
      <c r="BR330" s="18"/>
      <c r="BS330" s="19"/>
      <c r="BT330" s="18"/>
      <c r="BU330" s="18"/>
      <c r="BV330" s="18"/>
      <c r="BW330" s="18"/>
      <c r="BX330" s="18"/>
      <c r="BY330" s="18"/>
      <c r="BZ330" s="18"/>
      <c r="CA330" s="18"/>
      <c r="CB330" s="18"/>
      <c r="CC330" s="18"/>
      <c r="CD330" s="18"/>
      <c r="CE330" s="18"/>
      <c r="CF330" s="18"/>
      <c r="CG330" s="18"/>
      <c r="CH330" s="18"/>
      <c r="CI330" s="18"/>
      <c r="CJ330" s="8">
        <f t="shared" si="169"/>
        <v>0</v>
      </c>
      <c r="CK330" s="8">
        <f t="shared" si="170"/>
        <v>0</v>
      </c>
      <c r="CL330" s="8" t="str">
        <f t="shared" si="181"/>
        <v/>
      </c>
      <c r="CM330" s="8" t="str">
        <f t="shared" si="182"/>
        <v/>
      </c>
      <c r="CN330" s="8" t="str">
        <f t="shared" si="183"/>
        <v/>
      </c>
      <c r="CO330" s="8" t="str">
        <f t="shared" si="184"/>
        <v/>
      </c>
      <c r="CP330" s="8">
        <f>IF(D330="",0,IF(D330=E330,0,IF(D330&lt;E330,0,IF('Equipes et choix des points'!$I$2=1,IF('Matchs et classements'!D330&gt;'Matchs et classements'!E330,3),IF('Equipes et choix des points'!$I$2=2,IF('Matchs et classements'!D330&gt;E330,4))))))</f>
        <v>0</v>
      </c>
      <c r="CQ330" s="8">
        <f>IF(E330="",0,IF(E330=D330,0,IF(E330&lt;D330,0,IF('Equipes et choix des points'!$I$2=1,IF('Matchs et classements'!E330&gt;'Matchs et classements'!D330,3),IF('Equipes et choix des points'!$I$2=2,IF('Matchs et classements'!E330&gt;'Matchs et classements'!D330,4))))))</f>
        <v>0</v>
      </c>
      <c r="CR330" s="8">
        <f>IF(D330="",0,IF(D330&gt;E330,0,IF(D330&lt;E330,0,IF('Equipes et choix des points'!$I$2=1,IF('Matchs et classements'!D330='Matchs et classements'!E330,1),IF('Equipes et choix des points'!$I$2=2,IF('Matchs et classements'!D330='Matchs et classements'!E330,2))))))</f>
        <v>0</v>
      </c>
      <c r="CS330" s="8">
        <f>IF(E330="",0,IF(E330&gt;D330,0,IF(E330&lt;D330,0,IF('Equipes et choix des points'!$I$2=1,IF('Matchs et classements'!E330='Matchs et classements'!D330,1),IF('Equipes et choix des points'!$I$2=2,IF('Matchs et classements'!E330='Matchs et classements'!D330,2))))))</f>
        <v>0</v>
      </c>
      <c r="CT330" s="8">
        <f>IF(D330="",0,IF(D330&gt;E330,0,IF(D330=E330,0,IF('Equipes et choix des points'!$I$2=1,IF('Matchs et classements'!D330&lt;'Matchs et classements'!E330,0),IF('Equipes et choix des points'!$I$2=2,IF('Matchs et classements'!D330&lt;'Matchs et classements'!E330,1))))))</f>
        <v>0</v>
      </c>
      <c r="CU330" s="8">
        <f>IF(E330="",0,IF(E330&gt;D330,0,IF(E330=D330,0,IF('Equipes et choix des points'!$I$2=1,IF('Matchs et classements'!E330&lt;'Matchs et classements'!D330,0),IF('Equipes et choix des points'!$I$2=2,IF('Matchs et classements'!E330&lt;'Matchs et classements'!D330,1))))))</f>
        <v>0</v>
      </c>
      <c r="CV330" s="8">
        <f t="shared" si="185"/>
        <v>0</v>
      </c>
      <c r="CW330" s="8">
        <f t="shared" si="186"/>
        <v>0</v>
      </c>
      <c r="CX330" s="8">
        <f t="shared" si="187"/>
        <v>0</v>
      </c>
      <c r="CY330" s="8">
        <f t="shared" si="188"/>
        <v>0</v>
      </c>
      <c r="CZ330" s="8" t="b">
        <f t="shared" si="171"/>
        <v>0</v>
      </c>
      <c r="DA330" s="8" t="b">
        <f t="shared" si="172"/>
        <v>0</v>
      </c>
      <c r="DB330" s="8" t="b">
        <f t="shared" si="173"/>
        <v>0</v>
      </c>
      <c r="DC330" s="8" t="b">
        <f t="shared" si="174"/>
        <v>0</v>
      </c>
      <c r="DD330" s="8" t="b">
        <f t="shared" si="175"/>
        <v>0</v>
      </c>
      <c r="DE330" s="8" t="b">
        <f t="shared" si="176"/>
        <v>0</v>
      </c>
      <c r="DF330" s="8">
        <f t="shared" si="177"/>
        <v>0</v>
      </c>
      <c r="DG330" s="8">
        <f t="shared" si="178"/>
        <v>0</v>
      </c>
      <c r="DH330" s="8">
        <f t="shared" si="179"/>
        <v>0</v>
      </c>
      <c r="DI330" s="8">
        <f t="shared" si="180"/>
        <v>0</v>
      </c>
      <c r="DJ330" s="19"/>
      <c r="DK330" s="18"/>
      <c r="DL330" s="18"/>
      <c r="DM330" s="19"/>
      <c r="DN330" s="19"/>
      <c r="DO330" s="18"/>
      <c r="DP330" s="18"/>
      <c r="DQ330" s="19"/>
      <c r="DR330" s="19"/>
      <c r="DS330" s="18"/>
      <c r="DT330" s="18"/>
      <c r="DU330" s="19"/>
      <c r="DV330" s="18"/>
      <c r="DW330" s="18"/>
      <c r="DX330" s="18"/>
      <c r="DY330" s="18"/>
      <c r="DZ330" s="18"/>
      <c r="EA330" s="18"/>
      <c r="EB330" s="18"/>
      <c r="EC330" s="18"/>
      <c r="ED330" s="18"/>
      <c r="EE330" s="18"/>
      <c r="EF330" s="18"/>
      <c r="EG330" s="18"/>
      <c r="EH330" s="18"/>
      <c r="EI330" s="18"/>
      <c r="EJ330" s="18"/>
      <c r="EK330" s="18"/>
      <c r="EL330" s="18"/>
      <c r="EM330" s="18"/>
      <c r="EN330" s="18"/>
      <c r="EO330" s="18"/>
      <c r="EP330" s="18"/>
      <c r="EQ330" s="18"/>
      <c r="ER330" s="18"/>
      <c r="ES330" s="18"/>
      <c r="ET330" s="18"/>
      <c r="EU330" s="18"/>
      <c r="EV330" s="18"/>
      <c r="EW330" s="18"/>
      <c r="EX330" s="18"/>
      <c r="EY330" s="18"/>
      <c r="EZ330" s="18"/>
      <c r="FA330" s="18"/>
      <c r="FB330" s="18"/>
      <c r="FC330" s="18"/>
      <c r="FD330" s="18"/>
      <c r="FE330" s="18"/>
    </row>
    <row r="331" spans="1:161" x14ac:dyDescent="0.25">
      <c r="A331" s="28"/>
      <c r="B331" s="71"/>
      <c r="C331" s="29"/>
      <c r="D331" s="30"/>
      <c r="E331" s="31"/>
      <c r="F331" s="32"/>
      <c r="G331" s="74"/>
      <c r="H331" s="33"/>
      <c r="I331" s="34"/>
      <c r="J331" s="35"/>
      <c r="K331" s="104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18"/>
      <c r="AF331" s="18"/>
      <c r="AG331" s="18"/>
      <c r="AH331" s="18"/>
      <c r="AI331" s="18"/>
      <c r="AJ331" s="18"/>
      <c r="AK331" s="18"/>
      <c r="AL331" s="18"/>
      <c r="AM331" s="18"/>
      <c r="AN331" s="18"/>
      <c r="AO331" s="18"/>
      <c r="AP331" s="18"/>
      <c r="AQ331" s="18"/>
      <c r="AR331" s="18"/>
      <c r="AS331" s="18"/>
      <c r="AT331" s="18"/>
      <c r="AU331" s="18"/>
      <c r="AV331" s="18"/>
      <c r="AW331" s="19"/>
      <c r="AX331" s="18"/>
      <c r="AY331" s="18"/>
      <c r="AZ331" s="18"/>
      <c r="BA331" s="18"/>
      <c r="BB331" s="18"/>
      <c r="BC331" s="18"/>
      <c r="BD331" s="18"/>
      <c r="BE331" s="18"/>
      <c r="BF331" s="18"/>
      <c r="BG331" s="18"/>
      <c r="BH331" s="19"/>
      <c r="BI331" s="18"/>
      <c r="BJ331" s="18"/>
      <c r="BK331" s="18"/>
      <c r="BL331" s="18"/>
      <c r="BM331" s="18"/>
      <c r="BN331" s="18"/>
      <c r="BO331" s="18"/>
      <c r="BP331" s="18"/>
      <c r="BQ331" s="18"/>
      <c r="BR331" s="18"/>
      <c r="BS331" s="19"/>
      <c r="BT331" s="18"/>
      <c r="BU331" s="18"/>
      <c r="BV331" s="18"/>
      <c r="BW331" s="18"/>
      <c r="BX331" s="18"/>
      <c r="BY331" s="18"/>
      <c r="BZ331" s="18"/>
      <c r="CA331" s="18"/>
      <c r="CB331" s="18"/>
      <c r="CC331" s="18"/>
      <c r="CD331" s="18"/>
      <c r="CE331" s="18"/>
      <c r="CF331" s="18"/>
      <c r="CG331" s="18"/>
      <c r="CH331" s="18"/>
      <c r="CI331" s="18"/>
      <c r="CJ331" s="8">
        <f t="shared" si="169"/>
        <v>0</v>
      </c>
      <c r="CK331" s="8">
        <f t="shared" si="170"/>
        <v>0</v>
      </c>
      <c r="CL331" s="8" t="str">
        <f t="shared" si="181"/>
        <v/>
      </c>
      <c r="CM331" s="8" t="str">
        <f t="shared" si="182"/>
        <v/>
      </c>
      <c r="CN331" s="8" t="str">
        <f t="shared" si="183"/>
        <v/>
      </c>
      <c r="CO331" s="8" t="str">
        <f t="shared" si="184"/>
        <v/>
      </c>
      <c r="CP331" s="8">
        <f>IF(D331="",0,IF(D331=E331,0,IF(D331&lt;E331,0,IF('Equipes et choix des points'!$I$2=1,IF('Matchs et classements'!D331&gt;'Matchs et classements'!E331,3),IF('Equipes et choix des points'!$I$2=2,IF('Matchs et classements'!D331&gt;E331,4))))))</f>
        <v>0</v>
      </c>
      <c r="CQ331" s="8">
        <f>IF(E331="",0,IF(E331=D331,0,IF(E331&lt;D331,0,IF('Equipes et choix des points'!$I$2=1,IF('Matchs et classements'!E331&gt;'Matchs et classements'!D331,3),IF('Equipes et choix des points'!$I$2=2,IF('Matchs et classements'!E331&gt;'Matchs et classements'!D331,4))))))</f>
        <v>0</v>
      </c>
      <c r="CR331" s="8">
        <f>IF(D331="",0,IF(D331&gt;E331,0,IF(D331&lt;E331,0,IF('Equipes et choix des points'!$I$2=1,IF('Matchs et classements'!D331='Matchs et classements'!E331,1),IF('Equipes et choix des points'!$I$2=2,IF('Matchs et classements'!D331='Matchs et classements'!E331,2))))))</f>
        <v>0</v>
      </c>
      <c r="CS331" s="8">
        <f>IF(E331="",0,IF(E331&gt;D331,0,IF(E331&lt;D331,0,IF('Equipes et choix des points'!$I$2=1,IF('Matchs et classements'!E331='Matchs et classements'!D331,1),IF('Equipes et choix des points'!$I$2=2,IF('Matchs et classements'!E331='Matchs et classements'!D331,2))))))</f>
        <v>0</v>
      </c>
      <c r="CT331" s="8">
        <f>IF(D331="",0,IF(D331&gt;E331,0,IF(D331=E331,0,IF('Equipes et choix des points'!$I$2=1,IF('Matchs et classements'!D331&lt;'Matchs et classements'!E331,0),IF('Equipes et choix des points'!$I$2=2,IF('Matchs et classements'!D331&lt;'Matchs et classements'!E331,1))))))</f>
        <v>0</v>
      </c>
      <c r="CU331" s="8">
        <f>IF(E331="",0,IF(E331&gt;D331,0,IF(E331=D331,0,IF('Equipes et choix des points'!$I$2=1,IF('Matchs et classements'!E331&lt;'Matchs et classements'!D331,0),IF('Equipes et choix des points'!$I$2=2,IF('Matchs et classements'!E331&lt;'Matchs et classements'!D331,1))))))</f>
        <v>0</v>
      </c>
      <c r="CV331" s="8">
        <f t="shared" si="185"/>
        <v>0</v>
      </c>
      <c r="CW331" s="8">
        <f t="shared" si="186"/>
        <v>0</v>
      </c>
      <c r="CX331" s="8">
        <f t="shared" si="187"/>
        <v>0</v>
      </c>
      <c r="CY331" s="8">
        <f t="shared" si="188"/>
        <v>0</v>
      </c>
      <c r="CZ331" s="8" t="b">
        <f t="shared" si="171"/>
        <v>0</v>
      </c>
      <c r="DA331" s="8" t="b">
        <f t="shared" si="172"/>
        <v>0</v>
      </c>
      <c r="DB331" s="8" t="b">
        <f t="shared" si="173"/>
        <v>0</v>
      </c>
      <c r="DC331" s="8" t="b">
        <f t="shared" si="174"/>
        <v>0</v>
      </c>
      <c r="DD331" s="8" t="b">
        <f t="shared" si="175"/>
        <v>0</v>
      </c>
      <c r="DE331" s="8" t="b">
        <f t="shared" si="176"/>
        <v>0</v>
      </c>
      <c r="DF331" s="8">
        <f t="shared" si="177"/>
        <v>0</v>
      </c>
      <c r="DG331" s="8">
        <f t="shared" si="178"/>
        <v>0</v>
      </c>
      <c r="DH331" s="8">
        <f t="shared" si="179"/>
        <v>0</v>
      </c>
      <c r="DI331" s="8">
        <f t="shared" si="180"/>
        <v>0</v>
      </c>
      <c r="DJ331" s="19"/>
      <c r="DK331" s="18"/>
      <c r="DL331" s="18"/>
      <c r="DM331" s="19"/>
      <c r="DN331" s="19"/>
      <c r="DO331" s="18"/>
      <c r="DP331" s="18"/>
      <c r="DQ331" s="19"/>
      <c r="DR331" s="19"/>
      <c r="DS331" s="18"/>
      <c r="DT331" s="18"/>
      <c r="DU331" s="19"/>
      <c r="DV331" s="18"/>
      <c r="DW331" s="18"/>
      <c r="DX331" s="18"/>
      <c r="DY331" s="18"/>
      <c r="DZ331" s="18"/>
      <c r="EA331" s="18"/>
      <c r="EB331" s="18"/>
      <c r="EC331" s="18"/>
      <c r="ED331" s="18"/>
      <c r="EE331" s="18"/>
      <c r="EF331" s="18"/>
      <c r="EG331" s="18"/>
      <c r="EH331" s="18"/>
      <c r="EI331" s="18"/>
      <c r="EJ331" s="18"/>
      <c r="EK331" s="18"/>
      <c r="EL331" s="18"/>
      <c r="EM331" s="18"/>
      <c r="EN331" s="18"/>
      <c r="EO331" s="18"/>
      <c r="EP331" s="18"/>
      <c r="EQ331" s="18"/>
      <c r="ER331" s="18"/>
      <c r="ES331" s="18"/>
      <c r="ET331" s="18"/>
      <c r="EU331" s="18"/>
      <c r="EV331" s="18"/>
      <c r="EW331" s="18"/>
      <c r="EX331" s="18"/>
      <c r="EY331" s="18"/>
      <c r="EZ331" s="18"/>
      <c r="FA331" s="18"/>
      <c r="FB331" s="18"/>
      <c r="FC331" s="18"/>
      <c r="FD331" s="18"/>
      <c r="FE331" s="18"/>
    </row>
    <row r="332" spans="1:161" x14ac:dyDescent="0.25">
      <c r="A332" s="28"/>
      <c r="B332" s="71"/>
      <c r="C332" s="29"/>
      <c r="D332" s="30"/>
      <c r="E332" s="31"/>
      <c r="F332" s="32"/>
      <c r="G332" s="74"/>
      <c r="H332" s="33"/>
      <c r="I332" s="34"/>
      <c r="J332" s="35"/>
      <c r="K332" s="104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  <c r="AE332" s="18"/>
      <c r="AF332" s="18"/>
      <c r="AG332" s="18"/>
      <c r="AH332" s="18"/>
      <c r="AI332" s="18"/>
      <c r="AJ332" s="18"/>
      <c r="AK332" s="18"/>
      <c r="AL332" s="18"/>
      <c r="AM332" s="18"/>
      <c r="AN332" s="18"/>
      <c r="AO332" s="18"/>
      <c r="AP332" s="18"/>
      <c r="AQ332" s="18"/>
      <c r="AR332" s="18"/>
      <c r="AS332" s="18"/>
      <c r="AT332" s="18"/>
      <c r="AU332" s="18"/>
      <c r="AV332" s="18"/>
      <c r="AW332" s="19"/>
      <c r="AX332" s="18"/>
      <c r="AY332" s="18"/>
      <c r="AZ332" s="18"/>
      <c r="BA332" s="18"/>
      <c r="BB332" s="18"/>
      <c r="BC332" s="18"/>
      <c r="BD332" s="18"/>
      <c r="BE332" s="18"/>
      <c r="BF332" s="18"/>
      <c r="BG332" s="18"/>
      <c r="BH332" s="19"/>
      <c r="BI332" s="18"/>
      <c r="BJ332" s="18"/>
      <c r="BK332" s="18"/>
      <c r="BL332" s="18"/>
      <c r="BM332" s="18"/>
      <c r="BN332" s="18"/>
      <c r="BO332" s="18"/>
      <c r="BP332" s="18"/>
      <c r="BQ332" s="18"/>
      <c r="BR332" s="18"/>
      <c r="BS332" s="19"/>
      <c r="BT332" s="18"/>
      <c r="BU332" s="18"/>
      <c r="BV332" s="18"/>
      <c r="BW332" s="18"/>
      <c r="BX332" s="18"/>
      <c r="BY332" s="18"/>
      <c r="BZ332" s="18"/>
      <c r="CA332" s="18"/>
      <c r="CB332" s="18"/>
      <c r="CC332" s="18"/>
      <c r="CD332" s="18"/>
      <c r="CE332" s="18"/>
      <c r="CF332" s="18"/>
      <c r="CG332" s="18"/>
      <c r="CH332" s="18"/>
      <c r="CI332" s="18"/>
      <c r="CJ332" s="8">
        <f t="shared" si="169"/>
        <v>0</v>
      </c>
      <c r="CK332" s="8">
        <f t="shared" si="170"/>
        <v>0</v>
      </c>
      <c r="CL332" s="8" t="str">
        <f t="shared" si="181"/>
        <v/>
      </c>
      <c r="CM332" s="8" t="str">
        <f t="shared" si="182"/>
        <v/>
      </c>
      <c r="CN332" s="8" t="str">
        <f t="shared" si="183"/>
        <v/>
      </c>
      <c r="CO332" s="8" t="str">
        <f t="shared" si="184"/>
        <v/>
      </c>
      <c r="CP332" s="8">
        <f>IF(D332="",0,IF(D332=E332,0,IF(D332&lt;E332,0,IF('Equipes et choix des points'!$I$2=1,IF('Matchs et classements'!D332&gt;'Matchs et classements'!E332,3),IF('Equipes et choix des points'!$I$2=2,IF('Matchs et classements'!D332&gt;E332,4))))))</f>
        <v>0</v>
      </c>
      <c r="CQ332" s="8">
        <f>IF(E332="",0,IF(E332=D332,0,IF(E332&lt;D332,0,IF('Equipes et choix des points'!$I$2=1,IF('Matchs et classements'!E332&gt;'Matchs et classements'!D332,3),IF('Equipes et choix des points'!$I$2=2,IF('Matchs et classements'!E332&gt;'Matchs et classements'!D332,4))))))</f>
        <v>0</v>
      </c>
      <c r="CR332" s="8">
        <f>IF(D332="",0,IF(D332&gt;E332,0,IF(D332&lt;E332,0,IF('Equipes et choix des points'!$I$2=1,IF('Matchs et classements'!D332='Matchs et classements'!E332,1),IF('Equipes et choix des points'!$I$2=2,IF('Matchs et classements'!D332='Matchs et classements'!E332,2))))))</f>
        <v>0</v>
      </c>
      <c r="CS332" s="8">
        <f>IF(E332="",0,IF(E332&gt;D332,0,IF(E332&lt;D332,0,IF('Equipes et choix des points'!$I$2=1,IF('Matchs et classements'!E332='Matchs et classements'!D332,1),IF('Equipes et choix des points'!$I$2=2,IF('Matchs et classements'!E332='Matchs et classements'!D332,2))))))</f>
        <v>0</v>
      </c>
      <c r="CT332" s="8">
        <f>IF(D332="",0,IF(D332&gt;E332,0,IF(D332=E332,0,IF('Equipes et choix des points'!$I$2=1,IF('Matchs et classements'!D332&lt;'Matchs et classements'!E332,0),IF('Equipes et choix des points'!$I$2=2,IF('Matchs et classements'!D332&lt;'Matchs et classements'!E332,1))))))</f>
        <v>0</v>
      </c>
      <c r="CU332" s="8">
        <f>IF(E332="",0,IF(E332&gt;D332,0,IF(E332=D332,0,IF('Equipes et choix des points'!$I$2=1,IF('Matchs et classements'!E332&lt;'Matchs et classements'!D332,0),IF('Equipes et choix des points'!$I$2=2,IF('Matchs et classements'!E332&lt;'Matchs et classements'!D332,1))))))</f>
        <v>0</v>
      </c>
      <c r="CV332" s="8">
        <f t="shared" si="185"/>
        <v>0</v>
      </c>
      <c r="CW332" s="8">
        <f t="shared" si="186"/>
        <v>0</v>
      </c>
      <c r="CX332" s="8">
        <f t="shared" si="187"/>
        <v>0</v>
      </c>
      <c r="CY332" s="8">
        <f t="shared" si="188"/>
        <v>0</v>
      </c>
      <c r="CZ332" s="8" t="b">
        <f t="shared" si="171"/>
        <v>0</v>
      </c>
      <c r="DA332" s="8" t="b">
        <f t="shared" si="172"/>
        <v>0</v>
      </c>
      <c r="DB332" s="8" t="b">
        <f t="shared" si="173"/>
        <v>0</v>
      </c>
      <c r="DC332" s="8" t="b">
        <f t="shared" si="174"/>
        <v>0</v>
      </c>
      <c r="DD332" s="8" t="b">
        <f t="shared" si="175"/>
        <v>0</v>
      </c>
      <c r="DE332" s="8" t="b">
        <f t="shared" si="176"/>
        <v>0</v>
      </c>
      <c r="DF332" s="8">
        <f t="shared" si="177"/>
        <v>0</v>
      </c>
      <c r="DG332" s="8">
        <f t="shared" si="178"/>
        <v>0</v>
      </c>
      <c r="DH332" s="8">
        <f t="shared" si="179"/>
        <v>0</v>
      </c>
      <c r="DI332" s="8">
        <f t="shared" si="180"/>
        <v>0</v>
      </c>
      <c r="DJ332" s="19"/>
      <c r="DK332" s="18"/>
      <c r="DL332" s="18"/>
      <c r="DM332" s="19"/>
      <c r="DN332" s="19"/>
      <c r="DO332" s="18"/>
      <c r="DP332" s="18"/>
      <c r="DQ332" s="19"/>
      <c r="DR332" s="19"/>
      <c r="DS332" s="18"/>
      <c r="DT332" s="18"/>
      <c r="DU332" s="19"/>
      <c r="DV332" s="18"/>
      <c r="DW332" s="18"/>
      <c r="DX332" s="18"/>
      <c r="DY332" s="18"/>
      <c r="DZ332" s="18"/>
      <c r="EA332" s="18"/>
      <c r="EB332" s="18"/>
      <c r="EC332" s="18"/>
      <c r="ED332" s="18"/>
      <c r="EE332" s="18"/>
      <c r="EF332" s="18"/>
      <c r="EG332" s="18"/>
      <c r="EH332" s="18"/>
      <c r="EI332" s="18"/>
      <c r="EJ332" s="18"/>
      <c r="EK332" s="18"/>
      <c r="EL332" s="18"/>
      <c r="EM332" s="18"/>
      <c r="EN332" s="18"/>
      <c r="EO332" s="18"/>
      <c r="EP332" s="18"/>
      <c r="EQ332" s="18"/>
      <c r="ER332" s="18"/>
      <c r="ES332" s="18"/>
      <c r="ET332" s="18"/>
      <c r="EU332" s="18"/>
      <c r="EV332" s="18"/>
      <c r="EW332" s="18"/>
      <c r="EX332" s="18"/>
      <c r="EY332" s="18"/>
      <c r="EZ332" s="18"/>
      <c r="FA332" s="18"/>
      <c r="FB332" s="18"/>
      <c r="FC332" s="18"/>
      <c r="FD332" s="18"/>
      <c r="FE332" s="18"/>
    </row>
    <row r="333" spans="1:161" ht="15.75" thickBot="1" x14ac:dyDescent="0.3">
      <c r="A333" s="36"/>
      <c r="B333" s="72"/>
      <c r="C333" s="37"/>
      <c r="D333" s="38"/>
      <c r="E333" s="39"/>
      <c r="F333" s="40"/>
      <c r="G333" s="75"/>
      <c r="H333" s="41"/>
      <c r="I333" s="42"/>
      <c r="J333" s="43"/>
      <c r="K333" s="105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18"/>
      <c r="AF333" s="18"/>
      <c r="AG333" s="18"/>
      <c r="AH333" s="18"/>
      <c r="AI333" s="18"/>
      <c r="AJ333" s="18"/>
      <c r="AK333" s="18"/>
      <c r="AL333" s="18"/>
      <c r="AM333" s="18"/>
      <c r="AN333" s="18"/>
      <c r="AO333" s="18"/>
      <c r="AP333" s="18"/>
      <c r="AQ333" s="18"/>
      <c r="AR333" s="18"/>
      <c r="AS333" s="18"/>
      <c r="AT333" s="18"/>
      <c r="AU333" s="18"/>
      <c r="AV333" s="18"/>
      <c r="AW333" s="19"/>
      <c r="AX333" s="18"/>
      <c r="AY333" s="18"/>
      <c r="AZ333" s="18"/>
      <c r="BA333" s="18"/>
      <c r="BB333" s="18"/>
      <c r="BC333" s="18"/>
      <c r="BD333" s="18"/>
      <c r="BE333" s="18"/>
      <c r="BF333" s="18"/>
      <c r="BG333" s="18"/>
      <c r="BH333" s="19"/>
      <c r="BI333" s="18"/>
      <c r="BJ333" s="18"/>
      <c r="BK333" s="18"/>
      <c r="BL333" s="18"/>
      <c r="BM333" s="18"/>
      <c r="BN333" s="18"/>
      <c r="BO333" s="18"/>
      <c r="BP333" s="18"/>
      <c r="BQ333" s="18"/>
      <c r="BR333" s="18"/>
      <c r="BS333" s="19"/>
      <c r="BT333" s="18"/>
      <c r="BU333" s="18"/>
      <c r="BV333" s="18"/>
      <c r="BW333" s="18"/>
      <c r="BX333" s="18"/>
      <c r="BY333" s="18"/>
      <c r="BZ333" s="18"/>
      <c r="CA333" s="18"/>
      <c r="CB333" s="18"/>
      <c r="CC333" s="18"/>
      <c r="CD333" s="18"/>
      <c r="CE333" s="18"/>
      <c r="CF333" s="18"/>
      <c r="CG333" s="18"/>
      <c r="CH333" s="18"/>
      <c r="CI333" s="18"/>
      <c r="CJ333" s="8">
        <f t="shared" si="169"/>
        <v>0</v>
      </c>
      <c r="CK333" s="8">
        <f t="shared" si="170"/>
        <v>0</v>
      </c>
      <c r="CL333" s="8" t="str">
        <f t="shared" si="181"/>
        <v/>
      </c>
      <c r="CM333" s="8" t="str">
        <f t="shared" si="182"/>
        <v/>
      </c>
      <c r="CN333" s="8" t="str">
        <f t="shared" si="183"/>
        <v/>
      </c>
      <c r="CO333" s="8" t="str">
        <f t="shared" si="184"/>
        <v/>
      </c>
      <c r="CP333" s="8">
        <f>IF(D333="",0,IF(D333=E333,0,IF(D333&lt;E333,0,IF('Equipes et choix des points'!$I$2=1,IF('Matchs et classements'!D333&gt;'Matchs et classements'!E333,3),IF('Equipes et choix des points'!$I$2=2,IF('Matchs et classements'!D333&gt;E333,4))))))</f>
        <v>0</v>
      </c>
      <c r="CQ333" s="8">
        <f>IF(E333="",0,IF(E333=D333,0,IF(E333&lt;D333,0,IF('Equipes et choix des points'!$I$2=1,IF('Matchs et classements'!E333&gt;'Matchs et classements'!D333,3),IF('Equipes et choix des points'!$I$2=2,IF('Matchs et classements'!E333&gt;'Matchs et classements'!D333,4))))))</f>
        <v>0</v>
      </c>
      <c r="CR333" s="8">
        <f>IF(D333="",0,IF(D333&gt;E333,0,IF(D333&lt;E333,0,IF('Equipes et choix des points'!$I$2=1,IF('Matchs et classements'!D333='Matchs et classements'!E333,1),IF('Equipes et choix des points'!$I$2=2,IF('Matchs et classements'!D333='Matchs et classements'!E333,2))))))</f>
        <v>0</v>
      </c>
      <c r="CS333" s="8">
        <f>IF(E333="",0,IF(E333&gt;D333,0,IF(E333&lt;D333,0,IF('Equipes et choix des points'!$I$2=1,IF('Matchs et classements'!E333='Matchs et classements'!D333,1),IF('Equipes et choix des points'!$I$2=2,IF('Matchs et classements'!E333='Matchs et classements'!D333,2))))))</f>
        <v>0</v>
      </c>
      <c r="CT333" s="8">
        <f>IF(D333="",0,IF(D333&gt;E333,0,IF(D333=E333,0,IF('Equipes et choix des points'!$I$2=1,IF('Matchs et classements'!D333&lt;'Matchs et classements'!E333,0),IF('Equipes et choix des points'!$I$2=2,IF('Matchs et classements'!D333&lt;'Matchs et classements'!E333,1))))))</f>
        <v>0</v>
      </c>
      <c r="CU333" s="8">
        <f>IF(E333="",0,IF(E333&gt;D333,0,IF(E333=D333,0,IF('Equipes et choix des points'!$I$2=1,IF('Matchs et classements'!E333&lt;'Matchs et classements'!D333,0),IF('Equipes et choix des points'!$I$2=2,IF('Matchs et classements'!E333&lt;'Matchs et classements'!D333,1))))))</f>
        <v>0</v>
      </c>
      <c r="CV333" s="8">
        <f t="shared" si="185"/>
        <v>0</v>
      </c>
      <c r="CW333" s="8">
        <f t="shared" si="186"/>
        <v>0</v>
      </c>
      <c r="CX333" s="8">
        <f t="shared" si="187"/>
        <v>0</v>
      </c>
      <c r="CY333" s="8">
        <f t="shared" si="188"/>
        <v>0</v>
      </c>
      <c r="CZ333" s="8" t="b">
        <f t="shared" si="171"/>
        <v>0</v>
      </c>
      <c r="DA333" s="8" t="b">
        <f t="shared" si="172"/>
        <v>0</v>
      </c>
      <c r="DB333" s="8" t="b">
        <f t="shared" si="173"/>
        <v>0</v>
      </c>
      <c r="DC333" s="8" t="b">
        <f t="shared" si="174"/>
        <v>0</v>
      </c>
      <c r="DD333" s="8" t="b">
        <f t="shared" si="175"/>
        <v>0</v>
      </c>
      <c r="DE333" s="8" t="b">
        <f t="shared" si="176"/>
        <v>0</v>
      </c>
      <c r="DF333" s="8">
        <f t="shared" si="177"/>
        <v>0</v>
      </c>
      <c r="DG333" s="8">
        <f t="shared" si="178"/>
        <v>0</v>
      </c>
      <c r="DH333" s="8">
        <f t="shared" si="179"/>
        <v>0</v>
      </c>
      <c r="DI333" s="8">
        <f t="shared" si="180"/>
        <v>0</v>
      </c>
      <c r="DJ333" s="19"/>
      <c r="DK333" s="18"/>
      <c r="DL333" s="18"/>
      <c r="DM333" s="19"/>
      <c r="DN333" s="19"/>
      <c r="DO333" s="18"/>
      <c r="DP333" s="18"/>
      <c r="DQ333" s="19"/>
      <c r="DR333" s="19"/>
      <c r="DS333" s="18"/>
      <c r="DT333" s="18"/>
      <c r="DU333" s="19"/>
      <c r="DV333" s="18"/>
      <c r="DW333" s="18"/>
      <c r="DX333" s="18"/>
      <c r="DY333" s="18"/>
      <c r="DZ333" s="18"/>
      <c r="EA333" s="18"/>
      <c r="EB333" s="18"/>
      <c r="EC333" s="18"/>
      <c r="ED333" s="18"/>
      <c r="EE333" s="18"/>
      <c r="EF333" s="18"/>
      <c r="EG333" s="18"/>
      <c r="EH333" s="18"/>
      <c r="EI333" s="18"/>
      <c r="EJ333" s="18"/>
      <c r="EK333" s="18"/>
      <c r="EL333" s="18"/>
      <c r="EM333" s="18"/>
      <c r="EN333" s="18"/>
      <c r="EO333" s="18"/>
      <c r="EP333" s="18"/>
      <c r="EQ333" s="18"/>
      <c r="ER333" s="18"/>
      <c r="ES333" s="18"/>
      <c r="ET333" s="18"/>
      <c r="EU333" s="18"/>
      <c r="EV333" s="18"/>
      <c r="EW333" s="18"/>
      <c r="EX333" s="18"/>
      <c r="EY333" s="18"/>
      <c r="EZ333" s="18"/>
      <c r="FA333" s="18"/>
      <c r="FB333" s="18"/>
      <c r="FC333" s="18"/>
      <c r="FD333" s="18"/>
      <c r="FE333" s="18"/>
    </row>
    <row r="334" spans="1:161" x14ac:dyDescent="0.25">
      <c r="A334" s="20"/>
      <c r="B334" s="70"/>
      <c r="C334" s="21"/>
      <c r="D334" s="22"/>
      <c r="E334" s="23"/>
      <c r="F334" s="24"/>
      <c r="G334" s="73"/>
      <c r="H334" s="25"/>
      <c r="I334" s="26"/>
      <c r="J334" s="27"/>
      <c r="K334" s="103">
        <v>34</v>
      </c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  <c r="AE334" s="18"/>
      <c r="AF334" s="18"/>
      <c r="AG334" s="18"/>
      <c r="AH334" s="18"/>
      <c r="AI334" s="18"/>
      <c r="AJ334" s="18"/>
      <c r="AK334" s="18"/>
      <c r="AL334" s="18"/>
      <c r="AM334" s="18"/>
      <c r="AN334" s="18"/>
      <c r="AO334" s="18"/>
      <c r="AP334" s="18"/>
      <c r="AQ334" s="18"/>
      <c r="AR334" s="18"/>
      <c r="AS334" s="18"/>
      <c r="AT334" s="18"/>
      <c r="AU334" s="18"/>
      <c r="AV334" s="18"/>
      <c r="AW334" s="19"/>
      <c r="AX334" s="18"/>
      <c r="AY334" s="18"/>
      <c r="AZ334" s="18"/>
      <c r="BA334" s="18"/>
      <c r="BB334" s="18"/>
      <c r="BC334" s="18"/>
      <c r="BD334" s="18"/>
      <c r="BE334" s="18"/>
      <c r="BF334" s="18"/>
      <c r="BG334" s="18"/>
      <c r="BH334" s="19"/>
      <c r="BI334" s="18"/>
      <c r="BJ334" s="18"/>
      <c r="BK334" s="18"/>
      <c r="BL334" s="18"/>
      <c r="BM334" s="18"/>
      <c r="BN334" s="18"/>
      <c r="BO334" s="18"/>
      <c r="BP334" s="18"/>
      <c r="BQ334" s="18"/>
      <c r="BR334" s="18"/>
      <c r="BS334" s="19"/>
      <c r="BT334" s="18"/>
      <c r="BU334" s="18"/>
      <c r="BV334" s="18"/>
      <c r="BW334" s="18"/>
      <c r="BX334" s="18"/>
      <c r="BY334" s="18"/>
      <c r="BZ334" s="18"/>
      <c r="CA334" s="18"/>
      <c r="CB334" s="18"/>
      <c r="CC334" s="18"/>
      <c r="CD334" s="18"/>
      <c r="CE334" s="18"/>
      <c r="CF334" s="18"/>
      <c r="CG334" s="18"/>
      <c r="CH334" s="18"/>
      <c r="CI334" s="18"/>
      <c r="CJ334" s="8">
        <f t="shared" si="169"/>
        <v>0</v>
      </c>
      <c r="CK334" s="8">
        <f t="shared" si="170"/>
        <v>0</v>
      </c>
      <c r="CL334" s="8" t="str">
        <f t="shared" si="181"/>
        <v/>
      </c>
      <c r="CM334" s="8" t="str">
        <f t="shared" si="182"/>
        <v/>
      </c>
      <c r="CN334" s="8" t="str">
        <f t="shared" si="183"/>
        <v/>
      </c>
      <c r="CO334" s="8" t="str">
        <f t="shared" si="184"/>
        <v/>
      </c>
      <c r="CP334" s="8">
        <f>IF(D334="",0,IF(D334=E334,0,IF(D334&lt;E334,0,IF('Equipes et choix des points'!$I$2=1,IF('Matchs et classements'!D334&gt;'Matchs et classements'!E334,3),IF('Equipes et choix des points'!$I$2=2,IF('Matchs et classements'!D334&gt;E334,4))))))</f>
        <v>0</v>
      </c>
      <c r="CQ334" s="8">
        <f>IF(E334="",0,IF(E334=D334,0,IF(E334&lt;D334,0,IF('Equipes et choix des points'!$I$2=1,IF('Matchs et classements'!E334&gt;'Matchs et classements'!D334,3),IF('Equipes et choix des points'!$I$2=2,IF('Matchs et classements'!E334&gt;'Matchs et classements'!D334,4))))))</f>
        <v>0</v>
      </c>
      <c r="CR334" s="8">
        <f>IF(D334="",0,IF(D334&gt;E334,0,IF(D334&lt;E334,0,IF('Equipes et choix des points'!$I$2=1,IF('Matchs et classements'!D334='Matchs et classements'!E334,1),IF('Equipes et choix des points'!$I$2=2,IF('Matchs et classements'!D334='Matchs et classements'!E334,2))))))</f>
        <v>0</v>
      </c>
      <c r="CS334" s="8">
        <f>IF(E334="",0,IF(E334&gt;D334,0,IF(E334&lt;D334,0,IF('Equipes et choix des points'!$I$2=1,IF('Matchs et classements'!E334='Matchs et classements'!D334,1),IF('Equipes et choix des points'!$I$2=2,IF('Matchs et classements'!E334='Matchs et classements'!D334,2))))))</f>
        <v>0</v>
      </c>
      <c r="CT334" s="8">
        <f>IF(D334="",0,IF(D334&gt;E334,0,IF(D334=E334,0,IF('Equipes et choix des points'!$I$2=1,IF('Matchs et classements'!D334&lt;'Matchs et classements'!E334,0),IF('Equipes et choix des points'!$I$2=2,IF('Matchs et classements'!D334&lt;'Matchs et classements'!E334,1))))))</f>
        <v>0</v>
      </c>
      <c r="CU334" s="8">
        <f>IF(E334="",0,IF(E334&gt;D334,0,IF(E334=D334,0,IF('Equipes et choix des points'!$I$2=1,IF('Matchs et classements'!E334&lt;'Matchs et classements'!D334,0),IF('Equipes et choix des points'!$I$2=2,IF('Matchs et classements'!E334&lt;'Matchs et classements'!D334,1))))))</f>
        <v>0</v>
      </c>
      <c r="CV334" s="8">
        <f t="shared" si="185"/>
        <v>0</v>
      </c>
      <c r="CW334" s="8">
        <f t="shared" si="186"/>
        <v>0</v>
      </c>
      <c r="CX334" s="8">
        <f t="shared" si="187"/>
        <v>0</v>
      </c>
      <c r="CY334" s="8">
        <f t="shared" si="188"/>
        <v>0</v>
      </c>
      <c r="CZ334" s="8" t="b">
        <f t="shared" si="171"/>
        <v>0</v>
      </c>
      <c r="DA334" s="8" t="b">
        <f t="shared" si="172"/>
        <v>0</v>
      </c>
      <c r="DB334" s="8" t="b">
        <f t="shared" si="173"/>
        <v>0</v>
      </c>
      <c r="DC334" s="8" t="b">
        <f t="shared" si="174"/>
        <v>0</v>
      </c>
      <c r="DD334" s="8" t="b">
        <f t="shared" si="175"/>
        <v>0</v>
      </c>
      <c r="DE334" s="8" t="b">
        <f t="shared" si="176"/>
        <v>0</v>
      </c>
      <c r="DF334" s="8">
        <f t="shared" si="177"/>
        <v>0</v>
      </c>
      <c r="DG334" s="8">
        <f t="shared" si="178"/>
        <v>0</v>
      </c>
      <c r="DH334" s="8">
        <f t="shared" si="179"/>
        <v>0</v>
      </c>
      <c r="DI334" s="8">
        <f t="shared" si="180"/>
        <v>0</v>
      </c>
      <c r="DJ334" s="19"/>
      <c r="DK334" s="18"/>
      <c r="DL334" s="18"/>
      <c r="DM334" s="19"/>
      <c r="DN334" s="19"/>
      <c r="DO334" s="18"/>
      <c r="DP334" s="18"/>
      <c r="DQ334" s="19"/>
      <c r="DR334" s="19"/>
      <c r="DS334" s="18"/>
      <c r="DT334" s="18"/>
      <c r="DU334" s="19"/>
      <c r="DV334" s="18"/>
      <c r="DW334" s="18"/>
      <c r="DX334" s="18"/>
      <c r="DY334" s="18"/>
      <c r="DZ334" s="18"/>
      <c r="EA334" s="18"/>
      <c r="EB334" s="18"/>
      <c r="EC334" s="18"/>
      <c r="ED334" s="18"/>
      <c r="EE334" s="18"/>
      <c r="EF334" s="18"/>
      <c r="EG334" s="18"/>
      <c r="EH334" s="18"/>
      <c r="EI334" s="18"/>
      <c r="EJ334" s="18"/>
      <c r="EK334" s="18"/>
      <c r="EL334" s="18"/>
      <c r="EM334" s="18"/>
      <c r="EN334" s="18"/>
      <c r="EO334" s="18"/>
      <c r="EP334" s="18"/>
      <c r="EQ334" s="18"/>
      <c r="ER334" s="18"/>
      <c r="ES334" s="18"/>
      <c r="ET334" s="18"/>
      <c r="EU334" s="18"/>
      <c r="EV334" s="18"/>
      <c r="EW334" s="18"/>
      <c r="EX334" s="18"/>
      <c r="EY334" s="18"/>
      <c r="EZ334" s="18"/>
      <c r="FA334" s="18"/>
      <c r="FB334" s="18"/>
      <c r="FC334" s="18"/>
      <c r="FD334" s="18"/>
      <c r="FE334" s="18"/>
    </row>
    <row r="335" spans="1:161" x14ac:dyDescent="0.25">
      <c r="A335" s="28"/>
      <c r="B335" s="71"/>
      <c r="C335" s="29"/>
      <c r="D335" s="30"/>
      <c r="E335" s="31"/>
      <c r="F335" s="32"/>
      <c r="G335" s="74"/>
      <c r="H335" s="33"/>
      <c r="I335" s="34"/>
      <c r="J335" s="35"/>
      <c r="K335" s="104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  <c r="AE335" s="18"/>
      <c r="AF335" s="18"/>
      <c r="AG335" s="18"/>
      <c r="AH335" s="18"/>
      <c r="AI335" s="18"/>
      <c r="AJ335" s="18"/>
      <c r="AK335" s="18"/>
      <c r="AL335" s="18"/>
      <c r="AM335" s="18"/>
      <c r="AN335" s="18"/>
      <c r="AO335" s="18"/>
      <c r="AP335" s="18"/>
      <c r="AQ335" s="18"/>
      <c r="AR335" s="18"/>
      <c r="AS335" s="18"/>
      <c r="AT335" s="18"/>
      <c r="AU335" s="18"/>
      <c r="AV335" s="18"/>
      <c r="AW335" s="19"/>
      <c r="AX335" s="18"/>
      <c r="AY335" s="18"/>
      <c r="AZ335" s="18"/>
      <c r="BA335" s="18"/>
      <c r="BB335" s="18"/>
      <c r="BC335" s="18"/>
      <c r="BD335" s="18"/>
      <c r="BE335" s="18"/>
      <c r="BF335" s="18"/>
      <c r="BG335" s="18"/>
      <c r="BH335" s="19"/>
      <c r="BI335" s="18"/>
      <c r="BJ335" s="18"/>
      <c r="BK335" s="18"/>
      <c r="BL335" s="18"/>
      <c r="BM335" s="18"/>
      <c r="BN335" s="18"/>
      <c r="BO335" s="18"/>
      <c r="BP335" s="18"/>
      <c r="BQ335" s="18"/>
      <c r="BR335" s="18"/>
      <c r="BS335" s="19"/>
      <c r="BT335" s="18"/>
      <c r="BU335" s="18"/>
      <c r="BV335" s="18"/>
      <c r="BW335" s="18"/>
      <c r="BX335" s="18"/>
      <c r="BY335" s="18"/>
      <c r="BZ335" s="18"/>
      <c r="CA335" s="18"/>
      <c r="CB335" s="18"/>
      <c r="CC335" s="18"/>
      <c r="CD335" s="18"/>
      <c r="CE335" s="18"/>
      <c r="CF335" s="18"/>
      <c r="CG335" s="18"/>
      <c r="CH335" s="18"/>
      <c r="CI335" s="18"/>
      <c r="CJ335" s="8">
        <f t="shared" si="169"/>
        <v>0</v>
      </c>
      <c r="CK335" s="8">
        <f t="shared" si="170"/>
        <v>0</v>
      </c>
      <c r="CL335" s="8" t="str">
        <f t="shared" si="181"/>
        <v/>
      </c>
      <c r="CM335" s="8" t="str">
        <f t="shared" si="182"/>
        <v/>
      </c>
      <c r="CN335" s="8" t="str">
        <f t="shared" si="183"/>
        <v/>
      </c>
      <c r="CO335" s="8" t="str">
        <f t="shared" si="184"/>
        <v/>
      </c>
      <c r="CP335" s="8">
        <f>IF(D335="",0,IF(D335=E335,0,IF(D335&lt;E335,0,IF('Equipes et choix des points'!$I$2=1,IF('Matchs et classements'!D335&gt;'Matchs et classements'!E335,3),IF('Equipes et choix des points'!$I$2=2,IF('Matchs et classements'!D335&gt;E335,4))))))</f>
        <v>0</v>
      </c>
      <c r="CQ335" s="8">
        <f>IF(E335="",0,IF(E335=D335,0,IF(E335&lt;D335,0,IF('Equipes et choix des points'!$I$2=1,IF('Matchs et classements'!E335&gt;'Matchs et classements'!D335,3),IF('Equipes et choix des points'!$I$2=2,IF('Matchs et classements'!E335&gt;'Matchs et classements'!D335,4))))))</f>
        <v>0</v>
      </c>
      <c r="CR335" s="8">
        <f>IF(D335="",0,IF(D335&gt;E335,0,IF(D335&lt;E335,0,IF('Equipes et choix des points'!$I$2=1,IF('Matchs et classements'!D335='Matchs et classements'!E335,1),IF('Equipes et choix des points'!$I$2=2,IF('Matchs et classements'!D335='Matchs et classements'!E335,2))))))</f>
        <v>0</v>
      </c>
      <c r="CS335" s="8">
        <f>IF(E335="",0,IF(E335&gt;D335,0,IF(E335&lt;D335,0,IF('Equipes et choix des points'!$I$2=1,IF('Matchs et classements'!E335='Matchs et classements'!D335,1),IF('Equipes et choix des points'!$I$2=2,IF('Matchs et classements'!E335='Matchs et classements'!D335,2))))))</f>
        <v>0</v>
      </c>
      <c r="CT335" s="8">
        <f>IF(D335="",0,IF(D335&gt;E335,0,IF(D335=E335,0,IF('Equipes et choix des points'!$I$2=1,IF('Matchs et classements'!D335&lt;'Matchs et classements'!E335,0),IF('Equipes et choix des points'!$I$2=2,IF('Matchs et classements'!D335&lt;'Matchs et classements'!E335,1))))))</f>
        <v>0</v>
      </c>
      <c r="CU335" s="8">
        <f>IF(E335="",0,IF(E335&gt;D335,0,IF(E335=D335,0,IF('Equipes et choix des points'!$I$2=1,IF('Matchs et classements'!E335&lt;'Matchs et classements'!D335,0),IF('Equipes et choix des points'!$I$2=2,IF('Matchs et classements'!E335&lt;'Matchs et classements'!D335,1))))))</f>
        <v>0</v>
      </c>
      <c r="CV335" s="8">
        <f t="shared" si="185"/>
        <v>0</v>
      </c>
      <c r="CW335" s="8">
        <f t="shared" si="186"/>
        <v>0</v>
      </c>
      <c r="CX335" s="8">
        <f t="shared" si="187"/>
        <v>0</v>
      </c>
      <c r="CY335" s="8">
        <f t="shared" si="188"/>
        <v>0</v>
      </c>
      <c r="CZ335" s="8" t="b">
        <f t="shared" si="171"/>
        <v>0</v>
      </c>
      <c r="DA335" s="8" t="b">
        <f t="shared" si="172"/>
        <v>0</v>
      </c>
      <c r="DB335" s="8" t="b">
        <f t="shared" si="173"/>
        <v>0</v>
      </c>
      <c r="DC335" s="8" t="b">
        <f t="shared" si="174"/>
        <v>0</v>
      </c>
      <c r="DD335" s="8" t="b">
        <f t="shared" si="175"/>
        <v>0</v>
      </c>
      <c r="DE335" s="8" t="b">
        <f t="shared" si="176"/>
        <v>0</v>
      </c>
      <c r="DF335" s="8">
        <f t="shared" si="177"/>
        <v>0</v>
      </c>
      <c r="DG335" s="8">
        <f t="shared" si="178"/>
        <v>0</v>
      </c>
      <c r="DH335" s="8">
        <f t="shared" si="179"/>
        <v>0</v>
      </c>
      <c r="DI335" s="8">
        <f t="shared" si="180"/>
        <v>0</v>
      </c>
      <c r="DJ335" s="19"/>
      <c r="DK335" s="18"/>
      <c r="DL335" s="18"/>
      <c r="DM335" s="19"/>
      <c r="DN335" s="19"/>
      <c r="DO335" s="18"/>
      <c r="DP335" s="18"/>
      <c r="DQ335" s="19"/>
      <c r="DR335" s="19"/>
      <c r="DS335" s="18"/>
      <c r="DT335" s="18"/>
      <c r="DU335" s="19"/>
      <c r="DV335" s="18"/>
      <c r="DW335" s="18"/>
      <c r="DX335" s="18"/>
      <c r="DY335" s="18"/>
      <c r="DZ335" s="18"/>
      <c r="EA335" s="18"/>
      <c r="EB335" s="18"/>
      <c r="EC335" s="18"/>
      <c r="ED335" s="18"/>
      <c r="EE335" s="18"/>
      <c r="EF335" s="18"/>
      <c r="EG335" s="18"/>
      <c r="EH335" s="18"/>
      <c r="EI335" s="18"/>
      <c r="EJ335" s="18"/>
      <c r="EK335" s="18"/>
      <c r="EL335" s="18"/>
      <c r="EM335" s="18"/>
      <c r="EN335" s="18"/>
      <c r="EO335" s="18"/>
      <c r="EP335" s="18"/>
      <c r="EQ335" s="18"/>
      <c r="ER335" s="18"/>
      <c r="ES335" s="18"/>
      <c r="ET335" s="18"/>
      <c r="EU335" s="18"/>
      <c r="EV335" s="18"/>
      <c r="EW335" s="18"/>
      <c r="EX335" s="18"/>
      <c r="EY335" s="18"/>
      <c r="EZ335" s="18"/>
      <c r="FA335" s="18"/>
      <c r="FB335" s="18"/>
      <c r="FC335" s="18"/>
      <c r="FD335" s="18"/>
      <c r="FE335" s="18"/>
    </row>
    <row r="336" spans="1:161" x14ac:dyDescent="0.25">
      <c r="A336" s="28"/>
      <c r="B336" s="71"/>
      <c r="C336" s="29"/>
      <c r="D336" s="30"/>
      <c r="E336" s="31"/>
      <c r="F336" s="32"/>
      <c r="G336" s="74"/>
      <c r="H336" s="33"/>
      <c r="I336" s="34"/>
      <c r="J336" s="35"/>
      <c r="K336" s="104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  <c r="AE336" s="18"/>
      <c r="AF336" s="18"/>
      <c r="AG336" s="18"/>
      <c r="AH336" s="18"/>
      <c r="AI336" s="18"/>
      <c r="AJ336" s="18"/>
      <c r="AK336" s="18"/>
      <c r="AL336" s="18"/>
      <c r="AM336" s="18"/>
      <c r="AN336" s="18"/>
      <c r="AO336" s="18"/>
      <c r="AP336" s="18"/>
      <c r="AQ336" s="18"/>
      <c r="AR336" s="18"/>
      <c r="AS336" s="18"/>
      <c r="AT336" s="18"/>
      <c r="AU336" s="18"/>
      <c r="AV336" s="18"/>
      <c r="AW336" s="19"/>
      <c r="AX336" s="18"/>
      <c r="AY336" s="18"/>
      <c r="AZ336" s="18"/>
      <c r="BA336" s="18"/>
      <c r="BB336" s="18"/>
      <c r="BC336" s="18"/>
      <c r="BD336" s="18"/>
      <c r="BE336" s="18"/>
      <c r="BF336" s="18"/>
      <c r="BG336" s="18"/>
      <c r="BH336" s="19"/>
      <c r="BI336" s="18"/>
      <c r="BJ336" s="18"/>
      <c r="BK336" s="18"/>
      <c r="BL336" s="18"/>
      <c r="BM336" s="18"/>
      <c r="BN336" s="18"/>
      <c r="BO336" s="18"/>
      <c r="BP336" s="18"/>
      <c r="BQ336" s="18"/>
      <c r="BR336" s="18"/>
      <c r="BS336" s="19"/>
      <c r="BT336" s="18"/>
      <c r="BU336" s="18"/>
      <c r="BV336" s="18"/>
      <c r="BW336" s="18"/>
      <c r="BX336" s="18"/>
      <c r="BY336" s="18"/>
      <c r="BZ336" s="18"/>
      <c r="CA336" s="18"/>
      <c r="CB336" s="18"/>
      <c r="CC336" s="18"/>
      <c r="CD336" s="18"/>
      <c r="CE336" s="18"/>
      <c r="CF336" s="18"/>
      <c r="CG336" s="18"/>
      <c r="CH336" s="18"/>
      <c r="CI336" s="18"/>
      <c r="CJ336" s="8">
        <f t="shared" si="169"/>
        <v>0</v>
      </c>
      <c r="CK336" s="8">
        <f t="shared" si="170"/>
        <v>0</v>
      </c>
      <c r="CL336" s="8" t="str">
        <f t="shared" si="181"/>
        <v/>
      </c>
      <c r="CM336" s="8" t="str">
        <f t="shared" si="182"/>
        <v/>
      </c>
      <c r="CN336" s="8" t="str">
        <f t="shared" si="183"/>
        <v/>
      </c>
      <c r="CO336" s="8" t="str">
        <f t="shared" si="184"/>
        <v/>
      </c>
      <c r="CP336" s="8">
        <f>IF(D336="",0,IF(D336=E336,0,IF(D336&lt;E336,0,IF('Equipes et choix des points'!$I$2=1,IF('Matchs et classements'!D336&gt;'Matchs et classements'!E336,3),IF('Equipes et choix des points'!$I$2=2,IF('Matchs et classements'!D336&gt;E336,4))))))</f>
        <v>0</v>
      </c>
      <c r="CQ336" s="8">
        <f>IF(E336="",0,IF(E336=D336,0,IF(E336&lt;D336,0,IF('Equipes et choix des points'!$I$2=1,IF('Matchs et classements'!E336&gt;'Matchs et classements'!D336,3),IF('Equipes et choix des points'!$I$2=2,IF('Matchs et classements'!E336&gt;'Matchs et classements'!D336,4))))))</f>
        <v>0</v>
      </c>
      <c r="CR336" s="8">
        <f>IF(D336="",0,IF(D336&gt;E336,0,IF(D336&lt;E336,0,IF('Equipes et choix des points'!$I$2=1,IF('Matchs et classements'!D336='Matchs et classements'!E336,1),IF('Equipes et choix des points'!$I$2=2,IF('Matchs et classements'!D336='Matchs et classements'!E336,2))))))</f>
        <v>0</v>
      </c>
      <c r="CS336" s="8">
        <f>IF(E336="",0,IF(E336&gt;D336,0,IF(E336&lt;D336,0,IF('Equipes et choix des points'!$I$2=1,IF('Matchs et classements'!E336='Matchs et classements'!D336,1),IF('Equipes et choix des points'!$I$2=2,IF('Matchs et classements'!E336='Matchs et classements'!D336,2))))))</f>
        <v>0</v>
      </c>
      <c r="CT336" s="8">
        <f>IF(D336="",0,IF(D336&gt;E336,0,IF(D336=E336,0,IF('Equipes et choix des points'!$I$2=1,IF('Matchs et classements'!D336&lt;'Matchs et classements'!E336,0),IF('Equipes et choix des points'!$I$2=2,IF('Matchs et classements'!D336&lt;'Matchs et classements'!E336,1))))))</f>
        <v>0</v>
      </c>
      <c r="CU336" s="8">
        <f>IF(E336="",0,IF(E336&gt;D336,0,IF(E336=D336,0,IF('Equipes et choix des points'!$I$2=1,IF('Matchs et classements'!E336&lt;'Matchs et classements'!D336,0),IF('Equipes et choix des points'!$I$2=2,IF('Matchs et classements'!E336&lt;'Matchs et classements'!D336,1))))))</f>
        <v>0</v>
      </c>
      <c r="CV336" s="8">
        <f t="shared" si="185"/>
        <v>0</v>
      </c>
      <c r="CW336" s="8">
        <f t="shared" si="186"/>
        <v>0</v>
      </c>
      <c r="CX336" s="8">
        <f t="shared" si="187"/>
        <v>0</v>
      </c>
      <c r="CY336" s="8">
        <f t="shared" si="188"/>
        <v>0</v>
      </c>
      <c r="CZ336" s="8" t="b">
        <f t="shared" si="171"/>
        <v>0</v>
      </c>
      <c r="DA336" s="8" t="b">
        <f t="shared" si="172"/>
        <v>0</v>
      </c>
      <c r="DB336" s="8" t="b">
        <f t="shared" si="173"/>
        <v>0</v>
      </c>
      <c r="DC336" s="8" t="b">
        <f t="shared" si="174"/>
        <v>0</v>
      </c>
      <c r="DD336" s="8" t="b">
        <f t="shared" si="175"/>
        <v>0</v>
      </c>
      <c r="DE336" s="8" t="b">
        <f t="shared" si="176"/>
        <v>0</v>
      </c>
      <c r="DF336" s="8">
        <f t="shared" si="177"/>
        <v>0</v>
      </c>
      <c r="DG336" s="8">
        <f t="shared" si="178"/>
        <v>0</v>
      </c>
      <c r="DH336" s="8">
        <f t="shared" si="179"/>
        <v>0</v>
      </c>
      <c r="DI336" s="8">
        <f t="shared" si="180"/>
        <v>0</v>
      </c>
      <c r="DJ336" s="19"/>
      <c r="DK336" s="18"/>
      <c r="DL336" s="18"/>
      <c r="DM336" s="19"/>
      <c r="DN336" s="19"/>
      <c r="DO336" s="18"/>
      <c r="DP336" s="18"/>
      <c r="DQ336" s="19"/>
      <c r="DR336" s="19"/>
      <c r="DS336" s="18"/>
      <c r="DT336" s="18"/>
      <c r="DU336" s="19"/>
      <c r="DV336" s="18"/>
      <c r="DW336" s="18"/>
      <c r="DX336" s="18"/>
      <c r="DY336" s="18"/>
      <c r="DZ336" s="18"/>
      <c r="EA336" s="18"/>
      <c r="EB336" s="18"/>
      <c r="EC336" s="18"/>
      <c r="ED336" s="18"/>
      <c r="EE336" s="18"/>
      <c r="EF336" s="18"/>
      <c r="EG336" s="18"/>
      <c r="EH336" s="18"/>
      <c r="EI336" s="18"/>
      <c r="EJ336" s="18"/>
      <c r="EK336" s="18"/>
      <c r="EL336" s="18"/>
      <c r="EM336" s="18"/>
      <c r="EN336" s="18"/>
      <c r="EO336" s="18"/>
      <c r="EP336" s="18"/>
      <c r="EQ336" s="18"/>
      <c r="ER336" s="18"/>
      <c r="ES336" s="18"/>
      <c r="ET336" s="18"/>
      <c r="EU336" s="18"/>
      <c r="EV336" s="18"/>
      <c r="EW336" s="18"/>
      <c r="EX336" s="18"/>
      <c r="EY336" s="18"/>
      <c r="EZ336" s="18"/>
      <c r="FA336" s="18"/>
      <c r="FB336" s="18"/>
      <c r="FC336" s="18"/>
      <c r="FD336" s="18"/>
      <c r="FE336" s="18"/>
    </row>
    <row r="337" spans="1:161" x14ac:dyDescent="0.25">
      <c r="A337" s="28"/>
      <c r="B337" s="71"/>
      <c r="C337" s="29"/>
      <c r="D337" s="30"/>
      <c r="E337" s="31"/>
      <c r="F337" s="32"/>
      <c r="G337" s="74"/>
      <c r="H337" s="33"/>
      <c r="I337" s="34"/>
      <c r="J337" s="35"/>
      <c r="K337" s="104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18"/>
      <c r="AF337" s="18"/>
      <c r="AG337" s="18"/>
      <c r="AH337" s="18"/>
      <c r="AI337" s="18"/>
      <c r="AJ337" s="18"/>
      <c r="AK337" s="18"/>
      <c r="AL337" s="18"/>
      <c r="AM337" s="18"/>
      <c r="AN337" s="18"/>
      <c r="AO337" s="18"/>
      <c r="AP337" s="18"/>
      <c r="AQ337" s="18"/>
      <c r="AR337" s="18"/>
      <c r="AS337" s="18"/>
      <c r="AT337" s="18"/>
      <c r="AU337" s="18"/>
      <c r="AV337" s="18"/>
      <c r="AW337" s="19"/>
      <c r="AX337" s="18"/>
      <c r="AY337" s="18"/>
      <c r="AZ337" s="18"/>
      <c r="BA337" s="18"/>
      <c r="BB337" s="18"/>
      <c r="BC337" s="18"/>
      <c r="BD337" s="18"/>
      <c r="BE337" s="18"/>
      <c r="BF337" s="18"/>
      <c r="BG337" s="18"/>
      <c r="BH337" s="19"/>
      <c r="BI337" s="18"/>
      <c r="BJ337" s="18"/>
      <c r="BK337" s="18"/>
      <c r="BL337" s="18"/>
      <c r="BM337" s="18"/>
      <c r="BN337" s="18"/>
      <c r="BO337" s="18"/>
      <c r="BP337" s="18"/>
      <c r="BQ337" s="18"/>
      <c r="BR337" s="18"/>
      <c r="BS337" s="19"/>
      <c r="BT337" s="18"/>
      <c r="BU337" s="18"/>
      <c r="BV337" s="18"/>
      <c r="BW337" s="18"/>
      <c r="BX337" s="18"/>
      <c r="BY337" s="18"/>
      <c r="BZ337" s="18"/>
      <c r="CA337" s="18"/>
      <c r="CB337" s="18"/>
      <c r="CC337" s="18"/>
      <c r="CD337" s="18"/>
      <c r="CE337" s="18"/>
      <c r="CF337" s="18"/>
      <c r="CG337" s="18"/>
      <c r="CH337" s="18"/>
      <c r="CI337" s="18"/>
      <c r="CJ337" s="8">
        <f t="shared" si="169"/>
        <v>0</v>
      </c>
      <c r="CK337" s="8">
        <f t="shared" si="170"/>
        <v>0</v>
      </c>
      <c r="CL337" s="8" t="str">
        <f t="shared" si="181"/>
        <v/>
      </c>
      <c r="CM337" s="8" t="str">
        <f t="shared" si="182"/>
        <v/>
      </c>
      <c r="CN337" s="8" t="str">
        <f t="shared" si="183"/>
        <v/>
      </c>
      <c r="CO337" s="8" t="str">
        <f t="shared" si="184"/>
        <v/>
      </c>
      <c r="CP337" s="8">
        <f>IF(D337="",0,IF(D337=E337,0,IF(D337&lt;E337,0,IF('Equipes et choix des points'!$I$2=1,IF('Matchs et classements'!D337&gt;'Matchs et classements'!E337,3),IF('Equipes et choix des points'!$I$2=2,IF('Matchs et classements'!D337&gt;E337,4))))))</f>
        <v>0</v>
      </c>
      <c r="CQ337" s="8">
        <f>IF(E337="",0,IF(E337=D337,0,IF(E337&lt;D337,0,IF('Equipes et choix des points'!$I$2=1,IF('Matchs et classements'!E337&gt;'Matchs et classements'!D337,3),IF('Equipes et choix des points'!$I$2=2,IF('Matchs et classements'!E337&gt;'Matchs et classements'!D337,4))))))</f>
        <v>0</v>
      </c>
      <c r="CR337" s="8">
        <f>IF(D337="",0,IF(D337&gt;E337,0,IF(D337&lt;E337,0,IF('Equipes et choix des points'!$I$2=1,IF('Matchs et classements'!D337='Matchs et classements'!E337,1),IF('Equipes et choix des points'!$I$2=2,IF('Matchs et classements'!D337='Matchs et classements'!E337,2))))))</f>
        <v>0</v>
      </c>
      <c r="CS337" s="8">
        <f>IF(E337="",0,IF(E337&gt;D337,0,IF(E337&lt;D337,0,IF('Equipes et choix des points'!$I$2=1,IF('Matchs et classements'!E337='Matchs et classements'!D337,1),IF('Equipes et choix des points'!$I$2=2,IF('Matchs et classements'!E337='Matchs et classements'!D337,2))))))</f>
        <v>0</v>
      </c>
      <c r="CT337" s="8">
        <f>IF(D337="",0,IF(D337&gt;E337,0,IF(D337=E337,0,IF('Equipes et choix des points'!$I$2=1,IF('Matchs et classements'!D337&lt;'Matchs et classements'!E337,0),IF('Equipes et choix des points'!$I$2=2,IF('Matchs et classements'!D337&lt;'Matchs et classements'!E337,1))))))</f>
        <v>0</v>
      </c>
      <c r="CU337" s="8">
        <f>IF(E337="",0,IF(E337&gt;D337,0,IF(E337=D337,0,IF('Equipes et choix des points'!$I$2=1,IF('Matchs et classements'!E337&lt;'Matchs et classements'!D337,0),IF('Equipes et choix des points'!$I$2=2,IF('Matchs et classements'!E337&lt;'Matchs et classements'!D337,1))))))</f>
        <v>0</v>
      </c>
      <c r="CV337" s="8">
        <f t="shared" si="185"/>
        <v>0</v>
      </c>
      <c r="CW337" s="8">
        <f t="shared" si="186"/>
        <v>0</v>
      </c>
      <c r="CX337" s="8">
        <f t="shared" si="187"/>
        <v>0</v>
      </c>
      <c r="CY337" s="8">
        <f t="shared" si="188"/>
        <v>0</v>
      </c>
      <c r="CZ337" s="8" t="b">
        <f t="shared" si="171"/>
        <v>0</v>
      </c>
      <c r="DA337" s="8" t="b">
        <f t="shared" si="172"/>
        <v>0</v>
      </c>
      <c r="DB337" s="8" t="b">
        <f t="shared" si="173"/>
        <v>0</v>
      </c>
      <c r="DC337" s="8" t="b">
        <f t="shared" si="174"/>
        <v>0</v>
      </c>
      <c r="DD337" s="8" t="b">
        <f t="shared" si="175"/>
        <v>0</v>
      </c>
      <c r="DE337" s="8" t="b">
        <f t="shared" si="176"/>
        <v>0</v>
      </c>
      <c r="DF337" s="8">
        <f t="shared" si="177"/>
        <v>0</v>
      </c>
      <c r="DG337" s="8">
        <f t="shared" si="178"/>
        <v>0</v>
      </c>
      <c r="DH337" s="8">
        <f t="shared" si="179"/>
        <v>0</v>
      </c>
      <c r="DI337" s="8">
        <f t="shared" si="180"/>
        <v>0</v>
      </c>
      <c r="DJ337" s="19"/>
      <c r="DK337" s="18"/>
      <c r="DL337" s="18"/>
      <c r="DM337" s="19"/>
      <c r="DN337" s="19"/>
      <c r="DO337" s="18"/>
      <c r="DP337" s="18"/>
      <c r="DQ337" s="19"/>
      <c r="DR337" s="19"/>
      <c r="DS337" s="18"/>
      <c r="DT337" s="18"/>
      <c r="DU337" s="19"/>
      <c r="DV337" s="18"/>
      <c r="DW337" s="18"/>
      <c r="DX337" s="18"/>
      <c r="DY337" s="18"/>
      <c r="DZ337" s="18"/>
      <c r="EA337" s="18"/>
      <c r="EB337" s="18"/>
      <c r="EC337" s="18"/>
      <c r="ED337" s="18"/>
      <c r="EE337" s="18"/>
      <c r="EF337" s="18"/>
      <c r="EG337" s="18"/>
      <c r="EH337" s="18"/>
      <c r="EI337" s="18"/>
      <c r="EJ337" s="18"/>
      <c r="EK337" s="18"/>
      <c r="EL337" s="18"/>
      <c r="EM337" s="18"/>
      <c r="EN337" s="18"/>
      <c r="EO337" s="18"/>
      <c r="EP337" s="18"/>
      <c r="EQ337" s="18"/>
      <c r="ER337" s="18"/>
      <c r="ES337" s="18"/>
      <c r="ET337" s="18"/>
      <c r="EU337" s="18"/>
      <c r="EV337" s="18"/>
      <c r="EW337" s="18"/>
      <c r="EX337" s="18"/>
      <c r="EY337" s="18"/>
      <c r="EZ337" s="18"/>
      <c r="FA337" s="18"/>
      <c r="FB337" s="18"/>
      <c r="FC337" s="18"/>
      <c r="FD337" s="18"/>
      <c r="FE337" s="18"/>
    </row>
    <row r="338" spans="1:161" x14ac:dyDescent="0.25">
      <c r="A338" s="28"/>
      <c r="B338" s="71"/>
      <c r="C338" s="29"/>
      <c r="D338" s="30"/>
      <c r="E338" s="31"/>
      <c r="F338" s="32"/>
      <c r="G338" s="74"/>
      <c r="H338" s="33"/>
      <c r="I338" s="34"/>
      <c r="J338" s="35"/>
      <c r="K338" s="104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18"/>
      <c r="AF338" s="18"/>
      <c r="AG338" s="18"/>
      <c r="AH338" s="18"/>
      <c r="AI338" s="18"/>
      <c r="AJ338" s="18"/>
      <c r="AK338" s="18"/>
      <c r="AL338" s="18"/>
      <c r="AM338" s="18"/>
      <c r="AN338" s="18"/>
      <c r="AO338" s="18"/>
      <c r="AP338" s="18"/>
      <c r="AQ338" s="18"/>
      <c r="AR338" s="18"/>
      <c r="AS338" s="18"/>
      <c r="AT338" s="18"/>
      <c r="AU338" s="18"/>
      <c r="AV338" s="18"/>
      <c r="AW338" s="19"/>
      <c r="AX338" s="18"/>
      <c r="AY338" s="18"/>
      <c r="AZ338" s="18"/>
      <c r="BA338" s="18"/>
      <c r="BB338" s="18"/>
      <c r="BC338" s="18"/>
      <c r="BD338" s="18"/>
      <c r="BE338" s="18"/>
      <c r="BF338" s="18"/>
      <c r="BG338" s="18"/>
      <c r="BH338" s="19"/>
      <c r="BI338" s="18"/>
      <c r="BJ338" s="18"/>
      <c r="BK338" s="18"/>
      <c r="BL338" s="18"/>
      <c r="BM338" s="18"/>
      <c r="BN338" s="18"/>
      <c r="BO338" s="18"/>
      <c r="BP338" s="18"/>
      <c r="BQ338" s="18"/>
      <c r="BR338" s="18"/>
      <c r="BS338" s="19"/>
      <c r="BT338" s="18"/>
      <c r="BU338" s="18"/>
      <c r="BV338" s="18"/>
      <c r="BW338" s="18"/>
      <c r="BX338" s="18"/>
      <c r="BY338" s="18"/>
      <c r="BZ338" s="18"/>
      <c r="CA338" s="18"/>
      <c r="CB338" s="18"/>
      <c r="CC338" s="18"/>
      <c r="CD338" s="18"/>
      <c r="CE338" s="18"/>
      <c r="CF338" s="18"/>
      <c r="CG338" s="18"/>
      <c r="CH338" s="18"/>
      <c r="CI338" s="18"/>
      <c r="CJ338" s="8">
        <f t="shared" si="169"/>
        <v>0</v>
      </c>
      <c r="CK338" s="8">
        <f t="shared" si="170"/>
        <v>0</v>
      </c>
      <c r="CL338" s="8" t="str">
        <f t="shared" si="181"/>
        <v/>
      </c>
      <c r="CM338" s="8" t="str">
        <f t="shared" si="182"/>
        <v/>
      </c>
      <c r="CN338" s="8" t="str">
        <f t="shared" si="183"/>
        <v/>
      </c>
      <c r="CO338" s="8" t="str">
        <f t="shared" si="184"/>
        <v/>
      </c>
      <c r="CP338" s="8">
        <f>IF(D338="",0,IF(D338=E338,0,IF(D338&lt;E338,0,IF('Equipes et choix des points'!$I$2=1,IF('Matchs et classements'!D338&gt;'Matchs et classements'!E338,3),IF('Equipes et choix des points'!$I$2=2,IF('Matchs et classements'!D338&gt;E338,4))))))</f>
        <v>0</v>
      </c>
      <c r="CQ338" s="8">
        <f>IF(E338="",0,IF(E338=D338,0,IF(E338&lt;D338,0,IF('Equipes et choix des points'!$I$2=1,IF('Matchs et classements'!E338&gt;'Matchs et classements'!D338,3),IF('Equipes et choix des points'!$I$2=2,IF('Matchs et classements'!E338&gt;'Matchs et classements'!D338,4))))))</f>
        <v>0</v>
      </c>
      <c r="CR338" s="8">
        <f>IF(D338="",0,IF(D338&gt;E338,0,IF(D338&lt;E338,0,IF('Equipes et choix des points'!$I$2=1,IF('Matchs et classements'!D338='Matchs et classements'!E338,1),IF('Equipes et choix des points'!$I$2=2,IF('Matchs et classements'!D338='Matchs et classements'!E338,2))))))</f>
        <v>0</v>
      </c>
      <c r="CS338" s="8">
        <f>IF(E338="",0,IF(E338&gt;D338,0,IF(E338&lt;D338,0,IF('Equipes et choix des points'!$I$2=1,IF('Matchs et classements'!E338='Matchs et classements'!D338,1),IF('Equipes et choix des points'!$I$2=2,IF('Matchs et classements'!E338='Matchs et classements'!D338,2))))))</f>
        <v>0</v>
      </c>
      <c r="CT338" s="8">
        <f>IF(D338="",0,IF(D338&gt;E338,0,IF(D338=E338,0,IF('Equipes et choix des points'!$I$2=1,IF('Matchs et classements'!D338&lt;'Matchs et classements'!E338,0),IF('Equipes et choix des points'!$I$2=2,IF('Matchs et classements'!D338&lt;'Matchs et classements'!E338,1))))))</f>
        <v>0</v>
      </c>
      <c r="CU338" s="8">
        <f>IF(E338="",0,IF(E338&gt;D338,0,IF(E338=D338,0,IF('Equipes et choix des points'!$I$2=1,IF('Matchs et classements'!E338&lt;'Matchs et classements'!D338,0),IF('Equipes et choix des points'!$I$2=2,IF('Matchs et classements'!E338&lt;'Matchs et classements'!D338,1))))))</f>
        <v>0</v>
      </c>
      <c r="CV338" s="8">
        <f t="shared" si="185"/>
        <v>0</v>
      </c>
      <c r="CW338" s="8">
        <f t="shared" si="186"/>
        <v>0</v>
      </c>
      <c r="CX338" s="8">
        <f t="shared" si="187"/>
        <v>0</v>
      </c>
      <c r="CY338" s="8">
        <f t="shared" si="188"/>
        <v>0</v>
      </c>
      <c r="CZ338" s="8" t="b">
        <f t="shared" si="171"/>
        <v>0</v>
      </c>
      <c r="DA338" s="8" t="b">
        <f t="shared" si="172"/>
        <v>0</v>
      </c>
      <c r="DB338" s="8" t="b">
        <f t="shared" si="173"/>
        <v>0</v>
      </c>
      <c r="DC338" s="8" t="b">
        <f t="shared" si="174"/>
        <v>0</v>
      </c>
      <c r="DD338" s="8" t="b">
        <f t="shared" si="175"/>
        <v>0</v>
      </c>
      <c r="DE338" s="8" t="b">
        <f t="shared" si="176"/>
        <v>0</v>
      </c>
      <c r="DF338" s="8">
        <f t="shared" si="177"/>
        <v>0</v>
      </c>
      <c r="DG338" s="8">
        <f t="shared" si="178"/>
        <v>0</v>
      </c>
      <c r="DH338" s="8">
        <f t="shared" si="179"/>
        <v>0</v>
      </c>
      <c r="DI338" s="8">
        <f t="shared" si="180"/>
        <v>0</v>
      </c>
      <c r="DJ338" s="19"/>
      <c r="DK338" s="18"/>
      <c r="DL338" s="18"/>
      <c r="DM338" s="19"/>
      <c r="DN338" s="19"/>
      <c r="DO338" s="18"/>
      <c r="DP338" s="18"/>
      <c r="DQ338" s="19"/>
      <c r="DR338" s="19"/>
      <c r="DS338" s="18"/>
      <c r="DT338" s="18"/>
      <c r="DU338" s="19"/>
      <c r="DV338" s="18"/>
      <c r="DW338" s="18"/>
      <c r="DX338" s="18"/>
      <c r="DY338" s="18"/>
      <c r="DZ338" s="18"/>
      <c r="EA338" s="18"/>
      <c r="EB338" s="18"/>
      <c r="EC338" s="18"/>
      <c r="ED338" s="18"/>
      <c r="EE338" s="18"/>
      <c r="EF338" s="18"/>
      <c r="EG338" s="18"/>
      <c r="EH338" s="18"/>
      <c r="EI338" s="18"/>
      <c r="EJ338" s="18"/>
      <c r="EK338" s="18"/>
      <c r="EL338" s="18"/>
      <c r="EM338" s="18"/>
      <c r="EN338" s="18"/>
      <c r="EO338" s="18"/>
      <c r="EP338" s="18"/>
      <c r="EQ338" s="18"/>
      <c r="ER338" s="18"/>
      <c r="ES338" s="18"/>
      <c r="ET338" s="18"/>
      <c r="EU338" s="18"/>
      <c r="EV338" s="18"/>
      <c r="EW338" s="18"/>
      <c r="EX338" s="18"/>
      <c r="EY338" s="18"/>
      <c r="EZ338" s="18"/>
      <c r="FA338" s="18"/>
      <c r="FB338" s="18"/>
      <c r="FC338" s="18"/>
      <c r="FD338" s="18"/>
      <c r="FE338" s="18"/>
    </row>
    <row r="339" spans="1:161" x14ac:dyDescent="0.25">
      <c r="A339" s="28"/>
      <c r="B339" s="71"/>
      <c r="C339" s="29"/>
      <c r="D339" s="30"/>
      <c r="E339" s="31"/>
      <c r="F339" s="32"/>
      <c r="G339" s="74"/>
      <c r="H339" s="33"/>
      <c r="I339" s="34"/>
      <c r="J339" s="35"/>
      <c r="K339" s="104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  <c r="AE339" s="18"/>
      <c r="AF339" s="18"/>
      <c r="AG339" s="18"/>
      <c r="AH339" s="18"/>
      <c r="AI339" s="18"/>
      <c r="AJ339" s="18"/>
      <c r="AK339" s="18"/>
      <c r="AL339" s="18"/>
      <c r="AM339" s="18"/>
      <c r="AN339" s="18"/>
      <c r="AO339" s="18"/>
      <c r="AP339" s="18"/>
      <c r="AQ339" s="18"/>
      <c r="AR339" s="18"/>
      <c r="AS339" s="18"/>
      <c r="AT339" s="18"/>
      <c r="AU339" s="18"/>
      <c r="AV339" s="18"/>
      <c r="AW339" s="19"/>
      <c r="AX339" s="18"/>
      <c r="AY339" s="18"/>
      <c r="AZ339" s="18"/>
      <c r="BA339" s="18"/>
      <c r="BB339" s="18"/>
      <c r="BC339" s="18"/>
      <c r="BD339" s="18"/>
      <c r="BE339" s="18"/>
      <c r="BF339" s="18"/>
      <c r="BG339" s="18"/>
      <c r="BH339" s="19"/>
      <c r="BI339" s="18"/>
      <c r="BJ339" s="18"/>
      <c r="BK339" s="18"/>
      <c r="BL339" s="18"/>
      <c r="BM339" s="18"/>
      <c r="BN339" s="18"/>
      <c r="BO339" s="18"/>
      <c r="BP339" s="18"/>
      <c r="BQ339" s="18"/>
      <c r="BR339" s="18"/>
      <c r="BS339" s="19"/>
      <c r="BT339" s="18"/>
      <c r="BU339" s="18"/>
      <c r="BV339" s="18"/>
      <c r="BW339" s="18"/>
      <c r="BX339" s="18"/>
      <c r="BY339" s="18"/>
      <c r="BZ339" s="18"/>
      <c r="CA339" s="18"/>
      <c r="CB339" s="18"/>
      <c r="CC339" s="18"/>
      <c r="CD339" s="18"/>
      <c r="CE339" s="18"/>
      <c r="CF339" s="18"/>
      <c r="CG339" s="18"/>
      <c r="CH339" s="18"/>
      <c r="CI339" s="18"/>
      <c r="CJ339" s="8">
        <f t="shared" si="169"/>
        <v>0</v>
      </c>
      <c r="CK339" s="8">
        <f t="shared" si="170"/>
        <v>0</v>
      </c>
      <c r="CL339" s="8" t="str">
        <f t="shared" si="181"/>
        <v/>
      </c>
      <c r="CM339" s="8" t="str">
        <f t="shared" si="182"/>
        <v/>
      </c>
      <c r="CN339" s="8" t="str">
        <f t="shared" si="183"/>
        <v/>
      </c>
      <c r="CO339" s="8" t="str">
        <f t="shared" si="184"/>
        <v/>
      </c>
      <c r="CP339" s="8">
        <f>IF(D339="",0,IF(D339=E339,0,IF(D339&lt;E339,0,IF('Equipes et choix des points'!$I$2=1,IF('Matchs et classements'!D339&gt;'Matchs et classements'!E339,3),IF('Equipes et choix des points'!$I$2=2,IF('Matchs et classements'!D339&gt;E339,4))))))</f>
        <v>0</v>
      </c>
      <c r="CQ339" s="8">
        <f>IF(E339="",0,IF(E339=D339,0,IF(E339&lt;D339,0,IF('Equipes et choix des points'!$I$2=1,IF('Matchs et classements'!E339&gt;'Matchs et classements'!D339,3),IF('Equipes et choix des points'!$I$2=2,IF('Matchs et classements'!E339&gt;'Matchs et classements'!D339,4))))))</f>
        <v>0</v>
      </c>
      <c r="CR339" s="8">
        <f>IF(D339="",0,IF(D339&gt;E339,0,IF(D339&lt;E339,0,IF('Equipes et choix des points'!$I$2=1,IF('Matchs et classements'!D339='Matchs et classements'!E339,1),IF('Equipes et choix des points'!$I$2=2,IF('Matchs et classements'!D339='Matchs et classements'!E339,2))))))</f>
        <v>0</v>
      </c>
      <c r="CS339" s="8">
        <f>IF(E339="",0,IF(E339&gt;D339,0,IF(E339&lt;D339,0,IF('Equipes et choix des points'!$I$2=1,IF('Matchs et classements'!E339='Matchs et classements'!D339,1),IF('Equipes et choix des points'!$I$2=2,IF('Matchs et classements'!E339='Matchs et classements'!D339,2))))))</f>
        <v>0</v>
      </c>
      <c r="CT339" s="8">
        <f>IF(D339="",0,IF(D339&gt;E339,0,IF(D339=E339,0,IF('Equipes et choix des points'!$I$2=1,IF('Matchs et classements'!D339&lt;'Matchs et classements'!E339,0),IF('Equipes et choix des points'!$I$2=2,IF('Matchs et classements'!D339&lt;'Matchs et classements'!E339,1))))))</f>
        <v>0</v>
      </c>
      <c r="CU339" s="8">
        <f>IF(E339="",0,IF(E339&gt;D339,0,IF(E339=D339,0,IF('Equipes et choix des points'!$I$2=1,IF('Matchs et classements'!E339&lt;'Matchs et classements'!D339,0),IF('Equipes et choix des points'!$I$2=2,IF('Matchs et classements'!E339&lt;'Matchs et classements'!D339,1))))))</f>
        <v>0</v>
      </c>
      <c r="CV339" s="8">
        <f t="shared" si="185"/>
        <v>0</v>
      </c>
      <c r="CW339" s="8">
        <f t="shared" si="186"/>
        <v>0</v>
      </c>
      <c r="CX339" s="8">
        <f t="shared" si="187"/>
        <v>0</v>
      </c>
      <c r="CY339" s="8">
        <f t="shared" si="188"/>
        <v>0</v>
      </c>
      <c r="CZ339" s="8" t="b">
        <f t="shared" si="171"/>
        <v>0</v>
      </c>
      <c r="DA339" s="8" t="b">
        <f t="shared" si="172"/>
        <v>0</v>
      </c>
      <c r="DB339" s="8" t="b">
        <f t="shared" si="173"/>
        <v>0</v>
      </c>
      <c r="DC339" s="8" t="b">
        <f t="shared" si="174"/>
        <v>0</v>
      </c>
      <c r="DD339" s="8" t="b">
        <f t="shared" si="175"/>
        <v>0</v>
      </c>
      <c r="DE339" s="8" t="b">
        <f t="shared" si="176"/>
        <v>0</v>
      </c>
      <c r="DF339" s="8">
        <f t="shared" si="177"/>
        <v>0</v>
      </c>
      <c r="DG339" s="8">
        <f t="shared" si="178"/>
        <v>0</v>
      </c>
      <c r="DH339" s="8">
        <f t="shared" si="179"/>
        <v>0</v>
      </c>
      <c r="DI339" s="8">
        <f t="shared" si="180"/>
        <v>0</v>
      </c>
      <c r="DJ339" s="19"/>
      <c r="DK339" s="18"/>
      <c r="DL339" s="18"/>
      <c r="DM339" s="19"/>
      <c r="DN339" s="19"/>
      <c r="DO339" s="18"/>
      <c r="DP339" s="18"/>
      <c r="DQ339" s="19"/>
      <c r="DR339" s="19"/>
      <c r="DS339" s="18"/>
      <c r="DT339" s="18"/>
      <c r="DU339" s="19"/>
      <c r="DV339" s="18"/>
      <c r="DW339" s="18"/>
      <c r="DX339" s="18"/>
      <c r="DY339" s="18"/>
      <c r="DZ339" s="18"/>
      <c r="EA339" s="18"/>
      <c r="EB339" s="18"/>
      <c r="EC339" s="18"/>
      <c r="ED339" s="18"/>
      <c r="EE339" s="18"/>
      <c r="EF339" s="18"/>
      <c r="EG339" s="18"/>
      <c r="EH339" s="18"/>
      <c r="EI339" s="18"/>
      <c r="EJ339" s="18"/>
      <c r="EK339" s="18"/>
      <c r="EL339" s="18"/>
      <c r="EM339" s="18"/>
      <c r="EN339" s="18"/>
      <c r="EO339" s="18"/>
      <c r="EP339" s="18"/>
      <c r="EQ339" s="18"/>
      <c r="ER339" s="18"/>
      <c r="ES339" s="18"/>
      <c r="ET339" s="18"/>
      <c r="EU339" s="18"/>
      <c r="EV339" s="18"/>
      <c r="EW339" s="18"/>
      <c r="EX339" s="18"/>
      <c r="EY339" s="18"/>
      <c r="EZ339" s="18"/>
      <c r="FA339" s="18"/>
      <c r="FB339" s="18"/>
      <c r="FC339" s="18"/>
      <c r="FD339" s="18"/>
      <c r="FE339" s="18"/>
    </row>
    <row r="340" spans="1:161" x14ac:dyDescent="0.25">
      <c r="A340" s="28"/>
      <c r="B340" s="71"/>
      <c r="C340" s="29"/>
      <c r="D340" s="30"/>
      <c r="E340" s="31"/>
      <c r="F340" s="32"/>
      <c r="G340" s="74"/>
      <c r="H340" s="33"/>
      <c r="I340" s="34"/>
      <c r="J340" s="35"/>
      <c r="K340" s="104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18"/>
      <c r="AF340" s="18"/>
      <c r="AG340" s="18"/>
      <c r="AH340" s="18"/>
      <c r="AI340" s="18"/>
      <c r="AJ340" s="18"/>
      <c r="AK340" s="18"/>
      <c r="AL340" s="18"/>
      <c r="AM340" s="18"/>
      <c r="AN340" s="18"/>
      <c r="AO340" s="18"/>
      <c r="AP340" s="18"/>
      <c r="AQ340" s="18"/>
      <c r="AR340" s="18"/>
      <c r="AS340" s="18"/>
      <c r="AT340" s="18"/>
      <c r="AU340" s="18"/>
      <c r="AV340" s="18"/>
      <c r="AW340" s="19"/>
      <c r="AX340" s="18"/>
      <c r="AY340" s="18"/>
      <c r="AZ340" s="18"/>
      <c r="BA340" s="18"/>
      <c r="BB340" s="18"/>
      <c r="BC340" s="18"/>
      <c r="BD340" s="18"/>
      <c r="BE340" s="18"/>
      <c r="BF340" s="18"/>
      <c r="BG340" s="18"/>
      <c r="BH340" s="19"/>
      <c r="BI340" s="18"/>
      <c r="BJ340" s="18"/>
      <c r="BK340" s="18"/>
      <c r="BL340" s="18"/>
      <c r="BM340" s="18"/>
      <c r="BN340" s="18"/>
      <c r="BO340" s="18"/>
      <c r="BP340" s="18"/>
      <c r="BQ340" s="18"/>
      <c r="BR340" s="18"/>
      <c r="BS340" s="19"/>
      <c r="BT340" s="18"/>
      <c r="BU340" s="18"/>
      <c r="BV340" s="18"/>
      <c r="BW340" s="18"/>
      <c r="BX340" s="18"/>
      <c r="BY340" s="18"/>
      <c r="BZ340" s="18"/>
      <c r="CA340" s="18"/>
      <c r="CB340" s="18"/>
      <c r="CC340" s="18"/>
      <c r="CD340" s="18"/>
      <c r="CE340" s="18"/>
      <c r="CF340" s="18"/>
      <c r="CG340" s="18"/>
      <c r="CH340" s="18"/>
      <c r="CI340" s="18"/>
      <c r="CJ340" s="8">
        <f t="shared" si="169"/>
        <v>0</v>
      </c>
      <c r="CK340" s="8">
        <f t="shared" si="170"/>
        <v>0</v>
      </c>
      <c r="CL340" s="8" t="str">
        <f t="shared" si="181"/>
        <v/>
      </c>
      <c r="CM340" s="8" t="str">
        <f t="shared" si="182"/>
        <v/>
      </c>
      <c r="CN340" s="8" t="str">
        <f t="shared" si="183"/>
        <v/>
      </c>
      <c r="CO340" s="8" t="str">
        <f t="shared" si="184"/>
        <v/>
      </c>
      <c r="CP340" s="8">
        <f>IF(D340="",0,IF(D340=E340,0,IF(D340&lt;E340,0,IF('Equipes et choix des points'!$I$2=1,IF('Matchs et classements'!D340&gt;'Matchs et classements'!E340,3),IF('Equipes et choix des points'!$I$2=2,IF('Matchs et classements'!D340&gt;E340,4))))))</f>
        <v>0</v>
      </c>
      <c r="CQ340" s="8">
        <f>IF(E340="",0,IF(E340=D340,0,IF(E340&lt;D340,0,IF('Equipes et choix des points'!$I$2=1,IF('Matchs et classements'!E340&gt;'Matchs et classements'!D340,3),IF('Equipes et choix des points'!$I$2=2,IF('Matchs et classements'!E340&gt;'Matchs et classements'!D340,4))))))</f>
        <v>0</v>
      </c>
      <c r="CR340" s="8">
        <f>IF(D340="",0,IF(D340&gt;E340,0,IF(D340&lt;E340,0,IF('Equipes et choix des points'!$I$2=1,IF('Matchs et classements'!D340='Matchs et classements'!E340,1),IF('Equipes et choix des points'!$I$2=2,IF('Matchs et classements'!D340='Matchs et classements'!E340,2))))))</f>
        <v>0</v>
      </c>
      <c r="CS340" s="8">
        <f>IF(E340="",0,IF(E340&gt;D340,0,IF(E340&lt;D340,0,IF('Equipes et choix des points'!$I$2=1,IF('Matchs et classements'!E340='Matchs et classements'!D340,1),IF('Equipes et choix des points'!$I$2=2,IF('Matchs et classements'!E340='Matchs et classements'!D340,2))))))</f>
        <v>0</v>
      </c>
      <c r="CT340" s="8">
        <f>IF(D340="",0,IF(D340&gt;E340,0,IF(D340=E340,0,IF('Equipes et choix des points'!$I$2=1,IF('Matchs et classements'!D340&lt;'Matchs et classements'!E340,0),IF('Equipes et choix des points'!$I$2=2,IF('Matchs et classements'!D340&lt;'Matchs et classements'!E340,1))))))</f>
        <v>0</v>
      </c>
      <c r="CU340" s="8">
        <f>IF(E340="",0,IF(E340&gt;D340,0,IF(E340=D340,0,IF('Equipes et choix des points'!$I$2=1,IF('Matchs et classements'!E340&lt;'Matchs et classements'!D340,0),IF('Equipes et choix des points'!$I$2=2,IF('Matchs et classements'!E340&lt;'Matchs et classements'!D340,1))))))</f>
        <v>0</v>
      </c>
      <c r="CV340" s="8">
        <f t="shared" si="185"/>
        <v>0</v>
      </c>
      <c r="CW340" s="8">
        <f t="shared" si="186"/>
        <v>0</v>
      </c>
      <c r="CX340" s="8">
        <f t="shared" si="187"/>
        <v>0</v>
      </c>
      <c r="CY340" s="8">
        <f t="shared" si="188"/>
        <v>0</v>
      </c>
      <c r="CZ340" s="8" t="b">
        <f t="shared" si="171"/>
        <v>0</v>
      </c>
      <c r="DA340" s="8" t="b">
        <f t="shared" si="172"/>
        <v>0</v>
      </c>
      <c r="DB340" s="8" t="b">
        <f t="shared" si="173"/>
        <v>0</v>
      </c>
      <c r="DC340" s="8" t="b">
        <f t="shared" si="174"/>
        <v>0</v>
      </c>
      <c r="DD340" s="8" t="b">
        <f t="shared" si="175"/>
        <v>0</v>
      </c>
      <c r="DE340" s="8" t="b">
        <f t="shared" si="176"/>
        <v>0</v>
      </c>
      <c r="DF340" s="8">
        <f t="shared" si="177"/>
        <v>0</v>
      </c>
      <c r="DG340" s="8">
        <f t="shared" si="178"/>
        <v>0</v>
      </c>
      <c r="DH340" s="8">
        <f t="shared" si="179"/>
        <v>0</v>
      </c>
      <c r="DI340" s="8">
        <f t="shared" si="180"/>
        <v>0</v>
      </c>
      <c r="DJ340" s="19"/>
      <c r="DK340" s="18"/>
      <c r="DL340" s="18"/>
      <c r="DM340" s="19"/>
      <c r="DN340" s="19"/>
      <c r="DO340" s="18"/>
      <c r="DP340" s="18"/>
      <c r="DQ340" s="19"/>
      <c r="DR340" s="19"/>
      <c r="DS340" s="18"/>
      <c r="DT340" s="18"/>
      <c r="DU340" s="19"/>
      <c r="DV340" s="18"/>
      <c r="DW340" s="18"/>
      <c r="DX340" s="18"/>
      <c r="DY340" s="18"/>
      <c r="DZ340" s="18"/>
      <c r="EA340" s="18"/>
      <c r="EB340" s="18"/>
      <c r="EC340" s="18"/>
      <c r="ED340" s="18"/>
      <c r="EE340" s="18"/>
      <c r="EF340" s="18"/>
      <c r="EG340" s="18"/>
      <c r="EH340" s="18"/>
      <c r="EI340" s="18"/>
      <c r="EJ340" s="18"/>
      <c r="EK340" s="18"/>
      <c r="EL340" s="18"/>
      <c r="EM340" s="18"/>
      <c r="EN340" s="18"/>
      <c r="EO340" s="18"/>
      <c r="EP340" s="18"/>
      <c r="EQ340" s="18"/>
      <c r="ER340" s="18"/>
      <c r="ES340" s="18"/>
      <c r="ET340" s="18"/>
      <c r="EU340" s="18"/>
      <c r="EV340" s="18"/>
      <c r="EW340" s="18"/>
      <c r="EX340" s="18"/>
      <c r="EY340" s="18"/>
      <c r="EZ340" s="18"/>
      <c r="FA340" s="18"/>
      <c r="FB340" s="18"/>
      <c r="FC340" s="18"/>
      <c r="FD340" s="18"/>
      <c r="FE340" s="18"/>
    </row>
    <row r="341" spans="1:161" x14ac:dyDescent="0.25">
      <c r="A341" s="28"/>
      <c r="B341" s="71"/>
      <c r="C341" s="29"/>
      <c r="D341" s="30"/>
      <c r="E341" s="31"/>
      <c r="F341" s="32"/>
      <c r="G341" s="74"/>
      <c r="H341" s="33"/>
      <c r="I341" s="34"/>
      <c r="J341" s="35"/>
      <c r="K341" s="104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  <c r="AE341" s="18"/>
      <c r="AF341" s="18"/>
      <c r="AG341" s="18"/>
      <c r="AH341" s="18"/>
      <c r="AI341" s="18"/>
      <c r="AJ341" s="18"/>
      <c r="AK341" s="18"/>
      <c r="AL341" s="18"/>
      <c r="AM341" s="18"/>
      <c r="AN341" s="18"/>
      <c r="AO341" s="18"/>
      <c r="AP341" s="18"/>
      <c r="AQ341" s="18"/>
      <c r="AR341" s="18"/>
      <c r="AS341" s="18"/>
      <c r="AT341" s="18"/>
      <c r="AU341" s="18"/>
      <c r="AV341" s="18"/>
      <c r="AW341" s="19"/>
      <c r="AX341" s="18"/>
      <c r="AY341" s="18"/>
      <c r="AZ341" s="18"/>
      <c r="BA341" s="18"/>
      <c r="BB341" s="18"/>
      <c r="BC341" s="18"/>
      <c r="BD341" s="18"/>
      <c r="BE341" s="18"/>
      <c r="BF341" s="18"/>
      <c r="BG341" s="18"/>
      <c r="BH341" s="19"/>
      <c r="BI341" s="18"/>
      <c r="BJ341" s="18"/>
      <c r="BK341" s="18"/>
      <c r="BL341" s="18"/>
      <c r="BM341" s="18"/>
      <c r="BN341" s="18"/>
      <c r="BO341" s="18"/>
      <c r="BP341" s="18"/>
      <c r="BQ341" s="18"/>
      <c r="BR341" s="18"/>
      <c r="BS341" s="19"/>
      <c r="BT341" s="18"/>
      <c r="BU341" s="18"/>
      <c r="BV341" s="18"/>
      <c r="BW341" s="18"/>
      <c r="BX341" s="18"/>
      <c r="BY341" s="18"/>
      <c r="BZ341" s="18"/>
      <c r="CA341" s="18"/>
      <c r="CB341" s="18"/>
      <c r="CC341" s="18"/>
      <c r="CD341" s="18"/>
      <c r="CE341" s="18"/>
      <c r="CF341" s="18"/>
      <c r="CG341" s="18"/>
      <c r="CH341" s="18"/>
      <c r="CI341" s="18"/>
      <c r="CJ341" s="8">
        <f t="shared" si="169"/>
        <v>0</v>
      </c>
      <c r="CK341" s="8">
        <f t="shared" si="170"/>
        <v>0</v>
      </c>
      <c r="CL341" s="8" t="str">
        <f t="shared" si="181"/>
        <v/>
      </c>
      <c r="CM341" s="8" t="str">
        <f t="shared" si="182"/>
        <v/>
      </c>
      <c r="CN341" s="8" t="str">
        <f t="shared" si="183"/>
        <v/>
      </c>
      <c r="CO341" s="8" t="str">
        <f t="shared" si="184"/>
        <v/>
      </c>
      <c r="CP341" s="8">
        <f>IF(D341="",0,IF(D341=E341,0,IF(D341&lt;E341,0,IF('Equipes et choix des points'!$I$2=1,IF('Matchs et classements'!D341&gt;'Matchs et classements'!E341,3),IF('Equipes et choix des points'!$I$2=2,IF('Matchs et classements'!D341&gt;E341,4))))))</f>
        <v>0</v>
      </c>
      <c r="CQ341" s="8">
        <f>IF(E341="",0,IF(E341=D341,0,IF(E341&lt;D341,0,IF('Equipes et choix des points'!$I$2=1,IF('Matchs et classements'!E341&gt;'Matchs et classements'!D341,3),IF('Equipes et choix des points'!$I$2=2,IF('Matchs et classements'!E341&gt;'Matchs et classements'!D341,4))))))</f>
        <v>0</v>
      </c>
      <c r="CR341" s="8">
        <f>IF(D341="",0,IF(D341&gt;E341,0,IF(D341&lt;E341,0,IF('Equipes et choix des points'!$I$2=1,IF('Matchs et classements'!D341='Matchs et classements'!E341,1),IF('Equipes et choix des points'!$I$2=2,IF('Matchs et classements'!D341='Matchs et classements'!E341,2))))))</f>
        <v>0</v>
      </c>
      <c r="CS341" s="8">
        <f>IF(E341="",0,IF(E341&gt;D341,0,IF(E341&lt;D341,0,IF('Equipes et choix des points'!$I$2=1,IF('Matchs et classements'!E341='Matchs et classements'!D341,1),IF('Equipes et choix des points'!$I$2=2,IF('Matchs et classements'!E341='Matchs et classements'!D341,2))))))</f>
        <v>0</v>
      </c>
      <c r="CT341" s="8">
        <f>IF(D341="",0,IF(D341&gt;E341,0,IF(D341=E341,0,IF('Equipes et choix des points'!$I$2=1,IF('Matchs et classements'!D341&lt;'Matchs et classements'!E341,0),IF('Equipes et choix des points'!$I$2=2,IF('Matchs et classements'!D341&lt;'Matchs et classements'!E341,1))))))</f>
        <v>0</v>
      </c>
      <c r="CU341" s="8">
        <f>IF(E341="",0,IF(E341&gt;D341,0,IF(E341=D341,0,IF('Equipes et choix des points'!$I$2=1,IF('Matchs et classements'!E341&lt;'Matchs et classements'!D341,0),IF('Equipes et choix des points'!$I$2=2,IF('Matchs et classements'!E341&lt;'Matchs et classements'!D341,1))))))</f>
        <v>0</v>
      </c>
      <c r="CV341" s="8">
        <f t="shared" si="185"/>
        <v>0</v>
      </c>
      <c r="CW341" s="8">
        <f t="shared" si="186"/>
        <v>0</v>
      </c>
      <c r="CX341" s="8">
        <f t="shared" si="187"/>
        <v>0</v>
      </c>
      <c r="CY341" s="8">
        <f t="shared" si="188"/>
        <v>0</v>
      </c>
      <c r="CZ341" s="8" t="b">
        <f t="shared" si="171"/>
        <v>0</v>
      </c>
      <c r="DA341" s="8" t="b">
        <f t="shared" si="172"/>
        <v>0</v>
      </c>
      <c r="DB341" s="8" t="b">
        <f t="shared" si="173"/>
        <v>0</v>
      </c>
      <c r="DC341" s="8" t="b">
        <f t="shared" si="174"/>
        <v>0</v>
      </c>
      <c r="DD341" s="8" t="b">
        <f t="shared" si="175"/>
        <v>0</v>
      </c>
      <c r="DE341" s="8" t="b">
        <f t="shared" si="176"/>
        <v>0</v>
      </c>
      <c r="DF341" s="8">
        <f t="shared" si="177"/>
        <v>0</v>
      </c>
      <c r="DG341" s="8">
        <f t="shared" si="178"/>
        <v>0</v>
      </c>
      <c r="DH341" s="8">
        <f t="shared" si="179"/>
        <v>0</v>
      </c>
      <c r="DI341" s="8">
        <f t="shared" si="180"/>
        <v>0</v>
      </c>
      <c r="DJ341" s="19"/>
      <c r="DK341" s="18"/>
      <c r="DL341" s="18"/>
      <c r="DM341" s="19"/>
      <c r="DN341" s="19"/>
      <c r="DO341" s="18"/>
      <c r="DP341" s="18"/>
      <c r="DQ341" s="19"/>
      <c r="DR341" s="19"/>
      <c r="DS341" s="18"/>
      <c r="DT341" s="18"/>
      <c r="DU341" s="19"/>
      <c r="DV341" s="18"/>
      <c r="DW341" s="18"/>
      <c r="DX341" s="18"/>
      <c r="DY341" s="18"/>
      <c r="DZ341" s="18"/>
      <c r="EA341" s="18"/>
      <c r="EB341" s="18"/>
      <c r="EC341" s="18"/>
      <c r="ED341" s="18"/>
      <c r="EE341" s="18"/>
      <c r="EF341" s="18"/>
      <c r="EG341" s="18"/>
      <c r="EH341" s="18"/>
      <c r="EI341" s="18"/>
      <c r="EJ341" s="18"/>
      <c r="EK341" s="18"/>
      <c r="EL341" s="18"/>
      <c r="EM341" s="18"/>
      <c r="EN341" s="18"/>
      <c r="EO341" s="18"/>
      <c r="EP341" s="18"/>
      <c r="EQ341" s="18"/>
      <c r="ER341" s="18"/>
      <c r="ES341" s="18"/>
      <c r="ET341" s="18"/>
      <c r="EU341" s="18"/>
      <c r="EV341" s="18"/>
      <c r="EW341" s="18"/>
      <c r="EX341" s="18"/>
      <c r="EY341" s="18"/>
      <c r="EZ341" s="18"/>
      <c r="FA341" s="18"/>
      <c r="FB341" s="18"/>
      <c r="FC341" s="18"/>
      <c r="FD341" s="18"/>
      <c r="FE341" s="18"/>
    </row>
    <row r="342" spans="1:161" x14ac:dyDescent="0.25">
      <c r="A342" s="28"/>
      <c r="B342" s="71"/>
      <c r="C342" s="29"/>
      <c r="D342" s="30"/>
      <c r="E342" s="31"/>
      <c r="F342" s="32"/>
      <c r="G342" s="74"/>
      <c r="H342" s="33"/>
      <c r="I342" s="34"/>
      <c r="J342" s="35"/>
      <c r="K342" s="104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18"/>
      <c r="AF342" s="18"/>
      <c r="AG342" s="18"/>
      <c r="AH342" s="18"/>
      <c r="AI342" s="18"/>
      <c r="AJ342" s="18"/>
      <c r="AK342" s="18"/>
      <c r="AL342" s="18"/>
      <c r="AM342" s="18"/>
      <c r="AN342" s="18"/>
      <c r="AO342" s="18"/>
      <c r="AP342" s="18"/>
      <c r="AQ342" s="18"/>
      <c r="AR342" s="18"/>
      <c r="AS342" s="18"/>
      <c r="AT342" s="18"/>
      <c r="AU342" s="18"/>
      <c r="AV342" s="18"/>
      <c r="AW342" s="19"/>
      <c r="AX342" s="18"/>
      <c r="AY342" s="18"/>
      <c r="AZ342" s="18"/>
      <c r="BA342" s="18"/>
      <c r="BB342" s="18"/>
      <c r="BC342" s="18"/>
      <c r="BD342" s="18"/>
      <c r="BE342" s="18"/>
      <c r="BF342" s="18"/>
      <c r="BG342" s="18"/>
      <c r="BH342" s="19"/>
      <c r="BI342" s="18"/>
      <c r="BJ342" s="18"/>
      <c r="BK342" s="18"/>
      <c r="BL342" s="18"/>
      <c r="BM342" s="18"/>
      <c r="BN342" s="18"/>
      <c r="BO342" s="18"/>
      <c r="BP342" s="18"/>
      <c r="BQ342" s="18"/>
      <c r="BR342" s="18"/>
      <c r="BS342" s="19"/>
      <c r="BT342" s="18"/>
      <c r="BU342" s="18"/>
      <c r="BV342" s="18"/>
      <c r="BW342" s="18"/>
      <c r="BX342" s="18"/>
      <c r="BY342" s="18"/>
      <c r="BZ342" s="18"/>
      <c r="CA342" s="18"/>
      <c r="CB342" s="18"/>
      <c r="CC342" s="18"/>
      <c r="CD342" s="18"/>
      <c r="CE342" s="18"/>
      <c r="CF342" s="18"/>
      <c r="CG342" s="18"/>
      <c r="CH342" s="18"/>
      <c r="CI342" s="18"/>
      <c r="CJ342" s="8">
        <f t="shared" si="169"/>
        <v>0</v>
      </c>
      <c r="CK342" s="8">
        <f t="shared" si="170"/>
        <v>0</v>
      </c>
      <c r="CL342" s="8" t="str">
        <f t="shared" si="181"/>
        <v/>
      </c>
      <c r="CM342" s="8" t="str">
        <f t="shared" si="182"/>
        <v/>
      </c>
      <c r="CN342" s="8" t="str">
        <f t="shared" si="183"/>
        <v/>
      </c>
      <c r="CO342" s="8" t="str">
        <f t="shared" si="184"/>
        <v/>
      </c>
      <c r="CP342" s="8">
        <f>IF(D342="",0,IF(D342=E342,0,IF(D342&lt;E342,0,IF('Equipes et choix des points'!$I$2=1,IF('Matchs et classements'!D342&gt;'Matchs et classements'!E342,3),IF('Equipes et choix des points'!$I$2=2,IF('Matchs et classements'!D342&gt;E342,4))))))</f>
        <v>0</v>
      </c>
      <c r="CQ342" s="8">
        <f>IF(E342="",0,IF(E342=D342,0,IF(E342&lt;D342,0,IF('Equipes et choix des points'!$I$2=1,IF('Matchs et classements'!E342&gt;'Matchs et classements'!D342,3),IF('Equipes et choix des points'!$I$2=2,IF('Matchs et classements'!E342&gt;'Matchs et classements'!D342,4))))))</f>
        <v>0</v>
      </c>
      <c r="CR342" s="8">
        <f>IF(D342="",0,IF(D342&gt;E342,0,IF(D342&lt;E342,0,IF('Equipes et choix des points'!$I$2=1,IF('Matchs et classements'!D342='Matchs et classements'!E342,1),IF('Equipes et choix des points'!$I$2=2,IF('Matchs et classements'!D342='Matchs et classements'!E342,2))))))</f>
        <v>0</v>
      </c>
      <c r="CS342" s="8">
        <f>IF(E342="",0,IF(E342&gt;D342,0,IF(E342&lt;D342,0,IF('Equipes et choix des points'!$I$2=1,IF('Matchs et classements'!E342='Matchs et classements'!D342,1),IF('Equipes et choix des points'!$I$2=2,IF('Matchs et classements'!E342='Matchs et classements'!D342,2))))))</f>
        <v>0</v>
      </c>
      <c r="CT342" s="8">
        <f>IF(D342="",0,IF(D342&gt;E342,0,IF(D342=E342,0,IF('Equipes et choix des points'!$I$2=1,IF('Matchs et classements'!D342&lt;'Matchs et classements'!E342,0),IF('Equipes et choix des points'!$I$2=2,IF('Matchs et classements'!D342&lt;'Matchs et classements'!E342,1))))))</f>
        <v>0</v>
      </c>
      <c r="CU342" s="8">
        <f>IF(E342="",0,IF(E342&gt;D342,0,IF(E342=D342,0,IF('Equipes et choix des points'!$I$2=1,IF('Matchs et classements'!E342&lt;'Matchs et classements'!D342,0),IF('Equipes et choix des points'!$I$2=2,IF('Matchs et classements'!E342&lt;'Matchs et classements'!D342,1))))))</f>
        <v>0</v>
      </c>
      <c r="CV342" s="8">
        <f t="shared" si="185"/>
        <v>0</v>
      </c>
      <c r="CW342" s="8">
        <f t="shared" si="186"/>
        <v>0</v>
      </c>
      <c r="CX342" s="8">
        <f t="shared" si="187"/>
        <v>0</v>
      </c>
      <c r="CY342" s="8">
        <f t="shared" si="188"/>
        <v>0</v>
      </c>
      <c r="CZ342" s="8" t="b">
        <f t="shared" si="171"/>
        <v>0</v>
      </c>
      <c r="DA342" s="8" t="b">
        <f t="shared" si="172"/>
        <v>0</v>
      </c>
      <c r="DB342" s="8" t="b">
        <f t="shared" si="173"/>
        <v>0</v>
      </c>
      <c r="DC342" s="8" t="b">
        <f t="shared" si="174"/>
        <v>0</v>
      </c>
      <c r="DD342" s="8" t="b">
        <f t="shared" si="175"/>
        <v>0</v>
      </c>
      <c r="DE342" s="8" t="b">
        <f t="shared" si="176"/>
        <v>0</v>
      </c>
      <c r="DF342" s="8">
        <f t="shared" si="177"/>
        <v>0</v>
      </c>
      <c r="DG342" s="8">
        <f t="shared" si="178"/>
        <v>0</v>
      </c>
      <c r="DH342" s="8">
        <f t="shared" si="179"/>
        <v>0</v>
      </c>
      <c r="DI342" s="8">
        <f t="shared" si="180"/>
        <v>0</v>
      </c>
      <c r="DJ342" s="19"/>
      <c r="DK342" s="18"/>
      <c r="DL342" s="18"/>
      <c r="DM342" s="19"/>
      <c r="DN342" s="19"/>
      <c r="DO342" s="18"/>
      <c r="DP342" s="18"/>
      <c r="DQ342" s="19"/>
      <c r="DR342" s="19"/>
      <c r="DS342" s="18"/>
      <c r="DT342" s="18"/>
      <c r="DU342" s="19"/>
      <c r="DV342" s="18"/>
      <c r="DW342" s="18"/>
      <c r="DX342" s="18"/>
      <c r="DY342" s="18"/>
      <c r="DZ342" s="18"/>
      <c r="EA342" s="18"/>
      <c r="EB342" s="18"/>
      <c r="EC342" s="18"/>
      <c r="ED342" s="18"/>
      <c r="EE342" s="18"/>
      <c r="EF342" s="18"/>
      <c r="EG342" s="18"/>
      <c r="EH342" s="18"/>
      <c r="EI342" s="18"/>
      <c r="EJ342" s="18"/>
      <c r="EK342" s="18"/>
      <c r="EL342" s="18"/>
      <c r="EM342" s="18"/>
      <c r="EN342" s="18"/>
      <c r="EO342" s="18"/>
      <c r="EP342" s="18"/>
      <c r="EQ342" s="18"/>
      <c r="ER342" s="18"/>
      <c r="ES342" s="18"/>
      <c r="ET342" s="18"/>
      <c r="EU342" s="18"/>
      <c r="EV342" s="18"/>
      <c r="EW342" s="18"/>
      <c r="EX342" s="18"/>
      <c r="EY342" s="18"/>
      <c r="EZ342" s="18"/>
      <c r="FA342" s="18"/>
      <c r="FB342" s="18"/>
      <c r="FC342" s="18"/>
      <c r="FD342" s="18"/>
      <c r="FE342" s="18"/>
    </row>
    <row r="343" spans="1:161" ht="15.75" thickBot="1" x14ac:dyDescent="0.3">
      <c r="A343" s="36"/>
      <c r="B343" s="72"/>
      <c r="C343" s="37"/>
      <c r="D343" s="38"/>
      <c r="E343" s="39"/>
      <c r="F343" s="40"/>
      <c r="G343" s="75"/>
      <c r="H343" s="41"/>
      <c r="I343" s="42"/>
      <c r="J343" s="43"/>
      <c r="K343" s="105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18"/>
      <c r="AF343" s="18"/>
      <c r="AG343" s="18"/>
      <c r="AH343" s="18"/>
      <c r="AI343" s="18"/>
      <c r="AJ343" s="18"/>
      <c r="AK343" s="18"/>
      <c r="AL343" s="18"/>
      <c r="AM343" s="18"/>
      <c r="AN343" s="18"/>
      <c r="AO343" s="18"/>
      <c r="AP343" s="18"/>
      <c r="AQ343" s="18"/>
      <c r="AR343" s="18"/>
      <c r="AS343" s="18"/>
      <c r="AT343" s="18"/>
      <c r="AU343" s="18"/>
      <c r="AV343" s="18"/>
      <c r="AW343" s="19"/>
      <c r="AX343" s="18"/>
      <c r="AY343" s="18"/>
      <c r="AZ343" s="18"/>
      <c r="BA343" s="18"/>
      <c r="BB343" s="18"/>
      <c r="BC343" s="18"/>
      <c r="BD343" s="18"/>
      <c r="BE343" s="18"/>
      <c r="BF343" s="18"/>
      <c r="BG343" s="18"/>
      <c r="BH343" s="19"/>
      <c r="BI343" s="18"/>
      <c r="BJ343" s="18"/>
      <c r="BK343" s="18"/>
      <c r="BL343" s="18"/>
      <c r="BM343" s="18"/>
      <c r="BN343" s="18"/>
      <c r="BO343" s="18"/>
      <c r="BP343" s="18"/>
      <c r="BQ343" s="18"/>
      <c r="BR343" s="18"/>
      <c r="BS343" s="19"/>
      <c r="BT343" s="18"/>
      <c r="BU343" s="18"/>
      <c r="BV343" s="18"/>
      <c r="BW343" s="18"/>
      <c r="BX343" s="18"/>
      <c r="BY343" s="18"/>
      <c r="BZ343" s="18"/>
      <c r="CA343" s="18"/>
      <c r="CB343" s="18"/>
      <c r="CC343" s="18"/>
      <c r="CD343" s="18"/>
      <c r="CE343" s="18"/>
      <c r="CF343" s="18"/>
      <c r="CG343" s="18"/>
      <c r="CH343" s="18"/>
      <c r="CI343" s="18"/>
      <c r="CJ343" s="8">
        <f t="shared" si="169"/>
        <v>0</v>
      </c>
      <c r="CK343" s="8">
        <f t="shared" si="170"/>
        <v>0</v>
      </c>
      <c r="CL343" s="8" t="str">
        <f t="shared" si="181"/>
        <v/>
      </c>
      <c r="CM343" s="8" t="str">
        <f t="shared" si="182"/>
        <v/>
      </c>
      <c r="CN343" s="8" t="str">
        <f t="shared" si="183"/>
        <v/>
      </c>
      <c r="CO343" s="8" t="str">
        <f t="shared" si="184"/>
        <v/>
      </c>
      <c r="CP343" s="8">
        <f>IF(D343="",0,IF(D343=E343,0,IF(D343&lt;E343,0,IF('Equipes et choix des points'!$I$2=1,IF('Matchs et classements'!D343&gt;'Matchs et classements'!E343,3),IF('Equipes et choix des points'!$I$2=2,IF('Matchs et classements'!D343&gt;E343,4))))))</f>
        <v>0</v>
      </c>
      <c r="CQ343" s="8">
        <f>IF(E343="",0,IF(E343=D343,0,IF(E343&lt;D343,0,IF('Equipes et choix des points'!$I$2=1,IF('Matchs et classements'!E343&gt;'Matchs et classements'!D343,3),IF('Equipes et choix des points'!$I$2=2,IF('Matchs et classements'!E343&gt;'Matchs et classements'!D343,4))))))</f>
        <v>0</v>
      </c>
      <c r="CR343" s="8">
        <f>IF(D343="",0,IF(D343&gt;E343,0,IF(D343&lt;E343,0,IF('Equipes et choix des points'!$I$2=1,IF('Matchs et classements'!D343='Matchs et classements'!E343,1),IF('Equipes et choix des points'!$I$2=2,IF('Matchs et classements'!D343='Matchs et classements'!E343,2))))))</f>
        <v>0</v>
      </c>
      <c r="CS343" s="8">
        <f>IF(E343="",0,IF(E343&gt;D343,0,IF(E343&lt;D343,0,IF('Equipes et choix des points'!$I$2=1,IF('Matchs et classements'!E343='Matchs et classements'!D343,1),IF('Equipes et choix des points'!$I$2=2,IF('Matchs et classements'!E343='Matchs et classements'!D343,2))))))</f>
        <v>0</v>
      </c>
      <c r="CT343" s="8">
        <f>IF(D343="",0,IF(D343&gt;E343,0,IF(D343=E343,0,IF('Equipes et choix des points'!$I$2=1,IF('Matchs et classements'!D343&lt;'Matchs et classements'!E343,0),IF('Equipes et choix des points'!$I$2=2,IF('Matchs et classements'!D343&lt;'Matchs et classements'!E343,1))))))</f>
        <v>0</v>
      </c>
      <c r="CU343" s="8">
        <f>IF(E343="",0,IF(E343&gt;D343,0,IF(E343=D343,0,IF('Equipes et choix des points'!$I$2=1,IF('Matchs et classements'!E343&lt;'Matchs et classements'!D343,0),IF('Equipes et choix des points'!$I$2=2,IF('Matchs et classements'!E343&lt;'Matchs et classements'!D343,1))))))</f>
        <v>0</v>
      </c>
      <c r="CV343" s="8">
        <f t="shared" si="185"/>
        <v>0</v>
      </c>
      <c r="CW343" s="8">
        <f t="shared" si="186"/>
        <v>0</v>
      </c>
      <c r="CX343" s="8">
        <f t="shared" si="187"/>
        <v>0</v>
      </c>
      <c r="CY343" s="8">
        <f t="shared" si="188"/>
        <v>0</v>
      </c>
      <c r="CZ343" s="8" t="b">
        <f t="shared" si="171"/>
        <v>0</v>
      </c>
      <c r="DA343" s="8" t="b">
        <f t="shared" si="172"/>
        <v>0</v>
      </c>
      <c r="DB343" s="8" t="b">
        <f t="shared" si="173"/>
        <v>0</v>
      </c>
      <c r="DC343" s="8" t="b">
        <f t="shared" si="174"/>
        <v>0</v>
      </c>
      <c r="DD343" s="8" t="b">
        <f t="shared" si="175"/>
        <v>0</v>
      </c>
      <c r="DE343" s="8" t="b">
        <f t="shared" si="176"/>
        <v>0</v>
      </c>
      <c r="DF343" s="8">
        <f t="shared" si="177"/>
        <v>0</v>
      </c>
      <c r="DG343" s="8">
        <f t="shared" si="178"/>
        <v>0</v>
      </c>
      <c r="DH343" s="8">
        <f t="shared" si="179"/>
        <v>0</v>
      </c>
      <c r="DI343" s="8">
        <f t="shared" si="180"/>
        <v>0</v>
      </c>
      <c r="DJ343" s="19"/>
      <c r="DK343" s="18"/>
      <c r="DL343" s="18"/>
      <c r="DM343" s="19"/>
      <c r="DN343" s="19"/>
      <c r="DO343" s="18"/>
      <c r="DP343" s="18"/>
      <c r="DQ343" s="19"/>
      <c r="DR343" s="19"/>
      <c r="DS343" s="18"/>
      <c r="DT343" s="18"/>
      <c r="DU343" s="19"/>
      <c r="DV343" s="18"/>
      <c r="DW343" s="18"/>
      <c r="DX343" s="18"/>
      <c r="DY343" s="18"/>
      <c r="DZ343" s="18"/>
      <c r="EA343" s="18"/>
      <c r="EB343" s="18"/>
      <c r="EC343" s="18"/>
      <c r="ED343" s="18"/>
      <c r="EE343" s="18"/>
      <c r="EF343" s="18"/>
      <c r="EG343" s="18"/>
      <c r="EH343" s="18"/>
      <c r="EI343" s="18"/>
      <c r="EJ343" s="18"/>
      <c r="EK343" s="18"/>
      <c r="EL343" s="18"/>
      <c r="EM343" s="18"/>
      <c r="EN343" s="18"/>
      <c r="EO343" s="18"/>
      <c r="EP343" s="18"/>
      <c r="EQ343" s="18"/>
      <c r="ER343" s="18"/>
      <c r="ES343" s="18"/>
      <c r="ET343" s="18"/>
      <c r="EU343" s="18"/>
      <c r="EV343" s="18"/>
      <c r="EW343" s="18"/>
      <c r="EX343" s="18"/>
      <c r="EY343" s="18"/>
      <c r="EZ343" s="18"/>
      <c r="FA343" s="18"/>
      <c r="FB343" s="18"/>
      <c r="FC343" s="18"/>
      <c r="FD343" s="18"/>
      <c r="FE343" s="18"/>
    </row>
    <row r="344" spans="1:161" x14ac:dyDescent="0.25">
      <c r="A344" s="20"/>
      <c r="B344" s="70"/>
      <c r="C344" s="21"/>
      <c r="D344" s="22"/>
      <c r="E344" s="23"/>
      <c r="F344" s="24"/>
      <c r="G344" s="73"/>
      <c r="H344" s="25"/>
      <c r="I344" s="26"/>
      <c r="J344" s="27"/>
      <c r="K344" s="103">
        <v>35</v>
      </c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18"/>
      <c r="AF344" s="18"/>
      <c r="AG344" s="18"/>
      <c r="AH344" s="18"/>
      <c r="AI344" s="18"/>
      <c r="AJ344" s="18"/>
      <c r="AK344" s="18"/>
      <c r="AL344" s="18"/>
      <c r="AM344" s="18"/>
      <c r="AN344" s="18"/>
      <c r="AO344" s="18"/>
      <c r="AP344" s="18"/>
      <c r="AQ344" s="18"/>
      <c r="AR344" s="18"/>
      <c r="AS344" s="18"/>
      <c r="AT344" s="18"/>
      <c r="AU344" s="18"/>
      <c r="AV344" s="18"/>
      <c r="AW344" s="19"/>
      <c r="AX344" s="18"/>
      <c r="AY344" s="18"/>
      <c r="AZ344" s="18"/>
      <c r="BA344" s="18"/>
      <c r="BB344" s="18"/>
      <c r="BC344" s="18"/>
      <c r="BD344" s="18"/>
      <c r="BE344" s="18"/>
      <c r="BF344" s="18"/>
      <c r="BG344" s="18"/>
      <c r="BH344" s="19"/>
      <c r="BI344" s="18"/>
      <c r="BJ344" s="18"/>
      <c r="BK344" s="18"/>
      <c r="BL344" s="18"/>
      <c r="BM344" s="18"/>
      <c r="BN344" s="18"/>
      <c r="BO344" s="18"/>
      <c r="BP344" s="18"/>
      <c r="BQ344" s="18"/>
      <c r="BR344" s="18"/>
      <c r="BS344" s="19"/>
      <c r="BT344" s="18"/>
      <c r="BU344" s="18"/>
      <c r="BV344" s="18"/>
      <c r="BW344" s="18"/>
      <c r="BX344" s="18"/>
      <c r="BY344" s="18"/>
      <c r="BZ344" s="18"/>
      <c r="CA344" s="18"/>
      <c r="CB344" s="18"/>
      <c r="CC344" s="18"/>
      <c r="CD344" s="18"/>
      <c r="CE344" s="18"/>
      <c r="CF344" s="18"/>
      <c r="CG344" s="18"/>
      <c r="CH344" s="18"/>
      <c r="CI344" s="18"/>
      <c r="CJ344" s="8">
        <f t="shared" si="169"/>
        <v>0</v>
      </c>
      <c r="CK344" s="8">
        <f t="shared" si="170"/>
        <v>0</v>
      </c>
      <c r="CL344" s="8" t="str">
        <f t="shared" si="181"/>
        <v/>
      </c>
      <c r="CM344" s="8" t="str">
        <f t="shared" si="182"/>
        <v/>
      </c>
      <c r="CN344" s="8" t="str">
        <f t="shared" si="183"/>
        <v/>
      </c>
      <c r="CO344" s="8" t="str">
        <f t="shared" si="184"/>
        <v/>
      </c>
      <c r="CP344" s="8">
        <f>IF(D344="",0,IF(D344=E344,0,IF(D344&lt;E344,0,IF('Equipes et choix des points'!$I$2=1,IF('Matchs et classements'!D344&gt;'Matchs et classements'!E344,3),IF('Equipes et choix des points'!$I$2=2,IF('Matchs et classements'!D344&gt;E344,4))))))</f>
        <v>0</v>
      </c>
      <c r="CQ344" s="8">
        <f>IF(E344="",0,IF(E344=D344,0,IF(E344&lt;D344,0,IF('Equipes et choix des points'!$I$2=1,IF('Matchs et classements'!E344&gt;'Matchs et classements'!D344,3),IF('Equipes et choix des points'!$I$2=2,IF('Matchs et classements'!E344&gt;'Matchs et classements'!D344,4))))))</f>
        <v>0</v>
      </c>
      <c r="CR344" s="8">
        <f>IF(D344="",0,IF(D344&gt;E344,0,IF(D344&lt;E344,0,IF('Equipes et choix des points'!$I$2=1,IF('Matchs et classements'!D344='Matchs et classements'!E344,1),IF('Equipes et choix des points'!$I$2=2,IF('Matchs et classements'!D344='Matchs et classements'!E344,2))))))</f>
        <v>0</v>
      </c>
      <c r="CS344" s="8">
        <f>IF(E344="",0,IF(E344&gt;D344,0,IF(E344&lt;D344,0,IF('Equipes et choix des points'!$I$2=1,IF('Matchs et classements'!E344='Matchs et classements'!D344,1),IF('Equipes et choix des points'!$I$2=2,IF('Matchs et classements'!E344='Matchs et classements'!D344,2))))))</f>
        <v>0</v>
      </c>
      <c r="CT344" s="8">
        <f>IF(D344="",0,IF(D344&gt;E344,0,IF(D344=E344,0,IF('Equipes et choix des points'!$I$2=1,IF('Matchs et classements'!D344&lt;'Matchs et classements'!E344,0),IF('Equipes et choix des points'!$I$2=2,IF('Matchs et classements'!D344&lt;'Matchs et classements'!E344,1))))))</f>
        <v>0</v>
      </c>
      <c r="CU344" s="8">
        <f>IF(E344="",0,IF(E344&gt;D344,0,IF(E344=D344,0,IF('Equipes et choix des points'!$I$2=1,IF('Matchs et classements'!E344&lt;'Matchs et classements'!D344,0),IF('Equipes et choix des points'!$I$2=2,IF('Matchs et classements'!E344&lt;'Matchs et classements'!D344,1))))))</f>
        <v>0</v>
      </c>
      <c r="CV344" s="8">
        <f t="shared" si="185"/>
        <v>0</v>
      </c>
      <c r="CW344" s="8">
        <f t="shared" si="186"/>
        <v>0</v>
      </c>
      <c r="CX344" s="8">
        <f t="shared" si="187"/>
        <v>0</v>
      </c>
      <c r="CY344" s="8">
        <f t="shared" si="188"/>
        <v>0</v>
      </c>
      <c r="CZ344" s="8" t="b">
        <f t="shared" si="171"/>
        <v>0</v>
      </c>
      <c r="DA344" s="8" t="b">
        <f t="shared" si="172"/>
        <v>0</v>
      </c>
      <c r="DB344" s="8" t="b">
        <f t="shared" si="173"/>
        <v>0</v>
      </c>
      <c r="DC344" s="8" t="b">
        <f t="shared" si="174"/>
        <v>0</v>
      </c>
      <c r="DD344" s="8" t="b">
        <f t="shared" si="175"/>
        <v>0</v>
      </c>
      <c r="DE344" s="8" t="b">
        <f t="shared" si="176"/>
        <v>0</v>
      </c>
      <c r="DF344" s="8">
        <f t="shared" si="177"/>
        <v>0</v>
      </c>
      <c r="DG344" s="8">
        <f t="shared" si="178"/>
        <v>0</v>
      </c>
      <c r="DH344" s="8">
        <f t="shared" si="179"/>
        <v>0</v>
      </c>
      <c r="DI344" s="8">
        <f t="shared" si="180"/>
        <v>0</v>
      </c>
      <c r="DJ344" s="19"/>
      <c r="DK344" s="18"/>
      <c r="DL344" s="18"/>
      <c r="DM344" s="19"/>
      <c r="DN344" s="19"/>
      <c r="DO344" s="18"/>
      <c r="DP344" s="18"/>
      <c r="DQ344" s="19"/>
      <c r="DR344" s="19"/>
      <c r="DS344" s="18"/>
      <c r="DT344" s="18"/>
      <c r="DU344" s="19"/>
      <c r="DV344" s="18"/>
      <c r="DW344" s="18"/>
      <c r="DX344" s="18"/>
      <c r="DY344" s="18"/>
      <c r="DZ344" s="18"/>
      <c r="EA344" s="18"/>
      <c r="EB344" s="18"/>
      <c r="EC344" s="18"/>
      <c r="ED344" s="18"/>
      <c r="EE344" s="18"/>
      <c r="EF344" s="18"/>
      <c r="EG344" s="18"/>
      <c r="EH344" s="18"/>
      <c r="EI344" s="18"/>
      <c r="EJ344" s="18"/>
      <c r="EK344" s="18"/>
      <c r="EL344" s="18"/>
      <c r="EM344" s="18"/>
      <c r="EN344" s="18"/>
      <c r="EO344" s="18"/>
      <c r="EP344" s="18"/>
      <c r="EQ344" s="18"/>
      <c r="ER344" s="18"/>
      <c r="ES344" s="18"/>
      <c r="ET344" s="18"/>
      <c r="EU344" s="18"/>
      <c r="EV344" s="18"/>
      <c r="EW344" s="18"/>
      <c r="EX344" s="18"/>
      <c r="EY344" s="18"/>
      <c r="EZ344" s="18"/>
      <c r="FA344" s="18"/>
      <c r="FB344" s="18"/>
      <c r="FC344" s="18"/>
      <c r="FD344" s="18"/>
      <c r="FE344" s="18"/>
    </row>
    <row r="345" spans="1:161" x14ac:dyDescent="0.25">
      <c r="A345" s="28"/>
      <c r="B345" s="71"/>
      <c r="C345" s="29"/>
      <c r="D345" s="30"/>
      <c r="E345" s="31"/>
      <c r="F345" s="32"/>
      <c r="G345" s="74"/>
      <c r="H345" s="33"/>
      <c r="I345" s="34"/>
      <c r="J345" s="35"/>
      <c r="K345" s="104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  <c r="AE345" s="18"/>
      <c r="AF345" s="18"/>
      <c r="AG345" s="18"/>
      <c r="AH345" s="18"/>
      <c r="AI345" s="18"/>
      <c r="AJ345" s="18"/>
      <c r="AK345" s="18"/>
      <c r="AL345" s="18"/>
      <c r="AM345" s="18"/>
      <c r="AN345" s="18"/>
      <c r="AO345" s="18"/>
      <c r="AP345" s="18"/>
      <c r="AQ345" s="18"/>
      <c r="AR345" s="18"/>
      <c r="AS345" s="18"/>
      <c r="AT345" s="18"/>
      <c r="AU345" s="18"/>
      <c r="AV345" s="18"/>
      <c r="AW345" s="19"/>
      <c r="AX345" s="18"/>
      <c r="AY345" s="18"/>
      <c r="AZ345" s="18"/>
      <c r="BA345" s="18"/>
      <c r="BB345" s="18"/>
      <c r="BC345" s="18"/>
      <c r="BD345" s="18"/>
      <c r="BE345" s="18"/>
      <c r="BF345" s="18"/>
      <c r="BG345" s="18"/>
      <c r="BH345" s="19"/>
      <c r="BI345" s="18"/>
      <c r="BJ345" s="18"/>
      <c r="BK345" s="18"/>
      <c r="BL345" s="18"/>
      <c r="BM345" s="18"/>
      <c r="BN345" s="18"/>
      <c r="BO345" s="18"/>
      <c r="BP345" s="18"/>
      <c r="BQ345" s="18"/>
      <c r="BR345" s="18"/>
      <c r="BS345" s="19"/>
      <c r="BT345" s="18"/>
      <c r="BU345" s="18"/>
      <c r="BV345" s="18"/>
      <c r="BW345" s="18"/>
      <c r="BX345" s="18"/>
      <c r="BY345" s="18"/>
      <c r="BZ345" s="18"/>
      <c r="CA345" s="18"/>
      <c r="CB345" s="18"/>
      <c r="CC345" s="18"/>
      <c r="CD345" s="18"/>
      <c r="CE345" s="18"/>
      <c r="CF345" s="18"/>
      <c r="CG345" s="18"/>
      <c r="CH345" s="18"/>
      <c r="CI345" s="18"/>
      <c r="CJ345" s="8">
        <f t="shared" si="169"/>
        <v>0</v>
      </c>
      <c r="CK345" s="8">
        <f t="shared" si="170"/>
        <v>0</v>
      </c>
      <c r="CL345" s="8" t="str">
        <f t="shared" si="181"/>
        <v/>
      </c>
      <c r="CM345" s="8" t="str">
        <f t="shared" si="182"/>
        <v/>
      </c>
      <c r="CN345" s="8" t="str">
        <f t="shared" si="183"/>
        <v/>
      </c>
      <c r="CO345" s="8" t="str">
        <f t="shared" si="184"/>
        <v/>
      </c>
      <c r="CP345" s="8">
        <f>IF(D345="",0,IF(D345=E345,0,IF(D345&lt;E345,0,IF('Equipes et choix des points'!$I$2=1,IF('Matchs et classements'!D345&gt;'Matchs et classements'!E345,3),IF('Equipes et choix des points'!$I$2=2,IF('Matchs et classements'!D345&gt;E345,4))))))</f>
        <v>0</v>
      </c>
      <c r="CQ345" s="8">
        <f>IF(E345="",0,IF(E345=D345,0,IF(E345&lt;D345,0,IF('Equipes et choix des points'!$I$2=1,IF('Matchs et classements'!E345&gt;'Matchs et classements'!D345,3),IF('Equipes et choix des points'!$I$2=2,IF('Matchs et classements'!E345&gt;'Matchs et classements'!D345,4))))))</f>
        <v>0</v>
      </c>
      <c r="CR345" s="8">
        <f>IF(D345="",0,IF(D345&gt;E345,0,IF(D345&lt;E345,0,IF('Equipes et choix des points'!$I$2=1,IF('Matchs et classements'!D345='Matchs et classements'!E345,1),IF('Equipes et choix des points'!$I$2=2,IF('Matchs et classements'!D345='Matchs et classements'!E345,2))))))</f>
        <v>0</v>
      </c>
      <c r="CS345" s="8">
        <f>IF(E345="",0,IF(E345&gt;D345,0,IF(E345&lt;D345,0,IF('Equipes et choix des points'!$I$2=1,IF('Matchs et classements'!E345='Matchs et classements'!D345,1),IF('Equipes et choix des points'!$I$2=2,IF('Matchs et classements'!E345='Matchs et classements'!D345,2))))))</f>
        <v>0</v>
      </c>
      <c r="CT345" s="8">
        <f>IF(D345="",0,IF(D345&gt;E345,0,IF(D345=E345,0,IF('Equipes et choix des points'!$I$2=1,IF('Matchs et classements'!D345&lt;'Matchs et classements'!E345,0),IF('Equipes et choix des points'!$I$2=2,IF('Matchs et classements'!D345&lt;'Matchs et classements'!E345,1))))))</f>
        <v>0</v>
      </c>
      <c r="CU345" s="8">
        <f>IF(E345="",0,IF(E345&gt;D345,0,IF(E345=D345,0,IF('Equipes et choix des points'!$I$2=1,IF('Matchs et classements'!E345&lt;'Matchs et classements'!D345,0),IF('Equipes et choix des points'!$I$2=2,IF('Matchs et classements'!E345&lt;'Matchs et classements'!D345,1))))))</f>
        <v>0</v>
      </c>
      <c r="CV345" s="8">
        <f t="shared" si="185"/>
        <v>0</v>
      </c>
      <c r="CW345" s="8">
        <f t="shared" si="186"/>
        <v>0</v>
      </c>
      <c r="CX345" s="8">
        <f t="shared" si="187"/>
        <v>0</v>
      </c>
      <c r="CY345" s="8">
        <f t="shared" si="188"/>
        <v>0</v>
      </c>
      <c r="CZ345" s="8" t="b">
        <f t="shared" si="171"/>
        <v>0</v>
      </c>
      <c r="DA345" s="8" t="b">
        <f t="shared" si="172"/>
        <v>0</v>
      </c>
      <c r="DB345" s="8" t="b">
        <f t="shared" si="173"/>
        <v>0</v>
      </c>
      <c r="DC345" s="8" t="b">
        <f t="shared" si="174"/>
        <v>0</v>
      </c>
      <c r="DD345" s="8" t="b">
        <f t="shared" si="175"/>
        <v>0</v>
      </c>
      <c r="DE345" s="8" t="b">
        <f t="shared" si="176"/>
        <v>0</v>
      </c>
      <c r="DF345" s="8">
        <f t="shared" si="177"/>
        <v>0</v>
      </c>
      <c r="DG345" s="8">
        <f t="shared" si="178"/>
        <v>0</v>
      </c>
      <c r="DH345" s="8">
        <f t="shared" si="179"/>
        <v>0</v>
      </c>
      <c r="DI345" s="8">
        <f t="shared" si="180"/>
        <v>0</v>
      </c>
      <c r="DJ345" s="19"/>
      <c r="DK345" s="18"/>
      <c r="DL345" s="18"/>
      <c r="DM345" s="19"/>
      <c r="DN345" s="19"/>
      <c r="DO345" s="18"/>
      <c r="DP345" s="18"/>
      <c r="DQ345" s="19"/>
      <c r="DR345" s="19"/>
      <c r="DS345" s="18"/>
      <c r="DT345" s="18"/>
      <c r="DU345" s="19"/>
      <c r="DV345" s="18"/>
      <c r="DW345" s="18"/>
      <c r="DX345" s="18"/>
      <c r="DY345" s="18"/>
      <c r="DZ345" s="18"/>
      <c r="EA345" s="18"/>
      <c r="EB345" s="18"/>
      <c r="EC345" s="18"/>
      <c r="ED345" s="18"/>
      <c r="EE345" s="18"/>
      <c r="EF345" s="18"/>
      <c r="EG345" s="18"/>
      <c r="EH345" s="18"/>
      <c r="EI345" s="18"/>
      <c r="EJ345" s="18"/>
      <c r="EK345" s="18"/>
      <c r="EL345" s="18"/>
      <c r="EM345" s="18"/>
      <c r="EN345" s="18"/>
      <c r="EO345" s="18"/>
      <c r="EP345" s="18"/>
      <c r="EQ345" s="18"/>
      <c r="ER345" s="18"/>
      <c r="ES345" s="18"/>
      <c r="ET345" s="18"/>
      <c r="EU345" s="18"/>
      <c r="EV345" s="18"/>
      <c r="EW345" s="18"/>
      <c r="EX345" s="18"/>
      <c r="EY345" s="18"/>
      <c r="EZ345" s="18"/>
      <c r="FA345" s="18"/>
      <c r="FB345" s="18"/>
      <c r="FC345" s="18"/>
      <c r="FD345" s="18"/>
      <c r="FE345" s="18"/>
    </row>
    <row r="346" spans="1:161" x14ac:dyDescent="0.25">
      <c r="A346" s="28"/>
      <c r="B346" s="71"/>
      <c r="C346" s="29"/>
      <c r="D346" s="30"/>
      <c r="E346" s="31"/>
      <c r="F346" s="32"/>
      <c r="G346" s="74"/>
      <c r="H346" s="33"/>
      <c r="I346" s="34"/>
      <c r="J346" s="35"/>
      <c r="K346" s="104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  <c r="AE346" s="18"/>
      <c r="AF346" s="18"/>
      <c r="AG346" s="18"/>
      <c r="AH346" s="18"/>
      <c r="AI346" s="18"/>
      <c r="AJ346" s="18"/>
      <c r="AK346" s="18"/>
      <c r="AL346" s="18"/>
      <c r="AM346" s="18"/>
      <c r="AN346" s="18"/>
      <c r="AO346" s="18"/>
      <c r="AP346" s="18"/>
      <c r="AQ346" s="18"/>
      <c r="AR346" s="18"/>
      <c r="AS346" s="18"/>
      <c r="AT346" s="18"/>
      <c r="AU346" s="18"/>
      <c r="AV346" s="18"/>
      <c r="AW346" s="19"/>
      <c r="AX346" s="18"/>
      <c r="AY346" s="18"/>
      <c r="AZ346" s="18"/>
      <c r="BA346" s="18"/>
      <c r="BB346" s="18"/>
      <c r="BC346" s="18"/>
      <c r="BD346" s="18"/>
      <c r="BE346" s="18"/>
      <c r="BF346" s="18"/>
      <c r="BG346" s="18"/>
      <c r="BH346" s="19"/>
      <c r="BI346" s="18"/>
      <c r="BJ346" s="18"/>
      <c r="BK346" s="18"/>
      <c r="BL346" s="18"/>
      <c r="BM346" s="18"/>
      <c r="BN346" s="18"/>
      <c r="BO346" s="18"/>
      <c r="BP346" s="18"/>
      <c r="BQ346" s="18"/>
      <c r="BR346" s="18"/>
      <c r="BS346" s="19"/>
      <c r="BT346" s="18"/>
      <c r="BU346" s="18"/>
      <c r="BV346" s="18"/>
      <c r="BW346" s="18"/>
      <c r="BX346" s="18"/>
      <c r="BY346" s="18"/>
      <c r="BZ346" s="18"/>
      <c r="CA346" s="18"/>
      <c r="CB346" s="18"/>
      <c r="CC346" s="18"/>
      <c r="CD346" s="18"/>
      <c r="CE346" s="18"/>
      <c r="CF346" s="18"/>
      <c r="CG346" s="18"/>
      <c r="CH346" s="18"/>
      <c r="CI346" s="18"/>
      <c r="CJ346" s="8">
        <f t="shared" si="169"/>
        <v>0</v>
      </c>
      <c r="CK346" s="8">
        <f t="shared" si="170"/>
        <v>0</v>
      </c>
      <c r="CL346" s="8" t="str">
        <f t="shared" si="181"/>
        <v/>
      </c>
      <c r="CM346" s="8" t="str">
        <f t="shared" si="182"/>
        <v/>
      </c>
      <c r="CN346" s="8" t="str">
        <f t="shared" si="183"/>
        <v/>
      </c>
      <c r="CO346" s="8" t="str">
        <f t="shared" si="184"/>
        <v/>
      </c>
      <c r="CP346" s="8">
        <f>IF(D346="",0,IF(D346=E346,0,IF(D346&lt;E346,0,IF('Equipes et choix des points'!$I$2=1,IF('Matchs et classements'!D346&gt;'Matchs et classements'!E346,3),IF('Equipes et choix des points'!$I$2=2,IF('Matchs et classements'!D346&gt;E346,4))))))</f>
        <v>0</v>
      </c>
      <c r="CQ346" s="8">
        <f>IF(E346="",0,IF(E346=D346,0,IF(E346&lt;D346,0,IF('Equipes et choix des points'!$I$2=1,IF('Matchs et classements'!E346&gt;'Matchs et classements'!D346,3),IF('Equipes et choix des points'!$I$2=2,IF('Matchs et classements'!E346&gt;'Matchs et classements'!D346,4))))))</f>
        <v>0</v>
      </c>
      <c r="CR346" s="8">
        <f>IF(D346="",0,IF(D346&gt;E346,0,IF(D346&lt;E346,0,IF('Equipes et choix des points'!$I$2=1,IF('Matchs et classements'!D346='Matchs et classements'!E346,1),IF('Equipes et choix des points'!$I$2=2,IF('Matchs et classements'!D346='Matchs et classements'!E346,2))))))</f>
        <v>0</v>
      </c>
      <c r="CS346" s="8">
        <f>IF(E346="",0,IF(E346&gt;D346,0,IF(E346&lt;D346,0,IF('Equipes et choix des points'!$I$2=1,IF('Matchs et classements'!E346='Matchs et classements'!D346,1),IF('Equipes et choix des points'!$I$2=2,IF('Matchs et classements'!E346='Matchs et classements'!D346,2))))))</f>
        <v>0</v>
      </c>
      <c r="CT346" s="8">
        <f>IF(D346="",0,IF(D346&gt;E346,0,IF(D346=E346,0,IF('Equipes et choix des points'!$I$2=1,IF('Matchs et classements'!D346&lt;'Matchs et classements'!E346,0),IF('Equipes et choix des points'!$I$2=2,IF('Matchs et classements'!D346&lt;'Matchs et classements'!E346,1))))))</f>
        <v>0</v>
      </c>
      <c r="CU346" s="8">
        <f>IF(E346="",0,IF(E346&gt;D346,0,IF(E346=D346,0,IF('Equipes et choix des points'!$I$2=1,IF('Matchs et classements'!E346&lt;'Matchs et classements'!D346,0),IF('Equipes et choix des points'!$I$2=2,IF('Matchs et classements'!E346&lt;'Matchs et classements'!D346,1))))))</f>
        <v>0</v>
      </c>
      <c r="CV346" s="8">
        <f t="shared" si="185"/>
        <v>0</v>
      </c>
      <c r="CW346" s="8">
        <f t="shared" si="186"/>
        <v>0</v>
      </c>
      <c r="CX346" s="8">
        <f t="shared" si="187"/>
        <v>0</v>
      </c>
      <c r="CY346" s="8">
        <f t="shared" si="188"/>
        <v>0</v>
      </c>
      <c r="CZ346" s="8" t="b">
        <f t="shared" si="171"/>
        <v>0</v>
      </c>
      <c r="DA346" s="8" t="b">
        <f t="shared" si="172"/>
        <v>0</v>
      </c>
      <c r="DB346" s="8" t="b">
        <f t="shared" si="173"/>
        <v>0</v>
      </c>
      <c r="DC346" s="8" t="b">
        <f t="shared" si="174"/>
        <v>0</v>
      </c>
      <c r="DD346" s="8" t="b">
        <f t="shared" si="175"/>
        <v>0</v>
      </c>
      <c r="DE346" s="8" t="b">
        <f t="shared" si="176"/>
        <v>0</v>
      </c>
      <c r="DF346" s="8">
        <f t="shared" si="177"/>
        <v>0</v>
      </c>
      <c r="DG346" s="8">
        <f t="shared" si="178"/>
        <v>0</v>
      </c>
      <c r="DH346" s="8">
        <f t="shared" si="179"/>
        <v>0</v>
      </c>
      <c r="DI346" s="8">
        <f t="shared" si="180"/>
        <v>0</v>
      </c>
      <c r="DJ346" s="19"/>
      <c r="DK346" s="18"/>
      <c r="DL346" s="18"/>
      <c r="DM346" s="19"/>
      <c r="DN346" s="19"/>
      <c r="DO346" s="18"/>
      <c r="DP346" s="18"/>
      <c r="DQ346" s="19"/>
      <c r="DR346" s="19"/>
      <c r="DS346" s="18"/>
      <c r="DT346" s="18"/>
      <c r="DU346" s="19"/>
      <c r="DV346" s="18"/>
      <c r="DW346" s="18"/>
      <c r="DX346" s="18"/>
      <c r="DY346" s="18"/>
      <c r="DZ346" s="18"/>
      <c r="EA346" s="18"/>
      <c r="EB346" s="18"/>
      <c r="EC346" s="18"/>
      <c r="ED346" s="18"/>
      <c r="EE346" s="18"/>
      <c r="EF346" s="18"/>
      <c r="EG346" s="18"/>
      <c r="EH346" s="18"/>
      <c r="EI346" s="18"/>
      <c r="EJ346" s="18"/>
      <c r="EK346" s="18"/>
      <c r="EL346" s="18"/>
      <c r="EM346" s="18"/>
      <c r="EN346" s="18"/>
      <c r="EO346" s="18"/>
      <c r="EP346" s="18"/>
      <c r="EQ346" s="18"/>
      <c r="ER346" s="18"/>
      <c r="ES346" s="18"/>
      <c r="ET346" s="18"/>
      <c r="EU346" s="18"/>
      <c r="EV346" s="18"/>
      <c r="EW346" s="18"/>
      <c r="EX346" s="18"/>
      <c r="EY346" s="18"/>
      <c r="EZ346" s="18"/>
      <c r="FA346" s="18"/>
      <c r="FB346" s="18"/>
      <c r="FC346" s="18"/>
      <c r="FD346" s="18"/>
      <c r="FE346" s="18"/>
    </row>
    <row r="347" spans="1:161" x14ac:dyDescent="0.25">
      <c r="A347" s="28"/>
      <c r="B347" s="71"/>
      <c r="C347" s="29"/>
      <c r="D347" s="30"/>
      <c r="E347" s="31"/>
      <c r="F347" s="32"/>
      <c r="G347" s="74"/>
      <c r="H347" s="33"/>
      <c r="I347" s="34"/>
      <c r="J347" s="35"/>
      <c r="K347" s="104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  <c r="AE347" s="18"/>
      <c r="AF347" s="18"/>
      <c r="AG347" s="18"/>
      <c r="AH347" s="18"/>
      <c r="AI347" s="18"/>
      <c r="AJ347" s="18"/>
      <c r="AK347" s="18"/>
      <c r="AL347" s="18"/>
      <c r="AM347" s="18"/>
      <c r="AN347" s="18"/>
      <c r="AO347" s="18"/>
      <c r="AP347" s="18"/>
      <c r="AQ347" s="18"/>
      <c r="AR347" s="18"/>
      <c r="AS347" s="18"/>
      <c r="AT347" s="18"/>
      <c r="AU347" s="18"/>
      <c r="AV347" s="18"/>
      <c r="AW347" s="19"/>
      <c r="AX347" s="18"/>
      <c r="AY347" s="18"/>
      <c r="AZ347" s="18"/>
      <c r="BA347" s="18"/>
      <c r="BB347" s="18"/>
      <c r="BC347" s="18"/>
      <c r="BD347" s="18"/>
      <c r="BE347" s="18"/>
      <c r="BF347" s="18"/>
      <c r="BG347" s="18"/>
      <c r="BH347" s="19"/>
      <c r="BI347" s="18"/>
      <c r="BJ347" s="18"/>
      <c r="BK347" s="18"/>
      <c r="BL347" s="18"/>
      <c r="BM347" s="18"/>
      <c r="BN347" s="18"/>
      <c r="BO347" s="18"/>
      <c r="BP347" s="18"/>
      <c r="BQ347" s="18"/>
      <c r="BR347" s="18"/>
      <c r="BS347" s="19"/>
      <c r="BT347" s="18"/>
      <c r="BU347" s="18"/>
      <c r="BV347" s="18"/>
      <c r="BW347" s="18"/>
      <c r="BX347" s="18"/>
      <c r="BY347" s="18"/>
      <c r="BZ347" s="18"/>
      <c r="CA347" s="18"/>
      <c r="CB347" s="18"/>
      <c r="CC347" s="18"/>
      <c r="CD347" s="18"/>
      <c r="CE347" s="18"/>
      <c r="CF347" s="18"/>
      <c r="CG347" s="18"/>
      <c r="CH347" s="18"/>
      <c r="CI347" s="18"/>
      <c r="CJ347" s="8">
        <f t="shared" si="169"/>
        <v>0</v>
      </c>
      <c r="CK347" s="8">
        <f t="shared" si="170"/>
        <v>0</v>
      </c>
      <c r="CL347" s="8" t="str">
        <f t="shared" si="181"/>
        <v/>
      </c>
      <c r="CM347" s="8" t="str">
        <f t="shared" si="182"/>
        <v/>
      </c>
      <c r="CN347" s="8" t="str">
        <f t="shared" si="183"/>
        <v/>
      </c>
      <c r="CO347" s="8" t="str">
        <f t="shared" si="184"/>
        <v/>
      </c>
      <c r="CP347" s="8">
        <f>IF(D347="",0,IF(D347=E347,0,IF(D347&lt;E347,0,IF('Equipes et choix des points'!$I$2=1,IF('Matchs et classements'!D347&gt;'Matchs et classements'!E347,3),IF('Equipes et choix des points'!$I$2=2,IF('Matchs et classements'!D347&gt;E347,4))))))</f>
        <v>0</v>
      </c>
      <c r="CQ347" s="8">
        <f>IF(E347="",0,IF(E347=D347,0,IF(E347&lt;D347,0,IF('Equipes et choix des points'!$I$2=1,IF('Matchs et classements'!E347&gt;'Matchs et classements'!D347,3),IF('Equipes et choix des points'!$I$2=2,IF('Matchs et classements'!E347&gt;'Matchs et classements'!D347,4))))))</f>
        <v>0</v>
      </c>
      <c r="CR347" s="8">
        <f>IF(D347="",0,IF(D347&gt;E347,0,IF(D347&lt;E347,0,IF('Equipes et choix des points'!$I$2=1,IF('Matchs et classements'!D347='Matchs et classements'!E347,1),IF('Equipes et choix des points'!$I$2=2,IF('Matchs et classements'!D347='Matchs et classements'!E347,2))))))</f>
        <v>0</v>
      </c>
      <c r="CS347" s="8">
        <f>IF(E347="",0,IF(E347&gt;D347,0,IF(E347&lt;D347,0,IF('Equipes et choix des points'!$I$2=1,IF('Matchs et classements'!E347='Matchs et classements'!D347,1),IF('Equipes et choix des points'!$I$2=2,IF('Matchs et classements'!E347='Matchs et classements'!D347,2))))))</f>
        <v>0</v>
      </c>
      <c r="CT347" s="8">
        <f>IF(D347="",0,IF(D347&gt;E347,0,IF(D347=E347,0,IF('Equipes et choix des points'!$I$2=1,IF('Matchs et classements'!D347&lt;'Matchs et classements'!E347,0),IF('Equipes et choix des points'!$I$2=2,IF('Matchs et classements'!D347&lt;'Matchs et classements'!E347,1))))))</f>
        <v>0</v>
      </c>
      <c r="CU347" s="8">
        <f>IF(E347="",0,IF(E347&gt;D347,0,IF(E347=D347,0,IF('Equipes et choix des points'!$I$2=1,IF('Matchs et classements'!E347&lt;'Matchs et classements'!D347,0),IF('Equipes et choix des points'!$I$2=2,IF('Matchs et classements'!E347&lt;'Matchs et classements'!D347,1))))))</f>
        <v>0</v>
      </c>
      <c r="CV347" s="8">
        <f t="shared" si="185"/>
        <v>0</v>
      </c>
      <c r="CW347" s="8">
        <f t="shared" si="186"/>
        <v>0</v>
      </c>
      <c r="CX347" s="8">
        <f t="shared" si="187"/>
        <v>0</v>
      </c>
      <c r="CY347" s="8">
        <f t="shared" si="188"/>
        <v>0</v>
      </c>
      <c r="CZ347" s="8" t="b">
        <f t="shared" si="171"/>
        <v>0</v>
      </c>
      <c r="DA347" s="8" t="b">
        <f t="shared" si="172"/>
        <v>0</v>
      </c>
      <c r="DB347" s="8" t="b">
        <f t="shared" si="173"/>
        <v>0</v>
      </c>
      <c r="DC347" s="8" t="b">
        <f t="shared" si="174"/>
        <v>0</v>
      </c>
      <c r="DD347" s="8" t="b">
        <f t="shared" si="175"/>
        <v>0</v>
      </c>
      <c r="DE347" s="8" t="b">
        <f t="shared" si="176"/>
        <v>0</v>
      </c>
      <c r="DF347" s="8">
        <f t="shared" si="177"/>
        <v>0</v>
      </c>
      <c r="DG347" s="8">
        <f t="shared" si="178"/>
        <v>0</v>
      </c>
      <c r="DH347" s="8">
        <f t="shared" si="179"/>
        <v>0</v>
      </c>
      <c r="DI347" s="8">
        <f t="shared" si="180"/>
        <v>0</v>
      </c>
      <c r="DJ347" s="19"/>
      <c r="DK347" s="18"/>
      <c r="DL347" s="18"/>
      <c r="DM347" s="19"/>
      <c r="DN347" s="19"/>
      <c r="DO347" s="18"/>
      <c r="DP347" s="18"/>
      <c r="DQ347" s="19"/>
      <c r="DR347" s="19"/>
      <c r="DS347" s="18"/>
      <c r="DT347" s="18"/>
      <c r="DU347" s="19"/>
      <c r="DV347" s="18"/>
      <c r="DW347" s="18"/>
      <c r="DX347" s="18"/>
      <c r="DY347" s="18"/>
      <c r="DZ347" s="18"/>
      <c r="EA347" s="18"/>
      <c r="EB347" s="18"/>
      <c r="EC347" s="18"/>
      <c r="ED347" s="18"/>
      <c r="EE347" s="18"/>
      <c r="EF347" s="18"/>
      <c r="EG347" s="18"/>
      <c r="EH347" s="18"/>
      <c r="EI347" s="18"/>
      <c r="EJ347" s="18"/>
      <c r="EK347" s="18"/>
      <c r="EL347" s="18"/>
      <c r="EM347" s="18"/>
      <c r="EN347" s="18"/>
      <c r="EO347" s="18"/>
      <c r="EP347" s="18"/>
      <c r="EQ347" s="18"/>
      <c r="ER347" s="18"/>
      <c r="ES347" s="18"/>
      <c r="ET347" s="18"/>
      <c r="EU347" s="18"/>
      <c r="EV347" s="18"/>
      <c r="EW347" s="18"/>
      <c r="EX347" s="18"/>
      <c r="EY347" s="18"/>
      <c r="EZ347" s="18"/>
      <c r="FA347" s="18"/>
      <c r="FB347" s="18"/>
      <c r="FC347" s="18"/>
      <c r="FD347" s="18"/>
      <c r="FE347" s="18"/>
    </row>
    <row r="348" spans="1:161" x14ac:dyDescent="0.25">
      <c r="A348" s="28"/>
      <c r="B348" s="71"/>
      <c r="C348" s="29"/>
      <c r="D348" s="30"/>
      <c r="E348" s="31"/>
      <c r="F348" s="32"/>
      <c r="G348" s="74"/>
      <c r="H348" s="33"/>
      <c r="I348" s="34"/>
      <c r="J348" s="35"/>
      <c r="K348" s="104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  <c r="AE348" s="18"/>
      <c r="AF348" s="18"/>
      <c r="AG348" s="18"/>
      <c r="AH348" s="18"/>
      <c r="AI348" s="18"/>
      <c r="AJ348" s="18"/>
      <c r="AK348" s="18"/>
      <c r="AL348" s="18"/>
      <c r="AM348" s="18"/>
      <c r="AN348" s="18"/>
      <c r="AO348" s="18"/>
      <c r="AP348" s="18"/>
      <c r="AQ348" s="18"/>
      <c r="AR348" s="18"/>
      <c r="AS348" s="18"/>
      <c r="AT348" s="18"/>
      <c r="AU348" s="18"/>
      <c r="AV348" s="18"/>
      <c r="AW348" s="19"/>
      <c r="AX348" s="18"/>
      <c r="AY348" s="18"/>
      <c r="AZ348" s="18"/>
      <c r="BA348" s="18"/>
      <c r="BB348" s="18"/>
      <c r="BC348" s="18"/>
      <c r="BD348" s="18"/>
      <c r="BE348" s="18"/>
      <c r="BF348" s="18"/>
      <c r="BG348" s="18"/>
      <c r="BH348" s="19"/>
      <c r="BI348" s="18"/>
      <c r="BJ348" s="18"/>
      <c r="BK348" s="18"/>
      <c r="BL348" s="18"/>
      <c r="BM348" s="18"/>
      <c r="BN348" s="18"/>
      <c r="BO348" s="18"/>
      <c r="BP348" s="18"/>
      <c r="BQ348" s="18"/>
      <c r="BR348" s="18"/>
      <c r="BS348" s="19"/>
      <c r="BT348" s="18"/>
      <c r="BU348" s="18"/>
      <c r="BV348" s="18"/>
      <c r="BW348" s="18"/>
      <c r="BX348" s="18"/>
      <c r="BY348" s="18"/>
      <c r="BZ348" s="18"/>
      <c r="CA348" s="18"/>
      <c r="CB348" s="18"/>
      <c r="CC348" s="18"/>
      <c r="CD348" s="18"/>
      <c r="CE348" s="18"/>
      <c r="CF348" s="18"/>
      <c r="CG348" s="18"/>
      <c r="CH348" s="18"/>
      <c r="CI348" s="18"/>
      <c r="CJ348" s="8">
        <f t="shared" si="169"/>
        <v>0</v>
      </c>
      <c r="CK348" s="8">
        <f t="shared" si="170"/>
        <v>0</v>
      </c>
      <c r="CL348" s="8" t="str">
        <f t="shared" si="181"/>
        <v/>
      </c>
      <c r="CM348" s="8" t="str">
        <f t="shared" si="182"/>
        <v/>
      </c>
      <c r="CN348" s="8" t="str">
        <f t="shared" si="183"/>
        <v/>
      </c>
      <c r="CO348" s="8" t="str">
        <f t="shared" si="184"/>
        <v/>
      </c>
      <c r="CP348" s="8">
        <f>IF(D348="",0,IF(D348=E348,0,IF(D348&lt;E348,0,IF('Equipes et choix des points'!$I$2=1,IF('Matchs et classements'!D348&gt;'Matchs et classements'!E348,3),IF('Equipes et choix des points'!$I$2=2,IF('Matchs et classements'!D348&gt;E348,4))))))</f>
        <v>0</v>
      </c>
      <c r="CQ348" s="8">
        <f>IF(E348="",0,IF(E348=D348,0,IF(E348&lt;D348,0,IF('Equipes et choix des points'!$I$2=1,IF('Matchs et classements'!E348&gt;'Matchs et classements'!D348,3),IF('Equipes et choix des points'!$I$2=2,IF('Matchs et classements'!E348&gt;'Matchs et classements'!D348,4))))))</f>
        <v>0</v>
      </c>
      <c r="CR348" s="8">
        <f>IF(D348="",0,IF(D348&gt;E348,0,IF(D348&lt;E348,0,IF('Equipes et choix des points'!$I$2=1,IF('Matchs et classements'!D348='Matchs et classements'!E348,1),IF('Equipes et choix des points'!$I$2=2,IF('Matchs et classements'!D348='Matchs et classements'!E348,2))))))</f>
        <v>0</v>
      </c>
      <c r="CS348" s="8">
        <f>IF(E348="",0,IF(E348&gt;D348,0,IF(E348&lt;D348,0,IF('Equipes et choix des points'!$I$2=1,IF('Matchs et classements'!E348='Matchs et classements'!D348,1),IF('Equipes et choix des points'!$I$2=2,IF('Matchs et classements'!E348='Matchs et classements'!D348,2))))))</f>
        <v>0</v>
      </c>
      <c r="CT348" s="8">
        <f>IF(D348="",0,IF(D348&gt;E348,0,IF(D348=E348,0,IF('Equipes et choix des points'!$I$2=1,IF('Matchs et classements'!D348&lt;'Matchs et classements'!E348,0),IF('Equipes et choix des points'!$I$2=2,IF('Matchs et classements'!D348&lt;'Matchs et classements'!E348,1))))))</f>
        <v>0</v>
      </c>
      <c r="CU348" s="8">
        <f>IF(E348="",0,IF(E348&gt;D348,0,IF(E348=D348,0,IF('Equipes et choix des points'!$I$2=1,IF('Matchs et classements'!E348&lt;'Matchs et classements'!D348,0),IF('Equipes et choix des points'!$I$2=2,IF('Matchs et classements'!E348&lt;'Matchs et classements'!D348,1))))))</f>
        <v>0</v>
      </c>
      <c r="CV348" s="8">
        <f t="shared" si="185"/>
        <v>0</v>
      </c>
      <c r="CW348" s="8">
        <f t="shared" si="186"/>
        <v>0</v>
      </c>
      <c r="CX348" s="8">
        <f t="shared" si="187"/>
        <v>0</v>
      </c>
      <c r="CY348" s="8">
        <f t="shared" si="188"/>
        <v>0</v>
      </c>
      <c r="CZ348" s="8" t="b">
        <f t="shared" si="171"/>
        <v>0</v>
      </c>
      <c r="DA348" s="8" t="b">
        <f t="shared" si="172"/>
        <v>0</v>
      </c>
      <c r="DB348" s="8" t="b">
        <f t="shared" si="173"/>
        <v>0</v>
      </c>
      <c r="DC348" s="8" t="b">
        <f t="shared" si="174"/>
        <v>0</v>
      </c>
      <c r="DD348" s="8" t="b">
        <f t="shared" si="175"/>
        <v>0</v>
      </c>
      <c r="DE348" s="8" t="b">
        <f t="shared" si="176"/>
        <v>0</v>
      </c>
      <c r="DF348" s="8">
        <f t="shared" si="177"/>
        <v>0</v>
      </c>
      <c r="DG348" s="8">
        <f t="shared" si="178"/>
        <v>0</v>
      </c>
      <c r="DH348" s="8">
        <f t="shared" si="179"/>
        <v>0</v>
      </c>
      <c r="DI348" s="8">
        <f t="shared" si="180"/>
        <v>0</v>
      </c>
      <c r="DJ348" s="19"/>
      <c r="DK348" s="18"/>
      <c r="DL348" s="18"/>
      <c r="DM348" s="19"/>
      <c r="DN348" s="19"/>
      <c r="DO348" s="18"/>
      <c r="DP348" s="18"/>
      <c r="DQ348" s="19"/>
      <c r="DR348" s="19"/>
      <c r="DS348" s="18"/>
      <c r="DT348" s="18"/>
      <c r="DU348" s="19"/>
      <c r="DV348" s="18"/>
      <c r="DW348" s="18"/>
      <c r="DX348" s="18"/>
      <c r="DY348" s="18"/>
      <c r="DZ348" s="18"/>
      <c r="EA348" s="18"/>
      <c r="EB348" s="18"/>
      <c r="EC348" s="18"/>
      <c r="ED348" s="18"/>
      <c r="EE348" s="18"/>
      <c r="EF348" s="18"/>
      <c r="EG348" s="18"/>
      <c r="EH348" s="18"/>
      <c r="EI348" s="18"/>
      <c r="EJ348" s="18"/>
      <c r="EK348" s="18"/>
      <c r="EL348" s="18"/>
      <c r="EM348" s="18"/>
      <c r="EN348" s="18"/>
      <c r="EO348" s="18"/>
      <c r="EP348" s="18"/>
      <c r="EQ348" s="18"/>
      <c r="ER348" s="18"/>
      <c r="ES348" s="18"/>
      <c r="ET348" s="18"/>
      <c r="EU348" s="18"/>
      <c r="EV348" s="18"/>
      <c r="EW348" s="18"/>
      <c r="EX348" s="18"/>
      <c r="EY348" s="18"/>
      <c r="EZ348" s="18"/>
      <c r="FA348" s="18"/>
      <c r="FB348" s="18"/>
      <c r="FC348" s="18"/>
      <c r="FD348" s="18"/>
      <c r="FE348" s="18"/>
    </row>
    <row r="349" spans="1:161" x14ac:dyDescent="0.25">
      <c r="A349" s="28"/>
      <c r="B349" s="71"/>
      <c r="C349" s="29"/>
      <c r="D349" s="30"/>
      <c r="E349" s="31"/>
      <c r="F349" s="32"/>
      <c r="G349" s="74"/>
      <c r="H349" s="33"/>
      <c r="I349" s="34"/>
      <c r="J349" s="35"/>
      <c r="K349" s="104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  <c r="AE349" s="18"/>
      <c r="AF349" s="18"/>
      <c r="AG349" s="18"/>
      <c r="AH349" s="18"/>
      <c r="AI349" s="18"/>
      <c r="AJ349" s="18"/>
      <c r="AK349" s="18"/>
      <c r="AL349" s="18"/>
      <c r="AM349" s="18"/>
      <c r="AN349" s="18"/>
      <c r="AO349" s="18"/>
      <c r="AP349" s="18"/>
      <c r="AQ349" s="18"/>
      <c r="AR349" s="18"/>
      <c r="AS349" s="18"/>
      <c r="AT349" s="18"/>
      <c r="AU349" s="18"/>
      <c r="AV349" s="18"/>
      <c r="AW349" s="19"/>
      <c r="AX349" s="18"/>
      <c r="AY349" s="18"/>
      <c r="AZ349" s="18"/>
      <c r="BA349" s="18"/>
      <c r="BB349" s="18"/>
      <c r="BC349" s="18"/>
      <c r="BD349" s="18"/>
      <c r="BE349" s="18"/>
      <c r="BF349" s="18"/>
      <c r="BG349" s="18"/>
      <c r="BH349" s="19"/>
      <c r="BI349" s="18"/>
      <c r="BJ349" s="18"/>
      <c r="BK349" s="18"/>
      <c r="BL349" s="18"/>
      <c r="BM349" s="18"/>
      <c r="BN349" s="18"/>
      <c r="BO349" s="18"/>
      <c r="BP349" s="18"/>
      <c r="BQ349" s="18"/>
      <c r="BR349" s="18"/>
      <c r="BS349" s="19"/>
      <c r="BT349" s="18"/>
      <c r="BU349" s="18"/>
      <c r="BV349" s="18"/>
      <c r="BW349" s="18"/>
      <c r="BX349" s="18"/>
      <c r="BY349" s="18"/>
      <c r="BZ349" s="18"/>
      <c r="CA349" s="18"/>
      <c r="CB349" s="18"/>
      <c r="CC349" s="18"/>
      <c r="CD349" s="18"/>
      <c r="CE349" s="18"/>
      <c r="CF349" s="18"/>
      <c r="CG349" s="18"/>
      <c r="CH349" s="18"/>
      <c r="CI349" s="18"/>
      <c r="CJ349" s="8">
        <f t="shared" si="169"/>
        <v>0</v>
      </c>
      <c r="CK349" s="8">
        <f t="shared" si="170"/>
        <v>0</v>
      </c>
      <c r="CL349" s="8" t="str">
        <f t="shared" si="181"/>
        <v/>
      </c>
      <c r="CM349" s="8" t="str">
        <f t="shared" si="182"/>
        <v/>
      </c>
      <c r="CN349" s="8" t="str">
        <f t="shared" si="183"/>
        <v/>
      </c>
      <c r="CO349" s="8" t="str">
        <f t="shared" si="184"/>
        <v/>
      </c>
      <c r="CP349" s="8">
        <f>IF(D349="",0,IF(D349=E349,0,IF(D349&lt;E349,0,IF('Equipes et choix des points'!$I$2=1,IF('Matchs et classements'!D349&gt;'Matchs et classements'!E349,3),IF('Equipes et choix des points'!$I$2=2,IF('Matchs et classements'!D349&gt;E349,4))))))</f>
        <v>0</v>
      </c>
      <c r="CQ349" s="8">
        <f>IF(E349="",0,IF(E349=D349,0,IF(E349&lt;D349,0,IF('Equipes et choix des points'!$I$2=1,IF('Matchs et classements'!E349&gt;'Matchs et classements'!D349,3),IF('Equipes et choix des points'!$I$2=2,IF('Matchs et classements'!E349&gt;'Matchs et classements'!D349,4))))))</f>
        <v>0</v>
      </c>
      <c r="CR349" s="8">
        <f>IF(D349="",0,IF(D349&gt;E349,0,IF(D349&lt;E349,0,IF('Equipes et choix des points'!$I$2=1,IF('Matchs et classements'!D349='Matchs et classements'!E349,1),IF('Equipes et choix des points'!$I$2=2,IF('Matchs et classements'!D349='Matchs et classements'!E349,2))))))</f>
        <v>0</v>
      </c>
      <c r="CS349" s="8">
        <f>IF(E349="",0,IF(E349&gt;D349,0,IF(E349&lt;D349,0,IF('Equipes et choix des points'!$I$2=1,IF('Matchs et classements'!E349='Matchs et classements'!D349,1),IF('Equipes et choix des points'!$I$2=2,IF('Matchs et classements'!E349='Matchs et classements'!D349,2))))))</f>
        <v>0</v>
      </c>
      <c r="CT349" s="8">
        <f>IF(D349="",0,IF(D349&gt;E349,0,IF(D349=E349,0,IF('Equipes et choix des points'!$I$2=1,IF('Matchs et classements'!D349&lt;'Matchs et classements'!E349,0),IF('Equipes et choix des points'!$I$2=2,IF('Matchs et classements'!D349&lt;'Matchs et classements'!E349,1))))))</f>
        <v>0</v>
      </c>
      <c r="CU349" s="8">
        <f>IF(E349="",0,IF(E349&gt;D349,0,IF(E349=D349,0,IF('Equipes et choix des points'!$I$2=1,IF('Matchs et classements'!E349&lt;'Matchs et classements'!D349,0),IF('Equipes et choix des points'!$I$2=2,IF('Matchs et classements'!E349&lt;'Matchs et classements'!D349,1))))))</f>
        <v>0</v>
      </c>
      <c r="CV349" s="8">
        <f t="shared" si="185"/>
        <v>0</v>
      </c>
      <c r="CW349" s="8">
        <f t="shared" si="186"/>
        <v>0</v>
      </c>
      <c r="CX349" s="8">
        <f t="shared" si="187"/>
        <v>0</v>
      </c>
      <c r="CY349" s="8">
        <f t="shared" si="188"/>
        <v>0</v>
      </c>
      <c r="CZ349" s="8" t="b">
        <f t="shared" si="171"/>
        <v>0</v>
      </c>
      <c r="DA349" s="8" t="b">
        <f t="shared" si="172"/>
        <v>0</v>
      </c>
      <c r="DB349" s="8" t="b">
        <f t="shared" si="173"/>
        <v>0</v>
      </c>
      <c r="DC349" s="8" t="b">
        <f t="shared" si="174"/>
        <v>0</v>
      </c>
      <c r="DD349" s="8" t="b">
        <f t="shared" si="175"/>
        <v>0</v>
      </c>
      <c r="DE349" s="8" t="b">
        <f t="shared" si="176"/>
        <v>0</v>
      </c>
      <c r="DF349" s="8">
        <f t="shared" si="177"/>
        <v>0</v>
      </c>
      <c r="DG349" s="8">
        <f t="shared" si="178"/>
        <v>0</v>
      </c>
      <c r="DH349" s="8">
        <f t="shared" si="179"/>
        <v>0</v>
      </c>
      <c r="DI349" s="8">
        <f t="shared" si="180"/>
        <v>0</v>
      </c>
      <c r="DJ349" s="19"/>
      <c r="DK349" s="18"/>
      <c r="DL349" s="18"/>
      <c r="DM349" s="19"/>
      <c r="DN349" s="19"/>
      <c r="DO349" s="18"/>
      <c r="DP349" s="18"/>
      <c r="DQ349" s="19"/>
      <c r="DR349" s="19"/>
      <c r="DS349" s="18"/>
      <c r="DT349" s="18"/>
      <c r="DU349" s="19"/>
      <c r="DV349" s="18"/>
      <c r="DW349" s="18"/>
      <c r="DX349" s="18"/>
      <c r="DY349" s="18"/>
      <c r="DZ349" s="18"/>
      <c r="EA349" s="18"/>
      <c r="EB349" s="18"/>
      <c r="EC349" s="18"/>
      <c r="ED349" s="18"/>
      <c r="EE349" s="18"/>
      <c r="EF349" s="18"/>
      <c r="EG349" s="18"/>
      <c r="EH349" s="18"/>
      <c r="EI349" s="18"/>
      <c r="EJ349" s="18"/>
      <c r="EK349" s="18"/>
      <c r="EL349" s="18"/>
      <c r="EM349" s="18"/>
      <c r="EN349" s="18"/>
      <c r="EO349" s="18"/>
      <c r="EP349" s="18"/>
      <c r="EQ349" s="18"/>
      <c r="ER349" s="18"/>
      <c r="ES349" s="18"/>
      <c r="ET349" s="18"/>
      <c r="EU349" s="18"/>
      <c r="EV349" s="18"/>
      <c r="EW349" s="18"/>
      <c r="EX349" s="18"/>
      <c r="EY349" s="18"/>
      <c r="EZ349" s="18"/>
      <c r="FA349" s="18"/>
      <c r="FB349" s="18"/>
      <c r="FC349" s="18"/>
      <c r="FD349" s="18"/>
      <c r="FE349" s="18"/>
    </row>
    <row r="350" spans="1:161" x14ac:dyDescent="0.25">
      <c r="A350" s="28"/>
      <c r="B350" s="71"/>
      <c r="C350" s="29"/>
      <c r="D350" s="30"/>
      <c r="E350" s="31"/>
      <c r="F350" s="32"/>
      <c r="G350" s="74"/>
      <c r="H350" s="33"/>
      <c r="I350" s="34"/>
      <c r="J350" s="35"/>
      <c r="K350" s="104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18"/>
      <c r="AF350" s="18"/>
      <c r="AG350" s="18"/>
      <c r="AH350" s="18"/>
      <c r="AI350" s="18"/>
      <c r="AJ350" s="18"/>
      <c r="AK350" s="18"/>
      <c r="AL350" s="18"/>
      <c r="AM350" s="18"/>
      <c r="AN350" s="18"/>
      <c r="AO350" s="18"/>
      <c r="AP350" s="18"/>
      <c r="AQ350" s="18"/>
      <c r="AR350" s="18"/>
      <c r="AS350" s="18"/>
      <c r="AT350" s="18"/>
      <c r="AU350" s="18"/>
      <c r="AV350" s="18"/>
      <c r="AW350" s="19"/>
      <c r="AX350" s="18"/>
      <c r="AY350" s="18"/>
      <c r="AZ350" s="18"/>
      <c r="BA350" s="18"/>
      <c r="BB350" s="18"/>
      <c r="BC350" s="18"/>
      <c r="BD350" s="18"/>
      <c r="BE350" s="18"/>
      <c r="BF350" s="18"/>
      <c r="BG350" s="18"/>
      <c r="BH350" s="19"/>
      <c r="BI350" s="18"/>
      <c r="BJ350" s="18"/>
      <c r="BK350" s="18"/>
      <c r="BL350" s="18"/>
      <c r="BM350" s="18"/>
      <c r="BN350" s="18"/>
      <c r="BO350" s="18"/>
      <c r="BP350" s="18"/>
      <c r="BQ350" s="18"/>
      <c r="BR350" s="18"/>
      <c r="BS350" s="19"/>
      <c r="BT350" s="18"/>
      <c r="BU350" s="18"/>
      <c r="BV350" s="18"/>
      <c r="BW350" s="18"/>
      <c r="BX350" s="18"/>
      <c r="BY350" s="18"/>
      <c r="BZ350" s="18"/>
      <c r="CA350" s="18"/>
      <c r="CB350" s="18"/>
      <c r="CC350" s="18"/>
      <c r="CD350" s="18"/>
      <c r="CE350" s="18"/>
      <c r="CF350" s="18"/>
      <c r="CG350" s="18"/>
      <c r="CH350" s="18"/>
      <c r="CI350" s="18"/>
      <c r="CJ350" s="8">
        <f t="shared" si="169"/>
        <v>0</v>
      </c>
      <c r="CK350" s="8">
        <f t="shared" si="170"/>
        <v>0</v>
      </c>
      <c r="CL350" s="8" t="str">
        <f t="shared" si="181"/>
        <v/>
      </c>
      <c r="CM350" s="8" t="str">
        <f t="shared" si="182"/>
        <v/>
      </c>
      <c r="CN350" s="8" t="str">
        <f t="shared" si="183"/>
        <v/>
      </c>
      <c r="CO350" s="8" t="str">
        <f t="shared" si="184"/>
        <v/>
      </c>
      <c r="CP350" s="8">
        <f>IF(D350="",0,IF(D350=E350,0,IF(D350&lt;E350,0,IF('Equipes et choix des points'!$I$2=1,IF('Matchs et classements'!D350&gt;'Matchs et classements'!E350,3),IF('Equipes et choix des points'!$I$2=2,IF('Matchs et classements'!D350&gt;E350,4))))))</f>
        <v>0</v>
      </c>
      <c r="CQ350" s="8">
        <f>IF(E350="",0,IF(E350=D350,0,IF(E350&lt;D350,0,IF('Equipes et choix des points'!$I$2=1,IF('Matchs et classements'!E350&gt;'Matchs et classements'!D350,3),IF('Equipes et choix des points'!$I$2=2,IF('Matchs et classements'!E350&gt;'Matchs et classements'!D350,4))))))</f>
        <v>0</v>
      </c>
      <c r="CR350" s="8">
        <f>IF(D350="",0,IF(D350&gt;E350,0,IF(D350&lt;E350,0,IF('Equipes et choix des points'!$I$2=1,IF('Matchs et classements'!D350='Matchs et classements'!E350,1),IF('Equipes et choix des points'!$I$2=2,IF('Matchs et classements'!D350='Matchs et classements'!E350,2))))))</f>
        <v>0</v>
      </c>
      <c r="CS350" s="8">
        <f>IF(E350="",0,IF(E350&gt;D350,0,IF(E350&lt;D350,0,IF('Equipes et choix des points'!$I$2=1,IF('Matchs et classements'!E350='Matchs et classements'!D350,1),IF('Equipes et choix des points'!$I$2=2,IF('Matchs et classements'!E350='Matchs et classements'!D350,2))))))</f>
        <v>0</v>
      </c>
      <c r="CT350" s="8">
        <f>IF(D350="",0,IF(D350&gt;E350,0,IF(D350=E350,0,IF('Equipes et choix des points'!$I$2=1,IF('Matchs et classements'!D350&lt;'Matchs et classements'!E350,0),IF('Equipes et choix des points'!$I$2=2,IF('Matchs et classements'!D350&lt;'Matchs et classements'!E350,1))))))</f>
        <v>0</v>
      </c>
      <c r="CU350" s="8">
        <f>IF(E350="",0,IF(E350&gt;D350,0,IF(E350=D350,0,IF('Equipes et choix des points'!$I$2=1,IF('Matchs et classements'!E350&lt;'Matchs et classements'!D350,0),IF('Equipes et choix des points'!$I$2=2,IF('Matchs et classements'!E350&lt;'Matchs et classements'!D350,1))))))</f>
        <v>0</v>
      </c>
      <c r="CV350" s="8">
        <f t="shared" si="185"/>
        <v>0</v>
      </c>
      <c r="CW350" s="8">
        <f t="shared" si="186"/>
        <v>0</v>
      </c>
      <c r="CX350" s="8">
        <f t="shared" si="187"/>
        <v>0</v>
      </c>
      <c r="CY350" s="8">
        <f t="shared" si="188"/>
        <v>0</v>
      </c>
      <c r="CZ350" s="8" t="b">
        <f t="shared" si="171"/>
        <v>0</v>
      </c>
      <c r="DA350" s="8" t="b">
        <f t="shared" si="172"/>
        <v>0</v>
      </c>
      <c r="DB350" s="8" t="b">
        <f t="shared" si="173"/>
        <v>0</v>
      </c>
      <c r="DC350" s="8" t="b">
        <f t="shared" si="174"/>
        <v>0</v>
      </c>
      <c r="DD350" s="8" t="b">
        <f t="shared" si="175"/>
        <v>0</v>
      </c>
      <c r="DE350" s="8" t="b">
        <f t="shared" si="176"/>
        <v>0</v>
      </c>
      <c r="DF350" s="8">
        <f t="shared" si="177"/>
        <v>0</v>
      </c>
      <c r="DG350" s="8">
        <f t="shared" si="178"/>
        <v>0</v>
      </c>
      <c r="DH350" s="8">
        <f t="shared" si="179"/>
        <v>0</v>
      </c>
      <c r="DI350" s="8">
        <f t="shared" si="180"/>
        <v>0</v>
      </c>
      <c r="DJ350" s="19"/>
      <c r="DK350" s="18"/>
      <c r="DL350" s="18"/>
      <c r="DM350" s="19"/>
      <c r="DN350" s="19"/>
      <c r="DO350" s="18"/>
      <c r="DP350" s="18"/>
      <c r="DQ350" s="19"/>
      <c r="DR350" s="19"/>
      <c r="DS350" s="18"/>
      <c r="DT350" s="18"/>
      <c r="DU350" s="19"/>
      <c r="DV350" s="18"/>
      <c r="DW350" s="18"/>
      <c r="DX350" s="18"/>
      <c r="DY350" s="18"/>
      <c r="DZ350" s="18"/>
      <c r="EA350" s="18"/>
      <c r="EB350" s="18"/>
      <c r="EC350" s="18"/>
      <c r="ED350" s="18"/>
      <c r="EE350" s="18"/>
      <c r="EF350" s="18"/>
      <c r="EG350" s="18"/>
      <c r="EH350" s="18"/>
      <c r="EI350" s="18"/>
      <c r="EJ350" s="18"/>
      <c r="EK350" s="18"/>
      <c r="EL350" s="18"/>
      <c r="EM350" s="18"/>
      <c r="EN350" s="18"/>
      <c r="EO350" s="18"/>
      <c r="EP350" s="18"/>
      <c r="EQ350" s="18"/>
      <c r="ER350" s="18"/>
      <c r="ES350" s="18"/>
      <c r="ET350" s="18"/>
      <c r="EU350" s="18"/>
      <c r="EV350" s="18"/>
      <c r="EW350" s="18"/>
      <c r="EX350" s="18"/>
      <c r="EY350" s="18"/>
      <c r="EZ350" s="18"/>
      <c r="FA350" s="18"/>
      <c r="FB350" s="18"/>
      <c r="FC350" s="18"/>
      <c r="FD350" s="18"/>
      <c r="FE350" s="18"/>
    </row>
    <row r="351" spans="1:161" x14ac:dyDescent="0.25">
      <c r="A351" s="28"/>
      <c r="B351" s="71"/>
      <c r="C351" s="29"/>
      <c r="D351" s="30"/>
      <c r="E351" s="31"/>
      <c r="F351" s="32"/>
      <c r="G351" s="74"/>
      <c r="H351" s="33"/>
      <c r="I351" s="34"/>
      <c r="J351" s="35"/>
      <c r="K351" s="104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  <c r="AE351" s="18"/>
      <c r="AF351" s="18"/>
      <c r="AG351" s="18"/>
      <c r="AH351" s="18"/>
      <c r="AI351" s="18"/>
      <c r="AJ351" s="18"/>
      <c r="AK351" s="18"/>
      <c r="AL351" s="18"/>
      <c r="AM351" s="18"/>
      <c r="AN351" s="18"/>
      <c r="AO351" s="18"/>
      <c r="AP351" s="18"/>
      <c r="AQ351" s="18"/>
      <c r="AR351" s="18"/>
      <c r="AS351" s="18"/>
      <c r="AT351" s="18"/>
      <c r="AU351" s="18"/>
      <c r="AV351" s="18"/>
      <c r="AW351" s="19"/>
      <c r="AX351" s="18"/>
      <c r="AY351" s="18"/>
      <c r="AZ351" s="18"/>
      <c r="BA351" s="18"/>
      <c r="BB351" s="18"/>
      <c r="BC351" s="18"/>
      <c r="BD351" s="18"/>
      <c r="BE351" s="18"/>
      <c r="BF351" s="18"/>
      <c r="BG351" s="18"/>
      <c r="BH351" s="19"/>
      <c r="BI351" s="18"/>
      <c r="BJ351" s="18"/>
      <c r="BK351" s="18"/>
      <c r="BL351" s="18"/>
      <c r="BM351" s="18"/>
      <c r="BN351" s="18"/>
      <c r="BO351" s="18"/>
      <c r="BP351" s="18"/>
      <c r="BQ351" s="18"/>
      <c r="BR351" s="18"/>
      <c r="BS351" s="19"/>
      <c r="BT351" s="18"/>
      <c r="BU351" s="18"/>
      <c r="BV351" s="18"/>
      <c r="BW351" s="18"/>
      <c r="BX351" s="18"/>
      <c r="BY351" s="18"/>
      <c r="BZ351" s="18"/>
      <c r="CA351" s="18"/>
      <c r="CB351" s="18"/>
      <c r="CC351" s="18"/>
      <c r="CD351" s="18"/>
      <c r="CE351" s="18"/>
      <c r="CF351" s="18"/>
      <c r="CG351" s="18"/>
      <c r="CH351" s="18"/>
      <c r="CI351" s="18"/>
      <c r="CJ351" s="8">
        <f t="shared" si="169"/>
        <v>0</v>
      </c>
      <c r="CK351" s="8">
        <f t="shared" si="170"/>
        <v>0</v>
      </c>
      <c r="CL351" s="8" t="str">
        <f t="shared" si="181"/>
        <v/>
      </c>
      <c r="CM351" s="8" t="str">
        <f t="shared" si="182"/>
        <v/>
      </c>
      <c r="CN351" s="8" t="str">
        <f t="shared" si="183"/>
        <v/>
      </c>
      <c r="CO351" s="8" t="str">
        <f t="shared" si="184"/>
        <v/>
      </c>
      <c r="CP351" s="8">
        <f>IF(D351="",0,IF(D351=E351,0,IF(D351&lt;E351,0,IF('Equipes et choix des points'!$I$2=1,IF('Matchs et classements'!D351&gt;'Matchs et classements'!E351,3),IF('Equipes et choix des points'!$I$2=2,IF('Matchs et classements'!D351&gt;E351,4))))))</f>
        <v>0</v>
      </c>
      <c r="CQ351" s="8">
        <f>IF(E351="",0,IF(E351=D351,0,IF(E351&lt;D351,0,IF('Equipes et choix des points'!$I$2=1,IF('Matchs et classements'!E351&gt;'Matchs et classements'!D351,3),IF('Equipes et choix des points'!$I$2=2,IF('Matchs et classements'!E351&gt;'Matchs et classements'!D351,4))))))</f>
        <v>0</v>
      </c>
      <c r="CR351" s="8">
        <f>IF(D351="",0,IF(D351&gt;E351,0,IF(D351&lt;E351,0,IF('Equipes et choix des points'!$I$2=1,IF('Matchs et classements'!D351='Matchs et classements'!E351,1),IF('Equipes et choix des points'!$I$2=2,IF('Matchs et classements'!D351='Matchs et classements'!E351,2))))))</f>
        <v>0</v>
      </c>
      <c r="CS351" s="8">
        <f>IF(E351="",0,IF(E351&gt;D351,0,IF(E351&lt;D351,0,IF('Equipes et choix des points'!$I$2=1,IF('Matchs et classements'!E351='Matchs et classements'!D351,1),IF('Equipes et choix des points'!$I$2=2,IF('Matchs et classements'!E351='Matchs et classements'!D351,2))))))</f>
        <v>0</v>
      </c>
      <c r="CT351" s="8">
        <f>IF(D351="",0,IF(D351&gt;E351,0,IF(D351=E351,0,IF('Equipes et choix des points'!$I$2=1,IF('Matchs et classements'!D351&lt;'Matchs et classements'!E351,0),IF('Equipes et choix des points'!$I$2=2,IF('Matchs et classements'!D351&lt;'Matchs et classements'!E351,1))))))</f>
        <v>0</v>
      </c>
      <c r="CU351" s="8">
        <f>IF(E351="",0,IF(E351&gt;D351,0,IF(E351=D351,0,IF('Equipes et choix des points'!$I$2=1,IF('Matchs et classements'!E351&lt;'Matchs et classements'!D351,0),IF('Equipes et choix des points'!$I$2=2,IF('Matchs et classements'!E351&lt;'Matchs et classements'!D351,1))))))</f>
        <v>0</v>
      </c>
      <c r="CV351" s="8">
        <f t="shared" si="185"/>
        <v>0</v>
      </c>
      <c r="CW351" s="8">
        <f t="shared" si="186"/>
        <v>0</v>
      </c>
      <c r="CX351" s="8">
        <f t="shared" si="187"/>
        <v>0</v>
      </c>
      <c r="CY351" s="8">
        <f t="shared" si="188"/>
        <v>0</v>
      </c>
      <c r="CZ351" s="8" t="b">
        <f t="shared" si="171"/>
        <v>0</v>
      </c>
      <c r="DA351" s="8" t="b">
        <f t="shared" si="172"/>
        <v>0</v>
      </c>
      <c r="DB351" s="8" t="b">
        <f t="shared" si="173"/>
        <v>0</v>
      </c>
      <c r="DC351" s="8" t="b">
        <f t="shared" si="174"/>
        <v>0</v>
      </c>
      <c r="DD351" s="8" t="b">
        <f t="shared" si="175"/>
        <v>0</v>
      </c>
      <c r="DE351" s="8" t="b">
        <f t="shared" si="176"/>
        <v>0</v>
      </c>
      <c r="DF351" s="8">
        <f t="shared" si="177"/>
        <v>0</v>
      </c>
      <c r="DG351" s="8">
        <f t="shared" si="178"/>
        <v>0</v>
      </c>
      <c r="DH351" s="8">
        <f t="shared" si="179"/>
        <v>0</v>
      </c>
      <c r="DI351" s="8">
        <f t="shared" si="180"/>
        <v>0</v>
      </c>
      <c r="DJ351" s="19"/>
      <c r="DK351" s="18"/>
      <c r="DL351" s="18"/>
      <c r="DM351" s="19"/>
      <c r="DN351" s="19"/>
      <c r="DO351" s="18"/>
      <c r="DP351" s="18"/>
      <c r="DQ351" s="19"/>
      <c r="DR351" s="19"/>
      <c r="DS351" s="18"/>
      <c r="DT351" s="18"/>
      <c r="DU351" s="19"/>
      <c r="DV351" s="18"/>
      <c r="DW351" s="18"/>
      <c r="DX351" s="18"/>
      <c r="DY351" s="18"/>
      <c r="DZ351" s="18"/>
      <c r="EA351" s="18"/>
      <c r="EB351" s="18"/>
      <c r="EC351" s="18"/>
      <c r="ED351" s="18"/>
      <c r="EE351" s="18"/>
      <c r="EF351" s="18"/>
      <c r="EG351" s="18"/>
      <c r="EH351" s="18"/>
      <c r="EI351" s="18"/>
      <c r="EJ351" s="18"/>
      <c r="EK351" s="18"/>
      <c r="EL351" s="18"/>
      <c r="EM351" s="18"/>
      <c r="EN351" s="18"/>
      <c r="EO351" s="18"/>
      <c r="EP351" s="18"/>
      <c r="EQ351" s="18"/>
      <c r="ER351" s="18"/>
      <c r="ES351" s="18"/>
      <c r="ET351" s="18"/>
      <c r="EU351" s="18"/>
      <c r="EV351" s="18"/>
      <c r="EW351" s="18"/>
      <c r="EX351" s="18"/>
      <c r="EY351" s="18"/>
      <c r="EZ351" s="18"/>
      <c r="FA351" s="18"/>
      <c r="FB351" s="18"/>
      <c r="FC351" s="18"/>
      <c r="FD351" s="18"/>
      <c r="FE351" s="18"/>
    </row>
    <row r="352" spans="1:161" x14ac:dyDescent="0.25">
      <c r="A352" s="28"/>
      <c r="B352" s="71"/>
      <c r="C352" s="29"/>
      <c r="D352" s="30"/>
      <c r="E352" s="31"/>
      <c r="F352" s="32"/>
      <c r="G352" s="74"/>
      <c r="H352" s="33"/>
      <c r="I352" s="34"/>
      <c r="J352" s="35"/>
      <c r="K352" s="104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  <c r="AE352" s="18"/>
      <c r="AF352" s="18"/>
      <c r="AG352" s="18"/>
      <c r="AH352" s="18"/>
      <c r="AI352" s="18"/>
      <c r="AJ352" s="18"/>
      <c r="AK352" s="18"/>
      <c r="AL352" s="18"/>
      <c r="AM352" s="18"/>
      <c r="AN352" s="18"/>
      <c r="AO352" s="18"/>
      <c r="AP352" s="18"/>
      <c r="AQ352" s="18"/>
      <c r="AR352" s="18"/>
      <c r="AS352" s="18"/>
      <c r="AT352" s="18"/>
      <c r="AU352" s="18"/>
      <c r="AV352" s="18"/>
      <c r="AW352" s="19"/>
      <c r="AX352" s="18"/>
      <c r="AY352" s="18"/>
      <c r="AZ352" s="18"/>
      <c r="BA352" s="18"/>
      <c r="BB352" s="18"/>
      <c r="BC352" s="18"/>
      <c r="BD352" s="18"/>
      <c r="BE352" s="18"/>
      <c r="BF352" s="18"/>
      <c r="BG352" s="18"/>
      <c r="BH352" s="19"/>
      <c r="BI352" s="18"/>
      <c r="BJ352" s="18"/>
      <c r="BK352" s="18"/>
      <c r="BL352" s="18"/>
      <c r="BM352" s="18"/>
      <c r="BN352" s="18"/>
      <c r="BO352" s="18"/>
      <c r="BP352" s="18"/>
      <c r="BQ352" s="18"/>
      <c r="BR352" s="18"/>
      <c r="BS352" s="19"/>
      <c r="BT352" s="18"/>
      <c r="BU352" s="18"/>
      <c r="BV352" s="18"/>
      <c r="BW352" s="18"/>
      <c r="BX352" s="18"/>
      <c r="BY352" s="18"/>
      <c r="BZ352" s="18"/>
      <c r="CA352" s="18"/>
      <c r="CB352" s="18"/>
      <c r="CC352" s="18"/>
      <c r="CD352" s="18"/>
      <c r="CE352" s="18"/>
      <c r="CF352" s="18"/>
      <c r="CG352" s="18"/>
      <c r="CH352" s="18"/>
      <c r="CI352" s="18"/>
      <c r="CJ352" s="8">
        <f t="shared" si="169"/>
        <v>0</v>
      </c>
      <c r="CK352" s="8">
        <f t="shared" si="170"/>
        <v>0</v>
      </c>
      <c r="CL352" s="8" t="str">
        <f t="shared" si="181"/>
        <v/>
      </c>
      <c r="CM352" s="8" t="str">
        <f t="shared" si="182"/>
        <v/>
      </c>
      <c r="CN352" s="8" t="str">
        <f t="shared" si="183"/>
        <v/>
      </c>
      <c r="CO352" s="8" t="str">
        <f t="shared" si="184"/>
        <v/>
      </c>
      <c r="CP352" s="8">
        <f>IF(D352="",0,IF(D352=E352,0,IF(D352&lt;E352,0,IF('Equipes et choix des points'!$I$2=1,IF('Matchs et classements'!D352&gt;'Matchs et classements'!E352,3),IF('Equipes et choix des points'!$I$2=2,IF('Matchs et classements'!D352&gt;E352,4))))))</f>
        <v>0</v>
      </c>
      <c r="CQ352" s="8">
        <f>IF(E352="",0,IF(E352=D352,0,IF(E352&lt;D352,0,IF('Equipes et choix des points'!$I$2=1,IF('Matchs et classements'!E352&gt;'Matchs et classements'!D352,3),IF('Equipes et choix des points'!$I$2=2,IF('Matchs et classements'!E352&gt;'Matchs et classements'!D352,4))))))</f>
        <v>0</v>
      </c>
      <c r="CR352" s="8">
        <f>IF(D352="",0,IF(D352&gt;E352,0,IF(D352&lt;E352,0,IF('Equipes et choix des points'!$I$2=1,IF('Matchs et classements'!D352='Matchs et classements'!E352,1),IF('Equipes et choix des points'!$I$2=2,IF('Matchs et classements'!D352='Matchs et classements'!E352,2))))))</f>
        <v>0</v>
      </c>
      <c r="CS352" s="8">
        <f>IF(E352="",0,IF(E352&gt;D352,0,IF(E352&lt;D352,0,IF('Equipes et choix des points'!$I$2=1,IF('Matchs et classements'!E352='Matchs et classements'!D352,1),IF('Equipes et choix des points'!$I$2=2,IF('Matchs et classements'!E352='Matchs et classements'!D352,2))))))</f>
        <v>0</v>
      </c>
      <c r="CT352" s="8">
        <f>IF(D352="",0,IF(D352&gt;E352,0,IF(D352=E352,0,IF('Equipes et choix des points'!$I$2=1,IF('Matchs et classements'!D352&lt;'Matchs et classements'!E352,0),IF('Equipes et choix des points'!$I$2=2,IF('Matchs et classements'!D352&lt;'Matchs et classements'!E352,1))))))</f>
        <v>0</v>
      </c>
      <c r="CU352" s="8">
        <f>IF(E352="",0,IF(E352&gt;D352,0,IF(E352=D352,0,IF('Equipes et choix des points'!$I$2=1,IF('Matchs et classements'!E352&lt;'Matchs et classements'!D352,0),IF('Equipes et choix des points'!$I$2=2,IF('Matchs et classements'!E352&lt;'Matchs et classements'!D352,1))))))</f>
        <v>0</v>
      </c>
      <c r="CV352" s="8">
        <f t="shared" si="185"/>
        <v>0</v>
      </c>
      <c r="CW352" s="8">
        <f t="shared" si="186"/>
        <v>0</v>
      </c>
      <c r="CX352" s="8">
        <f t="shared" si="187"/>
        <v>0</v>
      </c>
      <c r="CY352" s="8">
        <f t="shared" si="188"/>
        <v>0</v>
      </c>
      <c r="CZ352" s="8" t="b">
        <f t="shared" si="171"/>
        <v>0</v>
      </c>
      <c r="DA352" s="8" t="b">
        <f t="shared" si="172"/>
        <v>0</v>
      </c>
      <c r="DB352" s="8" t="b">
        <f t="shared" si="173"/>
        <v>0</v>
      </c>
      <c r="DC352" s="8" t="b">
        <f t="shared" si="174"/>
        <v>0</v>
      </c>
      <c r="DD352" s="8" t="b">
        <f t="shared" si="175"/>
        <v>0</v>
      </c>
      <c r="DE352" s="8" t="b">
        <f t="shared" si="176"/>
        <v>0</v>
      </c>
      <c r="DF352" s="8">
        <f t="shared" si="177"/>
        <v>0</v>
      </c>
      <c r="DG352" s="8">
        <f t="shared" si="178"/>
        <v>0</v>
      </c>
      <c r="DH352" s="8">
        <f t="shared" si="179"/>
        <v>0</v>
      </c>
      <c r="DI352" s="8">
        <f t="shared" si="180"/>
        <v>0</v>
      </c>
      <c r="DJ352" s="19"/>
      <c r="DK352" s="18"/>
      <c r="DL352" s="18"/>
      <c r="DM352" s="19"/>
      <c r="DN352" s="19"/>
      <c r="DO352" s="18"/>
      <c r="DP352" s="18"/>
      <c r="DQ352" s="19"/>
      <c r="DR352" s="19"/>
      <c r="DS352" s="18"/>
      <c r="DT352" s="18"/>
      <c r="DU352" s="19"/>
      <c r="DV352" s="18"/>
      <c r="DW352" s="18"/>
      <c r="DX352" s="18"/>
      <c r="DY352" s="18"/>
      <c r="DZ352" s="18"/>
      <c r="EA352" s="18"/>
      <c r="EB352" s="18"/>
      <c r="EC352" s="18"/>
      <c r="ED352" s="18"/>
      <c r="EE352" s="18"/>
      <c r="EF352" s="18"/>
      <c r="EG352" s="18"/>
      <c r="EH352" s="18"/>
      <c r="EI352" s="18"/>
      <c r="EJ352" s="18"/>
      <c r="EK352" s="18"/>
      <c r="EL352" s="18"/>
      <c r="EM352" s="18"/>
      <c r="EN352" s="18"/>
      <c r="EO352" s="18"/>
      <c r="EP352" s="18"/>
      <c r="EQ352" s="18"/>
      <c r="ER352" s="18"/>
      <c r="ES352" s="18"/>
      <c r="ET352" s="18"/>
      <c r="EU352" s="18"/>
      <c r="EV352" s="18"/>
      <c r="EW352" s="18"/>
      <c r="EX352" s="18"/>
      <c r="EY352" s="18"/>
      <c r="EZ352" s="18"/>
      <c r="FA352" s="18"/>
      <c r="FB352" s="18"/>
      <c r="FC352" s="18"/>
      <c r="FD352" s="18"/>
      <c r="FE352" s="18"/>
    </row>
    <row r="353" spans="1:161" ht="15.75" thickBot="1" x14ac:dyDescent="0.3">
      <c r="A353" s="36"/>
      <c r="B353" s="72"/>
      <c r="C353" s="37"/>
      <c r="D353" s="38"/>
      <c r="E353" s="39"/>
      <c r="F353" s="40"/>
      <c r="G353" s="75"/>
      <c r="H353" s="41"/>
      <c r="I353" s="42"/>
      <c r="J353" s="43"/>
      <c r="K353" s="105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  <c r="AE353" s="18"/>
      <c r="AF353" s="18"/>
      <c r="AG353" s="18"/>
      <c r="AH353" s="18"/>
      <c r="AI353" s="18"/>
      <c r="AJ353" s="18"/>
      <c r="AK353" s="18"/>
      <c r="AL353" s="18"/>
      <c r="AM353" s="18"/>
      <c r="AN353" s="18"/>
      <c r="AO353" s="18"/>
      <c r="AP353" s="18"/>
      <c r="AQ353" s="18"/>
      <c r="AR353" s="18"/>
      <c r="AS353" s="18"/>
      <c r="AT353" s="18"/>
      <c r="AU353" s="18"/>
      <c r="AV353" s="18"/>
      <c r="AW353" s="19"/>
      <c r="AX353" s="18"/>
      <c r="AY353" s="18"/>
      <c r="AZ353" s="18"/>
      <c r="BA353" s="18"/>
      <c r="BB353" s="18"/>
      <c r="BC353" s="18"/>
      <c r="BD353" s="18"/>
      <c r="BE353" s="18"/>
      <c r="BF353" s="18"/>
      <c r="BG353" s="18"/>
      <c r="BH353" s="19"/>
      <c r="BI353" s="18"/>
      <c r="BJ353" s="18"/>
      <c r="BK353" s="18"/>
      <c r="BL353" s="18"/>
      <c r="BM353" s="18"/>
      <c r="BN353" s="18"/>
      <c r="BO353" s="18"/>
      <c r="BP353" s="18"/>
      <c r="BQ353" s="18"/>
      <c r="BR353" s="18"/>
      <c r="BS353" s="19"/>
      <c r="BT353" s="18"/>
      <c r="BU353" s="18"/>
      <c r="BV353" s="18"/>
      <c r="BW353" s="18"/>
      <c r="BX353" s="18"/>
      <c r="BY353" s="18"/>
      <c r="BZ353" s="18"/>
      <c r="CA353" s="18"/>
      <c r="CB353" s="18"/>
      <c r="CC353" s="18"/>
      <c r="CD353" s="18"/>
      <c r="CE353" s="18"/>
      <c r="CF353" s="18"/>
      <c r="CG353" s="18"/>
      <c r="CH353" s="18"/>
      <c r="CI353" s="18"/>
      <c r="CJ353" s="8">
        <f t="shared" si="169"/>
        <v>0</v>
      </c>
      <c r="CK353" s="8">
        <f t="shared" si="170"/>
        <v>0</v>
      </c>
      <c r="CL353" s="8" t="str">
        <f t="shared" si="181"/>
        <v/>
      </c>
      <c r="CM353" s="8" t="str">
        <f t="shared" si="182"/>
        <v/>
      </c>
      <c r="CN353" s="8" t="str">
        <f t="shared" si="183"/>
        <v/>
      </c>
      <c r="CO353" s="8" t="str">
        <f t="shared" si="184"/>
        <v/>
      </c>
      <c r="CP353" s="8">
        <f>IF(D353="",0,IF(D353=E353,0,IF(D353&lt;E353,0,IF('Equipes et choix des points'!$I$2=1,IF('Matchs et classements'!D353&gt;'Matchs et classements'!E353,3),IF('Equipes et choix des points'!$I$2=2,IF('Matchs et classements'!D353&gt;E353,4))))))</f>
        <v>0</v>
      </c>
      <c r="CQ353" s="8">
        <f>IF(E353="",0,IF(E353=D353,0,IF(E353&lt;D353,0,IF('Equipes et choix des points'!$I$2=1,IF('Matchs et classements'!E353&gt;'Matchs et classements'!D353,3),IF('Equipes et choix des points'!$I$2=2,IF('Matchs et classements'!E353&gt;'Matchs et classements'!D353,4))))))</f>
        <v>0</v>
      </c>
      <c r="CR353" s="8">
        <f>IF(D353="",0,IF(D353&gt;E353,0,IF(D353&lt;E353,0,IF('Equipes et choix des points'!$I$2=1,IF('Matchs et classements'!D353='Matchs et classements'!E353,1),IF('Equipes et choix des points'!$I$2=2,IF('Matchs et classements'!D353='Matchs et classements'!E353,2))))))</f>
        <v>0</v>
      </c>
      <c r="CS353" s="8">
        <f>IF(E353="",0,IF(E353&gt;D353,0,IF(E353&lt;D353,0,IF('Equipes et choix des points'!$I$2=1,IF('Matchs et classements'!E353='Matchs et classements'!D353,1),IF('Equipes et choix des points'!$I$2=2,IF('Matchs et classements'!E353='Matchs et classements'!D353,2))))))</f>
        <v>0</v>
      </c>
      <c r="CT353" s="8">
        <f>IF(D353="",0,IF(D353&gt;E353,0,IF(D353=E353,0,IF('Equipes et choix des points'!$I$2=1,IF('Matchs et classements'!D353&lt;'Matchs et classements'!E353,0),IF('Equipes et choix des points'!$I$2=2,IF('Matchs et classements'!D353&lt;'Matchs et classements'!E353,1))))))</f>
        <v>0</v>
      </c>
      <c r="CU353" s="8">
        <f>IF(E353="",0,IF(E353&gt;D353,0,IF(E353=D353,0,IF('Equipes et choix des points'!$I$2=1,IF('Matchs et classements'!E353&lt;'Matchs et classements'!D353,0),IF('Equipes et choix des points'!$I$2=2,IF('Matchs et classements'!E353&lt;'Matchs et classements'!D353,1))))))</f>
        <v>0</v>
      </c>
      <c r="CV353" s="8">
        <f t="shared" si="185"/>
        <v>0</v>
      </c>
      <c r="CW353" s="8">
        <f t="shared" si="186"/>
        <v>0</v>
      </c>
      <c r="CX353" s="8">
        <f t="shared" si="187"/>
        <v>0</v>
      </c>
      <c r="CY353" s="8">
        <f t="shared" si="188"/>
        <v>0</v>
      </c>
      <c r="CZ353" s="8" t="b">
        <f t="shared" si="171"/>
        <v>0</v>
      </c>
      <c r="DA353" s="8" t="b">
        <f t="shared" si="172"/>
        <v>0</v>
      </c>
      <c r="DB353" s="8" t="b">
        <f t="shared" si="173"/>
        <v>0</v>
      </c>
      <c r="DC353" s="8" t="b">
        <f t="shared" si="174"/>
        <v>0</v>
      </c>
      <c r="DD353" s="8" t="b">
        <f t="shared" si="175"/>
        <v>0</v>
      </c>
      <c r="DE353" s="8" t="b">
        <f t="shared" si="176"/>
        <v>0</v>
      </c>
      <c r="DF353" s="8">
        <f t="shared" si="177"/>
        <v>0</v>
      </c>
      <c r="DG353" s="8">
        <f t="shared" si="178"/>
        <v>0</v>
      </c>
      <c r="DH353" s="8">
        <f t="shared" si="179"/>
        <v>0</v>
      </c>
      <c r="DI353" s="8">
        <f t="shared" si="180"/>
        <v>0</v>
      </c>
      <c r="DJ353" s="19"/>
      <c r="DK353" s="18"/>
      <c r="DL353" s="18"/>
      <c r="DM353" s="19"/>
      <c r="DN353" s="19"/>
      <c r="DO353" s="18"/>
      <c r="DP353" s="18"/>
      <c r="DQ353" s="19"/>
      <c r="DR353" s="19"/>
      <c r="DS353" s="18"/>
      <c r="DT353" s="18"/>
      <c r="DU353" s="19"/>
      <c r="DV353" s="18"/>
      <c r="DW353" s="18"/>
      <c r="DX353" s="18"/>
      <c r="DY353" s="18"/>
      <c r="DZ353" s="18"/>
      <c r="EA353" s="18"/>
      <c r="EB353" s="18"/>
      <c r="EC353" s="18"/>
      <c r="ED353" s="18"/>
      <c r="EE353" s="18"/>
      <c r="EF353" s="18"/>
      <c r="EG353" s="18"/>
      <c r="EH353" s="18"/>
      <c r="EI353" s="18"/>
      <c r="EJ353" s="18"/>
      <c r="EK353" s="18"/>
      <c r="EL353" s="18"/>
      <c r="EM353" s="18"/>
      <c r="EN353" s="18"/>
      <c r="EO353" s="18"/>
      <c r="EP353" s="18"/>
      <c r="EQ353" s="18"/>
      <c r="ER353" s="18"/>
      <c r="ES353" s="18"/>
      <c r="ET353" s="18"/>
      <c r="EU353" s="18"/>
      <c r="EV353" s="18"/>
      <c r="EW353" s="18"/>
      <c r="EX353" s="18"/>
      <c r="EY353" s="18"/>
      <c r="EZ353" s="18"/>
      <c r="FA353" s="18"/>
      <c r="FB353" s="18"/>
      <c r="FC353" s="18"/>
      <c r="FD353" s="18"/>
      <c r="FE353" s="18"/>
    </row>
    <row r="354" spans="1:161" x14ac:dyDescent="0.25">
      <c r="A354" s="20"/>
      <c r="B354" s="70"/>
      <c r="C354" s="21"/>
      <c r="D354" s="22"/>
      <c r="E354" s="23"/>
      <c r="F354" s="24"/>
      <c r="G354" s="73"/>
      <c r="H354" s="25"/>
      <c r="I354" s="26"/>
      <c r="J354" s="27"/>
      <c r="K354" s="103">
        <v>36</v>
      </c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18"/>
      <c r="AF354" s="18"/>
      <c r="AG354" s="18"/>
      <c r="AH354" s="18"/>
      <c r="AI354" s="18"/>
      <c r="AJ354" s="18"/>
      <c r="AK354" s="18"/>
      <c r="AL354" s="18"/>
      <c r="AM354" s="18"/>
      <c r="AN354" s="18"/>
      <c r="AO354" s="18"/>
      <c r="AP354" s="18"/>
      <c r="AQ354" s="18"/>
      <c r="AR354" s="18"/>
      <c r="AS354" s="18"/>
      <c r="AT354" s="18"/>
      <c r="AU354" s="18"/>
      <c r="AV354" s="18"/>
      <c r="AW354" s="19"/>
      <c r="AX354" s="18"/>
      <c r="AY354" s="18"/>
      <c r="AZ354" s="18"/>
      <c r="BA354" s="18"/>
      <c r="BB354" s="18"/>
      <c r="BC354" s="18"/>
      <c r="BD354" s="18"/>
      <c r="BE354" s="18"/>
      <c r="BF354" s="18"/>
      <c r="BG354" s="18"/>
      <c r="BH354" s="19"/>
      <c r="BI354" s="18"/>
      <c r="BJ354" s="18"/>
      <c r="BK354" s="18"/>
      <c r="BL354" s="18"/>
      <c r="BM354" s="18"/>
      <c r="BN354" s="18"/>
      <c r="BO354" s="18"/>
      <c r="BP354" s="18"/>
      <c r="BQ354" s="18"/>
      <c r="BR354" s="18"/>
      <c r="BS354" s="19"/>
      <c r="BT354" s="18"/>
      <c r="BU354" s="18"/>
      <c r="BV354" s="18"/>
      <c r="BW354" s="18"/>
      <c r="BX354" s="18"/>
      <c r="BY354" s="18"/>
      <c r="BZ354" s="18"/>
      <c r="CA354" s="18"/>
      <c r="CB354" s="18"/>
      <c r="CC354" s="18"/>
      <c r="CD354" s="18"/>
      <c r="CE354" s="18"/>
      <c r="CF354" s="18"/>
      <c r="CG354" s="18"/>
      <c r="CH354" s="18"/>
      <c r="CI354" s="18"/>
      <c r="CJ354" s="8">
        <f t="shared" si="169"/>
        <v>0</v>
      </c>
      <c r="CK354" s="8">
        <f t="shared" si="170"/>
        <v>0</v>
      </c>
      <c r="CL354" s="8" t="str">
        <f t="shared" si="181"/>
        <v/>
      </c>
      <c r="CM354" s="8" t="str">
        <f t="shared" si="182"/>
        <v/>
      </c>
      <c r="CN354" s="8" t="str">
        <f t="shared" si="183"/>
        <v/>
      </c>
      <c r="CO354" s="8" t="str">
        <f t="shared" si="184"/>
        <v/>
      </c>
      <c r="CP354" s="8">
        <f>IF(D354="",0,IF(D354=E354,0,IF(D354&lt;E354,0,IF('Equipes et choix des points'!$I$2=1,IF('Matchs et classements'!D354&gt;'Matchs et classements'!E354,3),IF('Equipes et choix des points'!$I$2=2,IF('Matchs et classements'!D354&gt;E354,4))))))</f>
        <v>0</v>
      </c>
      <c r="CQ354" s="8">
        <f>IF(E354="",0,IF(E354=D354,0,IF(E354&lt;D354,0,IF('Equipes et choix des points'!$I$2=1,IF('Matchs et classements'!E354&gt;'Matchs et classements'!D354,3),IF('Equipes et choix des points'!$I$2=2,IF('Matchs et classements'!E354&gt;'Matchs et classements'!D354,4))))))</f>
        <v>0</v>
      </c>
      <c r="CR354" s="8">
        <f>IF(D354="",0,IF(D354&gt;E354,0,IF(D354&lt;E354,0,IF('Equipes et choix des points'!$I$2=1,IF('Matchs et classements'!D354='Matchs et classements'!E354,1),IF('Equipes et choix des points'!$I$2=2,IF('Matchs et classements'!D354='Matchs et classements'!E354,2))))))</f>
        <v>0</v>
      </c>
      <c r="CS354" s="8">
        <f>IF(E354="",0,IF(E354&gt;D354,0,IF(E354&lt;D354,0,IF('Equipes et choix des points'!$I$2=1,IF('Matchs et classements'!E354='Matchs et classements'!D354,1),IF('Equipes et choix des points'!$I$2=2,IF('Matchs et classements'!E354='Matchs et classements'!D354,2))))))</f>
        <v>0</v>
      </c>
      <c r="CT354" s="8">
        <f>IF(D354="",0,IF(D354&gt;E354,0,IF(D354=E354,0,IF('Equipes et choix des points'!$I$2=1,IF('Matchs et classements'!D354&lt;'Matchs et classements'!E354,0),IF('Equipes et choix des points'!$I$2=2,IF('Matchs et classements'!D354&lt;'Matchs et classements'!E354,1))))))</f>
        <v>0</v>
      </c>
      <c r="CU354" s="8">
        <f>IF(E354="",0,IF(E354&gt;D354,0,IF(E354=D354,0,IF('Equipes et choix des points'!$I$2=1,IF('Matchs et classements'!E354&lt;'Matchs et classements'!D354,0),IF('Equipes et choix des points'!$I$2=2,IF('Matchs et classements'!E354&lt;'Matchs et classements'!D354,1))))))</f>
        <v>0</v>
      </c>
      <c r="CV354" s="8">
        <f t="shared" si="185"/>
        <v>0</v>
      </c>
      <c r="CW354" s="8">
        <f t="shared" si="186"/>
        <v>0</v>
      </c>
      <c r="CX354" s="8">
        <f t="shared" si="187"/>
        <v>0</v>
      </c>
      <c r="CY354" s="8">
        <f t="shared" si="188"/>
        <v>0</v>
      </c>
      <c r="CZ354" s="8" t="b">
        <f t="shared" si="171"/>
        <v>0</v>
      </c>
      <c r="DA354" s="8" t="b">
        <f t="shared" si="172"/>
        <v>0</v>
      </c>
      <c r="DB354" s="8" t="b">
        <f t="shared" si="173"/>
        <v>0</v>
      </c>
      <c r="DC354" s="8" t="b">
        <f t="shared" si="174"/>
        <v>0</v>
      </c>
      <c r="DD354" s="8" t="b">
        <f t="shared" si="175"/>
        <v>0</v>
      </c>
      <c r="DE354" s="8" t="b">
        <f t="shared" si="176"/>
        <v>0</v>
      </c>
      <c r="DF354" s="8">
        <f t="shared" si="177"/>
        <v>0</v>
      </c>
      <c r="DG354" s="8">
        <f t="shared" si="178"/>
        <v>0</v>
      </c>
      <c r="DH354" s="8">
        <f t="shared" si="179"/>
        <v>0</v>
      </c>
      <c r="DI354" s="8">
        <f t="shared" si="180"/>
        <v>0</v>
      </c>
      <c r="DJ354" s="19"/>
      <c r="DK354" s="18"/>
      <c r="DL354" s="18"/>
      <c r="DM354" s="19"/>
      <c r="DN354" s="19"/>
      <c r="DO354" s="18"/>
      <c r="DP354" s="18"/>
      <c r="DQ354" s="19"/>
      <c r="DR354" s="19"/>
      <c r="DS354" s="18"/>
      <c r="DT354" s="18"/>
      <c r="DU354" s="19"/>
      <c r="DV354" s="18"/>
      <c r="DW354" s="18"/>
      <c r="DX354" s="18"/>
      <c r="DY354" s="18"/>
      <c r="DZ354" s="18"/>
      <c r="EA354" s="18"/>
      <c r="EB354" s="18"/>
      <c r="EC354" s="18"/>
      <c r="ED354" s="18"/>
      <c r="EE354" s="18"/>
      <c r="EF354" s="18"/>
      <c r="EG354" s="18"/>
      <c r="EH354" s="18"/>
      <c r="EI354" s="18"/>
      <c r="EJ354" s="18"/>
      <c r="EK354" s="18"/>
      <c r="EL354" s="18"/>
      <c r="EM354" s="18"/>
      <c r="EN354" s="18"/>
      <c r="EO354" s="18"/>
      <c r="EP354" s="18"/>
      <c r="EQ354" s="18"/>
      <c r="ER354" s="18"/>
      <c r="ES354" s="18"/>
      <c r="ET354" s="18"/>
      <c r="EU354" s="18"/>
      <c r="EV354" s="18"/>
      <c r="EW354" s="18"/>
      <c r="EX354" s="18"/>
      <c r="EY354" s="18"/>
      <c r="EZ354" s="18"/>
      <c r="FA354" s="18"/>
      <c r="FB354" s="18"/>
      <c r="FC354" s="18"/>
      <c r="FD354" s="18"/>
      <c r="FE354" s="18"/>
    </row>
    <row r="355" spans="1:161" x14ac:dyDescent="0.25">
      <c r="A355" s="28"/>
      <c r="B355" s="71"/>
      <c r="C355" s="29"/>
      <c r="D355" s="30"/>
      <c r="E355" s="31"/>
      <c r="F355" s="32"/>
      <c r="G355" s="74"/>
      <c r="H355" s="33"/>
      <c r="I355" s="34"/>
      <c r="J355" s="35"/>
      <c r="K355" s="104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18"/>
      <c r="AF355" s="18"/>
      <c r="AG355" s="18"/>
      <c r="AH355" s="18"/>
      <c r="AI355" s="18"/>
      <c r="AJ355" s="18"/>
      <c r="AK355" s="18"/>
      <c r="AL355" s="18"/>
      <c r="AM355" s="18"/>
      <c r="AN355" s="18"/>
      <c r="AO355" s="18"/>
      <c r="AP355" s="18"/>
      <c r="AQ355" s="18"/>
      <c r="AR355" s="18"/>
      <c r="AS355" s="18"/>
      <c r="AT355" s="18"/>
      <c r="AU355" s="18"/>
      <c r="AV355" s="18"/>
      <c r="AW355" s="19"/>
      <c r="AX355" s="18"/>
      <c r="AY355" s="18"/>
      <c r="AZ355" s="18"/>
      <c r="BA355" s="18"/>
      <c r="BB355" s="18"/>
      <c r="BC355" s="18"/>
      <c r="BD355" s="18"/>
      <c r="BE355" s="18"/>
      <c r="BF355" s="18"/>
      <c r="BG355" s="18"/>
      <c r="BH355" s="19"/>
      <c r="BI355" s="18"/>
      <c r="BJ355" s="18"/>
      <c r="BK355" s="18"/>
      <c r="BL355" s="18"/>
      <c r="BM355" s="18"/>
      <c r="BN355" s="18"/>
      <c r="BO355" s="18"/>
      <c r="BP355" s="18"/>
      <c r="BQ355" s="18"/>
      <c r="BR355" s="18"/>
      <c r="BS355" s="19"/>
      <c r="BT355" s="18"/>
      <c r="BU355" s="18"/>
      <c r="BV355" s="18"/>
      <c r="BW355" s="18"/>
      <c r="BX355" s="18"/>
      <c r="BY355" s="18"/>
      <c r="BZ355" s="18"/>
      <c r="CA355" s="18"/>
      <c r="CB355" s="18"/>
      <c r="CC355" s="18"/>
      <c r="CD355" s="18"/>
      <c r="CE355" s="18"/>
      <c r="CF355" s="18"/>
      <c r="CG355" s="18"/>
      <c r="CH355" s="18"/>
      <c r="CI355" s="18"/>
      <c r="CJ355" s="8">
        <f t="shared" si="169"/>
        <v>0</v>
      </c>
      <c r="CK355" s="8">
        <f t="shared" si="170"/>
        <v>0</v>
      </c>
      <c r="CL355" s="8" t="str">
        <f t="shared" si="181"/>
        <v/>
      </c>
      <c r="CM355" s="8" t="str">
        <f t="shared" si="182"/>
        <v/>
      </c>
      <c r="CN355" s="8" t="str">
        <f t="shared" si="183"/>
        <v/>
      </c>
      <c r="CO355" s="8" t="str">
        <f t="shared" si="184"/>
        <v/>
      </c>
      <c r="CP355" s="8">
        <f>IF(D355="",0,IF(D355=E355,0,IF(D355&lt;E355,0,IF('Equipes et choix des points'!$I$2=1,IF('Matchs et classements'!D355&gt;'Matchs et classements'!E355,3),IF('Equipes et choix des points'!$I$2=2,IF('Matchs et classements'!D355&gt;E355,4))))))</f>
        <v>0</v>
      </c>
      <c r="CQ355" s="8">
        <f>IF(E355="",0,IF(E355=D355,0,IF(E355&lt;D355,0,IF('Equipes et choix des points'!$I$2=1,IF('Matchs et classements'!E355&gt;'Matchs et classements'!D355,3),IF('Equipes et choix des points'!$I$2=2,IF('Matchs et classements'!E355&gt;'Matchs et classements'!D355,4))))))</f>
        <v>0</v>
      </c>
      <c r="CR355" s="8">
        <f>IF(D355="",0,IF(D355&gt;E355,0,IF(D355&lt;E355,0,IF('Equipes et choix des points'!$I$2=1,IF('Matchs et classements'!D355='Matchs et classements'!E355,1),IF('Equipes et choix des points'!$I$2=2,IF('Matchs et classements'!D355='Matchs et classements'!E355,2))))))</f>
        <v>0</v>
      </c>
      <c r="CS355" s="8">
        <f>IF(E355="",0,IF(E355&gt;D355,0,IF(E355&lt;D355,0,IF('Equipes et choix des points'!$I$2=1,IF('Matchs et classements'!E355='Matchs et classements'!D355,1),IF('Equipes et choix des points'!$I$2=2,IF('Matchs et classements'!E355='Matchs et classements'!D355,2))))))</f>
        <v>0</v>
      </c>
      <c r="CT355" s="8">
        <f>IF(D355="",0,IF(D355&gt;E355,0,IF(D355=E355,0,IF('Equipes et choix des points'!$I$2=1,IF('Matchs et classements'!D355&lt;'Matchs et classements'!E355,0),IF('Equipes et choix des points'!$I$2=2,IF('Matchs et classements'!D355&lt;'Matchs et classements'!E355,1))))))</f>
        <v>0</v>
      </c>
      <c r="CU355" s="8">
        <f>IF(E355="",0,IF(E355&gt;D355,0,IF(E355=D355,0,IF('Equipes et choix des points'!$I$2=1,IF('Matchs et classements'!E355&lt;'Matchs et classements'!D355,0),IF('Equipes et choix des points'!$I$2=2,IF('Matchs et classements'!E355&lt;'Matchs et classements'!D355,1))))))</f>
        <v>0</v>
      </c>
      <c r="CV355" s="8">
        <f t="shared" si="185"/>
        <v>0</v>
      </c>
      <c r="CW355" s="8">
        <f t="shared" si="186"/>
        <v>0</v>
      </c>
      <c r="CX355" s="8">
        <f t="shared" si="187"/>
        <v>0</v>
      </c>
      <c r="CY355" s="8">
        <f t="shared" si="188"/>
        <v>0</v>
      </c>
      <c r="CZ355" s="8" t="b">
        <f t="shared" si="171"/>
        <v>0</v>
      </c>
      <c r="DA355" s="8" t="b">
        <f t="shared" si="172"/>
        <v>0</v>
      </c>
      <c r="DB355" s="8" t="b">
        <f t="shared" si="173"/>
        <v>0</v>
      </c>
      <c r="DC355" s="8" t="b">
        <f t="shared" si="174"/>
        <v>0</v>
      </c>
      <c r="DD355" s="8" t="b">
        <f t="shared" si="175"/>
        <v>0</v>
      </c>
      <c r="DE355" s="8" t="b">
        <f t="shared" si="176"/>
        <v>0</v>
      </c>
      <c r="DF355" s="8">
        <f t="shared" si="177"/>
        <v>0</v>
      </c>
      <c r="DG355" s="8">
        <f t="shared" si="178"/>
        <v>0</v>
      </c>
      <c r="DH355" s="8">
        <f t="shared" si="179"/>
        <v>0</v>
      </c>
      <c r="DI355" s="8">
        <f t="shared" si="180"/>
        <v>0</v>
      </c>
      <c r="DJ355" s="19"/>
      <c r="DK355" s="18"/>
      <c r="DL355" s="18"/>
      <c r="DM355" s="19"/>
      <c r="DN355" s="19"/>
      <c r="DO355" s="18"/>
      <c r="DP355" s="18"/>
      <c r="DQ355" s="19"/>
      <c r="DR355" s="19"/>
      <c r="DS355" s="18"/>
      <c r="DT355" s="18"/>
      <c r="DU355" s="19"/>
      <c r="DV355" s="18"/>
      <c r="DW355" s="18"/>
      <c r="DX355" s="18"/>
      <c r="DY355" s="18"/>
      <c r="DZ355" s="18"/>
      <c r="EA355" s="18"/>
      <c r="EB355" s="18"/>
      <c r="EC355" s="18"/>
      <c r="ED355" s="18"/>
      <c r="EE355" s="18"/>
      <c r="EF355" s="18"/>
      <c r="EG355" s="18"/>
      <c r="EH355" s="18"/>
      <c r="EI355" s="18"/>
      <c r="EJ355" s="18"/>
      <c r="EK355" s="18"/>
      <c r="EL355" s="18"/>
      <c r="EM355" s="18"/>
      <c r="EN355" s="18"/>
      <c r="EO355" s="18"/>
      <c r="EP355" s="18"/>
      <c r="EQ355" s="18"/>
      <c r="ER355" s="18"/>
      <c r="ES355" s="18"/>
      <c r="ET355" s="18"/>
      <c r="EU355" s="18"/>
      <c r="EV355" s="18"/>
      <c r="EW355" s="18"/>
      <c r="EX355" s="18"/>
      <c r="EY355" s="18"/>
      <c r="EZ355" s="18"/>
      <c r="FA355" s="18"/>
      <c r="FB355" s="18"/>
      <c r="FC355" s="18"/>
      <c r="FD355" s="18"/>
      <c r="FE355" s="18"/>
    </row>
    <row r="356" spans="1:161" x14ac:dyDescent="0.25">
      <c r="A356" s="28"/>
      <c r="B356" s="71"/>
      <c r="C356" s="29"/>
      <c r="D356" s="30"/>
      <c r="E356" s="31"/>
      <c r="F356" s="32"/>
      <c r="G356" s="74"/>
      <c r="H356" s="33"/>
      <c r="I356" s="34"/>
      <c r="J356" s="35"/>
      <c r="K356" s="104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18"/>
      <c r="AF356" s="18"/>
      <c r="AG356" s="18"/>
      <c r="AH356" s="18"/>
      <c r="AI356" s="18"/>
      <c r="AJ356" s="18"/>
      <c r="AK356" s="18"/>
      <c r="AL356" s="18"/>
      <c r="AM356" s="18"/>
      <c r="AN356" s="18"/>
      <c r="AO356" s="18"/>
      <c r="AP356" s="18"/>
      <c r="AQ356" s="18"/>
      <c r="AR356" s="18"/>
      <c r="AS356" s="18"/>
      <c r="AT356" s="18"/>
      <c r="AU356" s="18"/>
      <c r="AV356" s="18"/>
      <c r="AW356" s="19"/>
      <c r="AX356" s="18"/>
      <c r="AY356" s="18"/>
      <c r="AZ356" s="18"/>
      <c r="BA356" s="18"/>
      <c r="BB356" s="18"/>
      <c r="BC356" s="18"/>
      <c r="BD356" s="18"/>
      <c r="BE356" s="18"/>
      <c r="BF356" s="18"/>
      <c r="BG356" s="18"/>
      <c r="BH356" s="19"/>
      <c r="BI356" s="18"/>
      <c r="BJ356" s="18"/>
      <c r="BK356" s="18"/>
      <c r="BL356" s="18"/>
      <c r="BM356" s="18"/>
      <c r="BN356" s="18"/>
      <c r="BO356" s="18"/>
      <c r="BP356" s="18"/>
      <c r="BQ356" s="18"/>
      <c r="BR356" s="18"/>
      <c r="BS356" s="19"/>
      <c r="BT356" s="18"/>
      <c r="BU356" s="18"/>
      <c r="BV356" s="18"/>
      <c r="BW356" s="18"/>
      <c r="BX356" s="18"/>
      <c r="BY356" s="18"/>
      <c r="BZ356" s="18"/>
      <c r="CA356" s="18"/>
      <c r="CB356" s="18"/>
      <c r="CC356" s="18"/>
      <c r="CD356" s="18"/>
      <c r="CE356" s="18"/>
      <c r="CF356" s="18"/>
      <c r="CG356" s="18"/>
      <c r="CH356" s="18"/>
      <c r="CI356" s="18"/>
      <c r="CJ356" s="8">
        <f t="shared" si="169"/>
        <v>0</v>
      </c>
      <c r="CK356" s="8">
        <f t="shared" si="170"/>
        <v>0</v>
      </c>
      <c r="CL356" s="8" t="str">
        <f t="shared" si="181"/>
        <v/>
      </c>
      <c r="CM356" s="8" t="str">
        <f t="shared" si="182"/>
        <v/>
      </c>
      <c r="CN356" s="8" t="str">
        <f t="shared" si="183"/>
        <v/>
      </c>
      <c r="CO356" s="8" t="str">
        <f t="shared" si="184"/>
        <v/>
      </c>
      <c r="CP356" s="8">
        <f>IF(D356="",0,IF(D356=E356,0,IF(D356&lt;E356,0,IF('Equipes et choix des points'!$I$2=1,IF('Matchs et classements'!D356&gt;'Matchs et classements'!E356,3),IF('Equipes et choix des points'!$I$2=2,IF('Matchs et classements'!D356&gt;E356,4))))))</f>
        <v>0</v>
      </c>
      <c r="CQ356" s="8">
        <f>IF(E356="",0,IF(E356=D356,0,IF(E356&lt;D356,0,IF('Equipes et choix des points'!$I$2=1,IF('Matchs et classements'!E356&gt;'Matchs et classements'!D356,3),IF('Equipes et choix des points'!$I$2=2,IF('Matchs et classements'!E356&gt;'Matchs et classements'!D356,4))))))</f>
        <v>0</v>
      </c>
      <c r="CR356" s="8">
        <f>IF(D356="",0,IF(D356&gt;E356,0,IF(D356&lt;E356,0,IF('Equipes et choix des points'!$I$2=1,IF('Matchs et classements'!D356='Matchs et classements'!E356,1),IF('Equipes et choix des points'!$I$2=2,IF('Matchs et classements'!D356='Matchs et classements'!E356,2))))))</f>
        <v>0</v>
      </c>
      <c r="CS356" s="8">
        <f>IF(E356="",0,IF(E356&gt;D356,0,IF(E356&lt;D356,0,IF('Equipes et choix des points'!$I$2=1,IF('Matchs et classements'!E356='Matchs et classements'!D356,1),IF('Equipes et choix des points'!$I$2=2,IF('Matchs et classements'!E356='Matchs et classements'!D356,2))))))</f>
        <v>0</v>
      </c>
      <c r="CT356" s="8">
        <f>IF(D356="",0,IF(D356&gt;E356,0,IF(D356=E356,0,IF('Equipes et choix des points'!$I$2=1,IF('Matchs et classements'!D356&lt;'Matchs et classements'!E356,0),IF('Equipes et choix des points'!$I$2=2,IF('Matchs et classements'!D356&lt;'Matchs et classements'!E356,1))))))</f>
        <v>0</v>
      </c>
      <c r="CU356" s="8">
        <f>IF(E356="",0,IF(E356&gt;D356,0,IF(E356=D356,0,IF('Equipes et choix des points'!$I$2=1,IF('Matchs et classements'!E356&lt;'Matchs et classements'!D356,0),IF('Equipes et choix des points'!$I$2=2,IF('Matchs et classements'!E356&lt;'Matchs et classements'!D356,1))))))</f>
        <v>0</v>
      </c>
      <c r="CV356" s="8">
        <f t="shared" si="185"/>
        <v>0</v>
      </c>
      <c r="CW356" s="8">
        <f t="shared" si="186"/>
        <v>0</v>
      </c>
      <c r="CX356" s="8">
        <f t="shared" si="187"/>
        <v>0</v>
      </c>
      <c r="CY356" s="8">
        <f t="shared" si="188"/>
        <v>0</v>
      </c>
      <c r="CZ356" s="8" t="b">
        <f t="shared" si="171"/>
        <v>0</v>
      </c>
      <c r="DA356" s="8" t="b">
        <f t="shared" si="172"/>
        <v>0</v>
      </c>
      <c r="DB356" s="8" t="b">
        <f t="shared" si="173"/>
        <v>0</v>
      </c>
      <c r="DC356" s="8" t="b">
        <f t="shared" si="174"/>
        <v>0</v>
      </c>
      <c r="DD356" s="8" t="b">
        <f t="shared" si="175"/>
        <v>0</v>
      </c>
      <c r="DE356" s="8" t="b">
        <f t="shared" si="176"/>
        <v>0</v>
      </c>
      <c r="DF356" s="8">
        <f t="shared" si="177"/>
        <v>0</v>
      </c>
      <c r="DG356" s="8">
        <f t="shared" si="178"/>
        <v>0</v>
      </c>
      <c r="DH356" s="8">
        <f t="shared" si="179"/>
        <v>0</v>
      </c>
      <c r="DI356" s="8">
        <f t="shared" si="180"/>
        <v>0</v>
      </c>
      <c r="DJ356" s="19"/>
      <c r="DK356" s="18"/>
      <c r="DL356" s="18"/>
      <c r="DM356" s="19"/>
      <c r="DN356" s="19"/>
      <c r="DO356" s="18"/>
      <c r="DP356" s="18"/>
      <c r="DQ356" s="19"/>
      <c r="DR356" s="19"/>
      <c r="DS356" s="18"/>
      <c r="DT356" s="18"/>
      <c r="DU356" s="19"/>
      <c r="DV356" s="18"/>
      <c r="DW356" s="18"/>
      <c r="DX356" s="18"/>
      <c r="DY356" s="18"/>
      <c r="DZ356" s="18"/>
      <c r="EA356" s="18"/>
      <c r="EB356" s="18"/>
      <c r="EC356" s="18"/>
      <c r="ED356" s="18"/>
      <c r="EE356" s="18"/>
      <c r="EF356" s="18"/>
      <c r="EG356" s="18"/>
      <c r="EH356" s="18"/>
      <c r="EI356" s="18"/>
      <c r="EJ356" s="18"/>
      <c r="EK356" s="18"/>
      <c r="EL356" s="18"/>
      <c r="EM356" s="18"/>
      <c r="EN356" s="18"/>
      <c r="EO356" s="18"/>
      <c r="EP356" s="18"/>
      <c r="EQ356" s="18"/>
      <c r="ER356" s="18"/>
      <c r="ES356" s="18"/>
      <c r="ET356" s="18"/>
      <c r="EU356" s="18"/>
      <c r="EV356" s="18"/>
      <c r="EW356" s="18"/>
      <c r="EX356" s="18"/>
      <c r="EY356" s="18"/>
      <c r="EZ356" s="18"/>
      <c r="FA356" s="18"/>
      <c r="FB356" s="18"/>
      <c r="FC356" s="18"/>
      <c r="FD356" s="18"/>
      <c r="FE356" s="18"/>
    </row>
    <row r="357" spans="1:161" x14ac:dyDescent="0.25">
      <c r="A357" s="28"/>
      <c r="B357" s="71"/>
      <c r="C357" s="29"/>
      <c r="D357" s="30"/>
      <c r="E357" s="31"/>
      <c r="F357" s="32"/>
      <c r="G357" s="74"/>
      <c r="H357" s="33"/>
      <c r="I357" s="34"/>
      <c r="J357" s="35"/>
      <c r="K357" s="104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  <c r="AE357" s="18"/>
      <c r="AF357" s="18"/>
      <c r="AG357" s="18"/>
      <c r="AH357" s="18"/>
      <c r="AI357" s="18"/>
      <c r="AJ357" s="18"/>
      <c r="AK357" s="18"/>
      <c r="AL357" s="18"/>
      <c r="AM357" s="18"/>
      <c r="AN357" s="18"/>
      <c r="AO357" s="18"/>
      <c r="AP357" s="18"/>
      <c r="AQ357" s="18"/>
      <c r="AR357" s="18"/>
      <c r="AS357" s="18"/>
      <c r="AT357" s="18"/>
      <c r="AU357" s="18"/>
      <c r="AV357" s="18"/>
      <c r="AW357" s="19"/>
      <c r="AX357" s="18"/>
      <c r="AY357" s="18"/>
      <c r="AZ357" s="18"/>
      <c r="BA357" s="18"/>
      <c r="BB357" s="18"/>
      <c r="BC357" s="18"/>
      <c r="BD357" s="18"/>
      <c r="BE357" s="18"/>
      <c r="BF357" s="18"/>
      <c r="BG357" s="18"/>
      <c r="BH357" s="19"/>
      <c r="BI357" s="18"/>
      <c r="BJ357" s="18"/>
      <c r="BK357" s="18"/>
      <c r="BL357" s="18"/>
      <c r="BM357" s="18"/>
      <c r="BN357" s="18"/>
      <c r="BO357" s="18"/>
      <c r="BP357" s="18"/>
      <c r="BQ357" s="18"/>
      <c r="BR357" s="18"/>
      <c r="BS357" s="19"/>
      <c r="BT357" s="18"/>
      <c r="BU357" s="18"/>
      <c r="BV357" s="18"/>
      <c r="BW357" s="18"/>
      <c r="BX357" s="18"/>
      <c r="BY357" s="18"/>
      <c r="BZ357" s="18"/>
      <c r="CA357" s="18"/>
      <c r="CB357" s="18"/>
      <c r="CC357" s="18"/>
      <c r="CD357" s="18"/>
      <c r="CE357" s="18"/>
      <c r="CF357" s="18"/>
      <c r="CG357" s="18"/>
      <c r="CH357" s="18"/>
      <c r="CI357" s="18"/>
      <c r="CJ357" s="8">
        <f t="shared" si="169"/>
        <v>0</v>
      </c>
      <c r="CK357" s="8">
        <f t="shared" si="170"/>
        <v>0</v>
      </c>
      <c r="CL357" s="8" t="str">
        <f t="shared" si="181"/>
        <v/>
      </c>
      <c r="CM357" s="8" t="str">
        <f t="shared" si="182"/>
        <v/>
      </c>
      <c r="CN357" s="8" t="str">
        <f t="shared" si="183"/>
        <v/>
      </c>
      <c r="CO357" s="8" t="str">
        <f t="shared" si="184"/>
        <v/>
      </c>
      <c r="CP357" s="8">
        <f>IF(D357="",0,IF(D357=E357,0,IF(D357&lt;E357,0,IF('Equipes et choix des points'!$I$2=1,IF('Matchs et classements'!D357&gt;'Matchs et classements'!E357,3),IF('Equipes et choix des points'!$I$2=2,IF('Matchs et classements'!D357&gt;E357,4))))))</f>
        <v>0</v>
      </c>
      <c r="CQ357" s="8">
        <f>IF(E357="",0,IF(E357=D357,0,IF(E357&lt;D357,0,IF('Equipes et choix des points'!$I$2=1,IF('Matchs et classements'!E357&gt;'Matchs et classements'!D357,3),IF('Equipes et choix des points'!$I$2=2,IF('Matchs et classements'!E357&gt;'Matchs et classements'!D357,4))))))</f>
        <v>0</v>
      </c>
      <c r="CR357" s="8">
        <f>IF(D357="",0,IF(D357&gt;E357,0,IF(D357&lt;E357,0,IF('Equipes et choix des points'!$I$2=1,IF('Matchs et classements'!D357='Matchs et classements'!E357,1),IF('Equipes et choix des points'!$I$2=2,IF('Matchs et classements'!D357='Matchs et classements'!E357,2))))))</f>
        <v>0</v>
      </c>
      <c r="CS357" s="8">
        <f>IF(E357="",0,IF(E357&gt;D357,0,IF(E357&lt;D357,0,IF('Equipes et choix des points'!$I$2=1,IF('Matchs et classements'!E357='Matchs et classements'!D357,1),IF('Equipes et choix des points'!$I$2=2,IF('Matchs et classements'!E357='Matchs et classements'!D357,2))))))</f>
        <v>0</v>
      </c>
      <c r="CT357" s="8">
        <f>IF(D357="",0,IF(D357&gt;E357,0,IF(D357=E357,0,IF('Equipes et choix des points'!$I$2=1,IF('Matchs et classements'!D357&lt;'Matchs et classements'!E357,0),IF('Equipes et choix des points'!$I$2=2,IF('Matchs et classements'!D357&lt;'Matchs et classements'!E357,1))))))</f>
        <v>0</v>
      </c>
      <c r="CU357" s="8">
        <f>IF(E357="",0,IF(E357&gt;D357,0,IF(E357=D357,0,IF('Equipes et choix des points'!$I$2=1,IF('Matchs et classements'!E357&lt;'Matchs et classements'!D357,0),IF('Equipes et choix des points'!$I$2=2,IF('Matchs et classements'!E357&lt;'Matchs et classements'!D357,1))))))</f>
        <v>0</v>
      </c>
      <c r="CV357" s="8">
        <f t="shared" si="185"/>
        <v>0</v>
      </c>
      <c r="CW357" s="8">
        <f t="shared" si="186"/>
        <v>0</v>
      </c>
      <c r="CX357" s="8">
        <f t="shared" si="187"/>
        <v>0</v>
      </c>
      <c r="CY357" s="8">
        <f t="shared" si="188"/>
        <v>0</v>
      </c>
      <c r="CZ357" s="8" t="b">
        <f t="shared" si="171"/>
        <v>0</v>
      </c>
      <c r="DA357" s="8" t="b">
        <f t="shared" si="172"/>
        <v>0</v>
      </c>
      <c r="DB357" s="8" t="b">
        <f t="shared" si="173"/>
        <v>0</v>
      </c>
      <c r="DC357" s="8" t="b">
        <f t="shared" si="174"/>
        <v>0</v>
      </c>
      <c r="DD357" s="8" t="b">
        <f t="shared" si="175"/>
        <v>0</v>
      </c>
      <c r="DE357" s="8" t="b">
        <f t="shared" si="176"/>
        <v>0</v>
      </c>
      <c r="DF357" s="8">
        <f t="shared" si="177"/>
        <v>0</v>
      </c>
      <c r="DG357" s="8">
        <f t="shared" si="178"/>
        <v>0</v>
      </c>
      <c r="DH357" s="8">
        <f t="shared" si="179"/>
        <v>0</v>
      </c>
      <c r="DI357" s="8">
        <f t="shared" si="180"/>
        <v>0</v>
      </c>
      <c r="DJ357" s="19"/>
      <c r="DK357" s="18"/>
      <c r="DL357" s="18"/>
      <c r="DM357" s="19"/>
      <c r="DN357" s="19"/>
      <c r="DO357" s="18"/>
      <c r="DP357" s="18"/>
      <c r="DQ357" s="19"/>
      <c r="DR357" s="19"/>
      <c r="DS357" s="18"/>
      <c r="DT357" s="18"/>
      <c r="DU357" s="19"/>
      <c r="DV357" s="18"/>
      <c r="DW357" s="18"/>
      <c r="DX357" s="18"/>
      <c r="DY357" s="18"/>
      <c r="DZ357" s="18"/>
      <c r="EA357" s="18"/>
      <c r="EB357" s="18"/>
      <c r="EC357" s="18"/>
      <c r="ED357" s="18"/>
      <c r="EE357" s="18"/>
      <c r="EF357" s="18"/>
      <c r="EG357" s="18"/>
      <c r="EH357" s="18"/>
      <c r="EI357" s="18"/>
      <c r="EJ357" s="18"/>
      <c r="EK357" s="18"/>
      <c r="EL357" s="18"/>
      <c r="EM357" s="18"/>
      <c r="EN357" s="18"/>
      <c r="EO357" s="18"/>
      <c r="EP357" s="18"/>
      <c r="EQ357" s="18"/>
      <c r="ER357" s="18"/>
      <c r="ES357" s="18"/>
      <c r="ET357" s="18"/>
      <c r="EU357" s="18"/>
      <c r="EV357" s="18"/>
      <c r="EW357" s="18"/>
      <c r="EX357" s="18"/>
      <c r="EY357" s="18"/>
      <c r="EZ357" s="18"/>
      <c r="FA357" s="18"/>
      <c r="FB357" s="18"/>
      <c r="FC357" s="18"/>
      <c r="FD357" s="18"/>
      <c r="FE357" s="18"/>
    </row>
    <row r="358" spans="1:161" x14ac:dyDescent="0.25">
      <c r="A358" s="28"/>
      <c r="B358" s="71"/>
      <c r="C358" s="29"/>
      <c r="D358" s="30"/>
      <c r="E358" s="31"/>
      <c r="F358" s="32"/>
      <c r="G358" s="74"/>
      <c r="H358" s="33"/>
      <c r="I358" s="34"/>
      <c r="J358" s="35"/>
      <c r="K358" s="104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18"/>
      <c r="AF358" s="18"/>
      <c r="AG358" s="18"/>
      <c r="AH358" s="18"/>
      <c r="AI358" s="18"/>
      <c r="AJ358" s="18"/>
      <c r="AK358" s="18"/>
      <c r="AL358" s="18"/>
      <c r="AM358" s="18"/>
      <c r="AN358" s="18"/>
      <c r="AO358" s="18"/>
      <c r="AP358" s="18"/>
      <c r="AQ358" s="18"/>
      <c r="AR358" s="18"/>
      <c r="AS358" s="18"/>
      <c r="AT358" s="18"/>
      <c r="AU358" s="18"/>
      <c r="AV358" s="18"/>
      <c r="AW358" s="19"/>
      <c r="AX358" s="18"/>
      <c r="AY358" s="18"/>
      <c r="AZ358" s="18"/>
      <c r="BA358" s="18"/>
      <c r="BB358" s="18"/>
      <c r="BC358" s="18"/>
      <c r="BD358" s="18"/>
      <c r="BE358" s="18"/>
      <c r="BF358" s="18"/>
      <c r="BG358" s="18"/>
      <c r="BH358" s="19"/>
      <c r="BI358" s="18"/>
      <c r="BJ358" s="18"/>
      <c r="BK358" s="18"/>
      <c r="BL358" s="18"/>
      <c r="BM358" s="18"/>
      <c r="BN358" s="18"/>
      <c r="BO358" s="18"/>
      <c r="BP358" s="18"/>
      <c r="BQ358" s="18"/>
      <c r="BR358" s="18"/>
      <c r="BS358" s="19"/>
      <c r="BT358" s="18"/>
      <c r="BU358" s="18"/>
      <c r="BV358" s="18"/>
      <c r="BW358" s="18"/>
      <c r="BX358" s="18"/>
      <c r="BY358" s="18"/>
      <c r="BZ358" s="18"/>
      <c r="CA358" s="18"/>
      <c r="CB358" s="18"/>
      <c r="CC358" s="18"/>
      <c r="CD358" s="18"/>
      <c r="CE358" s="18"/>
      <c r="CF358" s="18"/>
      <c r="CG358" s="18"/>
      <c r="CH358" s="18"/>
      <c r="CI358" s="18"/>
      <c r="CJ358" s="8">
        <f t="shared" si="169"/>
        <v>0</v>
      </c>
      <c r="CK358" s="8">
        <f t="shared" si="170"/>
        <v>0</v>
      </c>
      <c r="CL358" s="8" t="str">
        <f t="shared" si="181"/>
        <v/>
      </c>
      <c r="CM358" s="8" t="str">
        <f t="shared" si="182"/>
        <v/>
      </c>
      <c r="CN358" s="8" t="str">
        <f t="shared" si="183"/>
        <v/>
      </c>
      <c r="CO358" s="8" t="str">
        <f t="shared" si="184"/>
        <v/>
      </c>
      <c r="CP358" s="8">
        <f>IF(D358="",0,IF(D358=E358,0,IF(D358&lt;E358,0,IF('Equipes et choix des points'!$I$2=1,IF('Matchs et classements'!D358&gt;'Matchs et classements'!E358,3),IF('Equipes et choix des points'!$I$2=2,IF('Matchs et classements'!D358&gt;E358,4))))))</f>
        <v>0</v>
      </c>
      <c r="CQ358" s="8">
        <f>IF(E358="",0,IF(E358=D358,0,IF(E358&lt;D358,0,IF('Equipes et choix des points'!$I$2=1,IF('Matchs et classements'!E358&gt;'Matchs et classements'!D358,3),IF('Equipes et choix des points'!$I$2=2,IF('Matchs et classements'!E358&gt;'Matchs et classements'!D358,4))))))</f>
        <v>0</v>
      </c>
      <c r="CR358" s="8">
        <f>IF(D358="",0,IF(D358&gt;E358,0,IF(D358&lt;E358,0,IF('Equipes et choix des points'!$I$2=1,IF('Matchs et classements'!D358='Matchs et classements'!E358,1),IF('Equipes et choix des points'!$I$2=2,IF('Matchs et classements'!D358='Matchs et classements'!E358,2))))))</f>
        <v>0</v>
      </c>
      <c r="CS358" s="8">
        <f>IF(E358="",0,IF(E358&gt;D358,0,IF(E358&lt;D358,0,IF('Equipes et choix des points'!$I$2=1,IF('Matchs et classements'!E358='Matchs et classements'!D358,1),IF('Equipes et choix des points'!$I$2=2,IF('Matchs et classements'!E358='Matchs et classements'!D358,2))))))</f>
        <v>0</v>
      </c>
      <c r="CT358" s="8">
        <f>IF(D358="",0,IF(D358&gt;E358,0,IF(D358=E358,0,IF('Equipes et choix des points'!$I$2=1,IF('Matchs et classements'!D358&lt;'Matchs et classements'!E358,0),IF('Equipes et choix des points'!$I$2=2,IF('Matchs et classements'!D358&lt;'Matchs et classements'!E358,1))))))</f>
        <v>0</v>
      </c>
      <c r="CU358" s="8">
        <f>IF(E358="",0,IF(E358&gt;D358,0,IF(E358=D358,0,IF('Equipes et choix des points'!$I$2=1,IF('Matchs et classements'!E358&lt;'Matchs et classements'!D358,0),IF('Equipes et choix des points'!$I$2=2,IF('Matchs et classements'!E358&lt;'Matchs et classements'!D358,1))))))</f>
        <v>0</v>
      </c>
      <c r="CV358" s="8">
        <f t="shared" si="185"/>
        <v>0</v>
      </c>
      <c r="CW358" s="8">
        <f t="shared" si="186"/>
        <v>0</v>
      </c>
      <c r="CX358" s="8">
        <f t="shared" si="187"/>
        <v>0</v>
      </c>
      <c r="CY358" s="8">
        <f t="shared" si="188"/>
        <v>0</v>
      </c>
      <c r="CZ358" s="8" t="b">
        <f t="shared" si="171"/>
        <v>0</v>
      </c>
      <c r="DA358" s="8" t="b">
        <f t="shared" si="172"/>
        <v>0</v>
      </c>
      <c r="DB358" s="8" t="b">
        <f t="shared" si="173"/>
        <v>0</v>
      </c>
      <c r="DC358" s="8" t="b">
        <f t="shared" si="174"/>
        <v>0</v>
      </c>
      <c r="DD358" s="8" t="b">
        <f t="shared" si="175"/>
        <v>0</v>
      </c>
      <c r="DE358" s="8" t="b">
        <f t="shared" si="176"/>
        <v>0</v>
      </c>
      <c r="DF358" s="8">
        <f t="shared" si="177"/>
        <v>0</v>
      </c>
      <c r="DG358" s="8">
        <f t="shared" si="178"/>
        <v>0</v>
      </c>
      <c r="DH358" s="8">
        <f t="shared" si="179"/>
        <v>0</v>
      </c>
      <c r="DI358" s="8">
        <f t="shared" si="180"/>
        <v>0</v>
      </c>
      <c r="DJ358" s="19"/>
      <c r="DK358" s="18"/>
      <c r="DL358" s="18"/>
      <c r="DM358" s="19"/>
      <c r="DN358" s="19"/>
      <c r="DO358" s="18"/>
      <c r="DP358" s="18"/>
      <c r="DQ358" s="19"/>
      <c r="DR358" s="19"/>
      <c r="DS358" s="18"/>
      <c r="DT358" s="18"/>
      <c r="DU358" s="19"/>
      <c r="DV358" s="18"/>
      <c r="DW358" s="18"/>
      <c r="DX358" s="18"/>
      <c r="DY358" s="18"/>
      <c r="DZ358" s="18"/>
      <c r="EA358" s="18"/>
      <c r="EB358" s="18"/>
      <c r="EC358" s="18"/>
      <c r="ED358" s="18"/>
      <c r="EE358" s="18"/>
      <c r="EF358" s="18"/>
      <c r="EG358" s="18"/>
      <c r="EH358" s="18"/>
      <c r="EI358" s="18"/>
      <c r="EJ358" s="18"/>
      <c r="EK358" s="18"/>
      <c r="EL358" s="18"/>
      <c r="EM358" s="18"/>
      <c r="EN358" s="18"/>
      <c r="EO358" s="18"/>
      <c r="EP358" s="18"/>
      <c r="EQ358" s="18"/>
      <c r="ER358" s="18"/>
      <c r="ES358" s="18"/>
      <c r="ET358" s="18"/>
      <c r="EU358" s="18"/>
      <c r="EV358" s="18"/>
      <c r="EW358" s="18"/>
      <c r="EX358" s="18"/>
      <c r="EY358" s="18"/>
      <c r="EZ358" s="18"/>
      <c r="FA358" s="18"/>
      <c r="FB358" s="18"/>
      <c r="FC358" s="18"/>
      <c r="FD358" s="18"/>
      <c r="FE358" s="18"/>
    </row>
    <row r="359" spans="1:161" x14ac:dyDescent="0.25">
      <c r="A359" s="28"/>
      <c r="B359" s="71"/>
      <c r="C359" s="29"/>
      <c r="D359" s="30"/>
      <c r="E359" s="31"/>
      <c r="F359" s="32"/>
      <c r="G359" s="74"/>
      <c r="H359" s="33"/>
      <c r="I359" s="34"/>
      <c r="J359" s="35"/>
      <c r="K359" s="104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  <c r="AE359" s="18"/>
      <c r="AF359" s="18"/>
      <c r="AG359" s="18"/>
      <c r="AH359" s="18"/>
      <c r="AI359" s="18"/>
      <c r="AJ359" s="18"/>
      <c r="AK359" s="18"/>
      <c r="AL359" s="18"/>
      <c r="AM359" s="18"/>
      <c r="AN359" s="18"/>
      <c r="AO359" s="18"/>
      <c r="AP359" s="18"/>
      <c r="AQ359" s="18"/>
      <c r="AR359" s="18"/>
      <c r="AS359" s="18"/>
      <c r="AT359" s="18"/>
      <c r="AU359" s="18"/>
      <c r="AV359" s="18"/>
      <c r="AW359" s="19"/>
      <c r="AX359" s="18"/>
      <c r="AY359" s="18"/>
      <c r="AZ359" s="18"/>
      <c r="BA359" s="18"/>
      <c r="BB359" s="18"/>
      <c r="BC359" s="18"/>
      <c r="BD359" s="18"/>
      <c r="BE359" s="18"/>
      <c r="BF359" s="18"/>
      <c r="BG359" s="18"/>
      <c r="BH359" s="19"/>
      <c r="BI359" s="18"/>
      <c r="BJ359" s="18"/>
      <c r="BK359" s="18"/>
      <c r="BL359" s="18"/>
      <c r="BM359" s="18"/>
      <c r="BN359" s="18"/>
      <c r="BO359" s="18"/>
      <c r="BP359" s="18"/>
      <c r="BQ359" s="18"/>
      <c r="BR359" s="18"/>
      <c r="BS359" s="19"/>
      <c r="BT359" s="18"/>
      <c r="BU359" s="18"/>
      <c r="BV359" s="18"/>
      <c r="BW359" s="18"/>
      <c r="BX359" s="18"/>
      <c r="BY359" s="18"/>
      <c r="BZ359" s="18"/>
      <c r="CA359" s="18"/>
      <c r="CB359" s="18"/>
      <c r="CC359" s="18"/>
      <c r="CD359" s="18"/>
      <c r="CE359" s="18"/>
      <c r="CF359" s="18"/>
      <c r="CG359" s="18"/>
      <c r="CH359" s="18"/>
      <c r="CI359" s="18"/>
      <c r="CJ359" s="8">
        <f t="shared" si="169"/>
        <v>0</v>
      </c>
      <c r="CK359" s="8">
        <f t="shared" si="170"/>
        <v>0</v>
      </c>
      <c r="CL359" s="8" t="str">
        <f t="shared" si="181"/>
        <v/>
      </c>
      <c r="CM359" s="8" t="str">
        <f t="shared" si="182"/>
        <v/>
      </c>
      <c r="CN359" s="8" t="str">
        <f t="shared" si="183"/>
        <v/>
      </c>
      <c r="CO359" s="8" t="str">
        <f t="shared" si="184"/>
        <v/>
      </c>
      <c r="CP359" s="8">
        <f>IF(D359="",0,IF(D359=E359,0,IF(D359&lt;E359,0,IF('Equipes et choix des points'!$I$2=1,IF('Matchs et classements'!D359&gt;'Matchs et classements'!E359,3),IF('Equipes et choix des points'!$I$2=2,IF('Matchs et classements'!D359&gt;E359,4))))))</f>
        <v>0</v>
      </c>
      <c r="CQ359" s="8">
        <f>IF(E359="",0,IF(E359=D359,0,IF(E359&lt;D359,0,IF('Equipes et choix des points'!$I$2=1,IF('Matchs et classements'!E359&gt;'Matchs et classements'!D359,3),IF('Equipes et choix des points'!$I$2=2,IF('Matchs et classements'!E359&gt;'Matchs et classements'!D359,4))))))</f>
        <v>0</v>
      </c>
      <c r="CR359" s="8">
        <f>IF(D359="",0,IF(D359&gt;E359,0,IF(D359&lt;E359,0,IF('Equipes et choix des points'!$I$2=1,IF('Matchs et classements'!D359='Matchs et classements'!E359,1),IF('Equipes et choix des points'!$I$2=2,IF('Matchs et classements'!D359='Matchs et classements'!E359,2))))))</f>
        <v>0</v>
      </c>
      <c r="CS359" s="8">
        <f>IF(E359="",0,IF(E359&gt;D359,0,IF(E359&lt;D359,0,IF('Equipes et choix des points'!$I$2=1,IF('Matchs et classements'!E359='Matchs et classements'!D359,1),IF('Equipes et choix des points'!$I$2=2,IF('Matchs et classements'!E359='Matchs et classements'!D359,2))))))</f>
        <v>0</v>
      </c>
      <c r="CT359" s="8">
        <f>IF(D359="",0,IF(D359&gt;E359,0,IF(D359=E359,0,IF('Equipes et choix des points'!$I$2=1,IF('Matchs et classements'!D359&lt;'Matchs et classements'!E359,0),IF('Equipes et choix des points'!$I$2=2,IF('Matchs et classements'!D359&lt;'Matchs et classements'!E359,1))))))</f>
        <v>0</v>
      </c>
      <c r="CU359" s="8">
        <f>IF(E359="",0,IF(E359&gt;D359,0,IF(E359=D359,0,IF('Equipes et choix des points'!$I$2=1,IF('Matchs et classements'!E359&lt;'Matchs et classements'!D359,0),IF('Equipes et choix des points'!$I$2=2,IF('Matchs et classements'!E359&lt;'Matchs et classements'!D359,1))))))</f>
        <v>0</v>
      </c>
      <c r="CV359" s="8">
        <f t="shared" si="185"/>
        <v>0</v>
      </c>
      <c r="CW359" s="8">
        <f t="shared" si="186"/>
        <v>0</v>
      </c>
      <c r="CX359" s="8">
        <f t="shared" si="187"/>
        <v>0</v>
      </c>
      <c r="CY359" s="8">
        <f t="shared" si="188"/>
        <v>0</v>
      </c>
      <c r="CZ359" s="8" t="b">
        <f t="shared" si="171"/>
        <v>0</v>
      </c>
      <c r="DA359" s="8" t="b">
        <f t="shared" si="172"/>
        <v>0</v>
      </c>
      <c r="DB359" s="8" t="b">
        <f t="shared" si="173"/>
        <v>0</v>
      </c>
      <c r="DC359" s="8" t="b">
        <f t="shared" si="174"/>
        <v>0</v>
      </c>
      <c r="DD359" s="8" t="b">
        <f t="shared" si="175"/>
        <v>0</v>
      </c>
      <c r="DE359" s="8" t="b">
        <f t="shared" si="176"/>
        <v>0</v>
      </c>
      <c r="DF359" s="8">
        <f t="shared" si="177"/>
        <v>0</v>
      </c>
      <c r="DG359" s="8">
        <f t="shared" si="178"/>
        <v>0</v>
      </c>
      <c r="DH359" s="8">
        <f t="shared" si="179"/>
        <v>0</v>
      </c>
      <c r="DI359" s="8">
        <f t="shared" si="180"/>
        <v>0</v>
      </c>
      <c r="DJ359" s="19"/>
      <c r="DK359" s="18"/>
      <c r="DL359" s="18"/>
      <c r="DM359" s="19"/>
      <c r="DN359" s="19"/>
      <c r="DO359" s="18"/>
      <c r="DP359" s="18"/>
      <c r="DQ359" s="19"/>
      <c r="DR359" s="19"/>
      <c r="DS359" s="18"/>
      <c r="DT359" s="18"/>
      <c r="DU359" s="19"/>
      <c r="DV359" s="18"/>
      <c r="DW359" s="18"/>
      <c r="DX359" s="18"/>
      <c r="DY359" s="18"/>
      <c r="DZ359" s="18"/>
      <c r="EA359" s="18"/>
      <c r="EB359" s="18"/>
      <c r="EC359" s="18"/>
      <c r="ED359" s="18"/>
      <c r="EE359" s="18"/>
      <c r="EF359" s="18"/>
      <c r="EG359" s="18"/>
      <c r="EH359" s="18"/>
      <c r="EI359" s="18"/>
      <c r="EJ359" s="18"/>
      <c r="EK359" s="18"/>
      <c r="EL359" s="18"/>
      <c r="EM359" s="18"/>
      <c r="EN359" s="18"/>
      <c r="EO359" s="18"/>
      <c r="EP359" s="18"/>
      <c r="EQ359" s="18"/>
      <c r="ER359" s="18"/>
      <c r="ES359" s="18"/>
      <c r="ET359" s="18"/>
      <c r="EU359" s="18"/>
      <c r="EV359" s="18"/>
      <c r="EW359" s="18"/>
      <c r="EX359" s="18"/>
      <c r="EY359" s="18"/>
      <c r="EZ359" s="18"/>
      <c r="FA359" s="18"/>
      <c r="FB359" s="18"/>
      <c r="FC359" s="18"/>
      <c r="FD359" s="18"/>
      <c r="FE359" s="18"/>
    </row>
    <row r="360" spans="1:161" x14ac:dyDescent="0.25">
      <c r="A360" s="28"/>
      <c r="B360" s="71"/>
      <c r="C360" s="29"/>
      <c r="D360" s="30"/>
      <c r="E360" s="31"/>
      <c r="F360" s="32"/>
      <c r="G360" s="74"/>
      <c r="H360" s="33"/>
      <c r="I360" s="34"/>
      <c r="J360" s="35"/>
      <c r="K360" s="104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18"/>
      <c r="AF360" s="18"/>
      <c r="AG360" s="18"/>
      <c r="AH360" s="18"/>
      <c r="AI360" s="18"/>
      <c r="AJ360" s="18"/>
      <c r="AK360" s="18"/>
      <c r="AL360" s="18"/>
      <c r="AM360" s="18"/>
      <c r="AN360" s="18"/>
      <c r="AO360" s="18"/>
      <c r="AP360" s="18"/>
      <c r="AQ360" s="18"/>
      <c r="AR360" s="18"/>
      <c r="AS360" s="18"/>
      <c r="AT360" s="18"/>
      <c r="AU360" s="18"/>
      <c r="AV360" s="18"/>
      <c r="AW360" s="19"/>
      <c r="AX360" s="18"/>
      <c r="AY360" s="18"/>
      <c r="AZ360" s="18"/>
      <c r="BA360" s="18"/>
      <c r="BB360" s="18"/>
      <c r="BC360" s="18"/>
      <c r="BD360" s="18"/>
      <c r="BE360" s="18"/>
      <c r="BF360" s="18"/>
      <c r="BG360" s="18"/>
      <c r="BH360" s="19"/>
      <c r="BI360" s="18"/>
      <c r="BJ360" s="18"/>
      <c r="BK360" s="18"/>
      <c r="BL360" s="18"/>
      <c r="BM360" s="18"/>
      <c r="BN360" s="18"/>
      <c r="BO360" s="18"/>
      <c r="BP360" s="18"/>
      <c r="BQ360" s="18"/>
      <c r="BR360" s="18"/>
      <c r="BS360" s="19"/>
      <c r="BT360" s="18"/>
      <c r="BU360" s="18"/>
      <c r="BV360" s="18"/>
      <c r="BW360" s="18"/>
      <c r="BX360" s="18"/>
      <c r="BY360" s="18"/>
      <c r="BZ360" s="18"/>
      <c r="CA360" s="18"/>
      <c r="CB360" s="18"/>
      <c r="CC360" s="18"/>
      <c r="CD360" s="18"/>
      <c r="CE360" s="18"/>
      <c r="CF360" s="18"/>
      <c r="CG360" s="18"/>
      <c r="CH360" s="18"/>
      <c r="CI360" s="18"/>
      <c r="CJ360" s="8">
        <f t="shared" si="169"/>
        <v>0</v>
      </c>
      <c r="CK360" s="8">
        <f t="shared" si="170"/>
        <v>0</v>
      </c>
      <c r="CL360" s="8" t="str">
        <f t="shared" si="181"/>
        <v/>
      </c>
      <c r="CM360" s="8" t="str">
        <f t="shared" si="182"/>
        <v/>
      </c>
      <c r="CN360" s="8" t="str">
        <f t="shared" si="183"/>
        <v/>
      </c>
      <c r="CO360" s="8" t="str">
        <f t="shared" si="184"/>
        <v/>
      </c>
      <c r="CP360" s="8">
        <f>IF(D360="",0,IF(D360=E360,0,IF(D360&lt;E360,0,IF('Equipes et choix des points'!$I$2=1,IF('Matchs et classements'!D360&gt;'Matchs et classements'!E360,3),IF('Equipes et choix des points'!$I$2=2,IF('Matchs et classements'!D360&gt;E360,4))))))</f>
        <v>0</v>
      </c>
      <c r="CQ360" s="8">
        <f>IF(E360="",0,IF(E360=D360,0,IF(E360&lt;D360,0,IF('Equipes et choix des points'!$I$2=1,IF('Matchs et classements'!E360&gt;'Matchs et classements'!D360,3),IF('Equipes et choix des points'!$I$2=2,IF('Matchs et classements'!E360&gt;'Matchs et classements'!D360,4))))))</f>
        <v>0</v>
      </c>
      <c r="CR360" s="8">
        <f>IF(D360="",0,IF(D360&gt;E360,0,IF(D360&lt;E360,0,IF('Equipes et choix des points'!$I$2=1,IF('Matchs et classements'!D360='Matchs et classements'!E360,1),IF('Equipes et choix des points'!$I$2=2,IF('Matchs et classements'!D360='Matchs et classements'!E360,2))))))</f>
        <v>0</v>
      </c>
      <c r="CS360" s="8">
        <f>IF(E360="",0,IF(E360&gt;D360,0,IF(E360&lt;D360,0,IF('Equipes et choix des points'!$I$2=1,IF('Matchs et classements'!E360='Matchs et classements'!D360,1),IF('Equipes et choix des points'!$I$2=2,IF('Matchs et classements'!E360='Matchs et classements'!D360,2))))))</f>
        <v>0</v>
      </c>
      <c r="CT360" s="8">
        <f>IF(D360="",0,IF(D360&gt;E360,0,IF(D360=E360,0,IF('Equipes et choix des points'!$I$2=1,IF('Matchs et classements'!D360&lt;'Matchs et classements'!E360,0),IF('Equipes et choix des points'!$I$2=2,IF('Matchs et classements'!D360&lt;'Matchs et classements'!E360,1))))))</f>
        <v>0</v>
      </c>
      <c r="CU360" s="8">
        <f>IF(E360="",0,IF(E360&gt;D360,0,IF(E360=D360,0,IF('Equipes et choix des points'!$I$2=1,IF('Matchs et classements'!E360&lt;'Matchs et classements'!D360,0),IF('Equipes et choix des points'!$I$2=2,IF('Matchs et classements'!E360&lt;'Matchs et classements'!D360,1))))))</f>
        <v>0</v>
      </c>
      <c r="CV360" s="8">
        <f t="shared" si="185"/>
        <v>0</v>
      </c>
      <c r="CW360" s="8">
        <f t="shared" si="186"/>
        <v>0</v>
      </c>
      <c r="CX360" s="8">
        <f t="shared" si="187"/>
        <v>0</v>
      </c>
      <c r="CY360" s="8">
        <f t="shared" si="188"/>
        <v>0</v>
      </c>
      <c r="CZ360" s="8" t="b">
        <f t="shared" si="171"/>
        <v>0</v>
      </c>
      <c r="DA360" s="8" t="b">
        <f t="shared" si="172"/>
        <v>0</v>
      </c>
      <c r="DB360" s="8" t="b">
        <f t="shared" si="173"/>
        <v>0</v>
      </c>
      <c r="DC360" s="8" t="b">
        <f t="shared" si="174"/>
        <v>0</v>
      </c>
      <c r="DD360" s="8" t="b">
        <f t="shared" si="175"/>
        <v>0</v>
      </c>
      <c r="DE360" s="8" t="b">
        <f t="shared" si="176"/>
        <v>0</v>
      </c>
      <c r="DF360" s="8">
        <f t="shared" si="177"/>
        <v>0</v>
      </c>
      <c r="DG360" s="8">
        <f t="shared" si="178"/>
        <v>0</v>
      </c>
      <c r="DH360" s="8">
        <f t="shared" si="179"/>
        <v>0</v>
      </c>
      <c r="DI360" s="8">
        <f t="shared" si="180"/>
        <v>0</v>
      </c>
      <c r="DJ360" s="19"/>
      <c r="DK360" s="18"/>
      <c r="DL360" s="18"/>
      <c r="DM360" s="19"/>
      <c r="DN360" s="19"/>
      <c r="DO360" s="18"/>
      <c r="DP360" s="18"/>
      <c r="DQ360" s="19"/>
      <c r="DR360" s="19"/>
      <c r="DS360" s="18"/>
      <c r="DT360" s="18"/>
      <c r="DU360" s="19"/>
      <c r="DV360" s="18"/>
      <c r="DW360" s="18"/>
      <c r="DX360" s="18"/>
      <c r="DY360" s="18"/>
      <c r="DZ360" s="18"/>
      <c r="EA360" s="18"/>
      <c r="EB360" s="18"/>
      <c r="EC360" s="18"/>
      <c r="ED360" s="18"/>
      <c r="EE360" s="18"/>
      <c r="EF360" s="18"/>
      <c r="EG360" s="18"/>
      <c r="EH360" s="18"/>
      <c r="EI360" s="18"/>
      <c r="EJ360" s="18"/>
      <c r="EK360" s="18"/>
      <c r="EL360" s="18"/>
      <c r="EM360" s="18"/>
      <c r="EN360" s="18"/>
      <c r="EO360" s="18"/>
      <c r="EP360" s="18"/>
      <c r="EQ360" s="18"/>
      <c r="ER360" s="18"/>
      <c r="ES360" s="18"/>
      <c r="ET360" s="18"/>
      <c r="EU360" s="18"/>
      <c r="EV360" s="18"/>
      <c r="EW360" s="18"/>
      <c r="EX360" s="18"/>
      <c r="EY360" s="18"/>
      <c r="EZ360" s="18"/>
      <c r="FA360" s="18"/>
      <c r="FB360" s="18"/>
      <c r="FC360" s="18"/>
      <c r="FD360" s="18"/>
      <c r="FE360" s="18"/>
    </row>
    <row r="361" spans="1:161" x14ac:dyDescent="0.25">
      <c r="A361" s="28"/>
      <c r="B361" s="71"/>
      <c r="C361" s="29"/>
      <c r="D361" s="30"/>
      <c r="E361" s="31"/>
      <c r="F361" s="32"/>
      <c r="G361" s="74"/>
      <c r="H361" s="33"/>
      <c r="I361" s="34"/>
      <c r="J361" s="35"/>
      <c r="K361" s="104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  <c r="AE361" s="18"/>
      <c r="AF361" s="18"/>
      <c r="AG361" s="18"/>
      <c r="AH361" s="18"/>
      <c r="AI361" s="18"/>
      <c r="AJ361" s="18"/>
      <c r="AK361" s="18"/>
      <c r="AL361" s="18"/>
      <c r="AM361" s="18"/>
      <c r="AN361" s="18"/>
      <c r="AO361" s="18"/>
      <c r="AP361" s="18"/>
      <c r="AQ361" s="18"/>
      <c r="AR361" s="18"/>
      <c r="AS361" s="18"/>
      <c r="AT361" s="18"/>
      <c r="AU361" s="18"/>
      <c r="AV361" s="18"/>
      <c r="AW361" s="19"/>
      <c r="AX361" s="18"/>
      <c r="AY361" s="18"/>
      <c r="AZ361" s="18"/>
      <c r="BA361" s="18"/>
      <c r="BB361" s="18"/>
      <c r="BC361" s="18"/>
      <c r="BD361" s="18"/>
      <c r="BE361" s="18"/>
      <c r="BF361" s="18"/>
      <c r="BG361" s="18"/>
      <c r="BH361" s="19"/>
      <c r="BI361" s="18"/>
      <c r="BJ361" s="18"/>
      <c r="BK361" s="18"/>
      <c r="BL361" s="18"/>
      <c r="BM361" s="18"/>
      <c r="BN361" s="18"/>
      <c r="BO361" s="18"/>
      <c r="BP361" s="18"/>
      <c r="BQ361" s="18"/>
      <c r="BR361" s="18"/>
      <c r="BS361" s="19"/>
      <c r="BT361" s="18"/>
      <c r="BU361" s="18"/>
      <c r="BV361" s="18"/>
      <c r="BW361" s="18"/>
      <c r="BX361" s="18"/>
      <c r="BY361" s="18"/>
      <c r="BZ361" s="18"/>
      <c r="CA361" s="18"/>
      <c r="CB361" s="18"/>
      <c r="CC361" s="18"/>
      <c r="CD361" s="18"/>
      <c r="CE361" s="18"/>
      <c r="CF361" s="18"/>
      <c r="CG361" s="18"/>
      <c r="CH361" s="18"/>
      <c r="CI361" s="18"/>
      <c r="CJ361" s="8">
        <f t="shared" si="169"/>
        <v>0</v>
      </c>
      <c r="CK361" s="8">
        <f t="shared" si="170"/>
        <v>0</v>
      </c>
      <c r="CL361" s="8" t="str">
        <f t="shared" si="181"/>
        <v/>
      </c>
      <c r="CM361" s="8" t="str">
        <f t="shared" si="182"/>
        <v/>
      </c>
      <c r="CN361" s="8" t="str">
        <f t="shared" si="183"/>
        <v/>
      </c>
      <c r="CO361" s="8" t="str">
        <f t="shared" si="184"/>
        <v/>
      </c>
      <c r="CP361" s="8">
        <f>IF(D361="",0,IF(D361=E361,0,IF(D361&lt;E361,0,IF('Equipes et choix des points'!$I$2=1,IF('Matchs et classements'!D361&gt;'Matchs et classements'!E361,3),IF('Equipes et choix des points'!$I$2=2,IF('Matchs et classements'!D361&gt;E361,4))))))</f>
        <v>0</v>
      </c>
      <c r="CQ361" s="8">
        <f>IF(E361="",0,IF(E361=D361,0,IF(E361&lt;D361,0,IF('Equipes et choix des points'!$I$2=1,IF('Matchs et classements'!E361&gt;'Matchs et classements'!D361,3),IF('Equipes et choix des points'!$I$2=2,IF('Matchs et classements'!E361&gt;'Matchs et classements'!D361,4))))))</f>
        <v>0</v>
      </c>
      <c r="CR361" s="8">
        <f>IF(D361="",0,IF(D361&gt;E361,0,IF(D361&lt;E361,0,IF('Equipes et choix des points'!$I$2=1,IF('Matchs et classements'!D361='Matchs et classements'!E361,1),IF('Equipes et choix des points'!$I$2=2,IF('Matchs et classements'!D361='Matchs et classements'!E361,2))))))</f>
        <v>0</v>
      </c>
      <c r="CS361" s="8">
        <f>IF(E361="",0,IF(E361&gt;D361,0,IF(E361&lt;D361,0,IF('Equipes et choix des points'!$I$2=1,IF('Matchs et classements'!E361='Matchs et classements'!D361,1),IF('Equipes et choix des points'!$I$2=2,IF('Matchs et classements'!E361='Matchs et classements'!D361,2))))))</f>
        <v>0</v>
      </c>
      <c r="CT361" s="8">
        <f>IF(D361="",0,IF(D361&gt;E361,0,IF(D361=E361,0,IF('Equipes et choix des points'!$I$2=1,IF('Matchs et classements'!D361&lt;'Matchs et classements'!E361,0),IF('Equipes et choix des points'!$I$2=2,IF('Matchs et classements'!D361&lt;'Matchs et classements'!E361,1))))))</f>
        <v>0</v>
      </c>
      <c r="CU361" s="8">
        <f>IF(E361="",0,IF(E361&gt;D361,0,IF(E361=D361,0,IF('Equipes et choix des points'!$I$2=1,IF('Matchs et classements'!E361&lt;'Matchs et classements'!D361,0),IF('Equipes et choix des points'!$I$2=2,IF('Matchs et classements'!E361&lt;'Matchs et classements'!D361,1))))))</f>
        <v>0</v>
      </c>
      <c r="CV361" s="8">
        <f t="shared" si="185"/>
        <v>0</v>
      </c>
      <c r="CW361" s="8">
        <f t="shared" si="186"/>
        <v>0</v>
      </c>
      <c r="CX361" s="8">
        <f t="shared" si="187"/>
        <v>0</v>
      </c>
      <c r="CY361" s="8">
        <f t="shared" si="188"/>
        <v>0</v>
      </c>
      <c r="CZ361" s="8" t="b">
        <f t="shared" si="171"/>
        <v>0</v>
      </c>
      <c r="DA361" s="8" t="b">
        <f t="shared" si="172"/>
        <v>0</v>
      </c>
      <c r="DB361" s="8" t="b">
        <f t="shared" si="173"/>
        <v>0</v>
      </c>
      <c r="DC361" s="8" t="b">
        <f t="shared" si="174"/>
        <v>0</v>
      </c>
      <c r="DD361" s="8" t="b">
        <f t="shared" si="175"/>
        <v>0</v>
      </c>
      <c r="DE361" s="8" t="b">
        <f t="shared" si="176"/>
        <v>0</v>
      </c>
      <c r="DF361" s="8">
        <f t="shared" si="177"/>
        <v>0</v>
      </c>
      <c r="DG361" s="8">
        <f t="shared" si="178"/>
        <v>0</v>
      </c>
      <c r="DH361" s="8">
        <f t="shared" si="179"/>
        <v>0</v>
      </c>
      <c r="DI361" s="8">
        <f t="shared" si="180"/>
        <v>0</v>
      </c>
      <c r="DJ361" s="19"/>
      <c r="DK361" s="18"/>
      <c r="DL361" s="18"/>
      <c r="DM361" s="19"/>
      <c r="DN361" s="19"/>
      <c r="DO361" s="18"/>
      <c r="DP361" s="18"/>
      <c r="DQ361" s="19"/>
      <c r="DR361" s="19"/>
      <c r="DS361" s="18"/>
      <c r="DT361" s="18"/>
      <c r="DU361" s="19"/>
      <c r="DV361" s="18"/>
      <c r="DW361" s="18"/>
      <c r="DX361" s="18"/>
      <c r="DY361" s="18"/>
      <c r="DZ361" s="18"/>
      <c r="EA361" s="18"/>
      <c r="EB361" s="18"/>
      <c r="EC361" s="18"/>
      <c r="ED361" s="18"/>
      <c r="EE361" s="18"/>
      <c r="EF361" s="18"/>
      <c r="EG361" s="18"/>
      <c r="EH361" s="18"/>
      <c r="EI361" s="18"/>
      <c r="EJ361" s="18"/>
      <c r="EK361" s="18"/>
      <c r="EL361" s="18"/>
      <c r="EM361" s="18"/>
      <c r="EN361" s="18"/>
      <c r="EO361" s="18"/>
      <c r="EP361" s="18"/>
      <c r="EQ361" s="18"/>
      <c r="ER361" s="18"/>
      <c r="ES361" s="18"/>
      <c r="ET361" s="18"/>
      <c r="EU361" s="18"/>
      <c r="EV361" s="18"/>
      <c r="EW361" s="18"/>
      <c r="EX361" s="18"/>
      <c r="EY361" s="18"/>
      <c r="EZ361" s="18"/>
      <c r="FA361" s="18"/>
      <c r="FB361" s="18"/>
      <c r="FC361" s="18"/>
      <c r="FD361" s="18"/>
      <c r="FE361" s="18"/>
    </row>
    <row r="362" spans="1:161" x14ac:dyDescent="0.25">
      <c r="A362" s="28"/>
      <c r="B362" s="71"/>
      <c r="C362" s="29"/>
      <c r="D362" s="30"/>
      <c r="E362" s="31"/>
      <c r="F362" s="32"/>
      <c r="G362" s="74"/>
      <c r="H362" s="33"/>
      <c r="I362" s="34"/>
      <c r="J362" s="35"/>
      <c r="K362" s="104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18"/>
      <c r="AF362" s="18"/>
      <c r="AG362" s="18"/>
      <c r="AH362" s="18"/>
      <c r="AI362" s="18"/>
      <c r="AJ362" s="18"/>
      <c r="AK362" s="18"/>
      <c r="AL362" s="18"/>
      <c r="AM362" s="18"/>
      <c r="AN362" s="18"/>
      <c r="AO362" s="18"/>
      <c r="AP362" s="18"/>
      <c r="AQ362" s="18"/>
      <c r="AR362" s="18"/>
      <c r="AS362" s="18"/>
      <c r="AT362" s="18"/>
      <c r="AU362" s="18"/>
      <c r="AV362" s="18"/>
      <c r="AW362" s="19"/>
      <c r="AX362" s="18"/>
      <c r="AY362" s="18"/>
      <c r="AZ362" s="18"/>
      <c r="BA362" s="18"/>
      <c r="BB362" s="18"/>
      <c r="BC362" s="18"/>
      <c r="BD362" s="18"/>
      <c r="BE362" s="18"/>
      <c r="BF362" s="18"/>
      <c r="BG362" s="18"/>
      <c r="BH362" s="19"/>
      <c r="BI362" s="18"/>
      <c r="BJ362" s="18"/>
      <c r="BK362" s="18"/>
      <c r="BL362" s="18"/>
      <c r="BM362" s="18"/>
      <c r="BN362" s="18"/>
      <c r="BO362" s="18"/>
      <c r="BP362" s="18"/>
      <c r="BQ362" s="18"/>
      <c r="BR362" s="18"/>
      <c r="BS362" s="19"/>
      <c r="BT362" s="18"/>
      <c r="BU362" s="18"/>
      <c r="BV362" s="18"/>
      <c r="BW362" s="18"/>
      <c r="BX362" s="18"/>
      <c r="BY362" s="18"/>
      <c r="BZ362" s="18"/>
      <c r="CA362" s="18"/>
      <c r="CB362" s="18"/>
      <c r="CC362" s="18"/>
      <c r="CD362" s="18"/>
      <c r="CE362" s="18"/>
      <c r="CF362" s="18"/>
      <c r="CG362" s="18"/>
      <c r="CH362" s="18"/>
      <c r="CI362" s="18"/>
      <c r="CJ362" s="8">
        <f t="shared" si="169"/>
        <v>0</v>
      </c>
      <c r="CK362" s="8">
        <f t="shared" si="170"/>
        <v>0</v>
      </c>
      <c r="CL362" s="8" t="str">
        <f t="shared" si="181"/>
        <v/>
      </c>
      <c r="CM362" s="8" t="str">
        <f t="shared" si="182"/>
        <v/>
      </c>
      <c r="CN362" s="8" t="str">
        <f t="shared" si="183"/>
        <v/>
      </c>
      <c r="CO362" s="8" t="str">
        <f t="shared" si="184"/>
        <v/>
      </c>
      <c r="CP362" s="8">
        <f>IF(D362="",0,IF(D362=E362,0,IF(D362&lt;E362,0,IF('Equipes et choix des points'!$I$2=1,IF('Matchs et classements'!D362&gt;'Matchs et classements'!E362,3),IF('Equipes et choix des points'!$I$2=2,IF('Matchs et classements'!D362&gt;E362,4))))))</f>
        <v>0</v>
      </c>
      <c r="CQ362" s="8">
        <f>IF(E362="",0,IF(E362=D362,0,IF(E362&lt;D362,0,IF('Equipes et choix des points'!$I$2=1,IF('Matchs et classements'!E362&gt;'Matchs et classements'!D362,3),IF('Equipes et choix des points'!$I$2=2,IF('Matchs et classements'!E362&gt;'Matchs et classements'!D362,4))))))</f>
        <v>0</v>
      </c>
      <c r="CR362" s="8">
        <f>IF(D362="",0,IF(D362&gt;E362,0,IF(D362&lt;E362,0,IF('Equipes et choix des points'!$I$2=1,IF('Matchs et classements'!D362='Matchs et classements'!E362,1),IF('Equipes et choix des points'!$I$2=2,IF('Matchs et classements'!D362='Matchs et classements'!E362,2))))))</f>
        <v>0</v>
      </c>
      <c r="CS362" s="8">
        <f>IF(E362="",0,IF(E362&gt;D362,0,IF(E362&lt;D362,0,IF('Equipes et choix des points'!$I$2=1,IF('Matchs et classements'!E362='Matchs et classements'!D362,1),IF('Equipes et choix des points'!$I$2=2,IF('Matchs et classements'!E362='Matchs et classements'!D362,2))))))</f>
        <v>0</v>
      </c>
      <c r="CT362" s="8">
        <f>IF(D362="",0,IF(D362&gt;E362,0,IF(D362=E362,0,IF('Equipes et choix des points'!$I$2=1,IF('Matchs et classements'!D362&lt;'Matchs et classements'!E362,0),IF('Equipes et choix des points'!$I$2=2,IF('Matchs et classements'!D362&lt;'Matchs et classements'!E362,1))))))</f>
        <v>0</v>
      </c>
      <c r="CU362" s="8">
        <f>IF(E362="",0,IF(E362&gt;D362,0,IF(E362=D362,0,IF('Equipes et choix des points'!$I$2=1,IF('Matchs et classements'!E362&lt;'Matchs et classements'!D362,0),IF('Equipes et choix des points'!$I$2=2,IF('Matchs et classements'!E362&lt;'Matchs et classements'!D362,1))))))</f>
        <v>0</v>
      </c>
      <c r="CV362" s="8">
        <f t="shared" si="185"/>
        <v>0</v>
      </c>
      <c r="CW362" s="8">
        <f t="shared" si="186"/>
        <v>0</v>
      </c>
      <c r="CX362" s="8">
        <f t="shared" si="187"/>
        <v>0</v>
      </c>
      <c r="CY362" s="8">
        <f t="shared" si="188"/>
        <v>0</v>
      </c>
      <c r="CZ362" s="8" t="b">
        <f t="shared" si="171"/>
        <v>0</v>
      </c>
      <c r="DA362" s="8" t="b">
        <f t="shared" si="172"/>
        <v>0</v>
      </c>
      <c r="DB362" s="8" t="b">
        <f t="shared" si="173"/>
        <v>0</v>
      </c>
      <c r="DC362" s="8" t="b">
        <f t="shared" si="174"/>
        <v>0</v>
      </c>
      <c r="DD362" s="8" t="b">
        <f t="shared" si="175"/>
        <v>0</v>
      </c>
      <c r="DE362" s="8" t="b">
        <f t="shared" si="176"/>
        <v>0</v>
      </c>
      <c r="DF362" s="8">
        <f t="shared" si="177"/>
        <v>0</v>
      </c>
      <c r="DG362" s="8">
        <f t="shared" si="178"/>
        <v>0</v>
      </c>
      <c r="DH362" s="8">
        <f t="shared" si="179"/>
        <v>0</v>
      </c>
      <c r="DI362" s="8">
        <f t="shared" si="180"/>
        <v>0</v>
      </c>
      <c r="DJ362" s="19"/>
      <c r="DK362" s="18"/>
      <c r="DL362" s="18"/>
      <c r="DM362" s="19"/>
      <c r="DN362" s="19"/>
      <c r="DO362" s="18"/>
      <c r="DP362" s="18"/>
      <c r="DQ362" s="19"/>
      <c r="DR362" s="19"/>
      <c r="DS362" s="18"/>
      <c r="DT362" s="18"/>
      <c r="DU362" s="19"/>
      <c r="DV362" s="18"/>
      <c r="DW362" s="18"/>
      <c r="DX362" s="18"/>
      <c r="DY362" s="18"/>
      <c r="DZ362" s="18"/>
      <c r="EA362" s="18"/>
      <c r="EB362" s="18"/>
      <c r="EC362" s="18"/>
      <c r="ED362" s="18"/>
      <c r="EE362" s="18"/>
      <c r="EF362" s="18"/>
      <c r="EG362" s="18"/>
      <c r="EH362" s="18"/>
      <c r="EI362" s="18"/>
      <c r="EJ362" s="18"/>
      <c r="EK362" s="18"/>
      <c r="EL362" s="18"/>
      <c r="EM362" s="18"/>
      <c r="EN362" s="18"/>
      <c r="EO362" s="18"/>
      <c r="EP362" s="18"/>
      <c r="EQ362" s="18"/>
      <c r="ER362" s="18"/>
      <c r="ES362" s="18"/>
      <c r="ET362" s="18"/>
      <c r="EU362" s="18"/>
      <c r="EV362" s="18"/>
      <c r="EW362" s="18"/>
      <c r="EX362" s="18"/>
      <c r="EY362" s="18"/>
      <c r="EZ362" s="18"/>
      <c r="FA362" s="18"/>
      <c r="FB362" s="18"/>
      <c r="FC362" s="18"/>
      <c r="FD362" s="18"/>
      <c r="FE362" s="18"/>
    </row>
    <row r="363" spans="1:161" ht="15.75" thickBot="1" x14ac:dyDescent="0.3">
      <c r="A363" s="36"/>
      <c r="B363" s="72"/>
      <c r="C363" s="37"/>
      <c r="D363" s="38"/>
      <c r="E363" s="39"/>
      <c r="F363" s="40"/>
      <c r="G363" s="75"/>
      <c r="H363" s="41"/>
      <c r="I363" s="42"/>
      <c r="J363" s="43"/>
      <c r="K363" s="105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  <c r="AE363" s="18"/>
      <c r="AF363" s="18"/>
      <c r="AG363" s="18"/>
      <c r="AH363" s="18"/>
      <c r="AI363" s="18"/>
      <c r="AJ363" s="18"/>
      <c r="AK363" s="18"/>
      <c r="AL363" s="18"/>
      <c r="AM363" s="18"/>
      <c r="AN363" s="18"/>
      <c r="AO363" s="18"/>
      <c r="AP363" s="18"/>
      <c r="AQ363" s="18"/>
      <c r="AR363" s="18"/>
      <c r="AS363" s="18"/>
      <c r="AT363" s="18"/>
      <c r="AU363" s="18"/>
      <c r="AV363" s="18"/>
      <c r="AW363" s="19"/>
      <c r="AX363" s="18"/>
      <c r="AY363" s="18"/>
      <c r="AZ363" s="18"/>
      <c r="BA363" s="18"/>
      <c r="BB363" s="18"/>
      <c r="BC363" s="18"/>
      <c r="BD363" s="18"/>
      <c r="BE363" s="18"/>
      <c r="BF363" s="18"/>
      <c r="BG363" s="18"/>
      <c r="BH363" s="19"/>
      <c r="BI363" s="18"/>
      <c r="BJ363" s="18"/>
      <c r="BK363" s="18"/>
      <c r="BL363" s="18"/>
      <c r="BM363" s="18"/>
      <c r="BN363" s="18"/>
      <c r="BO363" s="18"/>
      <c r="BP363" s="18"/>
      <c r="BQ363" s="18"/>
      <c r="BR363" s="18"/>
      <c r="BS363" s="19"/>
      <c r="BT363" s="18"/>
      <c r="BU363" s="18"/>
      <c r="BV363" s="18"/>
      <c r="BW363" s="18"/>
      <c r="BX363" s="18"/>
      <c r="BY363" s="18"/>
      <c r="BZ363" s="18"/>
      <c r="CA363" s="18"/>
      <c r="CB363" s="18"/>
      <c r="CC363" s="18"/>
      <c r="CD363" s="18"/>
      <c r="CE363" s="18"/>
      <c r="CF363" s="18"/>
      <c r="CG363" s="18"/>
      <c r="CH363" s="18"/>
      <c r="CI363" s="18"/>
      <c r="CJ363" s="8">
        <f t="shared" si="169"/>
        <v>0</v>
      </c>
      <c r="CK363" s="8">
        <f t="shared" si="170"/>
        <v>0</v>
      </c>
      <c r="CL363" s="8" t="str">
        <f t="shared" si="181"/>
        <v/>
      </c>
      <c r="CM363" s="8" t="str">
        <f t="shared" si="182"/>
        <v/>
      </c>
      <c r="CN363" s="8" t="str">
        <f t="shared" si="183"/>
        <v/>
      </c>
      <c r="CO363" s="8" t="str">
        <f t="shared" si="184"/>
        <v/>
      </c>
      <c r="CP363" s="8">
        <f>IF(D363="",0,IF(D363=E363,0,IF(D363&lt;E363,0,IF('Equipes et choix des points'!$I$2=1,IF('Matchs et classements'!D363&gt;'Matchs et classements'!E363,3),IF('Equipes et choix des points'!$I$2=2,IF('Matchs et classements'!D363&gt;E363,4))))))</f>
        <v>0</v>
      </c>
      <c r="CQ363" s="8">
        <f>IF(E363="",0,IF(E363=D363,0,IF(E363&lt;D363,0,IF('Equipes et choix des points'!$I$2=1,IF('Matchs et classements'!E363&gt;'Matchs et classements'!D363,3),IF('Equipes et choix des points'!$I$2=2,IF('Matchs et classements'!E363&gt;'Matchs et classements'!D363,4))))))</f>
        <v>0</v>
      </c>
      <c r="CR363" s="8">
        <f>IF(D363="",0,IF(D363&gt;E363,0,IF(D363&lt;E363,0,IF('Equipes et choix des points'!$I$2=1,IF('Matchs et classements'!D363='Matchs et classements'!E363,1),IF('Equipes et choix des points'!$I$2=2,IF('Matchs et classements'!D363='Matchs et classements'!E363,2))))))</f>
        <v>0</v>
      </c>
      <c r="CS363" s="8">
        <f>IF(E363="",0,IF(E363&gt;D363,0,IF(E363&lt;D363,0,IF('Equipes et choix des points'!$I$2=1,IF('Matchs et classements'!E363='Matchs et classements'!D363,1),IF('Equipes et choix des points'!$I$2=2,IF('Matchs et classements'!E363='Matchs et classements'!D363,2))))))</f>
        <v>0</v>
      </c>
      <c r="CT363" s="8">
        <f>IF(D363="",0,IF(D363&gt;E363,0,IF(D363=E363,0,IF('Equipes et choix des points'!$I$2=1,IF('Matchs et classements'!D363&lt;'Matchs et classements'!E363,0),IF('Equipes et choix des points'!$I$2=2,IF('Matchs et classements'!D363&lt;'Matchs et classements'!E363,1))))))</f>
        <v>0</v>
      </c>
      <c r="CU363" s="8">
        <f>IF(E363="",0,IF(E363&gt;D363,0,IF(E363=D363,0,IF('Equipes et choix des points'!$I$2=1,IF('Matchs et classements'!E363&lt;'Matchs et classements'!D363,0),IF('Equipes et choix des points'!$I$2=2,IF('Matchs et classements'!E363&lt;'Matchs et classements'!D363,1))))))</f>
        <v>0</v>
      </c>
      <c r="CV363" s="8">
        <f t="shared" si="185"/>
        <v>0</v>
      </c>
      <c r="CW363" s="8">
        <f t="shared" si="186"/>
        <v>0</v>
      </c>
      <c r="CX363" s="8">
        <f t="shared" si="187"/>
        <v>0</v>
      </c>
      <c r="CY363" s="8">
        <f t="shared" si="188"/>
        <v>0</v>
      </c>
      <c r="CZ363" s="8" t="b">
        <f t="shared" si="171"/>
        <v>0</v>
      </c>
      <c r="DA363" s="8" t="b">
        <f t="shared" si="172"/>
        <v>0</v>
      </c>
      <c r="DB363" s="8" t="b">
        <f t="shared" si="173"/>
        <v>0</v>
      </c>
      <c r="DC363" s="8" t="b">
        <f t="shared" si="174"/>
        <v>0</v>
      </c>
      <c r="DD363" s="8" t="b">
        <f t="shared" si="175"/>
        <v>0</v>
      </c>
      <c r="DE363" s="8" t="b">
        <f t="shared" si="176"/>
        <v>0</v>
      </c>
      <c r="DF363" s="8">
        <f t="shared" si="177"/>
        <v>0</v>
      </c>
      <c r="DG363" s="8">
        <f t="shared" si="178"/>
        <v>0</v>
      </c>
      <c r="DH363" s="8">
        <f t="shared" si="179"/>
        <v>0</v>
      </c>
      <c r="DI363" s="8">
        <f t="shared" si="180"/>
        <v>0</v>
      </c>
      <c r="DJ363" s="19"/>
      <c r="DK363" s="18"/>
      <c r="DL363" s="18"/>
      <c r="DM363" s="19"/>
      <c r="DN363" s="19"/>
      <c r="DO363" s="18"/>
      <c r="DP363" s="18"/>
      <c r="DQ363" s="19"/>
      <c r="DR363" s="19"/>
      <c r="DS363" s="18"/>
      <c r="DT363" s="18"/>
      <c r="DU363" s="19"/>
      <c r="DV363" s="18"/>
      <c r="DW363" s="18"/>
      <c r="DX363" s="18"/>
      <c r="DY363" s="18"/>
      <c r="DZ363" s="18"/>
      <c r="EA363" s="18"/>
      <c r="EB363" s="18"/>
      <c r="EC363" s="18"/>
      <c r="ED363" s="18"/>
      <c r="EE363" s="18"/>
      <c r="EF363" s="18"/>
      <c r="EG363" s="18"/>
      <c r="EH363" s="18"/>
      <c r="EI363" s="18"/>
      <c r="EJ363" s="18"/>
      <c r="EK363" s="18"/>
      <c r="EL363" s="18"/>
      <c r="EM363" s="18"/>
      <c r="EN363" s="18"/>
      <c r="EO363" s="18"/>
      <c r="EP363" s="18"/>
      <c r="EQ363" s="18"/>
      <c r="ER363" s="18"/>
      <c r="ES363" s="18"/>
      <c r="ET363" s="18"/>
      <c r="EU363" s="18"/>
      <c r="EV363" s="18"/>
      <c r="EW363" s="18"/>
      <c r="EX363" s="18"/>
      <c r="EY363" s="18"/>
      <c r="EZ363" s="18"/>
      <c r="FA363" s="18"/>
      <c r="FB363" s="18"/>
      <c r="FC363" s="18"/>
      <c r="FD363" s="18"/>
      <c r="FE363" s="18"/>
    </row>
    <row r="364" spans="1:161" x14ac:dyDescent="0.25">
      <c r="A364" s="20"/>
      <c r="B364" s="70"/>
      <c r="C364" s="21"/>
      <c r="D364" s="22"/>
      <c r="E364" s="23"/>
      <c r="F364" s="24"/>
      <c r="G364" s="73"/>
      <c r="H364" s="25"/>
      <c r="I364" s="26"/>
      <c r="J364" s="27"/>
      <c r="K364" s="103">
        <v>37</v>
      </c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18"/>
      <c r="AF364" s="18"/>
      <c r="AG364" s="18"/>
      <c r="AH364" s="18"/>
      <c r="AI364" s="18"/>
      <c r="AJ364" s="18"/>
      <c r="AK364" s="18"/>
      <c r="AL364" s="18"/>
      <c r="AM364" s="18"/>
      <c r="AN364" s="18"/>
      <c r="AO364" s="18"/>
      <c r="AP364" s="18"/>
      <c r="AQ364" s="18"/>
      <c r="AR364" s="18"/>
      <c r="AS364" s="18"/>
      <c r="AT364" s="18"/>
      <c r="AU364" s="18"/>
      <c r="AV364" s="18"/>
      <c r="AW364" s="19"/>
      <c r="AX364" s="18"/>
      <c r="AY364" s="18"/>
      <c r="AZ364" s="18"/>
      <c r="BA364" s="18"/>
      <c r="BB364" s="18"/>
      <c r="BC364" s="18"/>
      <c r="BD364" s="18"/>
      <c r="BE364" s="18"/>
      <c r="BF364" s="18"/>
      <c r="BG364" s="18"/>
      <c r="BH364" s="19"/>
      <c r="BI364" s="18"/>
      <c r="BJ364" s="18"/>
      <c r="BK364" s="18"/>
      <c r="BL364" s="18"/>
      <c r="BM364" s="18"/>
      <c r="BN364" s="18"/>
      <c r="BO364" s="18"/>
      <c r="BP364" s="18"/>
      <c r="BQ364" s="18"/>
      <c r="BR364" s="18"/>
      <c r="BS364" s="19"/>
      <c r="BT364" s="18"/>
      <c r="BU364" s="18"/>
      <c r="BV364" s="18"/>
      <c r="BW364" s="18"/>
      <c r="BX364" s="18"/>
      <c r="BY364" s="18"/>
      <c r="BZ364" s="18"/>
      <c r="CA364" s="18"/>
      <c r="CB364" s="18"/>
      <c r="CC364" s="18"/>
      <c r="CD364" s="18"/>
      <c r="CE364" s="18"/>
      <c r="CF364" s="18"/>
      <c r="CG364" s="18"/>
      <c r="CH364" s="18"/>
      <c r="CI364" s="18"/>
      <c r="CJ364" s="8">
        <f t="shared" si="169"/>
        <v>0</v>
      </c>
      <c r="CK364" s="8">
        <f t="shared" si="170"/>
        <v>0</v>
      </c>
      <c r="CL364" s="8" t="str">
        <f t="shared" si="181"/>
        <v/>
      </c>
      <c r="CM364" s="8" t="str">
        <f t="shared" si="182"/>
        <v/>
      </c>
      <c r="CN364" s="8" t="str">
        <f t="shared" si="183"/>
        <v/>
      </c>
      <c r="CO364" s="8" t="str">
        <f t="shared" si="184"/>
        <v/>
      </c>
      <c r="CP364" s="8">
        <f>IF(D364="",0,IF(D364=E364,0,IF(D364&lt;E364,0,IF('Equipes et choix des points'!$I$2=1,IF('Matchs et classements'!D364&gt;'Matchs et classements'!E364,3),IF('Equipes et choix des points'!$I$2=2,IF('Matchs et classements'!D364&gt;E364,4))))))</f>
        <v>0</v>
      </c>
      <c r="CQ364" s="8">
        <f>IF(E364="",0,IF(E364=D364,0,IF(E364&lt;D364,0,IF('Equipes et choix des points'!$I$2=1,IF('Matchs et classements'!E364&gt;'Matchs et classements'!D364,3),IF('Equipes et choix des points'!$I$2=2,IF('Matchs et classements'!E364&gt;'Matchs et classements'!D364,4))))))</f>
        <v>0</v>
      </c>
      <c r="CR364" s="8">
        <f>IF(D364="",0,IF(D364&gt;E364,0,IF(D364&lt;E364,0,IF('Equipes et choix des points'!$I$2=1,IF('Matchs et classements'!D364='Matchs et classements'!E364,1),IF('Equipes et choix des points'!$I$2=2,IF('Matchs et classements'!D364='Matchs et classements'!E364,2))))))</f>
        <v>0</v>
      </c>
      <c r="CS364" s="8">
        <f>IF(E364="",0,IF(E364&gt;D364,0,IF(E364&lt;D364,0,IF('Equipes et choix des points'!$I$2=1,IF('Matchs et classements'!E364='Matchs et classements'!D364,1),IF('Equipes et choix des points'!$I$2=2,IF('Matchs et classements'!E364='Matchs et classements'!D364,2))))))</f>
        <v>0</v>
      </c>
      <c r="CT364" s="8">
        <f>IF(D364="",0,IF(D364&gt;E364,0,IF(D364=E364,0,IF('Equipes et choix des points'!$I$2=1,IF('Matchs et classements'!D364&lt;'Matchs et classements'!E364,0),IF('Equipes et choix des points'!$I$2=2,IF('Matchs et classements'!D364&lt;'Matchs et classements'!E364,1))))))</f>
        <v>0</v>
      </c>
      <c r="CU364" s="8">
        <f>IF(E364="",0,IF(E364&gt;D364,0,IF(E364=D364,0,IF('Equipes et choix des points'!$I$2=1,IF('Matchs et classements'!E364&lt;'Matchs et classements'!D364,0),IF('Equipes et choix des points'!$I$2=2,IF('Matchs et classements'!E364&lt;'Matchs et classements'!D364,1))))))</f>
        <v>0</v>
      </c>
      <c r="CV364" s="8">
        <f t="shared" si="185"/>
        <v>0</v>
      </c>
      <c r="CW364" s="8">
        <f t="shared" si="186"/>
        <v>0</v>
      </c>
      <c r="CX364" s="8">
        <f t="shared" si="187"/>
        <v>0</v>
      </c>
      <c r="CY364" s="8">
        <f t="shared" si="188"/>
        <v>0</v>
      </c>
      <c r="CZ364" s="8" t="b">
        <f t="shared" si="171"/>
        <v>0</v>
      </c>
      <c r="DA364" s="8" t="b">
        <f t="shared" si="172"/>
        <v>0</v>
      </c>
      <c r="DB364" s="8" t="b">
        <f t="shared" si="173"/>
        <v>0</v>
      </c>
      <c r="DC364" s="8" t="b">
        <f t="shared" si="174"/>
        <v>0</v>
      </c>
      <c r="DD364" s="8" t="b">
        <f t="shared" si="175"/>
        <v>0</v>
      </c>
      <c r="DE364" s="8" t="b">
        <f t="shared" si="176"/>
        <v>0</v>
      </c>
      <c r="DF364" s="8">
        <f t="shared" si="177"/>
        <v>0</v>
      </c>
      <c r="DG364" s="8">
        <f t="shared" si="178"/>
        <v>0</v>
      </c>
      <c r="DH364" s="8">
        <f t="shared" si="179"/>
        <v>0</v>
      </c>
      <c r="DI364" s="8">
        <f t="shared" si="180"/>
        <v>0</v>
      </c>
      <c r="DJ364" s="19"/>
      <c r="DK364" s="18"/>
      <c r="DL364" s="18"/>
      <c r="DM364" s="19"/>
      <c r="DN364" s="19"/>
      <c r="DO364" s="18"/>
      <c r="DP364" s="18"/>
      <c r="DQ364" s="19"/>
      <c r="DR364" s="19"/>
      <c r="DS364" s="18"/>
      <c r="DT364" s="18"/>
      <c r="DU364" s="19"/>
      <c r="DV364" s="18"/>
      <c r="DW364" s="18"/>
      <c r="DX364" s="18"/>
      <c r="DY364" s="18"/>
      <c r="DZ364" s="18"/>
      <c r="EA364" s="18"/>
      <c r="EB364" s="18"/>
      <c r="EC364" s="18"/>
      <c r="ED364" s="18"/>
      <c r="EE364" s="18"/>
      <c r="EF364" s="18"/>
      <c r="EG364" s="18"/>
      <c r="EH364" s="18"/>
      <c r="EI364" s="18"/>
      <c r="EJ364" s="18"/>
      <c r="EK364" s="18"/>
      <c r="EL364" s="18"/>
      <c r="EM364" s="18"/>
      <c r="EN364" s="18"/>
      <c r="EO364" s="18"/>
      <c r="EP364" s="18"/>
      <c r="EQ364" s="18"/>
      <c r="ER364" s="18"/>
      <c r="ES364" s="18"/>
      <c r="ET364" s="18"/>
      <c r="EU364" s="18"/>
      <c r="EV364" s="18"/>
      <c r="EW364" s="18"/>
      <c r="EX364" s="18"/>
      <c r="EY364" s="18"/>
      <c r="EZ364" s="18"/>
      <c r="FA364" s="18"/>
      <c r="FB364" s="18"/>
      <c r="FC364" s="18"/>
      <c r="FD364" s="18"/>
      <c r="FE364" s="18"/>
    </row>
    <row r="365" spans="1:161" x14ac:dyDescent="0.25">
      <c r="A365" s="28"/>
      <c r="B365" s="71"/>
      <c r="C365" s="29"/>
      <c r="D365" s="30"/>
      <c r="E365" s="31"/>
      <c r="F365" s="32"/>
      <c r="G365" s="74"/>
      <c r="H365" s="33"/>
      <c r="I365" s="34"/>
      <c r="J365" s="35"/>
      <c r="K365" s="104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18"/>
      <c r="AF365" s="18"/>
      <c r="AG365" s="18"/>
      <c r="AH365" s="18"/>
      <c r="AI365" s="18"/>
      <c r="AJ365" s="18"/>
      <c r="AK365" s="18"/>
      <c r="AL365" s="18"/>
      <c r="AM365" s="18"/>
      <c r="AN365" s="18"/>
      <c r="AO365" s="18"/>
      <c r="AP365" s="18"/>
      <c r="AQ365" s="18"/>
      <c r="AR365" s="18"/>
      <c r="AS365" s="18"/>
      <c r="AT365" s="18"/>
      <c r="AU365" s="18"/>
      <c r="AV365" s="18"/>
      <c r="AW365" s="19"/>
      <c r="AX365" s="18"/>
      <c r="AY365" s="18"/>
      <c r="AZ365" s="18"/>
      <c r="BA365" s="18"/>
      <c r="BB365" s="18"/>
      <c r="BC365" s="18"/>
      <c r="BD365" s="18"/>
      <c r="BE365" s="18"/>
      <c r="BF365" s="18"/>
      <c r="BG365" s="18"/>
      <c r="BH365" s="19"/>
      <c r="BI365" s="18"/>
      <c r="BJ365" s="18"/>
      <c r="BK365" s="18"/>
      <c r="BL365" s="18"/>
      <c r="BM365" s="18"/>
      <c r="BN365" s="18"/>
      <c r="BO365" s="18"/>
      <c r="BP365" s="18"/>
      <c r="BQ365" s="18"/>
      <c r="BR365" s="18"/>
      <c r="BS365" s="19"/>
      <c r="BT365" s="18"/>
      <c r="BU365" s="18"/>
      <c r="BV365" s="18"/>
      <c r="BW365" s="18"/>
      <c r="BX365" s="18"/>
      <c r="BY365" s="18"/>
      <c r="BZ365" s="18"/>
      <c r="CA365" s="18"/>
      <c r="CB365" s="18"/>
      <c r="CC365" s="18"/>
      <c r="CD365" s="18"/>
      <c r="CE365" s="18"/>
      <c r="CF365" s="18"/>
      <c r="CG365" s="18"/>
      <c r="CH365" s="18"/>
      <c r="CI365" s="18"/>
      <c r="CJ365" s="8">
        <f t="shared" si="169"/>
        <v>0</v>
      </c>
      <c r="CK365" s="8">
        <f t="shared" si="170"/>
        <v>0</v>
      </c>
      <c r="CL365" s="8" t="str">
        <f t="shared" si="181"/>
        <v/>
      </c>
      <c r="CM365" s="8" t="str">
        <f t="shared" si="182"/>
        <v/>
      </c>
      <c r="CN365" s="8" t="str">
        <f t="shared" si="183"/>
        <v/>
      </c>
      <c r="CO365" s="8" t="str">
        <f t="shared" si="184"/>
        <v/>
      </c>
      <c r="CP365" s="8">
        <f>IF(D365="",0,IF(D365=E365,0,IF(D365&lt;E365,0,IF('Equipes et choix des points'!$I$2=1,IF('Matchs et classements'!D365&gt;'Matchs et classements'!E365,3),IF('Equipes et choix des points'!$I$2=2,IF('Matchs et classements'!D365&gt;E365,4))))))</f>
        <v>0</v>
      </c>
      <c r="CQ365" s="8">
        <f>IF(E365="",0,IF(E365=D365,0,IF(E365&lt;D365,0,IF('Equipes et choix des points'!$I$2=1,IF('Matchs et classements'!E365&gt;'Matchs et classements'!D365,3),IF('Equipes et choix des points'!$I$2=2,IF('Matchs et classements'!E365&gt;'Matchs et classements'!D365,4))))))</f>
        <v>0</v>
      </c>
      <c r="CR365" s="8">
        <f>IF(D365="",0,IF(D365&gt;E365,0,IF(D365&lt;E365,0,IF('Equipes et choix des points'!$I$2=1,IF('Matchs et classements'!D365='Matchs et classements'!E365,1),IF('Equipes et choix des points'!$I$2=2,IF('Matchs et classements'!D365='Matchs et classements'!E365,2))))))</f>
        <v>0</v>
      </c>
      <c r="CS365" s="8">
        <f>IF(E365="",0,IF(E365&gt;D365,0,IF(E365&lt;D365,0,IF('Equipes et choix des points'!$I$2=1,IF('Matchs et classements'!E365='Matchs et classements'!D365,1),IF('Equipes et choix des points'!$I$2=2,IF('Matchs et classements'!E365='Matchs et classements'!D365,2))))))</f>
        <v>0</v>
      </c>
      <c r="CT365" s="8">
        <f>IF(D365="",0,IF(D365&gt;E365,0,IF(D365=E365,0,IF('Equipes et choix des points'!$I$2=1,IF('Matchs et classements'!D365&lt;'Matchs et classements'!E365,0),IF('Equipes et choix des points'!$I$2=2,IF('Matchs et classements'!D365&lt;'Matchs et classements'!E365,1))))))</f>
        <v>0</v>
      </c>
      <c r="CU365" s="8">
        <f>IF(E365="",0,IF(E365&gt;D365,0,IF(E365=D365,0,IF('Equipes et choix des points'!$I$2=1,IF('Matchs et classements'!E365&lt;'Matchs et classements'!D365,0),IF('Equipes et choix des points'!$I$2=2,IF('Matchs et classements'!E365&lt;'Matchs et classements'!D365,1))))))</f>
        <v>0</v>
      </c>
      <c r="CV365" s="8">
        <f t="shared" si="185"/>
        <v>0</v>
      </c>
      <c r="CW365" s="8">
        <f t="shared" si="186"/>
        <v>0</v>
      </c>
      <c r="CX365" s="8">
        <f t="shared" si="187"/>
        <v>0</v>
      </c>
      <c r="CY365" s="8">
        <f t="shared" si="188"/>
        <v>0</v>
      </c>
      <c r="CZ365" s="8" t="b">
        <f t="shared" si="171"/>
        <v>0</v>
      </c>
      <c r="DA365" s="8" t="b">
        <f t="shared" si="172"/>
        <v>0</v>
      </c>
      <c r="DB365" s="8" t="b">
        <f t="shared" si="173"/>
        <v>0</v>
      </c>
      <c r="DC365" s="8" t="b">
        <f t="shared" si="174"/>
        <v>0</v>
      </c>
      <c r="DD365" s="8" t="b">
        <f t="shared" si="175"/>
        <v>0</v>
      </c>
      <c r="DE365" s="8" t="b">
        <f t="shared" si="176"/>
        <v>0</v>
      </c>
      <c r="DF365" s="8">
        <f t="shared" si="177"/>
        <v>0</v>
      </c>
      <c r="DG365" s="8">
        <f t="shared" si="178"/>
        <v>0</v>
      </c>
      <c r="DH365" s="8">
        <f t="shared" si="179"/>
        <v>0</v>
      </c>
      <c r="DI365" s="8">
        <f t="shared" si="180"/>
        <v>0</v>
      </c>
      <c r="DJ365" s="19"/>
      <c r="DK365" s="18"/>
      <c r="DL365" s="18"/>
      <c r="DM365" s="19"/>
      <c r="DN365" s="19"/>
      <c r="DO365" s="18"/>
      <c r="DP365" s="18"/>
      <c r="DQ365" s="19"/>
      <c r="DR365" s="19"/>
      <c r="DS365" s="18"/>
      <c r="DT365" s="18"/>
      <c r="DU365" s="19"/>
      <c r="DV365" s="18"/>
      <c r="DW365" s="18"/>
      <c r="DX365" s="18"/>
      <c r="DY365" s="18"/>
      <c r="DZ365" s="18"/>
      <c r="EA365" s="18"/>
      <c r="EB365" s="18"/>
      <c r="EC365" s="18"/>
      <c r="ED365" s="18"/>
      <c r="EE365" s="18"/>
      <c r="EF365" s="18"/>
      <c r="EG365" s="18"/>
      <c r="EH365" s="18"/>
      <c r="EI365" s="18"/>
      <c r="EJ365" s="18"/>
      <c r="EK365" s="18"/>
      <c r="EL365" s="18"/>
      <c r="EM365" s="18"/>
      <c r="EN365" s="18"/>
      <c r="EO365" s="18"/>
      <c r="EP365" s="18"/>
      <c r="EQ365" s="18"/>
      <c r="ER365" s="18"/>
      <c r="ES365" s="18"/>
      <c r="ET365" s="18"/>
      <c r="EU365" s="18"/>
      <c r="EV365" s="18"/>
      <c r="EW365" s="18"/>
      <c r="EX365" s="18"/>
      <c r="EY365" s="18"/>
      <c r="EZ365" s="18"/>
      <c r="FA365" s="18"/>
      <c r="FB365" s="18"/>
      <c r="FC365" s="18"/>
      <c r="FD365" s="18"/>
      <c r="FE365" s="18"/>
    </row>
    <row r="366" spans="1:161" x14ac:dyDescent="0.25">
      <c r="A366" s="28"/>
      <c r="B366" s="71"/>
      <c r="C366" s="29"/>
      <c r="D366" s="30"/>
      <c r="E366" s="31"/>
      <c r="F366" s="32"/>
      <c r="G366" s="74"/>
      <c r="H366" s="33"/>
      <c r="I366" s="34"/>
      <c r="J366" s="35"/>
      <c r="K366" s="104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18"/>
      <c r="AF366" s="18"/>
      <c r="AG366" s="18"/>
      <c r="AH366" s="18"/>
      <c r="AI366" s="18"/>
      <c r="AJ366" s="18"/>
      <c r="AK366" s="18"/>
      <c r="AL366" s="18"/>
      <c r="AM366" s="18"/>
      <c r="AN366" s="18"/>
      <c r="AO366" s="18"/>
      <c r="AP366" s="18"/>
      <c r="AQ366" s="18"/>
      <c r="AR366" s="18"/>
      <c r="AS366" s="18"/>
      <c r="AT366" s="18"/>
      <c r="AU366" s="18"/>
      <c r="AV366" s="18"/>
      <c r="AW366" s="19"/>
      <c r="AX366" s="18"/>
      <c r="AY366" s="18"/>
      <c r="AZ366" s="18"/>
      <c r="BA366" s="18"/>
      <c r="BB366" s="18"/>
      <c r="BC366" s="18"/>
      <c r="BD366" s="18"/>
      <c r="BE366" s="18"/>
      <c r="BF366" s="18"/>
      <c r="BG366" s="18"/>
      <c r="BH366" s="19"/>
      <c r="BI366" s="18"/>
      <c r="BJ366" s="18"/>
      <c r="BK366" s="18"/>
      <c r="BL366" s="18"/>
      <c r="BM366" s="18"/>
      <c r="BN366" s="18"/>
      <c r="BO366" s="18"/>
      <c r="BP366" s="18"/>
      <c r="BQ366" s="18"/>
      <c r="BR366" s="18"/>
      <c r="BS366" s="19"/>
      <c r="BT366" s="18"/>
      <c r="BU366" s="18"/>
      <c r="BV366" s="18"/>
      <c r="BW366" s="18"/>
      <c r="BX366" s="18"/>
      <c r="BY366" s="18"/>
      <c r="BZ366" s="18"/>
      <c r="CA366" s="18"/>
      <c r="CB366" s="18"/>
      <c r="CC366" s="18"/>
      <c r="CD366" s="18"/>
      <c r="CE366" s="18"/>
      <c r="CF366" s="18"/>
      <c r="CG366" s="18"/>
      <c r="CH366" s="18"/>
      <c r="CI366" s="18"/>
      <c r="CJ366" s="8">
        <f t="shared" si="169"/>
        <v>0</v>
      </c>
      <c r="CK366" s="8">
        <f t="shared" si="170"/>
        <v>0</v>
      </c>
      <c r="CL366" s="8" t="str">
        <f t="shared" si="181"/>
        <v/>
      </c>
      <c r="CM366" s="8" t="str">
        <f t="shared" si="182"/>
        <v/>
      </c>
      <c r="CN366" s="8" t="str">
        <f t="shared" si="183"/>
        <v/>
      </c>
      <c r="CO366" s="8" t="str">
        <f t="shared" si="184"/>
        <v/>
      </c>
      <c r="CP366" s="8">
        <f>IF(D366="",0,IF(D366=E366,0,IF(D366&lt;E366,0,IF('Equipes et choix des points'!$I$2=1,IF('Matchs et classements'!D366&gt;'Matchs et classements'!E366,3),IF('Equipes et choix des points'!$I$2=2,IF('Matchs et classements'!D366&gt;E366,4))))))</f>
        <v>0</v>
      </c>
      <c r="CQ366" s="8">
        <f>IF(E366="",0,IF(E366=D366,0,IF(E366&lt;D366,0,IF('Equipes et choix des points'!$I$2=1,IF('Matchs et classements'!E366&gt;'Matchs et classements'!D366,3),IF('Equipes et choix des points'!$I$2=2,IF('Matchs et classements'!E366&gt;'Matchs et classements'!D366,4))))))</f>
        <v>0</v>
      </c>
      <c r="CR366" s="8">
        <f>IF(D366="",0,IF(D366&gt;E366,0,IF(D366&lt;E366,0,IF('Equipes et choix des points'!$I$2=1,IF('Matchs et classements'!D366='Matchs et classements'!E366,1),IF('Equipes et choix des points'!$I$2=2,IF('Matchs et classements'!D366='Matchs et classements'!E366,2))))))</f>
        <v>0</v>
      </c>
      <c r="CS366" s="8">
        <f>IF(E366="",0,IF(E366&gt;D366,0,IF(E366&lt;D366,0,IF('Equipes et choix des points'!$I$2=1,IF('Matchs et classements'!E366='Matchs et classements'!D366,1),IF('Equipes et choix des points'!$I$2=2,IF('Matchs et classements'!E366='Matchs et classements'!D366,2))))))</f>
        <v>0</v>
      </c>
      <c r="CT366" s="8">
        <f>IF(D366="",0,IF(D366&gt;E366,0,IF(D366=E366,0,IF('Equipes et choix des points'!$I$2=1,IF('Matchs et classements'!D366&lt;'Matchs et classements'!E366,0),IF('Equipes et choix des points'!$I$2=2,IF('Matchs et classements'!D366&lt;'Matchs et classements'!E366,1))))))</f>
        <v>0</v>
      </c>
      <c r="CU366" s="8">
        <f>IF(E366="",0,IF(E366&gt;D366,0,IF(E366=D366,0,IF('Equipes et choix des points'!$I$2=1,IF('Matchs et classements'!E366&lt;'Matchs et classements'!D366,0),IF('Equipes et choix des points'!$I$2=2,IF('Matchs et classements'!E366&lt;'Matchs et classements'!D366,1))))))</f>
        <v>0</v>
      </c>
      <c r="CV366" s="8">
        <f t="shared" si="185"/>
        <v>0</v>
      </c>
      <c r="CW366" s="8">
        <f t="shared" si="186"/>
        <v>0</v>
      </c>
      <c r="CX366" s="8">
        <f t="shared" si="187"/>
        <v>0</v>
      </c>
      <c r="CY366" s="8">
        <f t="shared" si="188"/>
        <v>0</v>
      </c>
      <c r="CZ366" s="8" t="b">
        <f t="shared" si="171"/>
        <v>0</v>
      </c>
      <c r="DA366" s="8" t="b">
        <f t="shared" si="172"/>
        <v>0</v>
      </c>
      <c r="DB366" s="8" t="b">
        <f t="shared" si="173"/>
        <v>0</v>
      </c>
      <c r="DC366" s="8" t="b">
        <f t="shared" si="174"/>
        <v>0</v>
      </c>
      <c r="DD366" s="8" t="b">
        <f t="shared" si="175"/>
        <v>0</v>
      </c>
      <c r="DE366" s="8" t="b">
        <f t="shared" si="176"/>
        <v>0</v>
      </c>
      <c r="DF366" s="8">
        <f t="shared" si="177"/>
        <v>0</v>
      </c>
      <c r="DG366" s="8">
        <f t="shared" si="178"/>
        <v>0</v>
      </c>
      <c r="DH366" s="8">
        <f t="shared" si="179"/>
        <v>0</v>
      </c>
      <c r="DI366" s="8">
        <f t="shared" si="180"/>
        <v>0</v>
      </c>
      <c r="DJ366" s="19"/>
      <c r="DK366" s="18"/>
      <c r="DL366" s="18"/>
      <c r="DM366" s="19"/>
      <c r="DN366" s="19"/>
      <c r="DO366" s="18"/>
      <c r="DP366" s="18"/>
      <c r="DQ366" s="19"/>
      <c r="DR366" s="19"/>
      <c r="DS366" s="18"/>
      <c r="DT366" s="18"/>
      <c r="DU366" s="19"/>
      <c r="DV366" s="18"/>
      <c r="DW366" s="18"/>
      <c r="DX366" s="18"/>
      <c r="DY366" s="18"/>
      <c r="DZ366" s="18"/>
      <c r="EA366" s="18"/>
      <c r="EB366" s="18"/>
      <c r="EC366" s="18"/>
      <c r="ED366" s="18"/>
      <c r="EE366" s="18"/>
      <c r="EF366" s="18"/>
      <c r="EG366" s="18"/>
      <c r="EH366" s="18"/>
      <c r="EI366" s="18"/>
      <c r="EJ366" s="18"/>
      <c r="EK366" s="18"/>
      <c r="EL366" s="18"/>
      <c r="EM366" s="18"/>
      <c r="EN366" s="18"/>
      <c r="EO366" s="18"/>
      <c r="EP366" s="18"/>
      <c r="EQ366" s="18"/>
      <c r="ER366" s="18"/>
      <c r="ES366" s="18"/>
      <c r="ET366" s="18"/>
      <c r="EU366" s="18"/>
      <c r="EV366" s="18"/>
      <c r="EW366" s="18"/>
      <c r="EX366" s="18"/>
      <c r="EY366" s="18"/>
      <c r="EZ366" s="18"/>
      <c r="FA366" s="18"/>
      <c r="FB366" s="18"/>
      <c r="FC366" s="18"/>
      <c r="FD366" s="18"/>
      <c r="FE366" s="18"/>
    </row>
    <row r="367" spans="1:161" x14ac:dyDescent="0.25">
      <c r="A367" s="28"/>
      <c r="B367" s="71"/>
      <c r="C367" s="29"/>
      <c r="D367" s="30"/>
      <c r="E367" s="31"/>
      <c r="F367" s="32"/>
      <c r="G367" s="74"/>
      <c r="H367" s="33"/>
      <c r="I367" s="34"/>
      <c r="J367" s="35"/>
      <c r="K367" s="104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18"/>
      <c r="AF367" s="18"/>
      <c r="AG367" s="18"/>
      <c r="AH367" s="18"/>
      <c r="AI367" s="18"/>
      <c r="AJ367" s="18"/>
      <c r="AK367" s="18"/>
      <c r="AL367" s="18"/>
      <c r="AM367" s="18"/>
      <c r="AN367" s="18"/>
      <c r="AO367" s="18"/>
      <c r="AP367" s="18"/>
      <c r="AQ367" s="18"/>
      <c r="AR367" s="18"/>
      <c r="AS367" s="18"/>
      <c r="AT367" s="18"/>
      <c r="AU367" s="18"/>
      <c r="AV367" s="18"/>
      <c r="AW367" s="19"/>
      <c r="AX367" s="18"/>
      <c r="AY367" s="18"/>
      <c r="AZ367" s="18"/>
      <c r="BA367" s="18"/>
      <c r="BB367" s="18"/>
      <c r="BC367" s="18"/>
      <c r="BD367" s="18"/>
      <c r="BE367" s="18"/>
      <c r="BF367" s="18"/>
      <c r="BG367" s="18"/>
      <c r="BH367" s="19"/>
      <c r="BI367" s="18"/>
      <c r="BJ367" s="18"/>
      <c r="BK367" s="18"/>
      <c r="BL367" s="18"/>
      <c r="BM367" s="18"/>
      <c r="BN367" s="18"/>
      <c r="BO367" s="18"/>
      <c r="BP367" s="18"/>
      <c r="BQ367" s="18"/>
      <c r="BR367" s="18"/>
      <c r="BS367" s="19"/>
      <c r="BT367" s="18"/>
      <c r="BU367" s="18"/>
      <c r="BV367" s="18"/>
      <c r="BW367" s="18"/>
      <c r="BX367" s="18"/>
      <c r="BY367" s="18"/>
      <c r="BZ367" s="18"/>
      <c r="CA367" s="18"/>
      <c r="CB367" s="18"/>
      <c r="CC367" s="18"/>
      <c r="CD367" s="18"/>
      <c r="CE367" s="18"/>
      <c r="CF367" s="18"/>
      <c r="CG367" s="18"/>
      <c r="CH367" s="18"/>
      <c r="CI367" s="18"/>
      <c r="CJ367" s="8">
        <f t="shared" si="169"/>
        <v>0</v>
      </c>
      <c r="CK367" s="8">
        <f t="shared" si="170"/>
        <v>0</v>
      </c>
      <c r="CL367" s="8" t="str">
        <f t="shared" si="181"/>
        <v/>
      </c>
      <c r="CM367" s="8" t="str">
        <f t="shared" si="182"/>
        <v/>
      </c>
      <c r="CN367" s="8" t="str">
        <f t="shared" si="183"/>
        <v/>
      </c>
      <c r="CO367" s="8" t="str">
        <f t="shared" si="184"/>
        <v/>
      </c>
      <c r="CP367" s="8">
        <f>IF(D367="",0,IF(D367=E367,0,IF(D367&lt;E367,0,IF('Equipes et choix des points'!$I$2=1,IF('Matchs et classements'!D367&gt;'Matchs et classements'!E367,3),IF('Equipes et choix des points'!$I$2=2,IF('Matchs et classements'!D367&gt;E367,4))))))</f>
        <v>0</v>
      </c>
      <c r="CQ367" s="8">
        <f>IF(E367="",0,IF(E367=D367,0,IF(E367&lt;D367,0,IF('Equipes et choix des points'!$I$2=1,IF('Matchs et classements'!E367&gt;'Matchs et classements'!D367,3),IF('Equipes et choix des points'!$I$2=2,IF('Matchs et classements'!E367&gt;'Matchs et classements'!D367,4))))))</f>
        <v>0</v>
      </c>
      <c r="CR367" s="8">
        <f>IF(D367="",0,IF(D367&gt;E367,0,IF(D367&lt;E367,0,IF('Equipes et choix des points'!$I$2=1,IF('Matchs et classements'!D367='Matchs et classements'!E367,1),IF('Equipes et choix des points'!$I$2=2,IF('Matchs et classements'!D367='Matchs et classements'!E367,2))))))</f>
        <v>0</v>
      </c>
      <c r="CS367" s="8">
        <f>IF(E367="",0,IF(E367&gt;D367,0,IF(E367&lt;D367,0,IF('Equipes et choix des points'!$I$2=1,IF('Matchs et classements'!E367='Matchs et classements'!D367,1),IF('Equipes et choix des points'!$I$2=2,IF('Matchs et classements'!E367='Matchs et classements'!D367,2))))))</f>
        <v>0</v>
      </c>
      <c r="CT367" s="8">
        <f>IF(D367="",0,IF(D367&gt;E367,0,IF(D367=E367,0,IF('Equipes et choix des points'!$I$2=1,IF('Matchs et classements'!D367&lt;'Matchs et classements'!E367,0),IF('Equipes et choix des points'!$I$2=2,IF('Matchs et classements'!D367&lt;'Matchs et classements'!E367,1))))))</f>
        <v>0</v>
      </c>
      <c r="CU367" s="8">
        <f>IF(E367="",0,IF(E367&gt;D367,0,IF(E367=D367,0,IF('Equipes et choix des points'!$I$2=1,IF('Matchs et classements'!E367&lt;'Matchs et classements'!D367,0),IF('Equipes et choix des points'!$I$2=2,IF('Matchs et classements'!E367&lt;'Matchs et classements'!D367,1))))))</f>
        <v>0</v>
      </c>
      <c r="CV367" s="8">
        <f t="shared" si="185"/>
        <v>0</v>
      </c>
      <c r="CW367" s="8">
        <f t="shared" si="186"/>
        <v>0</v>
      </c>
      <c r="CX367" s="8">
        <f t="shared" si="187"/>
        <v>0</v>
      </c>
      <c r="CY367" s="8">
        <f t="shared" si="188"/>
        <v>0</v>
      </c>
      <c r="CZ367" s="8" t="b">
        <f t="shared" si="171"/>
        <v>0</v>
      </c>
      <c r="DA367" s="8" t="b">
        <f t="shared" si="172"/>
        <v>0</v>
      </c>
      <c r="DB367" s="8" t="b">
        <f t="shared" si="173"/>
        <v>0</v>
      </c>
      <c r="DC367" s="8" t="b">
        <f t="shared" si="174"/>
        <v>0</v>
      </c>
      <c r="DD367" s="8" t="b">
        <f t="shared" si="175"/>
        <v>0</v>
      </c>
      <c r="DE367" s="8" t="b">
        <f t="shared" si="176"/>
        <v>0</v>
      </c>
      <c r="DF367" s="8">
        <f t="shared" si="177"/>
        <v>0</v>
      </c>
      <c r="DG367" s="8">
        <f t="shared" si="178"/>
        <v>0</v>
      </c>
      <c r="DH367" s="8">
        <f t="shared" si="179"/>
        <v>0</v>
      </c>
      <c r="DI367" s="8">
        <f t="shared" si="180"/>
        <v>0</v>
      </c>
      <c r="DJ367" s="19"/>
      <c r="DK367" s="18"/>
      <c r="DL367" s="18"/>
      <c r="DM367" s="19"/>
      <c r="DN367" s="19"/>
      <c r="DO367" s="18"/>
      <c r="DP367" s="18"/>
      <c r="DQ367" s="19"/>
      <c r="DR367" s="19"/>
      <c r="DS367" s="18"/>
      <c r="DT367" s="18"/>
      <c r="DU367" s="19"/>
      <c r="DV367" s="18"/>
      <c r="DW367" s="18"/>
      <c r="DX367" s="18"/>
      <c r="DY367" s="18"/>
      <c r="DZ367" s="18"/>
      <c r="EA367" s="18"/>
      <c r="EB367" s="18"/>
      <c r="EC367" s="18"/>
      <c r="ED367" s="18"/>
      <c r="EE367" s="18"/>
      <c r="EF367" s="18"/>
      <c r="EG367" s="18"/>
      <c r="EH367" s="18"/>
      <c r="EI367" s="18"/>
      <c r="EJ367" s="18"/>
      <c r="EK367" s="18"/>
      <c r="EL367" s="18"/>
      <c r="EM367" s="18"/>
      <c r="EN367" s="18"/>
      <c r="EO367" s="18"/>
      <c r="EP367" s="18"/>
      <c r="EQ367" s="18"/>
      <c r="ER367" s="18"/>
      <c r="ES367" s="18"/>
      <c r="ET367" s="18"/>
      <c r="EU367" s="18"/>
      <c r="EV367" s="18"/>
      <c r="EW367" s="18"/>
      <c r="EX367" s="18"/>
      <c r="EY367" s="18"/>
      <c r="EZ367" s="18"/>
      <c r="FA367" s="18"/>
      <c r="FB367" s="18"/>
      <c r="FC367" s="18"/>
      <c r="FD367" s="18"/>
      <c r="FE367" s="18"/>
    </row>
    <row r="368" spans="1:161" x14ac:dyDescent="0.25">
      <c r="A368" s="28"/>
      <c r="B368" s="71"/>
      <c r="C368" s="29"/>
      <c r="D368" s="30"/>
      <c r="E368" s="31"/>
      <c r="F368" s="32"/>
      <c r="G368" s="74"/>
      <c r="H368" s="33"/>
      <c r="I368" s="34"/>
      <c r="J368" s="35"/>
      <c r="K368" s="104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18"/>
      <c r="AF368" s="18"/>
      <c r="AG368" s="18"/>
      <c r="AH368" s="18"/>
      <c r="AI368" s="18"/>
      <c r="AJ368" s="18"/>
      <c r="AK368" s="18"/>
      <c r="AL368" s="18"/>
      <c r="AM368" s="18"/>
      <c r="AN368" s="18"/>
      <c r="AO368" s="18"/>
      <c r="AP368" s="18"/>
      <c r="AQ368" s="18"/>
      <c r="AR368" s="18"/>
      <c r="AS368" s="18"/>
      <c r="AT368" s="18"/>
      <c r="AU368" s="18"/>
      <c r="AV368" s="18"/>
      <c r="AW368" s="19"/>
      <c r="AX368" s="18"/>
      <c r="AY368" s="18"/>
      <c r="AZ368" s="18"/>
      <c r="BA368" s="18"/>
      <c r="BB368" s="18"/>
      <c r="BC368" s="18"/>
      <c r="BD368" s="18"/>
      <c r="BE368" s="18"/>
      <c r="BF368" s="18"/>
      <c r="BG368" s="18"/>
      <c r="BH368" s="19"/>
      <c r="BI368" s="18"/>
      <c r="BJ368" s="18"/>
      <c r="BK368" s="18"/>
      <c r="BL368" s="18"/>
      <c r="BM368" s="18"/>
      <c r="BN368" s="18"/>
      <c r="BO368" s="18"/>
      <c r="BP368" s="18"/>
      <c r="BQ368" s="18"/>
      <c r="BR368" s="18"/>
      <c r="BS368" s="19"/>
      <c r="BT368" s="18"/>
      <c r="BU368" s="18"/>
      <c r="BV368" s="18"/>
      <c r="BW368" s="18"/>
      <c r="BX368" s="18"/>
      <c r="BY368" s="18"/>
      <c r="BZ368" s="18"/>
      <c r="CA368" s="18"/>
      <c r="CB368" s="18"/>
      <c r="CC368" s="18"/>
      <c r="CD368" s="18"/>
      <c r="CE368" s="18"/>
      <c r="CF368" s="18"/>
      <c r="CG368" s="18"/>
      <c r="CH368" s="18"/>
      <c r="CI368" s="18"/>
      <c r="CJ368" s="8">
        <f t="shared" si="169"/>
        <v>0</v>
      </c>
      <c r="CK368" s="8">
        <f t="shared" si="170"/>
        <v>0</v>
      </c>
      <c r="CL368" s="8" t="str">
        <f t="shared" si="181"/>
        <v/>
      </c>
      <c r="CM368" s="8" t="str">
        <f t="shared" si="182"/>
        <v/>
      </c>
      <c r="CN368" s="8" t="str">
        <f t="shared" si="183"/>
        <v/>
      </c>
      <c r="CO368" s="8" t="str">
        <f t="shared" si="184"/>
        <v/>
      </c>
      <c r="CP368" s="8">
        <f>IF(D368="",0,IF(D368=E368,0,IF(D368&lt;E368,0,IF('Equipes et choix des points'!$I$2=1,IF('Matchs et classements'!D368&gt;'Matchs et classements'!E368,3),IF('Equipes et choix des points'!$I$2=2,IF('Matchs et classements'!D368&gt;E368,4))))))</f>
        <v>0</v>
      </c>
      <c r="CQ368" s="8">
        <f>IF(E368="",0,IF(E368=D368,0,IF(E368&lt;D368,0,IF('Equipes et choix des points'!$I$2=1,IF('Matchs et classements'!E368&gt;'Matchs et classements'!D368,3),IF('Equipes et choix des points'!$I$2=2,IF('Matchs et classements'!E368&gt;'Matchs et classements'!D368,4))))))</f>
        <v>0</v>
      </c>
      <c r="CR368" s="8">
        <f>IF(D368="",0,IF(D368&gt;E368,0,IF(D368&lt;E368,0,IF('Equipes et choix des points'!$I$2=1,IF('Matchs et classements'!D368='Matchs et classements'!E368,1),IF('Equipes et choix des points'!$I$2=2,IF('Matchs et classements'!D368='Matchs et classements'!E368,2))))))</f>
        <v>0</v>
      </c>
      <c r="CS368" s="8">
        <f>IF(E368="",0,IF(E368&gt;D368,0,IF(E368&lt;D368,0,IF('Equipes et choix des points'!$I$2=1,IF('Matchs et classements'!E368='Matchs et classements'!D368,1),IF('Equipes et choix des points'!$I$2=2,IF('Matchs et classements'!E368='Matchs et classements'!D368,2))))))</f>
        <v>0</v>
      </c>
      <c r="CT368" s="8">
        <f>IF(D368="",0,IF(D368&gt;E368,0,IF(D368=E368,0,IF('Equipes et choix des points'!$I$2=1,IF('Matchs et classements'!D368&lt;'Matchs et classements'!E368,0),IF('Equipes et choix des points'!$I$2=2,IF('Matchs et classements'!D368&lt;'Matchs et classements'!E368,1))))))</f>
        <v>0</v>
      </c>
      <c r="CU368" s="8">
        <f>IF(E368="",0,IF(E368&gt;D368,0,IF(E368=D368,0,IF('Equipes et choix des points'!$I$2=1,IF('Matchs et classements'!E368&lt;'Matchs et classements'!D368,0),IF('Equipes et choix des points'!$I$2=2,IF('Matchs et classements'!E368&lt;'Matchs et classements'!D368,1))))))</f>
        <v>0</v>
      </c>
      <c r="CV368" s="8">
        <f t="shared" si="185"/>
        <v>0</v>
      </c>
      <c r="CW368" s="8">
        <f t="shared" si="186"/>
        <v>0</v>
      </c>
      <c r="CX368" s="8">
        <f t="shared" si="187"/>
        <v>0</v>
      </c>
      <c r="CY368" s="8">
        <f t="shared" si="188"/>
        <v>0</v>
      </c>
      <c r="CZ368" s="8" t="b">
        <f t="shared" si="171"/>
        <v>0</v>
      </c>
      <c r="DA368" s="8" t="b">
        <f t="shared" si="172"/>
        <v>0</v>
      </c>
      <c r="DB368" s="8" t="b">
        <f t="shared" si="173"/>
        <v>0</v>
      </c>
      <c r="DC368" s="8" t="b">
        <f t="shared" si="174"/>
        <v>0</v>
      </c>
      <c r="DD368" s="8" t="b">
        <f t="shared" si="175"/>
        <v>0</v>
      </c>
      <c r="DE368" s="8" t="b">
        <f t="shared" si="176"/>
        <v>0</v>
      </c>
      <c r="DF368" s="8">
        <f t="shared" si="177"/>
        <v>0</v>
      </c>
      <c r="DG368" s="8">
        <f t="shared" si="178"/>
        <v>0</v>
      </c>
      <c r="DH368" s="8">
        <f t="shared" si="179"/>
        <v>0</v>
      </c>
      <c r="DI368" s="8">
        <f t="shared" si="180"/>
        <v>0</v>
      </c>
      <c r="DJ368" s="19"/>
      <c r="DK368" s="18"/>
      <c r="DL368" s="18"/>
      <c r="DM368" s="19"/>
      <c r="DN368" s="19"/>
      <c r="DO368" s="18"/>
      <c r="DP368" s="18"/>
      <c r="DQ368" s="19"/>
      <c r="DR368" s="19"/>
      <c r="DS368" s="18"/>
      <c r="DT368" s="18"/>
      <c r="DU368" s="19"/>
      <c r="DV368" s="18"/>
      <c r="DW368" s="18"/>
      <c r="DX368" s="18"/>
      <c r="DY368" s="18"/>
      <c r="DZ368" s="18"/>
      <c r="EA368" s="18"/>
      <c r="EB368" s="18"/>
      <c r="EC368" s="18"/>
      <c r="ED368" s="18"/>
      <c r="EE368" s="18"/>
      <c r="EF368" s="18"/>
      <c r="EG368" s="18"/>
      <c r="EH368" s="18"/>
      <c r="EI368" s="18"/>
      <c r="EJ368" s="18"/>
      <c r="EK368" s="18"/>
      <c r="EL368" s="18"/>
      <c r="EM368" s="18"/>
      <c r="EN368" s="18"/>
      <c r="EO368" s="18"/>
      <c r="EP368" s="18"/>
      <c r="EQ368" s="18"/>
      <c r="ER368" s="18"/>
      <c r="ES368" s="18"/>
      <c r="ET368" s="18"/>
      <c r="EU368" s="18"/>
      <c r="EV368" s="18"/>
      <c r="EW368" s="18"/>
      <c r="EX368" s="18"/>
      <c r="EY368" s="18"/>
      <c r="EZ368" s="18"/>
      <c r="FA368" s="18"/>
      <c r="FB368" s="18"/>
      <c r="FC368" s="18"/>
      <c r="FD368" s="18"/>
      <c r="FE368" s="18"/>
    </row>
    <row r="369" spans="1:161" x14ac:dyDescent="0.25">
      <c r="A369" s="28"/>
      <c r="B369" s="71"/>
      <c r="C369" s="29"/>
      <c r="D369" s="30"/>
      <c r="E369" s="31"/>
      <c r="F369" s="32"/>
      <c r="G369" s="74"/>
      <c r="H369" s="33"/>
      <c r="I369" s="34"/>
      <c r="J369" s="35"/>
      <c r="K369" s="104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  <c r="AE369" s="18"/>
      <c r="AF369" s="18"/>
      <c r="AG369" s="18"/>
      <c r="AH369" s="18"/>
      <c r="AI369" s="18"/>
      <c r="AJ369" s="18"/>
      <c r="AK369" s="18"/>
      <c r="AL369" s="18"/>
      <c r="AM369" s="18"/>
      <c r="AN369" s="18"/>
      <c r="AO369" s="18"/>
      <c r="AP369" s="18"/>
      <c r="AQ369" s="18"/>
      <c r="AR369" s="18"/>
      <c r="AS369" s="18"/>
      <c r="AT369" s="18"/>
      <c r="AU369" s="18"/>
      <c r="AV369" s="18"/>
      <c r="AW369" s="19"/>
      <c r="AX369" s="18"/>
      <c r="AY369" s="18"/>
      <c r="AZ369" s="18"/>
      <c r="BA369" s="18"/>
      <c r="BB369" s="18"/>
      <c r="BC369" s="18"/>
      <c r="BD369" s="18"/>
      <c r="BE369" s="18"/>
      <c r="BF369" s="18"/>
      <c r="BG369" s="18"/>
      <c r="BH369" s="19"/>
      <c r="BI369" s="18"/>
      <c r="BJ369" s="18"/>
      <c r="BK369" s="18"/>
      <c r="BL369" s="18"/>
      <c r="BM369" s="18"/>
      <c r="BN369" s="18"/>
      <c r="BO369" s="18"/>
      <c r="BP369" s="18"/>
      <c r="BQ369" s="18"/>
      <c r="BR369" s="18"/>
      <c r="BS369" s="19"/>
      <c r="BT369" s="18"/>
      <c r="BU369" s="18"/>
      <c r="BV369" s="18"/>
      <c r="BW369" s="18"/>
      <c r="BX369" s="18"/>
      <c r="BY369" s="18"/>
      <c r="BZ369" s="18"/>
      <c r="CA369" s="18"/>
      <c r="CB369" s="18"/>
      <c r="CC369" s="18"/>
      <c r="CD369" s="18"/>
      <c r="CE369" s="18"/>
      <c r="CF369" s="18"/>
      <c r="CG369" s="18"/>
      <c r="CH369" s="18"/>
      <c r="CI369" s="18"/>
      <c r="CJ369" s="8">
        <f t="shared" si="169"/>
        <v>0</v>
      </c>
      <c r="CK369" s="8">
        <f t="shared" si="170"/>
        <v>0</v>
      </c>
      <c r="CL369" s="8" t="str">
        <f t="shared" si="181"/>
        <v/>
      </c>
      <c r="CM369" s="8" t="str">
        <f t="shared" si="182"/>
        <v/>
      </c>
      <c r="CN369" s="8" t="str">
        <f t="shared" si="183"/>
        <v/>
      </c>
      <c r="CO369" s="8" t="str">
        <f t="shared" si="184"/>
        <v/>
      </c>
      <c r="CP369" s="8">
        <f>IF(D369="",0,IF(D369=E369,0,IF(D369&lt;E369,0,IF('Equipes et choix des points'!$I$2=1,IF('Matchs et classements'!D369&gt;'Matchs et classements'!E369,3),IF('Equipes et choix des points'!$I$2=2,IF('Matchs et classements'!D369&gt;E369,4))))))</f>
        <v>0</v>
      </c>
      <c r="CQ369" s="8">
        <f>IF(E369="",0,IF(E369=D369,0,IF(E369&lt;D369,0,IF('Equipes et choix des points'!$I$2=1,IF('Matchs et classements'!E369&gt;'Matchs et classements'!D369,3),IF('Equipes et choix des points'!$I$2=2,IF('Matchs et classements'!E369&gt;'Matchs et classements'!D369,4))))))</f>
        <v>0</v>
      </c>
      <c r="CR369" s="8">
        <f>IF(D369="",0,IF(D369&gt;E369,0,IF(D369&lt;E369,0,IF('Equipes et choix des points'!$I$2=1,IF('Matchs et classements'!D369='Matchs et classements'!E369,1),IF('Equipes et choix des points'!$I$2=2,IF('Matchs et classements'!D369='Matchs et classements'!E369,2))))))</f>
        <v>0</v>
      </c>
      <c r="CS369" s="8">
        <f>IF(E369="",0,IF(E369&gt;D369,0,IF(E369&lt;D369,0,IF('Equipes et choix des points'!$I$2=1,IF('Matchs et classements'!E369='Matchs et classements'!D369,1),IF('Equipes et choix des points'!$I$2=2,IF('Matchs et classements'!E369='Matchs et classements'!D369,2))))))</f>
        <v>0</v>
      </c>
      <c r="CT369" s="8">
        <f>IF(D369="",0,IF(D369&gt;E369,0,IF(D369=E369,0,IF('Equipes et choix des points'!$I$2=1,IF('Matchs et classements'!D369&lt;'Matchs et classements'!E369,0),IF('Equipes et choix des points'!$I$2=2,IF('Matchs et classements'!D369&lt;'Matchs et classements'!E369,1))))))</f>
        <v>0</v>
      </c>
      <c r="CU369" s="8">
        <f>IF(E369="",0,IF(E369&gt;D369,0,IF(E369=D369,0,IF('Equipes et choix des points'!$I$2=1,IF('Matchs et classements'!E369&lt;'Matchs et classements'!D369,0),IF('Equipes et choix des points'!$I$2=2,IF('Matchs et classements'!E369&lt;'Matchs et classements'!D369,1))))))</f>
        <v>0</v>
      </c>
      <c r="CV369" s="8">
        <f t="shared" si="185"/>
        <v>0</v>
      </c>
      <c r="CW369" s="8">
        <f t="shared" si="186"/>
        <v>0</v>
      </c>
      <c r="CX369" s="8">
        <f t="shared" si="187"/>
        <v>0</v>
      </c>
      <c r="CY369" s="8">
        <f t="shared" si="188"/>
        <v>0</v>
      </c>
      <c r="CZ369" s="8" t="b">
        <f t="shared" si="171"/>
        <v>0</v>
      </c>
      <c r="DA369" s="8" t="b">
        <f t="shared" si="172"/>
        <v>0</v>
      </c>
      <c r="DB369" s="8" t="b">
        <f t="shared" si="173"/>
        <v>0</v>
      </c>
      <c r="DC369" s="8" t="b">
        <f t="shared" si="174"/>
        <v>0</v>
      </c>
      <c r="DD369" s="8" t="b">
        <f t="shared" si="175"/>
        <v>0</v>
      </c>
      <c r="DE369" s="8" t="b">
        <f t="shared" si="176"/>
        <v>0</v>
      </c>
      <c r="DF369" s="8">
        <f t="shared" si="177"/>
        <v>0</v>
      </c>
      <c r="DG369" s="8">
        <f t="shared" si="178"/>
        <v>0</v>
      </c>
      <c r="DH369" s="8">
        <f t="shared" si="179"/>
        <v>0</v>
      </c>
      <c r="DI369" s="8">
        <f t="shared" si="180"/>
        <v>0</v>
      </c>
      <c r="DJ369" s="19"/>
      <c r="DK369" s="18"/>
      <c r="DL369" s="18"/>
      <c r="DM369" s="19"/>
      <c r="DN369" s="19"/>
      <c r="DO369" s="18"/>
      <c r="DP369" s="18"/>
      <c r="DQ369" s="19"/>
      <c r="DR369" s="19"/>
      <c r="DS369" s="18"/>
      <c r="DT369" s="18"/>
      <c r="DU369" s="19"/>
      <c r="DV369" s="18"/>
      <c r="DW369" s="18"/>
      <c r="DX369" s="18"/>
      <c r="DY369" s="18"/>
      <c r="DZ369" s="18"/>
      <c r="EA369" s="18"/>
      <c r="EB369" s="18"/>
      <c r="EC369" s="18"/>
      <c r="ED369" s="18"/>
      <c r="EE369" s="18"/>
      <c r="EF369" s="18"/>
      <c r="EG369" s="18"/>
      <c r="EH369" s="18"/>
      <c r="EI369" s="18"/>
      <c r="EJ369" s="18"/>
      <c r="EK369" s="18"/>
      <c r="EL369" s="18"/>
      <c r="EM369" s="18"/>
      <c r="EN369" s="18"/>
      <c r="EO369" s="18"/>
      <c r="EP369" s="18"/>
      <c r="EQ369" s="18"/>
      <c r="ER369" s="18"/>
      <c r="ES369" s="18"/>
      <c r="ET369" s="18"/>
      <c r="EU369" s="18"/>
      <c r="EV369" s="18"/>
      <c r="EW369" s="18"/>
      <c r="EX369" s="18"/>
      <c r="EY369" s="18"/>
      <c r="EZ369" s="18"/>
      <c r="FA369" s="18"/>
      <c r="FB369" s="18"/>
      <c r="FC369" s="18"/>
      <c r="FD369" s="18"/>
      <c r="FE369" s="18"/>
    </row>
    <row r="370" spans="1:161" x14ac:dyDescent="0.25">
      <c r="A370" s="28"/>
      <c r="B370" s="71"/>
      <c r="C370" s="29"/>
      <c r="D370" s="30"/>
      <c r="E370" s="31"/>
      <c r="F370" s="32"/>
      <c r="G370" s="74"/>
      <c r="H370" s="33"/>
      <c r="I370" s="34"/>
      <c r="J370" s="35"/>
      <c r="K370" s="104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  <c r="AE370" s="18"/>
      <c r="AF370" s="18"/>
      <c r="AG370" s="18"/>
      <c r="AH370" s="18"/>
      <c r="AI370" s="18"/>
      <c r="AJ370" s="18"/>
      <c r="AK370" s="18"/>
      <c r="AL370" s="18"/>
      <c r="AM370" s="18"/>
      <c r="AN370" s="18"/>
      <c r="AO370" s="18"/>
      <c r="AP370" s="18"/>
      <c r="AQ370" s="18"/>
      <c r="AR370" s="18"/>
      <c r="AS370" s="18"/>
      <c r="AT370" s="18"/>
      <c r="AU370" s="18"/>
      <c r="AV370" s="18"/>
      <c r="AW370" s="19"/>
      <c r="AX370" s="18"/>
      <c r="AY370" s="18"/>
      <c r="AZ370" s="18"/>
      <c r="BA370" s="18"/>
      <c r="BB370" s="18"/>
      <c r="BC370" s="18"/>
      <c r="BD370" s="18"/>
      <c r="BE370" s="18"/>
      <c r="BF370" s="18"/>
      <c r="BG370" s="18"/>
      <c r="BH370" s="19"/>
      <c r="BI370" s="18"/>
      <c r="BJ370" s="18"/>
      <c r="BK370" s="18"/>
      <c r="BL370" s="18"/>
      <c r="BM370" s="18"/>
      <c r="BN370" s="18"/>
      <c r="BO370" s="18"/>
      <c r="BP370" s="18"/>
      <c r="BQ370" s="18"/>
      <c r="BR370" s="18"/>
      <c r="BS370" s="19"/>
      <c r="BT370" s="18"/>
      <c r="BU370" s="18"/>
      <c r="BV370" s="18"/>
      <c r="BW370" s="18"/>
      <c r="BX370" s="18"/>
      <c r="BY370" s="18"/>
      <c r="BZ370" s="18"/>
      <c r="CA370" s="18"/>
      <c r="CB370" s="18"/>
      <c r="CC370" s="18"/>
      <c r="CD370" s="18"/>
      <c r="CE370" s="18"/>
      <c r="CF370" s="18"/>
      <c r="CG370" s="18"/>
      <c r="CH370" s="18"/>
      <c r="CI370" s="18"/>
      <c r="CJ370" s="8">
        <f t="shared" si="169"/>
        <v>0</v>
      </c>
      <c r="CK370" s="8">
        <f t="shared" si="170"/>
        <v>0</v>
      </c>
      <c r="CL370" s="8" t="str">
        <f t="shared" si="181"/>
        <v/>
      </c>
      <c r="CM370" s="8" t="str">
        <f t="shared" si="182"/>
        <v/>
      </c>
      <c r="CN370" s="8" t="str">
        <f t="shared" si="183"/>
        <v/>
      </c>
      <c r="CO370" s="8" t="str">
        <f t="shared" si="184"/>
        <v/>
      </c>
      <c r="CP370" s="8">
        <f>IF(D370="",0,IF(D370=E370,0,IF(D370&lt;E370,0,IF('Equipes et choix des points'!$I$2=1,IF('Matchs et classements'!D370&gt;'Matchs et classements'!E370,3),IF('Equipes et choix des points'!$I$2=2,IF('Matchs et classements'!D370&gt;E370,4))))))</f>
        <v>0</v>
      </c>
      <c r="CQ370" s="8">
        <f>IF(E370="",0,IF(E370=D370,0,IF(E370&lt;D370,0,IF('Equipes et choix des points'!$I$2=1,IF('Matchs et classements'!E370&gt;'Matchs et classements'!D370,3),IF('Equipes et choix des points'!$I$2=2,IF('Matchs et classements'!E370&gt;'Matchs et classements'!D370,4))))))</f>
        <v>0</v>
      </c>
      <c r="CR370" s="8">
        <f>IF(D370="",0,IF(D370&gt;E370,0,IF(D370&lt;E370,0,IF('Equipes et choix des points'!$I$2=1,IF('Matchs et classements'!D370='Matchs et classements'!E370,1),IF('Equipes et choix des points'!$I$2=2,IF('Matchs et classements'!D370='Matchs et classements'!E370,2))))))</f>
        <v>0</v>
      </c>
      <c r="CS370" s="8">
        <f>IF(E370="",0,IF(E370&gt;D370,0,IF(E370&lt;D370,0,IF('Equipes et choix des points'!$I$2=1,IF('Matchs et classements'!E370='Matchs et classements'!D370,1),IF('Equipes et choix des points'!$I$2=2,IF('Matchs et classements'!E370='Matchs et classements'!D370,2))))))</f>
        <v>0</v>
      </c>
      <c r="CT370" s="8">
        <f>IF(D370="",0,IF(D370&gt;E370,0,IF(D370=E370,0,IF('Equipes et choix des points'!$I$2=1,IF('Matchs et classements'!D370&lt;'Matchs et classements'!E370,0),IF('Equipes et choix des points'!$I$2=2,IF('Matchs et classements'!D370&lt;'Matchs et classements'!E370,1))))))</f>
        <v>0</v>
      </c>
      <c r="CU370" s="8">
        <f>IF(E370="",0,IF(E370&gt;D370,0,IF(E370=D370,0,IF('Equipes et choix des points'!$I$2=1,IF('Matchs et classements'!E370&lt;'Matchs et classements'!D370,0),IF('Equipes et choix des points'!$I$2=2,IF('Matchs et classements'!E370&lt;'Matchs et classements'!D370,1))))))</f>
        <v>0</v>
      </c>
      <c r="CV370" s="8">
        <f t="shared" si="185"/>
        <v>0</v>
      </c>
      <c r="CW370" s="8">
        <f t="shared" si="186"/>
        <v>0</v>
      </c>
      <c r="CX370" s="8">
        <f t="shared" si="187"/>
        <v>0</v>
      </c>
      <c r="CY370" s="8">
        <f t="shared" si="188"/>
        <v>0</v>
      </c>
      <c r="CZ370" s="8" t="b">
        <f t="shared" si="171"/>
        <v>0</v>
      </c>
      <c r="DA370" s="8" t="b">
        <f t="shared" si="172"/>
        <v>0</v>
      </c>
      <c r="DB370" s="8" t="b">
        <f t="shared" si="173"/>
        <v>0</v>
      </c>
      <c r="DC370" s="8" t="b">
        <f t="shared" si="174"/>
        <v>0</v>
      </c>
      <c r="DD370" s="8" t="b">
        <f t="shared" si="175"/>
        <v>0</v>
      </c>
      <c r="DE370" s="8" t="b">
        <f t="shared" si="176"/>
        <v>0</v>
      </c>
      <c r="DF370" s="8">
        <f t="shared" si="177"/>
        <v>0</v>
      </c>
      <c r="DG370" s="8">
        <f t="shared" si="178"/>
        <v>0</v>
      </c>
      <c r="DH370" s="8">
        <f t="shared" si="179"/>
        <v>0</v>
      </c>
      <c r="DI370" s="8">
        <f t="shared" si="180"/>
        <v>0</v>
      </c>
      <c r="DJ370" s="19"/>
      <c r="DK370" s="18"/>
      <c r="DL370" s="18"/>
      <c r="DM370" s="19"/>
      <c r="DN370" s="19"/>
      <c r="DO370" s="18"/>
      <c r="DP370" s="18"/>
      <c r="DQ370" s="19"/>
      <c r="DR370" s="19"/>
      <c r="DS370" s="18"/>
      <c r="DT370" s="18"/>
      <c r="DU370" s="19"/>
      <c r="DV370" s="18"/>
      <c r="DW370" s="18"/>
      <c r="DX370" s="18"/>
      <c r="DY370" s="18"/>
      <c r="DZ370" s="18"/>
      <c r="EA370" s="18"/>
      <c r="EB370" s="18"/>
      <c r="EC370" s="18"/>
      <c r="ED370" s="18"/>
      <c r="EE370" s="18"/>
      <c r="EF370" s="18"/>
      <c r="EG370" s="18"/>
      <c r="EH370" s="18"/>
      <c r="EI370" s="18"/>
      <c r="EJ370" s="18"/>
      <c r="EK370" s="18"/>
      <c r="EL370" s="18"/>
      <c r="EM370" s="18"/>
      <c r="EN370" s="18"/>
      <c r="EO370" s="18"/>
      <c r="EP370" s="18"/>
      <c r="EQ370" s="18"/>
      <c r="ER370" s="18"/>
      <c r="ES370" s="18"/>
      <c r="ET370" s="18"/>
      <c r="EU370" s="18"/>
      <c r="EV370" s="18"/>
      <c r="EW370" s="18"/>
      <c r="EX370" s="18"/>
      <c r="EY370" s="18"/>
      <c r="EZ370" s="18"/>
      <c r="FA370" s="18"/>
      <c r="FB370" s="18"/>
      <c r="FC370" s="18"/>
      <c r="FD370" s="18"/>
      <c r="FE370" s="18"/>
    </row>
    <row r="371" spans="1:161" x14ac:dyDescent="0.25">
      <c r="A371" s="28"/>
      <c r="B371" s="71"/>
      <c r="C371" s="29"/>
      <c r="D371" s="30"/>
      <c r="E371" s="31"/>
      <c r="F371" s="32"/>
      <c r="G371" s="74"/>
      <c r="H371" s="33"/>
      <c r="I371" s="34"/>
      <c r="J371" s="35"/>
      <c r="K371" s="104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18"/>
      <c r="AF371" s="18"/>
      <c r="AG371" s="18"/>
      <c r="AH371" s="18"/>
      <c r="AI371" s="18"/>
      <c r="AJ371" s="18"/>
      <c r="AK371" s="18"/>
      <c r="AL371" s="18"/>
      <c r="AM371" s="18"/>
      <c r="AN371" s="18"/>
      <c r="AO371" s="18"/>
      <c r="AP371" s="18"/>
      <c r="AQ371" s="18"/>
      <c r="AR371" s="18"/>
      <c r="AS371" s="18"/>
      <c r="AT371" s="18"/>
      <c r="AU371" s="18"/>
      <c r="AV371" s="18"/>
      <c r="AW371" s="19"/>
      <c r="AX371" s="18"/>
      <c r="AY371" s="18"/>
      <c r="AZ371" s="18"/>
      <c r="BA371" s="18"/>
      <c r="BB371" s="18"/>
      <c r="BC371" s="18"/>
      <c r="BD371" s="18"/>
      <c r="BE371" s="18"/>
      <c r="BF371" s="18"/>
      <c r="BG371" s="18"/>
      <c r="BH371" s="19"/>
      <c r="BI371" s="18"/>
      <c r="BJ371" s="18"/>
      <c r="BK371" s="18"/>
      <c r="BL371" s="18"/>
      <c r="BM371" s="18"/>
      <c r="BN371" s="18"/>
      <c r="BO371" s="18"/>
      <c r="BP371" s="18"/>
      <c r="BQ371" s="18"/>
      <c r="BR371" s="18"/>
      <c r="BS371" s="19"/>
      <c r="BT371" s="18"/>
      <c r="BU371" s="18"/>
      <c r="BV371" s="18"/>
      <c r="BW371" s="18"/>
      <c r="BX371" s="18"/>
      <c r="BY371" s="18"/>
      <c r="BZ371" s="18"/>
      <c r="CA371" s="18"/>
      <c r="CB371" s="18"/>
      <c r="CC371" s="18"/>
      <c r="CD371" s="18"/>
      <c r="CE371" s="18"/>
      <c r="CF371" s="18"/>
      <c r="CG371" s="18"/>
      <c r="CH371" s="18"/>
      <c r="CI371" s="18"/>
      <c r="CJ371" s="8">
        <f t="shared" si="169"/>
        <v>0</v>
      </c>
      <c r="CK371" s="8">
        <f t="shared" si="170"/>
        <v>0</v>
      </c>
      <c r="CL371" s="8" t="str">
        <f t="shared" si="181"/>
        <v/>
      </c>
      <c r="CM371" s="8" t="str">
        <f t="shared" si="182"/>
        <v/>
      </c>
      <c r="CN371" s="8" t="str">
        <f t="shared" si="183"/>
        <v/>
      </c>
      <c r="CO371" s="8" t="str">
        <f t="shared" si="184"/>
        <v/>
      </c>
      <c r="CP371" s="8">
        <f>IF(D371="",0,IF(D371=E371,0,IF(D371&lt;E371,0,IF('Equipes et choix des points'!$I$2=1,IF('Matchs et classements'!D371&gt;'Matchs et classements'!E371,3),IF('Equipes et choix des points'!$I$2=2,IF('Matchs et classements'!D371&gt;E371,4))))))</f>
        <v>0</v>
      </c>
      <c r="CQ371" s="8">
        <f>IF(E371="",0,IF(E371=D371,0,IF(E371&lt;D371,0,IF('Equipes et choix des points'!$I$2=1,IF('Matchs et classements'!E371&gt;'Matchs et classements'!D371,3),IF('Equipes et choix des points'!$I$2=2,IF('Matchs et classements'!E371&gt;'Matchs et classements'!D371,4))))))</f>
        <v>0</v>
      </c>
      <c r="CR371" s="8">
        <f>IF(D371="",0,IF(D371&gt;E371,0,IF(D371&lt;E371,0,IF('Equipes et choix des points'!$I$2=1,IF('Matchs et classements'!D371='Matchs et classements'!E371,1),IF('Equipes et choix des points'!$I$2=2,IF('Matchs et classements'!D371='Matchs et classements'!E371,2))))))</f>
        <v>0</v>
      </c>
      <c r="CS371" s="8">
        <f>IF(E371="",0,IF(E371&gt;D371,0,IF(E371&lt;D371,0,IF('Equipes et choix des points'!$I$2=1,IF('Matchs et classements'!E371='Matchs et classements'!D371,1),IF('Equipes et choix des points'!$I$2=2,IF('Matchs et classements'!E371='Matchs et classements'!D371,2))))))</f>
        <v>0</v>
      </c>
      <c r="CT371" s="8">
        <f>IF(D371="",0,IF(D371&gt;E371,0,IF(D371=E371,0,IF('Equipes et choix des points'!$I$2=1,IF('Matchs et classements'!D371&lt;'Matchs et classements'!E371,0),IF('Equipes et choix des points'!$I$2=2,IF('Matchs et classements'!D371&lt;'Matchs et classements'!E371,1))))))</f>
        <v>0</v>
      </c>
      <c r="CU371" s="8">
        <f>IF(E371="",0,IF(E371&gt;D371,0,IF(E371=D371,0,IF('Equipes et choix des points'!$I$2=1,IF('Matchs et classements'!E371&lt;'Matchs et classements'!D371,0),IF('Equipes et choix des points'!$I$2=2,IF('Matchs et classements'!E371&lt;'Matchs et classements'!D371,1))))))</f>
        <v>0</v>
      </c>
      <c r="CV371" s="8">
        <f t="shared" si="185"/>
        <v>0</v>
      </c>
      <c r="CW371" s="8">
        <f t="shared" si="186"/>
        <v>0</v>
      </c>
      <c r="CX371" s="8">
        <f t="shared" si="187"/>
        <v>0</v>
      </c>
      <c r="CY371" s="8">
        <f t="shared" si="188"/>
        <v>0</v>
      </c>
      <c r="CZ371" s="8" t="b">
        <f t="shared" si="171"/>
        <v>0</v>
      </c>
      <c r="DA371" s="8" t="b">
        <f t="shared" si="172"/>
        <v>0</v>
      </c>
      <c r="DB371" s="8" t="b">
        <f t="shared" si="173"/>
        <v>0</v>
      </c>
      <c r="DC371" s="8" t="b">
        <f t="shared" si="174"/>
        <v>0</v>
      </c>
      <c r="DD371" s="8" t="b">
        <f t="shared" si="175"/>
        <v>0</v>
      </c>
      <c r="DE371" s="8" t="b">
        <f t="shared" si="176"/>
        <v>0</v>
      </c>
      <c r="DF371" s="8">
        <f t="shared" si="177"/>
        <v>0</v>
      </c>
      <c r="DG371" s="8">
        <f t="shared" si="178"/>
        <v>0</v>
      </c>
      <c r="DH371" s="8">
        <f t="shared" si="179"/>
        <v>0</v>
      </c>
      <c r="DI371" s="8">
        <f t="shared" si="180"/>
        <v>0</v>
      </c>
      <c r="DJ371" s="19"/>
      <c r="DK371" s="18"/>
      <c r="DL371" s="18"/>
      <c r="DM371" s="19"/>
      <c r="DN371" s="19"/>
      <c r="DO371" s="18"/>
      <c r="DP371" s="18"/>
      <c r="DQ371" s="19"/>
      <c r="DR371" s="19"/>
      <c r="DS371" s="18"/>
      <c r="DT371" s="18"/>
      <c r="DU371" s="19"/>
      <c r="DV371" s="18"/>
      <c r="DW371" s="18"/>
      <c r="DX371" s="18"/>
      <c r="DY371" s="18"/>
      <c r="DZ371" s="18"/>
      <c r="EA371" s="18"/>
      <c r="EB371" s="18"/>
      <c r="EC371" s="18"/>
      <c r="ED371" s="18"/>
      <c r="EE371" s="18"/>
      <c r="EF371" s="18"/>
      <c r="EG371" s="18"/>
      <c r="EH371" s="18"/>
      <c r="EI371" s="18"/>
      <c r="EJ371" s="18"/>
      <c r="EK371" s="18"/>
      <c r="EL371" s="18"/>
      <c r="EM371" s="18"/>
      <c r="EN371" s="18"/>
      <c r="EO371" s="18"/>
      <c r="EP371" s="18"/>
      <c r="EQ371" s="18"/>
      <c r="ER371" s="18"/>
      <c r="ES371" s="18"/>
      <c r="ET371" s="18"/>
      <c r="EU371" s="18"/>
      <c r="EV371" s="18"/>
      <c r="EW371" s="18"/>
      <c r="EX371" s="18"/>
      <c r="EY371" s="18"/>
      <c r="EZ371" s="18"/>
      <c r="FA371" s="18"/>
      <c r="FB371" s="18"/>
      <c r="FC371" s="18"/>
      <c r="FD371" s="18"/>
      <c r="FE371" s="18"/>
    </row>
    <row r="372" spans="1:161" x14ac:dyDescent="0.25">
      <c r="A372" s="28"/>
      <c r="B372" s="71"/>
      <c r="C372" s="29"/>
      <c r="D372" s="30"/>
      <c r="E372" s="31"/>
      <c r="F372" s="32"/>
      <c r="G372" s="74"/>
      <c r="H372" s="33"/>
      <c r="I372" s="34"/>
      <c r="J372" s="35"/>
      <c r="K372" s="104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18"/>
      <c r="AF372" s="18"/>
      <c r="AG372" s="18"/>
      <c r="AH372" s="18"/>
      <c r="AI372" s="18"/>
      <c r="AJ372" s="18"/>
      <c r="AK372" s="18"/>
      <c r="AL372" s="18"/>
      <c r="AM372" s="18"/>
      <c r="AN372" s="18"/>
      <c r="AO372" s="18"/>
      <c r="AP372" s="18"/>
      <c r="AQ372" s="18"/>
      <c r="AR372" s="18"/>
      <c r="AS372" s="18"/>
      <c r="AT372" s="18"/>
      <c r="AU372" s="18"/>
      <c r="AV372" s="18"/>
      <c r="AW372" s="19"/>
      <c r="AX372" s="18"/>
      <c r="AY372" s="18"/>
      <c r="AZ372" s="18"/>
      <c r="BA372" s="18"/>
      <c r="BB372" s="18"/>
      <c r="BC372" s="18"/>
      <c r="BD372" s="18"/>
      <c r="BE372" s="18"/>
      <c r="BF372" s="18"/>
      <c r="BG372" s="18"/>
      <c r="BH372" s="19"/>
      <c r="BI372" s="18"/>
      <c r="BJ372" s="18"/>
      <c r="BK372" s="18"/>
      <c r="BL372" s="18"/>
      <c r="BM372" s="18"/>
      <c r="BN372" s="18"/>
      <c r="BO372" s="18"/>
      <c r="BP372" s="18"/>
      <c r="BQ372" s="18"/>
      <c r="BR372" s="18"/>
      <c r="BS372" s="19"/>
      <c r="BT372" s="18"/>
      <c r="BU372" s="18"/>
      <c r="BV372" s="18"/>
      <c r="BW372" s="18"/>
      <c r="BX372" s="18"/>
      <c r="BY372" s="18"/>
      <c r="BZ372" s="18"/>
      <c r="CA372" s="18"/>
      <c r="CB372" s="18"/>
      <c r="CC372" s="18"/>
      <c r="CD372" s="18"/>
      <c r="CE372" s="18"/>
      <c r="CF372" s="18"/>
      <c r="CG372" s="18"/>
      <c r="CH372" s="18"/>
      <c r="CI372" s="18"/>
      <c r="CJ372" s="8">
        <f t="shared" si="169"/>
        <v>0</v>
      </c>
      <c r="CK372" s="8">
        <f t="shared" si="170"/>
        <v>0</v>
      </c>
      <c r="CL372" s="8" t="str">
        <f t="shared" si="181"/>
        <v/>
      </c>
      <c r="CM372" s="8" t="str">
        <f t="shared" si="182"/>
        <v/>
      </c>
      <c r="CN372" s="8" t="str">
        <f t="shared" si="183"/>
        <v/>
      </c>
      <c r="CO372" s="8" t="str">
        <f t="shared" si="184"/>
        <v/>
      </c>
      <c r="CP372" s="8">
        <f>IF(D372="",0,IF(D372=E372,0,IF(D372&lt;E372,0,IF('Equipes et choix des points'!$I$2=1,IF('Matchs et classements'!D372&gt;'Matchs et classements'!E372,3),IF('Equipes et choix des points'!$I$2=2,IF('Matchs et classements'!D372&gt;E372,4))))))</f>
        <v>0</v>
      </c>
      <c r="CQ372" s="8">
        <f>IF(E372="",0,IF(E372=D372,0,IF(E372&lt;D372,0,IF('Equipes et choix des points'!$I$2=1,IF('Matchs et classements'!E372&gt;'Matchs et classements'!D372,3),IF('Equipes et choix des points'!$I$2=2,IF('Matchs et classements'!E372&gt;'Matchs et classements'!D372,4))))))</f>
        <v>0</v>
      </c>
      <c r="CR372" s="8">
        <f>IF(D372="",0,IF(D372&gt;E372,0,IF(D372&lt;E372,0,IF('Equipes et choix des points'!$I$2=1,IF('Matchs et classements'!D372='Matchs et classements'!E372,1),IF('Equipes et choix des points'!$I$2=2,IF('Matchs et classements'!D372='Matchs et classements'!E372,2))))))</f>
        <v>0</v>
      </c>
      <c r="CS372" s="8">
        <f>IF(E372="",0,IF(E372&gt;D372,0,IF(E372&lt;D372,0,IF('Equipes et choix des points'!$I$2=1,IF('Matchs et classements'!E372='Matchs et classements'!D372,1),IF('Equipes et choix des points'!$I$2=2,IF('Matchs et classements'!E372='Matchs et classements'!D372,2))))))</f>
        <v>0</v>
      </c>
      <c r="CT372" s="8">
        <f>IF(D372="",0,IF(D372&gt;E372,0,IF(D372=E372,0,IF('Equipes et choix des points'!$I$2=1,IF('Matchs et classements'!D372&lt;'Matchs et classements'!E372,0),IF('Equipes et choix des points'!$I$2=2,IF('Matchs et classements'!D372&lt;'Matchs et classements'!E372,1))))))</f>
        <v>0</v>
      </c>
      <c r="CU372" s="8">
        <f>IF(E372="",0,IF(E372&gt;D372,0,IF(E372=D372,0,IF('Equipes et choix des points'!$I$2=1,IF('Matchs et classements'!E372&lt;'Matchs et classements'!D372,0),IF('Equipes et choix des points'!$I$2=2,IF('Matchs et classements'!E372&lt;'Matchs et classements'!D372,1))))))</f>
        <v>0</v>
      </c>
      <c r="CV372" s="8">
        <f t="shared" si="185"/>
        <v>0</v>
      </c>
      <c r="CW372" s="8">
        <f t="shared" si="186"/>
        <v>0</v>
      </c>
      <c r="CX372" s="8">
        <f t="shared" si="187"/>
        <v>0</v>
      </c>
      <c r="CY372" s="8">
        <f t="shared" si="188"/>
        <v>0</v>
      </c>
      <c r="CZ372" s="8" t="b">
        <f t="shared" si="171"/>
        <v>0</v>
      </c>
      <c r="DA372" s="8" t="b">
        <f t="shared" si="172"/>
        <v>0</v>
      </c>
      <c r="DB372" s="8" t="b">
        <f t="shared" si="173"/>
        <v>0</v>
      </c>
      <c r="DC372" s="8" t="b">
        <f t="shared" si="174"/>
        <v>0</v>
      </c>
      <c r="DD372" s="8" t="b">
        <f t="shared" si="175"/>
        <v>0</v>
      </c>
      <c r="DE372" s="8" t="b">
        <f t="shared" si="176"/>
        <v>0</v>
      </c>
      <c r="DF372" s="8">
        <f t="shared" si="177"/>
        <v>0</v>
      </c>
      <c r="DG372" s="8">
        <f t="shared" si="178"/>
        <v>0</v>
      </c>
      <c r="DH372" s="8">
        <f t="shared" si="179"/>
        <v>0</v>
      </c>
      <c r="DI372" s="8">
        <f t="shared" si="180"/>
        <v>0</v>
      </c>
      <c r="DJ372" s="19"/>
      <c r="DK372" s="18"/>
      <c r="DL372" s="18"/>
      <c r="DM372" s="19"/>
      <c r="DN372" s="19"/>
      <c r="DO372" s="18"/>
      <c r="DP372" s="18"/>
      <c r="DQ372" s="19"/>
      <c r="DR372" s="19"/>
      <c r="DS372" s="18"/>
      <c r="DT372" s="18"/>
      <c r="DU372" s="19"/>
      <c r="DV372" s="18"/>
      <c r="DW372" s="18"/>
      <c r="DX372" s="18"/>
      <c r="DY372" s="18"/>
      <c r="DZ372" s="18"/>
      <c r="EA372" s="18"/>
      <c r="EB372" s="18"/>
      <c r="EC372" s="18"/>
      <c r="ED372" s="18"/>
      <c r="EE372" s="18"/>
      <c r="EF372" s="18"/>
      <c r="EG372" s="18"/>
      <c r="EH372" s="18"/>
      <c r="EI372" s="18"/>
      <c r="EJ372" s="18"/>
      <c r="EK372" s="18"/>
      <c r="EL372" s="18"/>
      <c r="EM372" s="18"/>
      <c r="EN372" s="18"/>
      <c r="EO372" s="18"/>
      <c r="EP372" s="18"/>
      <c r="EQ372" s="18"/>
      <c r="ER372" s="18"/>
      <c r="ES372" s="18"/>
      <c r="ET372" s="18"/>
      <c r="EU372" s="18"/>
      <c r="EV372" s="18"/>
      <c r="EW372" s="18"/>
      <c r="EX372" s="18"/>
      <c r="EY372" s="18"/>
      <c r="EZ372" s="18"/>
      <c r="FA372" s="18"/>
      <c r="FB372" s="18"/>
      <c r="FC372" s="18"/>
      <c r="FD372" s="18"/>
      <c r="FE372" s="18"/>
    </row>
    <row r="373" spans="1:161" ht="15.75" thickBot="1" x14ac:dyDescent="0.3">
      <c r="A373" s="36"/>
      <c r="B373" s="72"/>
      <c r="C373" s="37"/>
      <c r="D373" s="38"/>
      <c r="E373" s="39"/>
      <c r="F373" s="40"/>
      <c r="G373" s="75"/>
      <c r="H373" s="41"/>
      <c r="I373" s="42"/>
      <c r="J373" s="43"/>
      <c r="K373" s="105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  <c r="AE373" s="18"/>
      <c r="AF373" s="18"/>
      <c r="AG373" s="18"/>
      <c r="AH373" s="18"/>
      <c r="AI373" s="18"/>
      <c r="AJ373" s="18"/>
      <c r="AK373" s="18"/>
      <c r="AL373" s="18"/>
      <c r="AM373" s="18"/>
      <c r="AN373" s="18"/>
      <c r="AO373" s="18"/>
      <c r="AP373" s="18"/>
      <c r="AQ373" s="18"/>
      <c r="AR373" s="18"/>
      <c r="AS373" s="18"/>
      <c r="AT373" s="18"/>
      <c r="AU373" s="18"/>
      <c r="AV373" s="18"/>
      <c r="AW373" s="19"/>
      <c r="AX373" s="18"/>
      <c r="AY373" s="18"/>
      <c r="AZ373" s="18"/>
      <c r="BA373" s="18"/>
      <c r="BB373" s="18"/>
      <c r="BC373" s="18"/>
      <c r="BD373" s="18"/>
      <c r="BE373" s="18"/>
      <c r="BF373" s="18"/>
      <c r="BG373" s="18"/>
      <c r="BH373" s="19"/>
      <c r="BI373" s="18"/>
      <c r="BJ373" s="18"/>
      <c r="BK373" s="18"/>
      <c r="BL373" s="18"/>
      <c r="BM373" s="18"/>
      <c r="BN373" s="18"/>
      <c r="BO373" s="18"/>
      <c r="BP373" s="18"/>
      <c r="BQ373" s="18"/>
      <c r="BR373" s="18"/>
      <c r="BS373" s="19"/>
      <c r="BT373" s="18"/>
      <c r="BU373" s="18"/>
      <c r="BV373" s="18"/>
      <c r="BW373" s="18"/>
      <c r="BX373" s="18"/>
      <c r="BY373" s="18"/>
      <c r="BZ373" s="18"/>
      <c r="CA373" s="18"/>
      <c r="CB373" s="18"/>
      <c r="CC373" s="18"/>
      <c r="CD373" s="18"/>
      <c r="CE373" s="18"/>
      <c r="CF373" s="18"/>
      <c r="CG373" s="18"/>
      <c r="CH373" s="18"/>
      <c r="CI373" s="18"/>
      <c r="CJ373" s="8">
        <f t="shared" si="169"/>
        <v>0</v>
      </c>
      <c r="CK373" s="8">
        <f t="shared" si="170"/>
        <v>0</v>
      </c>
      <c r="CL373" s="8" t="str">
        <f t="shared" si="181"/>
        <v/>
      </c>
      <c r="CM373" s="8" t="str">
        <f t="shared" si="182"/>
        <v/>
      </c>
      <c r="CN373" s="8" t="str">
        <f t="shared" si="183"/>
        <v/>
      </c>
      <c r="CO373" s="8" t="str">
        <f t="shared" si="184"/>
        <v/>
      </c>
      <c r="CP373" s="8">
        <f>IF(D373="",0,IF(D373=E373,0,IF(D373&lt;E373,0,IF('Equipes et choix des points'!$I$2=1,IF('Matchs et classements'!D373&gt;'Matchs et classements'!E373,3),IF('Equipes et choix des points'!$I$2=2,IF('Matchs et classements'!D373&gt;E373,4))))))</f>
        <v>0</v>
      </c>
      <c r="CQ373" s="8">
        <f>IF(E373="",0,IF(E373=D373,0,IF(E373&lt;D373,0,IF('Equipes et choix des points'!$I$2=1,IF('Matchs et classements'!E373&gt;'Matchs et classements'!D373,3),IF('Equipes et choix des points'!$I$2=2,IF('Matchs et classements'!E373&gt;'Matchs et classements'!D373,4))))))</f>
        <v>0</v>
      </c>
      <c r="CR373" s="8">
        <f>IF(D373="",0,IF(D373&gt;E373,0,IF(D373&lt;E373,0,IF('Equipes et choix des points'!$I$2=1,IF('Matchs et classements'!D373='Matchs et classements'!E373,1),IF('Equipes et choix des points'!$I$2=2,IF('Matchs et classements'!D373='Matchs et classements'!E373,2))))))</f>
        <v>0</v>
      </c>
      <c r="CS373" s="8">
        <f>IF(E373="",0,IF(E373&gt;D373,0,IF(E373&lt;D373,0,IF('Equipes et choix des points'!$I$2=1,IF('Matchs et classements'!E373='Matchs et classements'!D373,1),IF('Equipes et choix des points'!$I$2=2,IF('Matchs et classements'!E373='Matchs et classements'!D373,2))))))</f>
        <v>0</v>
      </c>
      <c r="CT373" s="8">
        <f>IF(D373="",0,IF(D373&gt;E373,0,IF(D373=E373,0,IF('Equipes et choix des points'!$I$2=1,IF('Matchs et classements'!D373&lt;'Matchs et classements'!E373,0),IF('Equipes et choix des points'!$I$2=2,IF('Matchs et classements'!D373&lt;'Matchs et classements'!E373,1))))))</f>
        <v>0</v>
      </c>
      <c r="CU373" s="8">
        <f>IF(E373="",0,IF(E373&gt;D373,0,IF(E373=D373,0,IF('Equipes et choix des points'!$I$2=1,IF('Matchs et classements'!E373&lt;'Matchs et classements'!D373,0),IF('Equipes et choix des points'!$I$2=2,IF('Matchs et classements'!E373&lt;'Matchs et classements'!D373,1))))))</f>
        <v>0</v>
      </c>
      <c r="CV373" s="8">
        <f t="shared" si="185"/>
        <v>0</v>
      </c>
      <c r="CW373" s="8">
        <f t="shared" si="186"/>
        <v>0</v>
      </c>
      <c r="CX373" s="8">
        <f t="shared" si="187"/>
        <v>0</v>
      </c>
      <c r="CY373" s="8">
        <f t="shared" si="188"/>
        <v>0</v>
      </c>
      <c r="CZ373" s="8" t="b">
        <f t="shared" si="171"/>
        <v>0</v>
      </c>
      <c r="DA373" s="8" t="b">
        <f t="shared" si="172"/>
        <v>0</v>
      </c>
      <c r="DB373" s="8" t="b">
        <f t="shared" si="173"/>
        <v>0</v>
      </c>
      <c r="DC373" s="8" t="b">
        <f t="shared" si="174"/>
        <v>0</v>
      </c>
      <c r="DD373" s="8" t="b">
        <f t="shared" si="175"/>
        <v>0</v>
      </c>
      <c r="DE373" s="8" t="b">
        <f t="shared" si="176"/>
        <v>0</v>
      </c>
      <c r="DF373" s="8">
        <f t="shared" si="177"/>
        <v>0</v>
      </c>
      <c r="DG373" s="8">
        <f t="shared" si="178"/>
        <v>0</v>
      </c>
      <c r="DH373" s="8">
        <f t="shared" si="179"/>
        <v>0</v>
      </c>
      <c r="DI373" s="8">
        <f t="shared" si="180"/>
        <v>0</v>
      </c>
      <c r="DJ373" s="19"/>
      <c r="DK373" s="18"/>
      <c r="DL373" s="18"/>
      <c r="DM373" s="19"/>
      <c r="DN373" s="19"/>
      <c r="DO373" s="18"/>
      <c r="DP373" s="18"/>
      <c r="DQ373" s="19"/>
      <c r="DR373" s="19"/>
      <c r="DS373" s="18"/>
      <c r="DT373" s="18"/>
      <c r="DU373" s="19"/>
      <c r="DV373" s="18"/>
      <c r="DW373" s="18"/>
      <c r="DX373" s="18"/>
      <c r="DY373" s="18"/>
      <c r="DZ373" s="18"/>
      <c r="EA373" s="18"/>
      <c r="EB373" s="18"/>
      <c r="EC373" s="18"/>
      <c r="ED373" s="18"/>
      <c r="EE373" s="18"/>
      <c r="EF373" s="18"/>
      <c r="EG373" s="18"/>
      <c r="EH373" s="18"/>
      <c r="EI373" s="18"/>
      <c r="EJ373" s="18"/>
      <c r="EK373" s="18"/>
      <c r="EL373" s="18"/>
      <c r="EM373" s="18"/>
      <c r="EN373" s="18"/>
      <c r="EO373" s="18"/>
      <c r="EP373" s="18"/>
      <c r="EQ373" s="18"/>
      <c r="ER373" s="18"/>
      <c r="ES373" s="18"/>
      <c r="ET373" s="18"/>
      <c r="EU373" s="18"/>
      <c r="EV373" s="18"/>
      <c r="EW373" s="18"/>
      <c r="EX373" s="18"/>
      <c r="EY373" s="18"/>
      <c r="EZ373" s="18"/>
      <c r="FA373" s="18"/>
      <c r="FB373" s="18"/>
      <c r="FC373" s="18"/>
      <c r="FD373" s="18"/>
      <c r="FE373" s="18"/>
    </row>
    <row r="374" spans="1:161" x14ac:dyDescent="0.25">
      <c r="A374" s="20"/>
      <c r="B374" s="70"/>
      <c r="C374" s="21"/>
      <c r="D374" s="22"/>
      <c r="E374" s="23"/>
      <c r="F374" s="24"/>
      <c r="G374" s="73"/>
      <c r="H374" s="25"/>
      <c r="I374" s="26"/>
      <c r="J374" s="27"/>
      <c r="K374" s="103">
        <v>38</v>
      </c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18"/>
      <c r="AF374" s="18"/>
      <c r="AG374" s="18"/>
      <c r="AH374" s="18"/>
      <c r="AI374" s="18"/>
      <c r="AJ374" s="18"/>
      <c r="AK374" s="18"/>
      <c r="AL374" s="18"/>
      <c r="AM374" s="18"/>
      <c r="AN374" s="18"/>
      <c r="AO374" s="18"/>
      <c r="AP374" s="18"/>
      <c r="AQ374" s="18"/>
      <c r="AR374" s="18"/>
      <c r="AS374" s="18"/>
      <c r="AT374" s="18"/>
      <c r="AU374" s="18"/>
      <c r="AV374" s="18"/>
      <c r="AW374" s="19"/>
      <c r="AX374" s="18"/>
      <c r="AY374" s="18"/>
      <c r="AZ374" s="18"/>
      <c r="BA374" s="18"/>
      <c r="BB374" s="18"/>
      <c r="BC374" s="18"/>
      <c r="BD374" s="18"/>
      <c r="BE374" s="18"/>
      <c r="BF374" s="18"/>
      <c r="BG374" s="18"/>
      <c r="BH374" s="19"/>
      <c r="BI374" s="18"/>
      <c r="BJ374" s="18"/>
      <c r="BK374" s="18"/>
      <c r="BL374" s="18"/>
      <c r="BM374" s="18"/>
      <c r="BN374" s="18"/>
      <c r="BO374" s="18"/>
      <c r="BP374" s="18"/>
      <c r="BQ374" s="18"/>
      <c r="BR374" s="18"/>
      <c r="BS374" s="19"/>
      <c r="BT374" s="18"/>
      <c r="BU374" s="18"/>
      <c r="BV374" s="18"/>
      <c r="BW374" s="18"/>
      <c r="BX374" s="18"/>
      <c r="BY374" s="18"/>
      <c r="BZ374" s="18"/>
      <c r="CA374" s="18"/>
      <c r="CB374" s="18"/>
      <c r="CC374" s="18"/>
      <c r="CD374" s="18"/>
      <c r="CE374" s="18"/>
      <c r="CF374" s="18"/>
      <c r="CG374" s="18"/>
      <c r="CH374" s="18"/>
      <c r="CI374" s="18"/>
      <c r="CJ374" s="8">
        <f t="shared" si="169"/>
        <v>0</v>
      </c>
      <c r="CK374" s="8">
        <f t="shared" si="170"/>
        <v>0</v>
      </c>
      <c r="CL374" s="8" t="str">
        <f t="shared" si="181"/>
        <v/>
      </c>
      <c r="CM374" s="8" t="str">
        <f t="shared" si="182"/>
        <v/>
      </c>
      <c r="CN374" s="8" t="str">
        <f t="shared" si="183"/>
        <v/>
      </c>
      <c r="CO374" s="8" t="str">
        <f t="shared" si="184"/>
        <v/>
      </c>
      <c r="CP374" s="8">
        <f>IF(D374="",0,IF(D374=E374,0,IF(D374&lt;E374,0,IF('Equipes et choix des points'!$I$2=1,IF('Matchs et classements'!D374&gt;'Matchs et classements'!E374,3),IF('Equipes et choix des points'!$I$2=2,IF('Matchs et classements'!D374&gt;E374,4))))))</f>
        <v>0</v>
      </c>
      <c r="CQ374" s="8">
        <f>IF(E374="",0,IF(E374=D374,0,IF(E374&lt;D374,0,IF('Equipes et choix des points'!$I$2=1,IF('Matchs et classements'!E374&gt;'Matchs et classements'!D374,3),IF('Equipes et choix des points'!$I$2=2,IF('Matchs et classements'!E374&gt;'Matchs et classements'!D374,4))))))</f>
        <v>0</v>
      </c>
      <c r="CR374" s="8">
        <f>IF(D374="",0,IF(D374&gt;E374,0,IF(D374&lt;E374,0,IF('Equipes et choix des points'!$I$2=1,IF('Matchs et classements'!D374='Matchs et classements'!E374,1),IF('Equipes et choix des points'!$I$2=2,IF('Matchs et classements'!D374='Matchs et classements'!E374,2))))))</f>
        <v>0</v>
      </c>
      <c r="CS374" s="8">
        <f>IF(E374="",0,IF(E374&gt;D374,0,IF(E374&lt;D374,0,IF('Equipes et choix des points'!$I$2=1,IF('Matchs et classements'!E374='Matchs et classements'!D374,1),IF('Equipes et choix des points'!$I$2=2,IF('Matchs et classements'!E374='Matchs et classements'!D374,2))))))</f>
        <v>0</v>
      </c>
      <c r="CT374" s="8">
        <f>IF(D374="",0,IF(D374&gt;E374,0,IF(D374=E374,0,IF('Equipes et choix des points'!$I$2=1,IF('Matchs et classements'!D374&lt;'Matchs et classements'!E374,0),IF('Equipes et choix des points'!$I$2=2,IF('Matchs et classements'!D374&lt;'Matchs et classements'!E374,1))))))</f>
        <v>0</v>
      </c>
      <c r="CU374" s="8">
        <f>IF(E374="",0,IF(E374&gt;D374,0,IF(E374=D374,0,IF('Equipes et choix des points'!$I$2=1,IF('Matchs et classements'!E374&lt;'Matchs et classements'!D374,0),IF('Equipes et choix des points'!$I$2=2,IF('Matchs et classements'!E374&lt;'Matchs et classements'!D374,1))))))</f>
        <v>0</v>
      </c>
      <c r="CV374" s="8">
        <f t="shared" si="185"/>
        <v>0</v>
      </c>
      <c r="CW374" s="8">
        <f t="shared" si="186"/>
        <v>0</v>
      </c>
      <c r="CX374" s="8">
        <f t="shared" si="187"/>
        <v>0</v>
      </c>
      <c r="CY374" s="8">
        <f t="shared" si="188"/>
        <v>0</v>
      </c>
      <c r="CZ374" s="8" t="b">
        <f t="shared" si="171"/>
        <v>0</v>
      </c>
      <c r="DA374" s="8" t="b">
        <f t="shared" si="172"/>
        <v>0</v>
      </c>
      <c r="DB374" s="8" t="b">
        <f t="shared" si="173"/>
        <v>0</v>
      </c>
      <c r="DC374" s="8" t="b">
        <f t="shared" si="174"/>
        <v>0</v>
      </c>
      <c r="DD374" s="8" t="b">
        <f t="shared" si="175"/>
        <v>0</v>
      </c>
      <c r="DE374" s="8" t="b">
        <f t="shared" si="176"/>
        <v>0</v>
      </c>
      <c r="DF374" s="8">
        <f t="shared" si="177"/>
        <v>0</v>
      </c>
      <c r="DG374" s="8">
        <f t="shared" si="178"/>
        <v>0</v>
      </c>
      <c r="DH374" s="8">
        <f t="shared" si="179"/>
        <v>0</v>
      </c>
      <c r="DI374" s="8">
        <f t="shared" si="180"/>
        <v>0</v>
      </c>
      <c r="DJ374" s="19"/>
      <c r="DK374" s="18"/>
      <c r="DL374" s="18"/>
      <c r="DM374" s="19"/>
      <c r="DN374" s="19"/>
      <c r="DO374" s="18"/>
      <c r="DP374" s="18"/>
      <c r="DQ374" s="19"/>
      <c r="DR374" s="19"/>
      <c r="DS374" s="18"/>
      <c r="DT374" s="18"/>
      <c r="DU374" s="19"/>
      <c r="DV374" s="18"/>
      <c r="DW374" s="18"/>
      <c r="DX374" s="18"/>
      <c r="DY374" s="18"/>
      <c r="DZ374" s="18"/>
      <c r="EA374" s="18"/>
      <c r="EB374" s="18"/>
      <c r="EC374" s="18"/>
      <c r="ED374" s="18"/>
      <c r="EE374" s="18"/>
      <c r="EF374" s="18"/>
      <c r="EG374" s="18"/>
      <c r="EH374" s="18"/>
      <c r="EI374" s="18"/>
      <c r="EJ374" s="18"/>
      <c r="EK374" s="18"/>
      <c r="EL374" s="18"/>
      <c r="EM374" s="18"/>
      <c r="EN374" s="18"/>
      <c r="EO374" s="18"/>
      <c r="EP374" s="18"/>
      <c r="EQ374" s="18"/>
      <c r="ER374" s="18"/>
      <c r="ES374" s="18"/>
      <c r="ET374" s="18"/>
      <c r="EU374" s="18"/>
      <c r="EV374" s="18"/>
      <c r="EW374" s="18"/>
      <c r="EX374" s="18"/>
      <c r="EY374" s="18"/>
      <c r="EZ374" s="18"/>
      <c r="FA374" s="18"/>
      <c r="FB374" s="18"/>
      <c r="FC374" s="18"/>
      <c r="FD374" s="18"/>
      <c r="FE374" s="18"/>
    </row>
    <row r="375" spans="1:161" x14ac:dyDescent="0.25">
      <c r="A375" s="28"/>
      <c r="B375" s="71"/>
      <c r="C375" s="29"/>
      <c r="D375" s="30"/>
      <c r="E375" s="31"/>
      <c r="F375" s="32"/>
      <c r="G375" s="74"/>
      <c r="H375" s="33"/>
      <c r="I375" s="34"/>
      <c r="J375" s="35"/>
      <c r="K375" s="104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18"/>
      <c r="AF375" s="18"/>
      <c r="AG375" s="18"/>
      <c r="AH375" s="18"/>
      <c r="AI375" s="18"/>
      <c r="AJ375" s="18"/>
      <c r="AK375" s="18"/>
      <c r="AL375" s="18"/>
      <c r="AM375" s="18"/>
      <c r="AN375" s="18"/>
      <c r="AO375" s="18"/>
      <c r="AP375" s="18"/>
      <c r="AQ375" s="18"/>
      <c r="AR375" s="18"/>
      <c r="AS375" s="18"/>
      <c r="AT375" s="18"/>
      <c r="AU375" s="18"/>
      <c r="AV375" s="18"/>
      <c r="AW375" s="19"/>
      <c r="AX375" s="18"/>
      <c r="AY375" s="18"/>
      <c r="AZ375" s="18"/>
      <c r="BA375" s="18"/>
      <c r="BB375" s="18"/>
      <c r="BC375" s="18"/>
      <c r="BD375" s="18"/>
      <c r="BE375" s="18"/>
      <c r="BF375" s="18"/>
      <c r="BG375" s="18"/>
      <c r="BH375" s="19"/>
      <c r="BI375" s="18"/>
      <c r="BJ375" s="18"/>
      <c r="BK375" s="18"/>
      <c r="BL375" s="18"/>
      <c r="BM375" s="18"/>
      <c r="BN375" s="18"/>
      <c r="BO375" s="18"/>
      <c r="BP375" s="18"/>
      <c r="BQ375" s="18"/>
      <c r="BR375" s="18"/>
      <c r="BS375" s="19"/>
      <c r="BT375" s="18"/>
      <c r="BU375" s="18"/>
      <c r="BV375" s="18"/>
      <c r="BW375" s="18"/>
      <c r="BX375" s="18"/>
      <c r="BY375" s="18"/>
      <c r="BZ375" s="18"/>
      <c r="CA375" s="18"/>
      <c r="CB375" s="18"/>
      <c r="CC375" s="18"/>
      <c r="CD375" s="18"/>
      <c r="CE375" s="18"/>
      <c r="CF375" s="18"/>
      <c r="CG375" s="18"/>
      <c r="CH375" s="18"/>
      <c r="CI375" s="18"/>
      <c r="CJ375" s="8">
        <f t="shared" si="169"/>
        <v>0</v>
      </c>
      <c r="CK375" s="8">
        <f t="shared" si="170"/>
        <v>0</v>
      </c>
      <c r="CL375" s="8" t="str">
        <f t="shared" si="181"/>
        <v/>
      </c>
      <c r="CM375" s="8" t="str">
        <f t="shared" si="182"/>
        <v/>
      </c>
      <c r="CN375" s="8" t="str">
        <f t="shared" si="183"/>
        <v/>
      </c>
      <c r="CO375" s="8" t="str">
        <f t="shared" si="184"/>
        <v/>
      </c>
      <c r="CP375" s="8">
        <f>IF(D375="",0,IF(D375=E375,0,IF(D375&lt;E375,0,IF('Equipes et choix des points'!$I$2=1,IF('Matchs et classements'!D375&gt;'Matchs et classements'!E375,3),IF('Equipes et choix des points'!$I$2=2,IF('Matchs et classements'!D375&gt;E375,4))))))</f>
        <v>0</v>
      </c>
      <c r="CQ375" s="8">
        <f>IF(E375="",0,IF(E375=D375,0,IF(E375&lt;D375,0,IF('Equipes et choix des points'!$I$2=1,IF('Matchs et classements'!E375&gt;'Matchs et classements'!D375,3),IF('Equipes et choix des points'!$I$2=2,IF('Matchs et classements'!E375&gt;'Matchs et classements'!D375,4))))))</f>
        <v>0</v>
      </c>
      <c r="CR375" s="8">
        <f>IF(D375="",0,IF(D375&gt;E375,0,IF(D375&lt;E375,0,IF('Equipes et choix des points'!$I$2=1,IF('Matchs et classements'!D375='Matchs et classements'!E375,1),IF('Equipes et choix des points'!$I$2=2,IF('Matchs et classements'!D375='Matchs et classements'!E375,2))))))</f>
        <v>0</v>
      </c>
      <c r="CS375" s="8">
        <f>IF(E375="",0,IF(E375&gt;D375,0,IF(E375&lt;D375,0,IF('Equipes et choix des points'!$I$2=1,IF('Matchs et classements'!E375='Matchs et classements'!D375,1),IF('Equipes et choix des points'!$I$2=2,IF('Matchs et classements'!E375='Matchs et classements'!D375,2))))))</f>
        <v>0</v>
      </c>
      <c r="CT375" s="8">
        <f>IF(D375="",0,IF(D375&gt;E375,0,IF(D375=E375,0,IF('Equipes et choix des points'!$I$2=1,IF('Matchs et classements'!D375&lt;'Matchs et classements'!E375,0),IF('Equipes et choix des points'!$I$2=2,IF('Matchs et classements'!D375&lt;'Matchs et classements'!E375,1))))))</f>
        <v>0</v>
      </c>
      <c r="CU375" s="8">
        <f>IF(E375="",0,IF(E375&gt;D375,0,IF(E375=D375,0,IF('Equipes et choix des points'!$I$2=1,IF('Matchs et classements'!E375&lt;'Matchs et classements'!D375,0),IF('Equipes et choix des points'!$I$2=2,IF('Matchs et classements'!E375&lt;'Matchs et classements'!D375,1))))))</f>
        <v>0</v>
      </c>
      <c r="CV375" s="8">
        <f t="shared" si="185"/>
        <v>0</v>
      </c>
      <c r="CW375" s="8">
        <f t="shared" si="186"/>
        <v>0</v>
      </c>
      <c r="CX375" s="8">
        <f t="shared" si="187"/>
        <v>0</v>
      </c>
      <c r="CY375" s="8">
        <f t="shared" si="188"/>
        <v>0</v>
      </c>
      <c r="CZ375" s="8" t="b">
        <f t="shared" si="171"/>
        <v>0</v>
      </c>
      <c r="DA375" s="8" t="b">
        <f t="shared" si="172"/>
        <v>0</v>
      </c>
      <c r="DB375" s="8" t="b">
        <f t="shared" si="173"/>
        <v>0</v>
      </c>
      <c r="DC375" s="8" t="b">
        <f t="shared" si="174"/>
        <v>0</v>
      </c>
      <c r="DD375" s="8" t="b">
        <f t="shared" si="175"/>
        <v>0</v>
      </c>
      <c r="DE375" s="8" t="b">
        <f t="shared" si="176"/>
        <v>0</v>
      </c>
      <c r="DF375" s="8">
        <f t="shared" si="177"/>
        <v>0</v>
      </c>
      <c r="DG375" s="8">
        <f t="shared" si="178"/>
        <v>0</v>
      </c>
      <c r="DH375" s="8">
        <f t="shared" si="179"/>
        <v>0</v>
      </c>
      <c r="DI375" s="8">
        <f t="shared" si="180"/>
        <v>0</v>
      </c>
      <c r="DJ375" s="19"/>
      <c r="DK375" s="18"/>
      <c r="DL375" s="18"/>
      <c r="DM375" s="19"/>
      <c r="DN375" s="19"/>
      <c r="DO375" s="18"/>
      <c r="DP375" s="18"/>
      <c r="DQ375" s="19"/>
      <c r="DR375" s="19"/>
      <c r="DS375" s="18"/>
      <c r="DT375" s="18"/>
      <c r="DU375" s="19"/>
      <c r="DV375" s="18"/>
      <c r="DW375" s="18"/>
      <c r="DX375" s="18"/>
      <c r="DY375" s="18"/>
      <c r="DZ375" s="18"/>
      <c r="EA375" s="18"/>
      <c r="EB375" s="18"/>
      <c r="EC375" s="18"/>
      <c r="ED375" s="18"/>
      <c r="EE375" s="18"/>
      <c r="EF375" s="18"/>
      <c r="EG375" s="18"/>
      <c r="EH375" s="18"/>
      <c r="EI375" s="18"/>
      <c r="EJ375" s="18"/>
      <c r="EK375" s="18"/>
      <c r="EL375" s="18"/>
      <c r="EM375" s="18"/>
      <c r="EN375" s="18"/>
      <c r="EO375" s="18"/>
      <c r="EP375" s="18"/>
      <c r="EQ375" s="18"/>
      <c r="ER375" s="18"/>
      <c r="ES375" s="18"/>
      <c r="ET375" s="18"/>
      <c r="EU375" s="18"/>
      <c r="EV375" s="18"/>
      <c r="EW375" s="18"/>
      <c r="EX375" s="18"/>
      <c r="EY375" s="18"/>
      <c r="EZ375" s="18"/>
      <c r="FA375" s="18"/>
      <c r="FB375" s="18"/>
      <c r="FC375" s="18"/>
      <c r="FD375" s="18"/>
      <c r="FE375" s="18"/>
    </row>
    <row r="376" spans="1:161" x14ac:dyDescent="0.25">
      <c r="A376" s="28"/>
      <c r="B376" s="71"/>
      <c r="C376" s="29"/>
      <c r="D376" s="30"/>
      <c r="E376" s="31"/>
      <c r="F376" s="32"/>
      <c r="G376" s="74"/>
      <c r="H376" s="33"/>
      <c r="I376" s="34"/>
      <c r="J376" s="35"/>
      <c r="K376" s="104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  <c r="AE376" s="18"/>
      <c r="AF376" s="18"/>
      <c r="AG376" s="18"/>
      <c r="AH376" s="18"/>
      <c r="AI376" s="18"/>
      <c r="AJ376" s="18"/>
      <c r="AK376" s="18"/>
      <c r="AL376" s="18"/>
      <c r="AM376" s="18"/>
      <c r="AN376" s="18"/>
      <c r="AO376" s="18"/>
      <c r="AP376" s="18"/>
      <c r="AQ376" s="18"/>
      <c r="AR376" s="18"/>
      <c r="AS376" s="18"/>
      <c r="AT376" s="18"/>
      <c r="AU376" s="18"/>
      <c r="AV376" s="18"/>
      <c r="AW376" s="19"/>
      <c r="AX376" s="18"/>
      <c r="AY376" s="18"/>
      <c r="AZ376" s="18"/>
      <c r="BA376" s="18"/>
      <c r="BB376" s="18"/>
      <c r="BC376" s="18"/>
      <c r="BD376" s="18"/>
      <c r="BE376" s="18"/>
      <c r="BF376" s="18"/>
      <c r="BG376" s="18"/>
      <c r="BH376" s="19"/>
      <c r="BI376" s="18"/>
      <c r="BJ376" s="18"/>
      <c r="BK376" s="18"/>
      <c r="BL376" s="18"/>
      <c r="BM376" s="18"/>
      <c r="BN376" s="18"/>
      <c r="BO376" s="18"/>
      <c r="BP376" s="18"/>
      <c r="BQ376" s="18"/>
      <c r="BR376" s="18"/>
      <c r="BS376" s="19"/>
      <c r="BT376" s="18"/>
      <c r="BU376" s="18"/>
      <c r="BV376" s="18"/>
      <c r="BW376" s="18"/>
      <c r="BX376" s="18"/>
      <c r="BY376" s="18"/>
      <c r="BZ376" s="18"/>
      <c r="CA376" s="18"/>
      <c r="CB376" s="18"/>
      <c r="CC376" s="18"/>
      <c r="CD376" s="18"/>
      <c r="CE376" s="18"/>
      <c r="CF376" s="18"/>
      <c r="CG376" s="18"/>
      <c r="CH376" s="18"/>
      <c r="CI376" s="18"/>
      <c r="CJ376" s="8">
        <f t="shared" si="169"/>
        <v>0</v>
      </c>
      <c r="CK376" s="8">
        <f t="shared" si="170"/>
        <v>0</v>
      </c>
      <c r="CL376" s="8" t="str">
        <f t="shared" si="181"/>
        <v/>
      </c>
      <c r="CM376" s="8" t="str">
        <f t="shared" si="182"/>
        <v/>
      </c>
      <c r="CN376" s="8" t="str">
        <f t="shared" si="183"/>
        <v/>
      </c>
      <c r="CO376" s="8" t="str">
        <f t="shared" si="184"/>
        <v/>
      </c>
      <c r="CP376" s="8">
        <f>IF(D376="",0,IF(D376=E376,0,IF(D376&lt;E376,0,IF('Equipes et choix des points'!$I$2=1,IF('Matchs et classements'!D376&gt;'Matchs et classements'!E376,3),IF('Equipes et choix des points'!$I$2=2,IF('Matchs et classements'!D376&gt;E376,4))))))</f>
        <v>0</v>
      </c>
      <c r="CQ376" s="8">
        <f>IF(E376="",0,IF(E376=D376,0,IF(E376&lt;D376,0,IF('Equipes et choix des points'!$I$2=1,IF('Matchs et classements'!E376&gt;'Matchs et classements'!D376,3),IF('Equipes et choix des points'!$I$2=2,IF('Matchs et classements'!E376&gt;'Matchs et classements'!D376,4))))))</f>
        <v>0</v>
      </c>
      <c r="CR376" s="8">
        <f>IF(D376="",0,IF(D376&gt;E376,0,IF(D376&lt;E376,0,IF('Equipes et choix des points'!$I$2=1,IF('Matchs et classements'!D376='Matchs et classements'!E376,1),IF('Equipes et choix des points'!$I$2=2,IF('Matchs et classements'!D376='Matchs et classements'!E376,2))))))</f>
        <v>0</v>
      </c>
      <c r="CS376" s="8">
        <f>IF(E376="",0,IF(E376&gt;D376,0,IF(E376&lt;D376,0,IF('Equipes et choix des points'!$I$2=1,IF('Matchs et classements'!E376='Matchs et classements'!D376,1),IF('Equipes et choix des points'!$I$2=2,IF('Matchs et classements'!E376='Matchs et classements'!D376,2))))))</f>
        <v>0</v>
      </c>
      <c r="CT376" s="8">
        <f>IF(D376="",0,IF(D376&gt;E376,0,IF(D376=E376,0,IF('Equipes et choix des points'!$I$2=1,IF('Matchs et classements'!D376&lt;'Matchs et classements'!E376,0),IF('Equipes et choix des points'!$I$2=2,IF('Matchs et classements'!D376&lt;'Matchs et classements'!E376,1))))))</f>
        <v>0</v>
      </c>
      <c r="CU376" s="8">
        <f>IF(E376="",0,IF(E376&gt;D376,0,IF(E376=D376,0,IF('Equipes et choix des points'!$I$2=1,IF('Matchs et classements'!E376&lt;'Matchs et classements'!D376,0),IF('Equipes et choix des points'!$I$2=2,IF('Matchs et classements'!E376&lt;'Matchs et classements'!D376,1))))))</f>
        <v>0</v>
      </c>
      <c r="CV376" s="8">
        <f t="shared" si="185"/>
        <v>0</v>
      </c>
      <c r="CW376" s="8">
        <f t="shared" si="186"/>
        <v>0</v>
      </c>
      <c r="CX376" s="8">
        <f t="shared" si="187"/>
        <v>0</v>
      </c>
      <c r="CY376" s="8">
        <f t="shared" si="188"/>
        <v>0</v>
      </c>
      <c r="CZ376" s="8" t="b">
        <f t="shared" si="171"/>
        <v>0</v>
      </c>
      <c r="DA376" s="8" t="b">
        <f t="shared" si="172"/>
        <v>0</v>
      </c>
      <c r="DB376" s="8" t="b">
        <f t="shared" si="173"/>
        <v>0</v>
      </c>
      <c r="DC376" s="8" t="b">
        <f t="shared" si="174"/>
        <v>0</v>
      </c>
      <c r="DD376" s="8" t="b">
        <f t="shared" si="175"/>
        <v>0</v>
      </c>
      <c r="DE376" s="8" t="b">
        <f t="shared" si="176"/>
        <v>0</v>
      </c>
      <c r="DF376" s="8">
        <f t="shared" si="177"/>
        <v>0</v>
      </c>
      <c r="DG376" s="8">
        <f t="shared" si="178"/>
        <v>0</v>
      </c>
      <c r="DH376" s="8">
        <f t="shared" si="179"/>
        <v>0</v>
      </c>
      <c r="DI376" s="8">
        <f t="shared" si="180"/>
        <v>0</v>
      </c>
      <c r="DJ376" s="19"/>
      <c r="DK376" s="18"/>
      <c r="DL376" s="18"/>
      <c r="DM376" s="19"/>
      <c r="DN376" s="19"/>
      <c r="DO376" s="18"/>
      <c r="DP376" s="18"/>
      <c r="DQ376" s="19"/>
      <c r="DR376" s="19"/>
      <c r="DS376" s="18"/>
      <c r="DT376" s="18"/>
      <c r="DU376" s="19"/>
      <c r="DV376" s="18"/>
      <c r="DW376" s="18"/>
      <c r="DX376" s="18"/>
      <c r="DY376" s="18"/>
      <c r="DZ376" s="18"/>
      <c r="EA376" s="18"/>
      <c r="EB376" s="18"/>
      <c r="EC376" s="18"/>
      <c r="ED376" s="18"/>
      <c r="EE376" s="18"/>
      <c r="EF376" s="18"/>
      <c r="EG376" s="18"/>
      <c r="EH376" s="18"/>
      <c r="EI376" s="18"/>
      <c r="EJ376" s="18"/>
      <c r="EK376" s="18"/>
      <c r="EL376" s="18"/>
      <c r="EM376" s="18"/>
      <c r="EN376" s="18"/>
      <c r="EO376" s="18"/>
      <c r="EP376" s="18"/>
      <c r="EQ376" s="18"/>
      <c r="ER376" s="18"/>
      <c r="ES376" s="18"/>
      <c r="ET376" s="18"/>
      <c r="EU376" s="18"/>
      <c r="EV376" s="18"/>
      <c r="EW376" s="18"/>
      <c r="EX376" s="18"/>
      <c r="EY376" s="18"/>
      <c r="EZ376" s="18"/>
      <c r="FA376" s="18"/>
      <c r="FB376" s="18"/>
      <c r="FC376" s="18"/>
      <c r="FD376" s="18"/>
      <c r="FE376" s="18"/>
    </row>
    <row r="377" spans="1:161" x14ac:dyDescent="0.25">
      <c r="A377" s="28"/>
      <c r="B377" s="71"/>
      <c r="C377" s="29"/>
      <c r="D377" s="30"/>
      <c r="E377" s="31"/>
      <c r="F377" s="32"/>
      <c r="G377" s="74"/>
      <c r="H377" s="33"/>
      <c r="I377" s="34"/>
      <c r="J377" s="35"/>
      <c r="K377" s="104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  <c r="AF377" s="18"/>
      <c r="AG377" s="18"/>
      <c r="AH377" s="18"/>
      <c r="AI377" s="18"/>
      <c r="AJ377" s="18"/>
      <c r="AK377" s="18"/>
      <c r="AL377" s="18"/>
      <c r="AM377" s="18"/>
      <c r="AN377" s="18"/>
      <c r="AO377" s="18"/>
      <c r="AP377" s="18"/>
      <c r="AQ377" s="18"/>
      <c r="AR377" s="18"/>
      <c r="AS377" s="18"/>
      <c r="AT377" s="18"/>
      <c r="AU377" s="18"/>
      <c r="AV377" s="18"/>
      <c r="AW377" s="19"/>
      <c r="AX377" s="18"/>
      <c r="AY377" s="18"/>
      <c r="AZ377" s="18"/>
      <c r="BA377" s="18"/>
      <c r="BB377" s="18"/>
      <c r="BC377" s="18"/>
      <c r="BD377" s="18"/>
      <c r="BE377" s="18"/>
      <c r="BF377" s="18"/>
      <c r="BG377" s="18"/>
      <c r="BH377" s="19"/>
      <c r="BI377" s="18"/>
      <c r="BJ377" s="18"/>
      <c r="BK377" s="18"/>
      <c r="BL377" s="18"/>
      <c r="BM377" s="18"/>
      <c r="BN377" s="18"/>
      <c r="BO377" s="18"/>
      <c r="BP377" s="18"/>
      <c r="BQ377" s="18"/>
      <c r="BR377" s="18"/>
      <c r="BS377" s="19"/>
      <c r="BT377" s="18"/>
      <c r="BU377" s="18"/>
      <c r="BV377" s="18"/>
      <c r="BW377" s="18"/>
      <c r="BX377" s="18"/>
      <c r="BY377" s="18"/>
      <c r="BZ377" s="18"/>
      <c r="CA377" s="18"/>
      <c r="CB377" s="18"/>
      <c r="CC377" s="18"/>
      <c r="CD377" s="18"/>
      <c r="CE377" s="18"/>
      <c r="CF377" s="18"/>
      <c r="CG377" s="18"/>
      <c r="CH377" s="18"/>
      <c r="CI377" s="18"/>
      <c r="CJ377" s="8">
        <f t="shared" si="169"/>
        <v>0</v>
      </c>
      <c r="CK377" s="8">
        <f t="shared" si="170"/>
        <v>0</v>
      </c>
      <c r="CL377" s="8" t="str">
        <f t="shared" si="181"/>
        <v/>
      </c>
      <c r="CM377" s="8" t="str">
        <f t="shared" si="182"/>
        <v/>
      </c>
      <c r="CN377" s="8" t="str">
        <f t="shared" si="183"/>
        <v/>
      </c>
      <c r="CO377" s="8" t="str">
        <f t="shared" si="184"/>
        <v/>
      </c>
      <c r="CP377" s="8">
        <f>IF(D377="",0,IF(D377=E377,0,IF(D377&lt;E377,0,IF('Equipes et choix des points'!$I$2=1,IF('Matchs et classements'!D377&gt;'Matchs et classements'!E377,3),IF('Equipes et choix des points'!$I$2=2,IF('Matchs et classements'!D377&gt;E377,4))))))</f>
        <v>0</v>
      </c>
      <c r="CQ377" s="8">
        <f>IF(E377="",0,IF(E377=D377,0,IF(E377&lt;D377,0,IF('Equipes et choix des points'!$I$2=1,IF('Matchs et classements'!E377&gt;'Matchs et classements'!D377,3),IF('Equipes et choix des points'!$I$2=2,IF('Matchs et classements'!E377&gt;'Matchs et classements'!D377,4))))))</f>
        <v>0</v>
      </c>
      <c r="CR377" s="8">
        <f>IF(D377="",0,IF(D377&gt;E377,0,IF(D377&lt;E377,0,IF('Equipes et choix des points'!$I$2=1,IF('Matchs et classements'!D377='Matchs et classements'!E377,1),IF('Equipes et choix des points'!$I$2=2,IF('Matchs et classements'!D377='Matchs et classements'!E377,2))))))</f>
        <v>0</v>
      </c>
      <c r="CS377" s="8">
        <f>IF(E377="",0,IF(E377&gt;D377,0,IF(E377&lt;D377,0,IF('Equipes et choix des points'!$I$2=1,IF('Matchs et classements'!E377='Matchs et classements'!D377,1),IF('Equipes et choix des points'!$I$2=2,IF('Matchs et classements'!E377='Matchs et classements'!D377,2))))))</f>
        <v>0</v>
      </c>
      <c r="CT377" s="8">
        <f>IF(D377="",0,IF(D377&gt;E377,0,IF(D377=E377,0,IF('Equipes et choix des points'!$I$2=1,IF('Matchs et classements'!D377&lt;'Matchs et classements'!E377,0),IF('Equipes et choix des points'!$I$2=2,IF('Matchs et classements'!D377&lt;'Matchs et classements'!E377,1))))))</f>
        <v>0</v>
      </c>
      <c r="CU377" s="8">
        <f>IF(E377="",0,IF(E377&gt;D377,0,IF(E377=D377,0,IF('Equipes et choix des points'!$I$2=1,IF('Matchs et classements'!E377&lt;'Matchs et classements'!D377,0),IF('Equipes et choix des points'!$I$2=2,IF('Matchs et classements'!E377&lt;'Matchs et classements'!D377,1))))))</f>
        <v>0</v>
      </c>
      <c r="CV377" s="8">
        <f t="shared" si="185"/>
        <v>0</v>
      </c>
      <c r="CW377" s="8">
        <f t="shared" si="186"/>
        <v>0</v>
      </c>
      <c r="CX377" s="8">
        <f t="shared" si="187"/>
        <v>0</v>
      </c>
      <c r="CY377" s="8">
        <f t="shared" si="188"/>
        <v>0</v>
      </c>
      <c r="CZ377" s="8" t="b">
        <f t="shared" si="171"/>
        <v>0</v>
      </c>
      <c r="DA377" s="8" t="b">
        <f t="shared" si="172"/>
        <v>0</v>
      </c>
      <c r="DB377" s="8" t="b">
        <f t="shared" si="173"/>
        <v>0</v>
      </c>
      <c r="DC377" s="8" t="b">
        <f t="shared" si="174"/>
        <v>0</v>
      </c>
      <c r="DD377" s="8" t="b">
        <f t="shared" si="175"/>
        <v>0</v>
      </c>
      <c r="DE377" s="8" t="b">
        <f t="shared" si="176"/>
        <v>0</v>
      </c>
      <c r="DF377" s="8">
        <f t="shared" si="177"/>
        <v>0</v>
      </c>
      <c r="DG377" s="8">
        <f t="shared" si="178"/>
        <v>0</v>
      </c>
      <c r="DH377" s="8">
        <f t="shared" si="179"/>
        <v>0</v>
      </c>
      <c r="DI377" s="8">
        <f t="shared" si="180"/>
        <v>0</v>
      </c>
      <c r="DJ377" s="19"/>
      <c r="DK377" s="18"/>
      <c r="DL377" s="18"/>
      <c r="DM377" s="19"/>
      <c r="DN377" s="19"/>
      <c r="DO377" s="18"/>
      <c r="DP377" s="18"/>
      <c r="DQ377" s="19"/>
      <c r="DR377" s="19"/>
      <c r="DS377" s="18"/>
      <c r="DT377" s="18"/>
      <c r="DU377" s="19"/>
      <c r="DV377" s="18"/>
      <c r="DW377" s="18"/>
      <c r="DX377" s="18"/>
      <c r="DY377" s="18"/>
      <c r="DZ377" s="18"/>
      <c r="EA377" s="18"/>
      <c r="EB377" s="18"/>
      <c r="EC377" s="18"/>
      <c r="ED377" s="18"/>
      <c r="EE377" s="18"/>
      <c r="EF377" s="18"/>
      <c r="EG377" s="18"/>
      <c r="EH377" s="18"/>
      <c r="EI377" s="18"/>
      <c r="EJ377" s="18"/>
      <c r="EK377" s="18"/>
      <c r="EL377" s="18"/>
      <c r="EM377" s="18"/>
      <c r="EN377" s="18"/>
      <c r="EO377" s="18"/>
      <c r="EP377" s="18"/>
      <c r="EQ377" s="18"/>
      <c r="ER377" s="18"/>
      <c r="ES377" s="18"/>
      <c r="ET377" s="18"/>
      <c r="EU377" s="18"/>
      <c r="EV377" s="18"/>
      <c r="EW377" s="18"/>
      <c r="EX377" s="18"/>
      <c r="EY377" s="18"/>
      <c r="EZ377" s="18"/>
      <c r="FA377" s="18"/>
      <c r="FB377" s="18"/>
      <c r="FC377" s="18"/>
      <c r="FD377" s="18"/>
      <c r="FE377" s="18"/>
    </row>
    <row r="378" spans="1:161" x14ac:dyDescent="0.25">
      <c r="A378" s="28"/>
      <c r="B378" s="71"/>
      <c r="C378" s="29"/>
      <c r="D378" s="30"/>
      <c r="E378" s="31"/>
      <c r="F378" s="32"/>
      <c r="G378" s="74"/>
      <c r="H378" s="33"/>
      <c r="I378" s="34"/>
      <c r="J378" s="35"/>
      <c r="K378" s="104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18"/>
      <c r="AF378" s="18"/>
      <c r="AG378" s="18"/>
      <c r="AH378" s="18"/>
      <c r="AI378" s="18"/>
      <c r="AJ378" s="18"/>
      <c r="AK378" s="18"/>
      <c r="AL378" s="18"/>
      <c r="AM378" s="18"/>
      <c r="AN378" s="18"/>
      <c r="AO378" s="18"/>
      <c r="AP378" s="18"/>
      <c r="AQ378" s="18"/>
      <c r="AR378" s="18"/>
      <c r="AS378" s="18"/>
      <c r="AT378" s="18"/>
      <c r="AU378" s="18"/>
      <c r="AV378" s="18"/>
      <c r="AW378" s="19"/>
      <c r="AX378" s="18"/>
      <c r="AY378" s="18"/>
      <c r="AZ378" s="18"/>
      <c r="BA378" s="18"/>
      <c r="BB378" s="18"/>
      <c r="BC378" s="18"/>
      <c r="BD378" s="18"/>
      <c r="BE378" s="18"/>
      <c r="BF378" s="18"/>
      <c r="BG378" s="18"/>
      <c r="BH378" s="19"/>
      <c r="BI378" s="18"/>
      <c r="BJ378" s="18"/>
      <c r="BK378" s="18"/>
      <c r="BL378" s="18"/>
      <c r="BM378" s="18"/>
      <c r="BN378" s="18"/>
      <c r="BO378" s="18"/>
      <c r="BP378" s="18"/>
      <c r="BQ378" s="18"/>
      <c r="BR378" s="18"/>
      <c r="BS378" s="19"/>
      <c r="BT378" s="18"/>
      <c r="BU378" s="18"/>
      <c r="BV378" s="18"/>
      <c r="BW378" s="18"/>
      <c r="BX378" s="18"/>
      <c r="BY378" s="18"/>
      <c r="BZ378" s="18"/>
      <c r="CA378" s="18"/>
      <c r="CB378" s="18"/>
      <c r="CC378" s="18"/>
      <c r="CD378" s="18"/>
      <c r="CE378" s="18"/>
      <c r="CF378" s="18"/>
      <c r="CG378" s="18"/>
      <c r="CH378" s="18"/>
      <c r="CI378" s="18"/>
      <c r="CJ378" s="8">
        <f t="shared" si="169"/>
        <v>0</v>
      </c>
      <c r="CK378" s="8">
        <f t="shared" si="170"/>
        <v>0</v>
      </c>
      <c r="CL378" s="8" t="str">
        <f t="shared" si="181"/>
        <v/>
      </c>
      <c r="CM378" s="8" t="str">
        <f t="shared" si="182"/>
        <v/>
      </c>
      <c r="CN378" s="8" t="str">
        <f t="shared" si="183"/>
        <v/>
      </c>
      <c r="CO378" s="8" t="str">
        <f t="shared" si="184"/>
        <v/>
      </c>
      <c r="CP378" s="8">
        <f>IF(D378="",0,IF(D378=E378,0,IF(D378&lt;E378,0,IF('Equipes et choix des points'!$I$2=1,IF('Matchs et classements'!D378&gt;'Matchs et classements'!E378,3),IF('Equipes et choix des points'!$I$2=2,IF('Matchs et classements'!D378&gt;E378,4))))))</f>
        <v>0</v>
      </c>
      <c r="CQ378" s="8">
        <f>IF(E378="",0,IF(E378=D378,0,IF(E378&lt;D378,0,IF('Equipes et choix des points'!$I$2=1,IF('Matchs et classements'!E378&gt;'Matchs et classements'!D378,3),IF('Equipes et choix des points'!$I$2=2,IF('Matchs et classements'!E378&gt;'Matchs et classements'!D378,4))))))</f>
        <v>0</v>
      </c>
      <c r="CR378" s="8">
        <f>IF(D378="",0,IF(D378&gt;E378,0,IF(D378&lt;E378,0,IF('Equipes et choix des points'!$I$2=1,IF('Matchs et classements'!D378='Matchs et classements'!E378,1),IF('Equipes et choix des points'!$I$2=2,IF('Matchs et classements'!D378='Matchs et classements'!E378,2))))))</f>
        <v>0</v>
      </c>
      <c r="CS378" s="8">
        <f>IF(E378="",0,IF(E378&gt;D378,0,IF(E378&lt;D378,0,IF('Equipes et choix des points'!$I$2=1,IF('Matchs et classements'!E378='Matchs et classements'!D378,1),IF('Equipes et choix des points'!$I$2=2,IF('Matchs et classements'!E378='Matchs et classements'!D378,2))))))</f>
        <v>0</v>
      </c>
      <c r="CT378" s="8">
        <f>IF(D378="",0,IF(D378&gt;E378,0,IF(D378=E378,0,IF('Equipes et choix des points'!$I$2=1,IF('Matchs et classements'!D378&lt;'Matchs et classements'!E378,0),IF('Equipes et choix des points'!$I$2=2,IF('Matchs et classements'!D378&lt;'Matchs et classements'!E378,1))))))</f>
        <v>0</v>
      </c>
      <c r="CU378" s="8">
        <f>IF(E378="",0,IF(E378&gt;D378,0,IF(E378=D378,0,IF('Equipes et choix des points'!$I$2=1,IF('Matchs et classements'!E378&lt;'Matchs et classements'!D378,0),IF('Equipes et choix des points'!$I$2=2,IF('Matchs et classements'!E378&lt;'Matchs et classements'!D378,1))))))</f>
        <v>0</v>
      </c>
      <c r="CV378" s="8">
        <f t="shared" si="185"/>
        <v>0</v>
      </c>
      <c r="CW378" s="8">
        <f t="shared" si="186"/>
        <v>0</v>
      </c>
      <c r="CX378" s="8">
        <f t="shared" si="187"/>
        <v>0</v>
      </c>
      <c r="CY378" s="8">
        <f t="shared" si="188"/>
        <v>0</v>
      </c>
      <c r="CZ378" s="8" t="b">
        <f t="shared" si="171"/>
        <v>0</v>
      </c>
      <c r="DA378" s="8" t="b">
        <f t="shared" si="172"/>
        <v>0</v>
      </c>
      <c r="DB378" s="8" t="b">
        <f t="shared" si="173"/>
        <v>0</v>
      </c>
      <c r="DC378" s="8" t="b">
        <f t="shared" si="174"/>
        <v>0</v>
      </c>
      <c r="DD378" s="8" t="b">
        <f t="shared" si="175"/>
        <v>0</v>
      </c>
      <c r="DE378" s="8" t="b">
        <f t="shared" si="176"/>
        <v>0</v>
      </c>
      <c r="DF378" s="8">
        <f t="shared" si="177"/>
        <v>0</v>
      </c>
      <c r="DG378" s="8">
        <f t="shared" si="178"/>
        <v>0</v>
      </c>
      <c r="DH378" s="8">
        <f t="shared" si="179"/>
        <v>0</v>
      </c>
      <c r="DI378" s="8">
        <f t="shared" si="180"/>
        <v>0</v>
      </c>
      <c r="DJ378" s="19"/>
      <c r="DK378" s="18"/>
      <c r="DL378" s="18"/>
      <c r="DM378" s="19"/>
      <c r="DN378" s="19"/>
      <c r="DO378" s="18"/>
      <c r="DP378" s="18"/>
      <c r="DQ378" s="19"/>
      <c r="DR378" s="19"/>
      <c r="DS378" s="18"/>
      <c r="DT378" s="18"/>
      <c r="DU378" s="19"/>
      <c r="DV378" s="18"/>
      <c r="DW378" s="18"/>
      <c r="DX378" s="18"/>
      <c r="DY378" s="18"/>
      <c r="DZ378" s="18"/>
      <c r="EA378" s="18"/>
      <c r="EB378" s="18"/>
      <c r="EC378" s="18"/>
      <c r="ED378" s="18"/>
      <c r="EE378" s="18"/>
      <c r="EF378" s="18"/>
      <c r="EG378" s="18"/>
      <c r="EH378" s="18"/>
      <c r="EI378" s="18"/>
      <c r="EJ378" s="18"/>
      <c r="EK378" s="18"/>
      <c r="EL378" s="18"/>
      <c r="EM378" s="18"/>
      <c r="EN378" s="18"/>
      <c r="EO378" s="18"/>
      <c r="EP378" s="18"/>
      <c r="EQ378" s="18"/>
      <c r="ER378" s="18"/>
      <c r="ES378" s="18"/>
      <c r="ET378" s="18"/>
      <c r="EU378" s="18"/>
      <c r="EV378" s="18"/>
      <c r="EW378" s="18"/>
      <c r="EX378" s="18"/>
      <c r="EY378" s="18"/>
      <c r="EZ378" s="18"/>
      <c r="FA378" s="18"/>
      <c r="FB378" s="18"/>
      <c r="FC378" s="18"/>
      <c r="FD378" s="18"/>
      <c r="FE378" s="18"/>
    </row>
    <row r="379" spans="1:161" x14ac:dyDescent="0.25">
      <c r="A379" s="28"/>
      <c r="B379" s="71"/>
      <c r="C379" s="29"/>
      <c r="D379" s="30"/>
      <c r="E379" s="31"/>
      <c r="F379" s="32"/>
      <c r="G379" s="74"/>
      <c r="H379" s="33"/>
      <c r="I379" s="34"/>
      <c r="J379" s="35"/>
      <c r="K379" s="104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  <c r="AF379" s="18"/>
      <c r="AG379" s="18"/>
      <c r="AH379" s="18"/>
      <c r="AI379" s="18"/>
      <c r="AJ379" s="18"/>
      <c r="AK379" s="18"/>
      <c r="AL379" s="18"/>
      <c r="AM379" s="18"/>
      <c r="AN379" s="18"/>
      <c r="AO379" s="18"/>
      <c r="AP379" s="18"/>
      <c r="AQ379" s="18"/>
      <c r="AR379" s="18"/>
      <c r="AS379" s="18"/>
      <c r="AT379" s="18"/>
      <c r="AU379" s="18"/>
      <c r="AV379" s="18"/>
      <c r="AW379" s="19"/>
      <c r="AX379" s="18"/>
      <c r="AY379" s="18"/>
      <c r="AZ379" s="18"/>
      <c r="BA379" s="18"/>
      <c r="BB379" s="18"/>
      <c r="BC379" s="18"/>
      <c r="BD379" s="18"/>
      <c r="BE379" s="18"/>
      <c r="BF379" s="18"/>
      <c r="BG379" s="18"/>
      <c r="BH379" s="19"/>
      <c r="BI379" s="18"/>
      <c r="BJ379" s="18"/>
      <c r="BK379" s="18"/>
      <c r="BL379" s="18"/>
      <c r="BM379" s="18"/>
      <c r="BN379" s="18"/>
      <c r="BO379" s="18"/>
      <c r="BP379" s="18"/>
      <c r="BQ379" s="18"/>
      <c r="BR379" s="18"/>
      <c r="BS379" s="19"/>
      <c r="BT379" s="18"/>
      <c r="BU379" s="18"/>
      <c r="BV379" s="18"/>
      <c r="BW379" s="18"/>
      <c r="BX379" s="18"/>
      <c r="BY379" s="18"/>
      <c r="BZ379" s="18"/>
      <c r="CA379" s="18"/>
      <c r="CB379" s="18"/>
      <c r="CC379" s="18"/>
      <c r="CD379" s="18"/>
      <c r="CE379" s="18"/>
      <c r="CF379" s="18"/>
      <c r="CG379" s="18"/>
      <c r="CH379" s="18"/>
      <c r="CI379" s="18"/>
      <c r="CJ379" s="8">
        <f t="shared" si="169"/>
        <v>0</v>
      </c>
      <c r="CK379" s="8">
        <f t="shared" si="170"/>
        <v>0</v>
      </c>
      <c r="CL379" s="8" t="str">
        <f t="shared" si="181"/>
        <v/>
      </c>
      <c r="CM379" s="8" t="str">
        <f t="shared" si="182"/>
        <v/>
      </c>
      <c r="CN379" s="8" t="str">
        <f t="shared" si="183"/>
        <v/>
      </c>
      <c r="CO379" s="8" t="str">
        <f t="shared" si="184"/>
        <v/>
      </c>
      <c r="CP379" s="8">
        <f>IF(D379="",0,IF(D379=E379,0,IF(D379&lt;E379,0,IF('Equipes et choix des points'!$I$2=1,IF('Matchs et classements'!D379&gt;'Matchs et classements'!E379,3),IF('Equipes et choix des points'!$I$2=2,IF('Matchs et classements'!D379&gt;E379,4))))))</f>
        <v>0</v>
      </c>
      <c r="CQ379" s="8">
        <f>IF(E379="",0,IF(E379=D379,0,IF(E379&lt;D379,0,IF('Equipes et choix des points'!$I$2=1,IF('Matchs et classements'!E379&gt;'Matchs et classements'!D379,3),IF('Equipes et choix des points'!$I$2=2,IF('Matchs et classements'!E379&gt;'Matchs et classements'!D379,4))))))</f>
        <v>0</v>
      </c>
      <c r="CR379" s="8">
        <f>IF(D379="",0,IF(D379&gt;E379,0,IF(D379&lt;E379,0,IF('Equipes et choix des points'!$I$2=1,IF('Matchs et classements'!D379='Matchs et classements'!E379,1),IF('Equipes et choix des points'!$I$2=2,IF('Matchs et classements'!D379='Matchs et classements'!E379,2))))))</f>
        <v>0</v>
      </c>
      <c r="CS379" s="8">
        <f>IF(E379="",0,IF(E379&gt;D379,0,IF(E379&lt;D379,0,IF('Equipes et choix des points'!$I$2=1,IF('Matchs et classements'!E379='Matchs et classements'!D379,1),IF('Equipes et choix des points'!$I$2=2,IF('Matchs et classements'!E379='Matchs et classements'!D379,2))))))</f>
        <v>0</v>
      </c>
      <c r="CT379" s="8">
        <f>IF(D379="",0,IF(D379&gt;E379,0,IF(D379=E379,0,IF('Equipes et choix des points'!$I$2=1,IF('Matchs et classements'!D379&lt;'Matchs et classements'!E379,0),IF('Equipes et choix des points'!$I$2=2,IF('Matchs et classements'!D379&lt;'Matchs et classements'!E379,1))))))</f>
        <v>0</v>
      </c>
      <c r="CU379" s="8">
        <f>IF(E379="",0,IF(E379&gt;D379,0,IF(E379=D379,0,IF('Equipes et choix des points'!$I$2=1,IF('Matchs et classements'!E379&lt;'Matchs et classements'!D379,0),IF('Equipes et choix des points'!$I$2=2,IF('Matchs et classements'!E379&lt;'Matchs et classements'!D379,1))))))</f>
        <v>0</v>
      </c>
      <c r="CV379" s="8">
        <f t="shared" si="185"/>
        <v>0</v>
      </c>
      <c r="CW379" s="8">
        <f t="shared" si="186"/>
        <v>0</v>
      </c>
      <c r="CX379" s="8">
        <f t="shared" si="187"/>
        <v>0</v>
      </c>
      <c r="CY379" s="8">
        <f t="shared" si="188"/>
        <v>0</v>
      </c>
      <c r="CZ379" s="8" t="b">
        <f t="shared" si="171"/>
        <v>0</v>
      </c>
      <c r="DA379" s="8" t="b">
        <f t="shared" si="172"/>
        <v>0</v>
      </c>
      <c r="DB379" s="8" t="b">
        <f t="shared" si="173"/>
        <v>0</v>
      </c>
      <c r="DC379" s="8" t="b">
        <f t="shared" si="174"/>
        <v>0</v>
      </c>
      <c r="DD379" s="8" t="b">
        <f t="shared" si="175"/>
        <v>0</v>
      </c>
      <c r="DE379" s="8" t="b">
        <f t="shared" si="176"/>
        <v>0</v>
      </c>
      <c r="DF379" s="8">
        <f t="shared" si="177"/>
        <v>0</v>
      </c>
      <c r="DG379" s="8">
        <f t="shared" si="178"/>
        <v>0</v>
      </c>
      <c r="DH379" s="8">
        <f t="shared" si="179"/>
        <v>0</v>
      </c>
      <c r="DI379" s="8">
        <f t="shared" si="180"/>
        <v>0</v>
      </c>
      <c r="DJ379" s="19"/>
      <c r="DK379" s="18"/>
      <c r="DL379" s="18"/>
      <c r="DM379" s="19"/>
      <c r="DN379" s="19"/>
      <c r="DO379" s="18"/>
      <c r="DP379" s="18"/>
      <c r="DQ379" s="19"/>
      <c r="DR379" s="19"/>
      <c r="DS379" s="18"/>
      <c r="DT379" s="18"/>
      <c r="DU379" s="19"/>
      <c r="DV379" s="18"/>
      <c r="DW379" s="18"/>
      <c r="DX379" s="18"/>
      <c r="DY379" s="18"/>
      <c r="DZ379" s="18"/>
      <c r="EA379" s="18"/>
      <c r="EB379" s="18"/>
      <c r="EC379" s="18"/>
      <c r="ED379" s="18"/>
      <c r="EE379" s="18"/>
      <c r="EF379" s="18"/>
      <c r="EG379" s="18"/>
      <c r="EH379" s="18"/>
      <c r="EI379" s="18"/>
      <c r="EJ379" s="18"/>
      <c r="EK379" s="18"/>
      <c r="EL379" s="18"/>
      <c r="EM379" s="18"/>
      <c r="EN379" s="18"/>
      <c r="EO379" s="18"/>
      <c r="EP379" s="18"/>
      <c r="EQ379" s="18"/>
      <c r="ER379" s="18"/>
      <c r="ES379" s="18"/>
      <c r="ET379" s="18"/>
      <c r="EU379" s="18"/>
      <c r="EV379" s="18"/>
      <c r="EW379" s="18"/>
      <c r="EX379" s="18"/>
      <c r="EY379" s="18"/>
      <c r="EZ379" s="18"/>
      <c r="FA379" s="18"/>
      <c r="FB379" s="18"/>
      <c r="FC379" s="18"/>
      <c r="FD379" s="18"/>
      <c r="FE379" s="18"/>
    </row>
    <row r="380" spans="1:161" x14ac:dyDescent="0.25">
      <c r="A380" s="28"/>
      <c r="B380" s="71"/>
      <c r="C380" s="29"/>
      <c r="D380" s="30"/>
      <c r="E380" s="31"/>
      <c r="F380" s="32"/>
      <c r="G380" s="74"/>
      <c r="H380" s="33"/>
      <c r="I380" s="34"/>
      <c r="J380" s="35"/>
      <c r="K380" s="104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  <c r="AE380" s="18"/>
      <c r="AF380" s="18"/>
      <c r="AG380" s="18"/>
      <c r="AH380" s="18"/>
      <c r="AI380" s="18"/>
      <c r="AJ380" s="18"/>
      <c r="AK380" s="18"/>
      <c r="AL380" s="18"/>
      <c r="AM380" s="18"/>
      <c r="AN380" s="18"/>
      <c r="AO380" s="18"/>
      <c r="AP380" s="18"/>
      <c r="AQ380" s="18"/>
      <c r="AR380" s="18"/>
      <c r="AS380" s="18"/>
      <c r="AT380" s="18"/>
      <c r="AU380" s="18"/>
      <c r="AV380" s="18"/>
      <c r="AW380" s="19"/>
      <c r="AX380" s="18"/>
      <c r="AY380" s="18"/>
      <c r="AZ380" s="18"/>
      <c r="BA380" s="18"/>
      <c r="BB380" s="18"/>
      <c r="BC380" s="18"/>
      <c r="BD380" s="18"/>
      <c r="BE380" s="18"/>
      <c r="BF380" s="18"/>
      <c r="BG380" s="18"/>
      <c r="BH380" s="19"/>
      <c r="BI380" s="18"/>
      <c r="BJ380" s="18"/>
      <c r="BK380" s="18"/>
      <c r="BL380" s="18"/>
      <c r="BM380" s="18"/>
      <c r="BN380" s="18"/>
      <c r="BO380" s="18"/>
      <c r="BP380" s="18"/>
      <c r="BQ380" s="18"/>
      <c r="BR380" s="18"/>
      <c r="BS380" s="19"/>
      <c r="BT380" s="18"/>
      <c r="BU380" s="18"/>
      <c r="BV380" s="18"/>
      <c r="BW380" s="18"/>
      <c r="BX380" s="18"/>
      <c r="BY380" s="18"/>
      <c r="BZ380" s="18"/>
      <c r="CA380" s="18"/>
      <c r="CB380" s="18"/>
      <c r="CC380" s="18"/>
      <c r="CD380" s="18"/>
      <c r="CE380" s="18"/>
      <c r="CF380" s="18"/>
      <c r="CG380" s="18"/>
      <c r="CH380" s="18"/>
      <c r="CI380" s="18"/>
      <c r="CJ380" s="8">
        <f t="shared" si="169"/>
        <v>0</v>
      </c>
      <c r="CK380" s="8">
        <f t="shared" si="170"/>
        <v>0</v>
      </c>
      <c r="CL380" s="8" t="str">
        <f t="shared" si="181"/>
        <v/>
      </c>
      <c r="CM380" s="8" t="str">
        <f t="shared" si="182"/>
        <v/>
      </c>
      <c r="CN380" s="8" t="str">
        <f t="shared" si="183"/>
        <v/>
      </c>
      <c r="CO380" s="8" t="str">
        <f t="shared" si="184"/>
        <v/>
      </c>
      <c r="CP380" s="8">
        <f>IF(D380="",0,IF(D380=E380,0,IF(D380&lt;E380,0,IF('Equipes et choix des points'!$I$2=1,IF('Matchs et classements'!D380&gt;'Matchs et classements'!E380,3),IF('Equipes et choix des points'!$I$2=2,IF('Matchs et classements'!D380&gt;E380,4))))))</f>
        <v>0</v>
      </c>
      <c r="CQ380" s="8">
        <f>IF(E380="",0,IF(E380=D380,0,IF(E380&lt;D380,0,IF('Equipes et choix des points'!$I$2=1,IF('Matchs et classements'!E380&gt;'Matchs et classements'!D380,3),IF('Equipes et choix des points'!$I$2=2,IF('Matchs et classements'!E380&gt;'Matchs et classements'!D380,4))))))</f>
        <v>0</v>
      </c>
      <c r="CR380" s="8">
        <f>IF(D380="",0,IF(D380&gt;E380,0,IF(D380&lt;E380,0,IF('Equipes et choix des points'!$I$2=1,IF('Matchs et classements'!D380='Matchs et classements'!E380,1),IF('Equipes et choix des points'!$I$2=2,IF('Matchs et classements'!D380='Matchs et classements'!E380,2))))))</f>
        <v>0</v>
      </c>
      <c r="CS380" s="8">
        <f>IF(E380="",0,IF(E380&gt;D380,0,IF(E380&lt;D380,0,IF('Equipes et choix des points'!$I$2=1,IF('Matchs et classements'!E380='Matchs et classements'!D380,1),IF('Equipes et choix des points'!$I$2=2,IF('Matchs et classements'!E380='Matchs et classements'!D380,2))))))</f>
        <v>0</v>
      </c>
      <c r="CT380" s="8">
        <f>IF(D380="",0,IF(D380&gt;E380,0,IF(D380=E380,0,IF('Equipes et choix des points'!$I$2=1,IF('Matchs et classements'!D380&lt;'Matchs et classements'!E380,0),IF('Equipes et choix des points'!$I$2=2,IF('Matchs et classements'!D380&lt;'Matchs et classements'!E380,1))))))</f>
        <v>0</v>
      </c>
      <c r="CU380" s="8">
        <f>IF(E380="",0,IF(E380&gt;D380,0,IF(E380=D380,0,IF('Equipes et choix des points'!$I$2=1,IF('Matchs et classements'!E380&lt;'Matchs et classements'!D380,0),IF('Equipes et choix des points'!$I$2=2,IF('Matchs et classements'!E380&lt;'Matchs et classements'!D380,1))))))</f>
        <v>0</v>
      </c>
      <c r="CV380" s="8">
        <f t="shared" si="185"/>
        <v>0</v>
      </c>
      <c r="CW380" s="8">
        <f t="shared" si="186"/>
        <v>0</v>
      </c>
      <c r="CX380" s="8">
        <f t="shared" si="187"/>
        <v>0</v>
      </c>
      <c r="CY380" s="8">
        <f t="shared" si="188"/>
        <v>0</v>
      </c>
      <c r="CZ380" s="8" t="b">
        <f t="shared" si="171"/>
        <v>0</v>
      </c>
      <c r="DA380" s="8" t="b">
        <f t="shared" si="172"/>
        <v>0</v>
      </c>
      <c r="DB380" s="8" t="b">
        <f t="shared" si="173"/>
        <v>0</v>
      </c>
      <c r="DC380" s="8" t="b">
        <f t="shared" si="174"/>
        <v>0</v>
      </c>
      <c r="DD380" s="8" t="b">
        <f t="shared" si="175"/>
        <v>0</v>
      </c>
      <c r="DE380" s="8" t="b">
        <f t="shared" si="176"/>
        <v>0</v>
      </c>
      <c r="DF380" s="8">
        <f t="shared" si="177"/>
        <v>0</v>
      </c>
      <c r="DG380" s="8">
        <f t="shared" si="178"/>
        <v>0</v>
      </c>
      <c r="DH380" s="8">
        <f t="shared" si="179"/>
        <v>0</v>
      </c>
      <c r="DI380" s="8">
        <f t="shared" si="180"/>
        <v>0</v>
      </c>
      <c r="DJ380" s="19"/>
      <c r="DK380" s="18"/>
      <c r="DL380" s="18"/>
      <c r="DM380" s="19"/>
      <c r="DN380" s="19"/>
      <c r="DO380" s="18"/>
      <c r="DP380" s="18"/>
      <c r="DQ380" s="19"/>
      <c r="DR380" s="19"/>
      <c r="DS380" s="18"/>
      <c r="DT380" s="18"/>
      <c r="DU380" s="19"/>
      <c r="DV380" s="18"/>
      <c r="DW380" s="18"/>
      <c r="DX380" s="18"/>
      <c r="DY380" s="18"/>
      <c r="DZ380" s="18"/>
      <c r="EA380" s="18"/>
      <c r="EB380" s="18"/>
      <c r="EC380" s="18"/>
      <c r="ED380" s="18"/>
      <c r="EE380" s="18"/>
      <c r="EF380" s="18"/>
      <c r="EG380" s="18"/>
      <c r="EH380" s="18"/>
      <c r="EI380" s="18"/>
      <c r="EJ380" s="18"/>
      <c r="EK380" s="18"/>
      <c r="EL380" s="18"/>
      <c r="EM380" s="18"/>
      <c r="EN380" s="18"/>
      <c r="EO380" s="18"/>
      <c r="EP380" s="18"/>
      <c r="EQ380" s="18"/>
      <c r="ER380" s="18"/>
      <c r="ES380" s="18"/>
      <c r="ET380" s="18"/>
      <c r="EU380" s="18"/>
      <c r="EV380" s="18"/>
      <c r="EW380" s="18"/>
      <c r="EX380" s="18"/>
      <c r="EY380" s="18"/>
      <c r="EZ380" s="18"/>
      <c r="FA380" s="18"/>
      <c r="FB380" s="18"/>
      <c r="FC380" s="18"/>
      <c r="FD380" s="18"/>
      <c r="FE380" s="18"/>
    </row>
    <row r="381" spans="1:161" x14ac:dyDescent="0.25">
      <c r="A381" s="28"/>
      <c r="B381" s="71"/>
      <c r="C381" s="29"/>
      <c r="D381" s="30"/>
      <c r="E381" s="31"/>
      <c r="F381" s="32"/>
      <c r="G381" s="74"/>
      <c r="H381" s="33"/>
      <c r="I381" s="34"/>
      <c r="J381" s="35"/>
      <c r="K381" s="104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  <c r="AE381" s="18"/>
      <c r="AF381" s="18"/>
      <c r="AG381" s="18"/>
      <c r="AH381" s="18"/>
      <c r="AI381" s="18"/>
      <c r="AJ381" s="18"/>
      <c r="AK381" s="18"/>
      <c r="AL381" s="18"/>
      <c r="AM381" s="18"/>
      <c r="AN381" s="18"/>
      <c r="AO381" s="18"/>
      <c r="AP381" s="18"/>
      <c r="AQ381" s="18"/>
      <c r="AR381" s="18"/>
      <c r="AS381" s="18"/>
      <c r="AT381" s="18"/>
      <c r="AU381" s="18"/>
      <c r="AV381" s="18"/>
      <c r="AW381" s="19"/>
      <c r="AX381" s="18"/>
      <c r="AY381" s="18"/>
      <c r="AZ381" s="18"/>
      <c r="BA381" s="18"/>
      <c r="BB381" s="18"/>
      <c r="BC381" s="18"/>
      <c r="BD381" s="18"/>
      <c r="BE381" s="18"/>
      <c r="BF381" s="18"/>
      <c r="BG381" s="18"/>
      <c r="BH381" s="19"/>
      <c r="BI381" s="18"/>
      <c r="BJ381" s="18"/>
      <c r="BK381" s="18"/>
      <c r="BL381" s="18"/>
      <c r="BM381" s="18"/>
      <c r="BN381" s="18"/>
      <c r="BO381" s="18"/>
      <c r="BP381" s="18"/>
      <c r="BQ381" s="18"/>
      <c r="BR381" s="18"/>
      <c r="BS381" s="19"/>
      <c r="BT381" s="18"/>
      <c r="BU381" s="18"/>
      <c r="BV381" s="18"/>
      <c r="BW381" s="18"/>
      <c r="BX381" s="18"/>
      <c r="BY381" s="18"/>
      <c r="BZ381" s="18"/>
      <c r="CA381" s="18"/>
      <c r="CB381" s="18"/>
      <c r="CC381" s="18"/>
      <c r="CD381" s="18"/>
      <c r="CE381" s="18"/>
      <c r="CF381" s="18"/>
      <c r="CG381" s="18"/>
      <c r="CH381" s="18"/>
      <c r="CI381" s="18"/>
      <c r="CJ381" s="8">
        <f t="shared" si="169"/>
        <v>0</v>
      </c>
      <c r="CK381" s="8">
        <f t="shared" si="170"/>
        <v>0</v>
      </c>
      <c r="CL381" s="8" t="str">
        <f t="shared" si="181"/>
        <v/>
      </c>
      <c r="CM381" s="8" t="str">
        <f t="shared" si="182"/>
        <v/>
      </c>
      <c r="CN381" s="8" t="str">
        <f t="shared" si="183"/>
        <v/>
      </c>
      <c r="CO381" s="8" t="str">
        <f t="shared" si="184"/>
        <v/>
      </c>
      <c r="CP381" s="8">
        <f>IF(D381="",0,IF(D381=E381,0,IF(D381&lt;E381,0,IF('Equipes et choix des points'!$I$2=1,IF('Matchs et classements'!D381&gt;'Matchs et classements'!E381,3),IF('Equipes et choix des points'!$I$2=2,IF('Matchs et classements'!D381&gt;E381,4))))))</f>
        <v>0</v>
      </c>
      <c r="CQ381" s="8">
        <f>IF(E381="",0,IF(E381=D381,0,IF(E381&lt;D381,0,IF('Equipes et choix des points'!$I$2=1,IF('Matchs et classements'!E381&gt;'Matchs et classements'!D381,3),IF('Equipes et choix des points'!$I$2=2,IF('Matchs et classements'!E381&gt;'Matchs et classements'!D381,4))))))</f>
        <v>0</v>
      </c>
      <c r="CR381" s="8">
        <f>IF(D381="",0,IF(D381&gt;E381,0,IF(D381&lt;E381,0,IF('Equipes et choix des points'!$I$2=1,IF('Matchs et classements'!D381='Matchs et classements'!E381,1),IF('Equipes et choix des points'!$I$2=2,IF('Matchs et classements'!D381='Matchs et classements'!E381,2))))))</f>
        <v>0</v>
      </c>
      <c r="CS381" s="8">
        <f>IF(E381="",0,IF(E381&gt;D381,0,IF(E381&lt;D381,0,IF('Equipes et choix des points'!$I$2=1,IF('Matchs et classements'!E381='Matchs et classements'!D381,1),IF('Equipes et choix des points'!$I$2=2,IF('Matchs et classements'!E381='Matchs et classements'!D381,2))))))</f>
        <v>0</v>
      </c>
      <c r="CT381" s="8">
        <f>IF(D381="",0,IF(D381&gt;E381,0,IF(D381=E381,0,IF('Equipes et choix des points'!$I$2=1,IF('Matchs et classements'!D381&lt;'Matchs et classements'!E381,0),IF('Equipes et choix des points'!$I$2=2,IF('Matchs et classements'!D381&lt;'Matchs et classements'!E381,1))))))</f>
        <v>0</v>
      </c>
      <c r="CU381" s="8">
        <f>IF(E381="",0,IF(E381&gt;D381,0,IF(E381=D381,0,IF('Equipes et choix des points'!$I$2=1,IF('Matchs et classements'!E381&lt;'Matchs et classements'!D381,0),IF('Equipes et choix des points'!$I$2=2,IF('Matchs et classements'!E381&lt;'Matchs et classements'!D381,1))))))</f>
        <v>0</v>
      </c>
      <c r="CV381" s="8">
        <f t="shared" si="185"/>
        <v>0</v>
      </c>
      <c r="CW381" s="8">
        <f t="shared" si="186"/>
        <v>0</v>
      </c>
      <c r="CX381" s="8">
        <f t="shared" si="187"/>
        <v>0</v>
      </c>
      <c r="CY381" s="8">
        <f t="shared" si="188"/>
        <v>0</v>
      </c>
      <c r="CZ381" s="8" t="b">
        <f t="shared" si="171"/>
        <v>0</v>
      </c>
      <c r="DA381" s="8" t="b">
        <f t="shared" si="172"/>
        <v>0</v>
      </c>
      <c r="DB381" s="8" t="b">
        <f t="shared" si="173"/>
        <v>0</v>
      </c>
      <c r="DC381" s="8" t="b">
        <f t="shared" si="174"/>
        <v>0</v>
      </c>
      <c r="DD381" s="8" t="b">
        <f t="shared" si="175"/>
        <v>0</v>
      </c>
      <c r="DE381" s="8" t="b">
        <f t="shared" si="176"/>
        <v>0</v>
      </c>
      <c r="DF381" s="8">
        <f t="shared" si="177"/>
        <v>0</v>
      </c>
      <c r="DG381" s="8">
        <f t="shared" si="178"/>
        <v>0</v>
      </c>
      <c r="DH381" s="8">
        <f t="shared" si="179"/>
        <v>0</v>
      </c>
      <c r="DI381" s="8">
        <f t="shared" si="180"/>
        <v>0</v>
      </c>
      <c r="DJ381" s="19"/>
      <c r="DK381" s="18"/>
      <c r="DL381" s="18"/>
      <c r="DM381" s="19"/>
      <c r="DN381" s="19"/>
      <c r="DO381" s="18"/>
      <c r="DP381" s="18"/>
      <c r="DQ381" s="19"/>
      <c r="DR381" s="19"/>
      <c r="DS381" s="18"/>
      <c r="DT381" s="18"/>
      <c r="DU381" s="19"/>
      <c r="DV381" s="18"/>
      <c r="DW381" s="18"/>
      <c r="DX381" s="18"/>
      <c r="DY381" s="18"/>
      <c r="DZ381" s="18"/>
      <c r="EA381" s="18"/>
      <c r="EB381" s="18"/>
      <c r="EC381" s="18"/>
      <c r="ED381" s="18"/>
      <c r="EE381" s="18"/>
      <c r="EF381" s="18"/>
      <c r="EG381" s="18"/>
      <c r="EH381" s="18"/>
      <c r="EI381" s="18"/>
      <c r="EJ381" s="18"/>
      <c r="EK381" s="18"/>
      <c r="EL381" s="18"/>
      <c r="EM381" s="18"/>
      <c r="EN381" s="18"/>
      <c r="EO381" s="18"/>
      <c r="EP381" s="18"/>
      <c r="EQ381" s="18"/>
      <c r="ER381" s="18"/>
      <c r="ES381" s="18"/>
      <c r="ET381" s="18"/>
      <c r="EU381" s="18"/>
      <c r="EV381" s="18"/>
      <c r="EW381" s="18"/>
      <c r="EX381" s="18"/>
      <c r="EY381" s="18"/>
      <c r="EZ381" s="18"/>
      <c r="FA381" s="18"/>
      <c r="FB381" s="18"/>
      <c r="FC381" s="18"/>
      <c r="FD381" s="18"/>
      <c r="FE381" s="18"/>
    </row>
    <row r="382" spans="1:161" x14ac:dyDescent="0.25">
      <c r="A382" s="28"/>
      <c r="B382" s="71"/>
      <c r="C382" s="29"/>
      <c r="D382" s="30"/>
      <c r="E382" s="31"/>
      <c r="F382" s="32"/>
      <c r="G382" s="74"/>
      <c r="H382" s="33"/>
      <c r="I382" s="34"/>
      <c r="J382" s="35"/>
      <c r="K382" s="104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  <c r="AE382" s="18"/>
      <c r="AF382" s="18"/>
      <c r="AG382" s="18"/>
      <c r="AH382" s="18"/>
      <c r="AI382" s="18"/>
      <c r="AJ382" s="18"/>
      <c r="AK382" s="18"/>
      <c r="AL382" s="18"/>
      <c r="AM382" s="18"/>
      <c r="AN382" s="18"/>
      <c r="AO382" s="18"/>
      <c r="AP382" s="18"/>
      <c r="AQ382" s="18"/>
      <c r="AR382" s="18"/>
      <c r="AS382" s="18"/>
      <c r="AT382" s="18"/>
      <c r="AU382" s="18"/>
      <c r="AV382" s="18"/>
      <c r="AW382" s="19"/>
      <c r="AX382" s="18"/>
      <c r="AY382" s="18"/>
      <c r="AZ382" s="18"/>
      <c r="BA382" s="18"/>
      <c r="BB382" s="18"/>
      <c r="BC382" s="18"/>
      <c r="BD382" s="18"/>
      <c r="BE382" s="18"/>
      <c r="BF382" s="18"/>
      <c r="BG382" s="18"/>
      <c r="BH382" s="19"/>
      <c r="BI382" s="18"/>
      <c r="BJ382" s="18"/>
      <c r="BK382" s="18"/>
      <c r="BL382" s="18"/>
      <c r="BM382" s="18"/>
      <c r="BN382" s="18"/>
      <c r="BO382" s="18"/>
      <c r="BP382" s="18"/>
      <c r="BQ382" s="18"/>
      <c r="BR382" s="18"/>
      <c r="BS382" s="19"/>
      <c r="BT382" s="18"/>
      <c r="BU382" s="18"/>
      <c r="BV382" s="18"/>
      <c r="BW382" s="18"/>
      <c r="BX382" s="18"/>
      <c r="BY382" s="18"/>
      <c r="BZ382" s="18"/>
      <c r="CA382" s="18"/>
      <c r="CB382" s="18"/>
      <c r="CC382" s="18"/>
      <c r="CD382" s="18"/>
      <c r="CE382" s="18"/>
      <c r="CF382" s="18"/>
      <c r="CG382" s="18"/>
      <c r="CH382" s="18"/>
      <c r="CI382" s="18"/>
      <c r="CJ382" s="8">
        <f t="shared" si="169"/>
        <v>0</v>
      </c>
      <c r="CK382" s="8">
        <f t="shared" si="170"/>
        <v>0</v>
      </c>
      <c r="CL382" s="8" t="str">
        <f t="shared" si="181"/>
        <v/>
      </c>
      <c r="CM382" s="8" t="str">
        <f t="shared" si="182"/>
        <v/>
      </c>
      <c r="CN382" s="8" t="str">
        <f t="shared" si="183"/>
        <v/>
      </c>
      <c r="CO382" s="8" t="str">
        <f t="shared" si="184"/>
        <v/>
      </c>
      <c r="CP382" s="8">
        <f>IF(D382="",0,IF(D382=E382,0,IF(D382&lt;E382,0,IF('Equipes et choix des points'!$I$2=1,IF('Matchs et classements'!D382&gt;'Matchs et classements'!E382,3),IF('Equipes et choix des points'!$I$2=2,IF('Matchs et classements'!D382&gt;E382,4))))))</f>
        <v>0</v>
      </c>
      <c r="CQ382" s="8">
        <f>IF(E382="",0,IF(E382=D382,0,IF(E382&lt;D382,0,IF('Equipes et choix des points'!$I$2=1,IF('Matchs et classements'!E382&gt;'Matchs et classements'!D382,3),IF('Equipes et choix des points'!$I$2=2,IF('Matchs et classements'!E382&gt;'Matchs et classements'!D382,4))))))</f>
        <v>0</v>
      </c>
      <c r="CR382" s="8">
        <f>IF(D382="",0,IF(D382&gt;E382,0,IF(D382&lt;E382,0,IF('Equipes et choix des points'!$I$2=1,IF('Matchs et classements'!D382='Matchs et classements'!E382,1),IF('Equipes et choix des points'!$I$2=2,IF('Matchs et classements'!D382='Matchs et classements'!E382,2))))))</f>
        <v>0</v>
      </c>
      <c r="CS382" s="8">
        <f>IF(E382="",0,IF(E382&gt;D382,0,IF(E382&lt;D382,0,IF('Equipes et choix des points'!$I$2=1,IF('Matchs et classements'!E382='Matchs et classements'!D382,1),IF('Equipes et choix des points'!$I$2=2,IF('Matchs et classements'!E382='Matchs et classements'!D382,2))))))</f>
        <v>0</v>
      </c>
      <c r="CT382" s="8">
        <f>IF(D382="",0,IF(D382&gt;E382,0,IF(D382=E382,0,IF('Equipes et choix des points'!$I$2=1,IF('Matchs et classements'!D382&lt;'Matchs et classements'!E382,0),IF('Equipes et choix des points'!$I$2=2,IF('Matchs et classements'!D382&lt;'Matchs et classements'!E382,1))))))</f>
        <v>0</v>
      </c>
      <c r="CU382" s="8">
        <f>IF(E382="",0,IF(E382&gt;D382,0,IF(E382=D382,0,IF('Equipes et choix des points'!$I$2=1,IF('Matchs et classements'!E382&lt;'Matchs et classements'!D382,0),IF('Equipes et choix des points'!$I$2=2,IF('Matchs et classements'!E382&lt;'Matchs et classements'!D382,1))))))</f>
        <v>0</v>
      </c>
      <c r="CV382" s="8">
        <f t="shared" si="185"/>
        <v>0</v>
      </c>
      <c r="CW382" s="8">
        <f t="shared" si="186"/>
        <v>0</v>
      </c>
      <c r="CX382" s="8">
        <f t="shared" si="187"/>
        <v>0</v>
      </c>
      <c r="CY382" s="8">
        <f t="shared" si="188"/>
        <v>0</v>
      </c>
      <c r="CZ382" s="8" t="b">
        <f t="shared" si="171"/>
        <v>0</v>
      </c>
      <c r="DA382" s="8" t="b">
        <f t="shared" si="172"/>
        <v>0</v>
      </c>
      <c r="DB382" s="8" t="b">
        <f t="shared" si="173"/>
        <v>0</v>
      </c>
      <c r="DC382" s="8" t="b">
        <f t="shared" si="174"/>
        <v>0</v>
      </c>
      <c r="DD382" s="8" t="b">
        <f t="shared" si="175"/>
        <v>0</v>
      </c>
      <c r="DE382" s="8" t="b">
        <f t="shared" si="176"/>
        <v>0</v>
      </c>
      <c r="DF382" s="8">
        <f t="shared" si="177"/>
        <v>0</v>
      </c>
      <c r="DG382" s="8">
        <f t="shared" si="178"/>
        <v>0</v>
      </c>
      <c r="DH382" s="8">
        <f t="shared" si="179"/>
        <v>0</v>
      </c>
      <c r="DI382" s="8">
        <f t="shared" si="180"/>
        <v>0</v>
      </c>
      <c r="DJ382" s="19"/>
      <c r="DK382" s="18"/>
      <c r="DL382" s="18"/>
      <c r="DM382" s="19"/>
      <c r="DN382" s="19"/>
      <c r="DO382" s="18"/>
      <c r="DP382" s="18"/>
      <c r="DQ382" s="19"/>
      <c r="DR382" s="19"/>
      <c r="DS382" s="18"/>
      <c r="DT382" s="18"/>
      <c r="DU382" s="19"/>
      <c r="DV382" s="18"/>
      <c r="DW382" s="18"/>
      <c r="DX382" s="18"/>
      <c r="DY382" s="18"/>
      <c r="DZ382" s="18"/>
      <c r="EA382" s="18"/>
      <c r="EB382" s="18"/>
      <c r="EC382" s="18"/>
      <c r="ED382" s="18"/>
      <c r="EE382" s="18"/>
      <c r="EF382" s="18"/>
      <c r="EG382" s="18"/>
      <c r="EH382" s="18"/>
      <c r="EI382" s="18"/>
      <c r="EJ382" s="18"/>
      <c r="EK382" s="18"/>
      <c r="EL382" s="18"/>
      <c r="EM382" s="18"/>
      <c r="EN382" s="18"/>
      <c r="EO382" s="18"/>
      <c r="EP382" s="18"/>
      <c r="EQ382" s="18"/>
      <c r="ER382" s="18"/>
      <c r="ES382" s="18"/>
      <c r="ET382" s="18"/>
      <c r="EU382" s="18"/>
      <c r="EV382" s="18"/>
      <c r="EW382" s="18"/>
      <c r="EX382" s="18"/>
      <c r="EY382" s="18"/>
      <c r="EZ382" s="18"/>
      <c r="FA382" s="18"/>
      <c r="FB382" s="18"/>
      <c r="FC382" s="18"/>
      <c r="FD382" s="18"/>
      <c r="FE382" s="18"/>
    </row>
    <row r="383" spans="1:161" ht="15.75" thickBot="1" x14ac:dyDescent="0.3">
      <c r="A383" s="36"/>
      <c r="B383" s="72"/>
      <c r="C383" s="37"/>
      <c r="D383" s="38"/>
      <c r="E383" s="39"/>
      <c r="F383" s="40"/>
      <c r="G383" s="75"/>
      <c r="H383" s="41"/>
      <c r="I383" s="42"/>
      <c r="J383" s="43"/>
      <c r="K383" s="105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18"/>
      <c r="AF383" s="18"/>
      <c r="AG383" s="18"/>
      <c r="AH383" s="18"/>
      <c r="AI383" s="18"/>
      <c r="AJ383" s="18"/>
      <c r="AK383" s="18"/>
      <c r="AL383" s="18"/>
      <c r="AM383" s="18"/>
      <c r="AN383" s="18"/>
      <c r="AO383" s="18"/>
      <c r="AP383" s="18"/>
      <c r="AQ383" s="18"/>
      <c r="AR383" s="18"/>
      <c r="AS383" s="18"/>
      <c r="AT383" s="18"/>
      <c r="AU383" s="18"/>
      <c r="AV383" s="18"/>
      <c r="AW383" s="19"/>
      <c r="AX383" s="18"/>
      <c r="AY383" s="18"/>
      <c r="AZ383" s="18"/>
      <c r="BA383" s="18"/>
      <c r="BB383" s="18"/>
      <c r="BC383" s="18"/>
      <c r="BD383" s="18"/>
      <c r="BE383" s="18"/>
      <c r="BF383" s="18"/>
      <c r="BG383" s="18"/>
      <c r="BH383" s="19"/>
      <c r="BI383" s="18"/>
      <c r="BJ383" s="18"/>
      <c r="BK383" s="18"/>
      <c r="BL383" s="18"/>
      <c r="BM383" s="18"/>
      <c r="BN383" s="18"/>
      <c r="BO383" s="18"/>
      <c r="BP383" s="18"/>
      <c r="BQ383" s="18"/>
      <c r="BR383" s="18"/>
      <c r="BS383" s="19"/>
      <c r="BT383" s="18"/>
      <c r="BU383" s="18"/>
      <c r="BV383" s="18"/>
      <c r="BW383" s="18"/>
      <c r="BX383" s="18"/>
      <c r="BY383" s="18"/>
      <c r="BZ383" s="18"/>
      <c r="CA383" s="18"/>
      <c r="CB383" s="18"/>
      <c r="CC383" s="18"/>
      <c r="CD383" s="18"/>
      <c r="CE383" s="18"/>
      <c r="CF383" s="18"/>
      <c r="CG383" s="18"/>
      <c r="CH383" s="18"/>
      <c r="CI383" s="18"/>
      <c r="CJ383" s="8">
        <f t="shared" si="169"/>
        <v>0</v>
      </c>
      <c r="CK383" s="8">
        <f t="shared" si="170"/>
        <v>0</v>
      </c>
      <c r="CL383" s="8" t="str">
        <f t="shared" si="181"/>
        <v/>
      </c>
      <c r="CM383" s="8" t="str">
        <f t="shared" si="182"/>
        <v/>
      </c>
      <c r="CN383" s="8" t="str">
        <f t="shared" si="183"/>
        <v/>
      </c>
      <c r="CO383" s="8" t="str">
        <f t="shared" si="184"/>
        <v/>
      </c>
      <c r="CP383" s="8">
        <f>IF(D383="",0,IF(D383=E383,0,IF(D383&lt;E383,0,IF('Equipes et choix des points'!$I$2=1,IF('Matchs et classements'!D383&gt;'Matchs et classements'!E383,3),IF('Equipes et choix des points'!$I$2=2,IF('Matchs et classements'!D383&gt;E383,4))))))</f>
        <v>0</v>
      </c>
      <c r="CQ383" s="8">
        <f>IF(E383="",0,IF(E383=D383,0,IF(E383&lt;D383,0,IF('Equipes et choix des points'!$I$2=1,IF('Matchs et classements'!E383&gt;'Matchs et classements'!D383,3),IF('Equipes et choix des points'!$I$2=2,IF('Matchs et classements'!E383&gt;'Matchs et classements'!D383,4))))))</f>
        <v>0</v>
      </c>
      <c r="CR383" s="8">
        <f>IF(D383="",0,IF(D383&gt;E383,0,IF(D383&lt;E383,0,IF('Equipes et choix des points'!$I$2=1,IF('Matchs et classements'!D383='Matchs et classements'!E383,1),IF('Equipes et choix des points'!$I$2=2,IF('Matchs et classements'!D383='Matchs et classements'!E383,2))))))</f>
        <v>0</v>
      </c>
      <c r="CS383" s="8">
        <f>IF(E383="",0,IF(E383&gt;D383,0,IF(E383&lt;D383,0,IF('Equipes et choix des points'!$I$2=1,IF('Matchs et classements'!E383='Matchs et classements'!D383,1),IF('Equipes et choix des points'!$I$2=2,IF('Matchs et classements'!E383='Matchs et classements'!D383,2))))))</f>
        <v>0</v>
      </c>
      <c r="CT383" s="8">
        <f>IF(D383="",0,IF(D383&gt;E383,0,IF(D383=E383,0,IF('Equipes et choix des points'!$I$2=1,IF('Matchs et classements'!D383&lt;'Matchs et classements'!E383,0),IF('Equipes et choix des points'!$I$2=2,IF('Matchs et classements'!D383&lt;'Matchs et classements'!E383,1))))))</f>
        <v>0</v>
      </c>
      <c r="CU383" s="8">
        <f>IF(E383="",0,IF(E383&gt;D383,0,IF(E383=D383,0,IF('Equipes et choix des points'!$I$2=1,IF('Matchs et classements'!E383&lt;'Matchs et classements'!D383,0),IF('Equipes et choix des points'!$I$2=2,IF('Matchs et classements'!E383&lt;'Matchs et classements'!D383,1))))))</f>
        <v>0</v>
      </c>
      <c r="CV383" s="8">
        <f t="shared" si="185"/>
        <v>0</v>
      </c>
      <c r="CW383" s="8">
        <f t="shared" si="186"/>
        <v>0</v>
      </c>
      <c r="CX383" s="8">
        <f t="shared" si="187"/>
        <v>0</v>
      </c>
      <c r="CY383" s="8">
        <f t="shared" si="188"/>
        <v>0</v>
      </c>
      <c r="CZ383" s="8" t="b">
        <f t="shared" si="171"/>
        <v>0</v>
      </c>
      <c r="DA383" s="8" t="b">
        <f t="shared" si="172"/>
        <v>0</v>
      </c>
      <c r="DB383" s="8" t="b">
        <f t="shared" si="173"/>
        <v>0</v>
      </c>
      <c r="DC383" s="8" t="b">
        <f t="shared" si="174"/>
        <v>0</v>
      </c>
      <c r="DD383" s="8" t="b">
        <f t="shared" si="175"/>
        <v>0</v>
      </c>
      <c r="DE383" s="8" t="b">
        <f t="shared" si="176"/>
        <v>0</v>
      </c>
      <c r="DF383" s="8">
        <f t="shared" si="177"/>
        <v>0</v>
      </c>
      <c r="DG383" s="8">
        <f t="shared" si="178"/>
        <v>0</v>
      </c>
      <c r="DH383" s="8">
        <f t="shared" si="179"/>
        <v>0</v>
      </c>
      <c r="DI383" s="8">
        <f t="shared" si="180"/>
        <v>0</v>
      </c>
      <c r="DJ383" s="19"/>
      <c r="DK383" s="18"/>
      <c r="DL383" s="18"/>
      <c r="DM383" s="19"/>
      <c r="DN383" s="19"/>
      <c r="DO383" s="18"/>
      <c r="DP383" s="18"/>
      <c r="DQ383" s="19"/>
      <c r="DR383" s="19"/>
      <c r="DS383" s="18"/>
      <c r="DT383" s="18"/>
      <c r="DU383" s="19"/>
      <c r="DV383" s="18"/>
      <c r="DW383" s="18"/>
      <c r="DX383" s="18"/>
      <c r="DY383" s="18"/>
      <c r="DZ383" s="18"/>
      <c r="EA383" s="18"/>
      <c r="EB383" s="18"/>
      <c r="EC383" s="18"/>
      <c r="ED383" s="18"/>
      <c r="EE383" s="18"/>
      <c r="EF383" s="18"/>
      <c r="EG383" s="18"/>
      <c r="EH383" s="18"/>
      <c r="EI383" s="18"/>
      <c r="EJ383" s="18"/>
      <c r="EK383" s="18"/>
      <c r="EL383" s="18"/>
      <c r="EM383" s="18"/>
      <c r="EN383" s="18"/>
      <c r="EO383" s="18"/>
      <c r="EP383" s="18"/>
      <c r="EQ383" s="18"/>
      <c r="ER383" s="18"/>
      <c r="ES383" s="18"/>
      <c r="ET383" s="18"/>
      <c r="EU383" s="18"/>
      <c r="EV383" s="18"/>
      <c r="EW383" s="18"/>
      <c r="EX383" s="18"/>
      <c r="EY383" s="18"/>
      <c r="EZ383" s="18"/>
      <c r="FA383" s="18"/>
      <c r="FB383" s="18"/>
      <c r="FC383" s="18"/>
      <c r="FD383" s="18"/>
      <c r="FE383" s="18"/>
    </row>
    <row r="384" spans="1:161" x14ac:dyDescent="0.25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  <c r="AE384" s="18"/>
      <c r="AF384" s="18"/>
      <c r="AG384" s="18"/>
      <c r="AH384" s="18"/>
      <c r="AI384" s="18"/>
      <c r="AJ384" s="18"/>
      <c r="AK384" s="18"/>
      <c r="AL384" s="18"/>
      <c r="AM384" s="18"/>
      <c r="AN384" s="18"/>
      <c r="AO384" s="18"/>
      <c r="AP384" s="18"/>
      <c r="AQ384" s="18"/>
      <c r="AR384" s="18"/>
      <c r="AS384" s="18"/>
      <c r="AT384" s="18"/>
      <c r="AU384" s="18"/>
      <c r="AV384" s="18"/>
      <c r="AW384" s="19"/>
      <c r="AX384" s="18"/>
      <c r="AY384" s="18"/>
      <c r="AZ384" s="18"/>
      <c r="BA384" s="18"/>
      <c r="BB384" s="18"/>
      <c r="BC384" s="18"/>
      <c r="BD384" s="18"/>
      <c r="BE384" s="18"/>
      <c r="BF384" s="18"/>
      <c r="BG384" s="18"/>
      <c r="BH384" s="19"/>
      <c r="BI384" s="18"/>
      <c r="BJ384" s="18"/>
      <c r="BK384" s="18"/>
      <c r="BL384" s="18"/>
      <c r="BM384" s="18"/>
      <c r="BN384" s="18"/>
      <c r="BO384" s="18"/>
      <c r="BP384" s="18"/>
      <c r="BQ384" s="18"/>
      <c r="BR384" s="18"/>
      <c r="BS384" s="19"/>
      <c r="BT384" s="18"/>
      <c r="BU384" s="18"/>
      <c r="BV384" s="18"/>
      <c r="BW384" s="18"/>
      <c r="BX384" s="18"/>
      <c r="BY384" s="18"/>
      <c r="BZ384" s="18"/>
      <c r="CA384" s="18"/>
      <c r="CB384" s="18"/>
      <c r="CC384" s="18"/>
      <c r="CD384" s="18"/>
      <c r="CE384" s="18"/>
      <c r="CF384" s="18"/>
      <c r="CG384" s="18"/>
      <c r="CH384" s="18"/>
      <c r="CI384" s="18"/>
      <c r="CJ384" s="18"/>
      <c r="CK384" s="18"/>
      <c r="CL384" s="18"/>
      <c r="CM384" s="18"/>
      <c r="CN384" s="18"/>
      <c r="CO384" s="18"/>
      <c r="CP384" s="18"/>
      <c r="CQ384" s="18"/>
      <c r="CR384" s="18"/>
      <c r="CS384" s="18"/>
      <c r="CT384" s="18"/>
      <c r="CU384" s="18"/>
      <c r="CV384" s="18"/>
      <c r="CW384" s="18"/>
      <c r="CX384" s="18"/>
      <c r="CY384" s="18"/>
      <c r="CZ384" s="18"/>
      <c r="DA384" s="18"/>
      <c r="DB384" s="18"/>
      <c r="DC384" s="18"/>
      <c r="DD384" s="18"/>
      <c r="DE384" s="18"/>
      <c r="DF384" s="18"/>
      <c r="DG384" s="18"/>
      <c r="DH384" s="18"/>
      <c r="DI384" s="18"/>
      <c r="DJ384" s="19"/>
      <c r="DK384" s="18"/>
      <c r="DL384" s="18"/>
      <c r="DM384" s="19"/>
      <c r="DN384" s="19"/>
      <c r="DO384" s="18"/>
      <c r="DP384" s="18"/>
      <c r="DQ384" s="19"/>
      <c r="DR384" s="19"/>
      <c r="DS384" s="18"/>
      <c r="DT384" s="18"/>
      <c r="DU384" s="19"/>
      <c r="DV384" s="18"/>
      <c r="DW384" s="18"/>
      <c r="DX384" s="18"/>
      <c r="DY384" s="18"/>
      <c r="DZ384" s="18"/>
      <c r="EA384" s="18"/>
      <c r="EB384" s="18"/>
      <c r="EC384" s="18"/>
      <c r="ED384" s="18"/>
      <c r="EE384" s="18"/>
      <c r="EF384" s="18"/>
      <c r="EG384" s="18"/>
      <c r="EH384" s="18"/>
      <c r="EI384" s="18"/>
      <c r="EJ384" s="18"/>
      <c r="EK384" s="18"/>
      <c r="EL384" s="18"/>
      <c r="EM384" s="18"/>
      <c r="EN384" s="18"/>
      <c r="EO384" s="18"/>
      <c r="EP384" s="18"/>
      <c r="EQ384" s="18"/>
      <c r="ER384" s="18"/>
      <c r="ES384" s="18"/>
      <c r="ET384" s="18"/>
      <c r="EU384" s="18"/>
      <c r="EV384" s="18"/>
      <c r="EW384" s="18"/>
      <c r="EX384" s="18"/>
      <c r="EY384" s="18"/>
      <c r="EZ384" s="18"/>
      <c r="FA384" s="18"/>
      <c r="FB384" s="18"/>
      <c r="FC384" s="18"/>
      <c r="FD384" s="18"/>
      <c r="FE384" s="18"/>
    </row>
    <row r="385" spans="1:161" x14ac:dyDescent="0.25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  <c r="AE385" s="18"/>
      <c r="AF385" s="18"/>
      <c r="AG385" s="18"/>
      <c r="AH385" s="18"/>
      <c r="AI385" s="18"/>
      <c r="AJ385" s="18"/>
      <c r="AK385" s="18"/>
      <c r="AL385" s="18"/>
      <c r="AM385" s="18"/>
      <c r="AN385" s="18"/>
      <c r="AO385" s="18"/>
      <c r="AP385" s="18"/>
      <c r="AQ385" s="18"/>
      <c r="AR385" s="18"/>
      <c r="AS385" s="18"/>
      <c r="AT385" s="18"/>
      <c r="AU385" s="18"/>
      <c r="AV385" s="18"/>
      <c r="AW385" s="19"/>
      <c r="AX385" s="18"/>
      <c r="AY385" s="18"/>
      <c r="AZ385" s="18"/>
      <c r="BA385" s="18"/>
      <c r="BB385" s="18"/>
      <c r="BC385" s="18"/>
      <c r="BD385" s="18"/>
      <c r="BE385" s="18"/>
      <c r="BF385" s="18"/>
      <c r="BG385" s="18"/>
      <c r="BH385" s="19"/>
      <c r="BI385" s="18"/>
      <c r="BJ385" s="18"/>
      <c r="BK385" s="18"/>
      <c r="BL385" s="18"/>
      <c r="BM385" s="18"/>
      <c r="BN385" s="18"/>
      <c r="BO385" s="18"/>
      <c r="BP385" s="18"/>
      <c r="BQ385" s="18"/>
      <c r="BR385" s="18"/>
      <c r="BS385" s="19"/>
      <c r="BT385" s="18"/>
      <c r="BU385" s="18"/>
      <c r="BV385" s="18"/>
      <c r="BW385" s="18"/>
      <c r="BX385" s="18"/>
      <c r="BY385" s="18"/>
      <c r="BZ385" s="18"/>
      <c r="CA385" s="18"/>
      <c r="CB385" s="18"/>
      <c r="CC385" s="18"/>
      <c r="CD385" s="18"/>
      <c r="CE385" s="18"/>
      <c r="CF385" s="18"/>
      <c r="CG385" s="18"/>
      <c r="CH385" s="18"/>
      <c r="CI385" s="18"/>
      <c r="CJ385" s="18"/>
      <c r="CK385" s="18"/>
      <c r="CL385" s="18"/>
      <c r="CM385" s="18"/>
      <c r="CN385" s="18"/>
      <c r="CO385" s="18"/>
      <c r="CP385" s="18"/>
      <c r="CQ385" s="18"/>
      <c r="CR385" s="18"/>
      <c r="CS385" s="18"/>
      <c r="CT385" s="18"/>
      <c r="CU385" s="18"/>
      <c r="CV385" s="18"/>
      <c r="CW385" s="18"/>
      <c r="CX385" s="18"/>
      <c r="CY385" s="18"/>
      <c r="CZ385" s="18"/>
      <c r="DA385" s="18"/>
      <c r="DB385" s="18"/>
      <c r="DC385" s="18"/>
      <c r="DD385" s="18"/>
      <c r="DE385" s="18"/>
      <c r="DF385" s="18"/>
      <c r="DG385" s="18"/>
      <c r="DH385" s="18"/>
      <c r="DI385" s="18"/>
      <c r="DJ385" s="19"/>
      <c r="DK385" s="18"/>
      <c r="DL385" s="18"/>
      <c r="DM385" s="19"/>
      <c r="DN385" s="19"/>
      <c r="DO385" s="18"/>
      <c r="DP385" s="18"/>
      <c r="DQ385" s="19"/>
      <c r="DR385" s="19"/>
      <c r="DS385" s="18"/>
      <c r="DT385" s="18"/>
      <c r="DU385" s="19"/>
      <c r="DV385" s="18"/>
      <c r="DW385" s="18"/>
      <c r="DX385" s="18"/>
      <c r="DY385" s="18"/>
      <c r="DZ385" s="18"/>
      <c r="EA385" s="18"/>
      <c r="EB385" s="18"/>
      <c r="EC385" s="18"/>
      <c r="ED385" s="18"/>
      <c r="EE385" s="18"/>
      <c r="EF385" s="18"/>
      <c r="EG385" s="18"/>
      <c r="EH385" s="18"/>
      <c r="EI385" s="18"/>
      <c r="EJ385" s="18"/>
      <c r="EK385" s="18"/>
      <c r="EL385" s="18"/>
      <c r="EM385" s="18"/>
      <c r="EN385" s="18"/>
      <c r="EO385" s="18"/>
      <c r="EP385" s="18"/>
      <c r="EQ385" s="18"/>
      <c r="ER385" s="18"/>
      <c r="ES385" s="18"/>
      <c r="ET385" s="18"/>
      <c r="EU385" s="18"/>
      <c r="EV385" s="18"/>
      <c r="EW385" s="18"/>
      <c r="EX385" s="18"/>
      <c r="EY385" s="18"/>
      <c r="EZ385" s="18"/>
      <c r="FA385" s="18"/>
      <c r="FB385" s="18"/>
      <c r="FC385" s="18"/>
      <c r="FD385" s="18"/>
      <c r="FE385" s="18"/>
    </row>
    <row r="386" spans="1:161" x14ac:dyDescent="0.25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  <c r="AE386" s="18"/>
      <c r="AF386" s="18"/>
      <c r="AG386" s="18"/>
      <c r="AH386" s="18"/>
      <c r="AI386" s="18"/>
      <c r="AJ386" s="18"/>
      <c r="AK386" s="18"/>
      <c r="AL386" s="18"/>
      <c r="AM386" s="18"/>
      <c r="AN386" s="18"/>
      <c r="AO386" s="18"/>
      <c r="AP386" s="18"/>
      <c r="AQ386" s="18"/>
      <c r="AR386" s="18"/>
      <c r="AS386" s="18"/>
      <c r="AT386" s="18"/>
      <c r="AU386" s="18"/>
      <c r="AV386" s="18"/>
      <c r="AW386" s="19"/>
      <c r="AX386" s="18"/>
      <c r="AY386" s="18"/>
      <c r="AZ386" s="18"/>
      <c r="BA386" s="18"/>
      <c r="BB386" s="18"/>
      <c r="BC386" s="18"/>
      <c r="BD386" s="18"/>
      <c r="BE386" s="18"/>
      <c r="BF386" s="18"/>
      <c r="BG386" s="18"/>
      <c r="BH386" s="19"/>
      <c r="BI386" s="18"/>
      <c r="BJ386" s="18"/>
      <c r="BK386" s="18"/>
      <c r="BL386" s="18"/>
      <c r="BM386" s="18"/>
      <c r="BN386" s="18"/>
      <c r="BO386" s="18"/>
      <c r="BP386" s="18"/>
      <c r="BQ386" s="18"/>
      <c r="BR386" s="18"/>
      <c r="BS386" s="19"/>
      <c r="BT386" s="18"/>
      <c r="BU386" s="18"/>
      <c r="BV386" s="18"/>
      <c r="BW386" s="18"/>
      <c r="BX386" s="18"/>
      <c r="BY386" s="18"/>
      <c r="BZ386" s="18"/>
      <c r="CA386" s="18"/>
      <c r="CB386" s="18"/>
      <c r="CC386" s="18"/>
      <c r="CD386" s="18"/>
      <c r="CE386" s="18"/>
      <c r="CF386" s="18"/>
      <c r="CG386" s="18"/>
      <c r="CH386" s="18"/>
      <c r="CI386" s="18"/>
      <c r="CJ386" s="18"/>
      <c r="CK386" s="18"/>
      <c r="CL386" s="18"/>
      <c r="CM386" s="18"/>
      <c r="CN386" s="18"/>
      <c r="CO386" s="18"/>
      <c r="CP386" s="18"/>
      <c r="CQ386" s="18"/>
      <c r="CR386" s="18"/>
      <c r="CS386" s="18"/>
      <c r="CT386" s="18"/>
      <c r="CU386" s="18"/>
      <c r="CV386" s="18"/>
      <c r="CW386" s="18"/>
      <c r="CX386" s="18"/>
      <c r="CY386" s="18"/>
      <c r="CZ386" s="18"/>
      <c r="DA386" s="18"/>
      <c r="DB386" s="18"/>
      <c r="DC386" s="18"/>
      <c r="DD386" s="18"/>
      <c r="DE386" s="18"/>
      <c r="DF386" s="18"/>
      <c r="DG386" s="18"/>
      <c r="DH386" s="18"/>
      <c r="DI386" s="18"/>
      <c r="DJ386" s="19"/>
      <c r="DK386" s="18"/>
      <c r="DL386" s="18"/>
      <c r="DM386" s="19"/>
      <c r="DN386" s="19"/>
      <c r="DO386" s="18"/>
      <c r="DP386" s="18"/>
      <c r="DQ386" s="19"/>
      <c r="DR386" s="19"/>
      <c r="DS386" s="18"/>
      <c r="DT386" s="18"/>
      <c r="DU386" s="19"/>
      <c r="DV386" s="18"/>
      <c r="DW386" s="18"/>
      <c r="DX386" s="18"/>
      <c r="DY386" s="18"/>
      <c r="DZ386" s="18"/>
      <c r="EA386" s="18"/>
      <c r="EB386" s="18"/>
      <c r="EC386" s="18"/>
      <c r="ED386" s="18"/>
      <c r="EE386" s="18"/>
      <c r="EF386" s="18"/>
      <c r="EG386" s="18"/>
      <c r="EH386" s="18"/>
      <c r="EI386" s="18"/>
      <c r="EJ386" s="18"/>
      <c r="EK386" s="18"/>
      <c r="EL386" s="18"/>
      <c r="EM386" s="18"/>
      <c r="EN386" s="18"/>
      <c r="EO386" s="18"/>
      <c r="EP386" s="18"/>
      <c r="EQ386" s="18"/>
      <c r="ER386" s="18"/>
      <c r="ES386" s="18"/>
      <c r="ET386" s="18"/>
      <c r="EU386" s="18"/>
      <c r="EV386" s="18"/>
      <c r="EW386" s="18"/>
      <c r="EX386" s="18"/>
      <c r="EY386" s="18"/>
      <c r="EZ386" s="18"/>
      <c r="FA386" s="18"/>
      <c r="FB386" s="18"/>
      <c r="FC386" s="18"/>
      <c r="FD386" s="18"/>
      <c r="FE386" s="18"/>
    </row>
    <row r="387" spans="1:161" x14ac:dyDescent="0.25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18"/>
      <c r="AF387" s="18"/>
      <c r="AG387" s="18"/>
      <c r="AH387" s="18"/>
      <c r="AI387" s="18"/>
      <c r="AJ387" s="18"/>
      <c r="AK387" s="18"/>
      <c r="AL387" s="18"/>
      <c r="AM387" s="18"/>
      <c r="AN387" s="18"/>
      <c r="AO387" s="18"/>
      <c r="AP387" s="18"/>
      <c r="AQ387" s="18"/>
      <c r="AR387" s="18"/>
      <c r="AS387" s="18"/>
      <c r="AT387" s="18"/>
      <c r="AU387" s="18"/>
      <c r="AV387" s="18"/>
      <c r="AW387" s="19"/>
      <c r="AX387" s="18"/>
      <c r="AY387" s="18"/>
      <c r="AZ387" s="18"/>
      <c r="BA387" s="18"/>
      <c r="BB387" s="18"/>
      <c r="BC387" s="18"/>
      <c r="BD387" s="18"/>
      <c r="BE387" s="18"/>
      <c r="BF387" s="18"/>
      <c r="BG387" s="18"/>
      <c r="BH387" s="19"/>
      <c r="BI387" s="18"/>
      <c r="BJ387" s="18"/>
      <c r="BK387" s="18"/>
      <c r="BL387" s="18"/>
      <c r="BM387" s="18"/>
      <c r="BN387" s="18"/>
      <c r="BO387" s="18"/>
      <c r="BP387" s="18"/>
      <c r="BQ387" s="18"/>
      <c r="BR387" s="18"/>
      <c r="BS387" s="19"/>
      <c r="BT387" s="18"/>
      <c r="BU387" s="18"/>
      <c r="BV387" s="18"/>
      <c r="BW387" s="18"/>
      <c r="BX387" s="18"/>
      <c r="BY387" s="18"/>
      <c r="BZ387" s="18"/>
      <c r="CA387" s="18"/>
      <c r="CB387" s="18"/>
      <c r="CC387" s="18"/>
      <c r="CD387" s="18"/>
      <c r="CE387" s="18"/>
      <c r="CF387" s="18"/>
      <c r="CG387" s="18"/>
      <c r="CH387" s="18"/>
      <c r="CI387" s="18"/>
      <c r="CJ387" s="18"/>
      <c r="CK387" s="18"/>
      <c r="CL387" s="18"/>
      <c r="CM387" s="18"/>
      <c r="CN387" s="18"/>
      <c r="CO387" s="18"/>
      <c r="CP387" s="18"/>
      <c r="CQ387" s="18"/>
      <c r="CR387" s="18"/>
      <c r="CS387" s="18"/>
      <c r="CT387" s="18"/>
      <c r="CU387" s="18"/>
      <c r="CV387" s="18"/>
      <c r="CW387" s="18"/>
      <c r="CX387" s="18"/>
      <c r="CY387" s="18"/>
      <c r="CZ387" s="18"/>
      <c r="DA387" s="18"/>
      <c r="DB387" s="18"/>
      <c r="DC387" s="18"/>
      <c r="DD387" s="18"/>
      <c r="DE387" s="18"/>
      <c r="DF387" s="18"/>
      <c r="DG387" s="18"/>
      <c r="DH387" s="18"/>
      <c r="DI387" s="18"/>
      <c r="DJ387" s="19"/>
      <c r="DK387" s="18"/>
      <c r="DL387" s="18"/>
      <c r="DM387" s="19"/>
      <c r="DN387" s="19"/>
      <c r="DO387" s="18"/>
      <c r="DP387" s="18"/>
      <c r="DQ387" s="19"/>
      <c r="DR387" s="19"/>
      <c r="DS387" s="18"/>
      <c r="DT387" s="18"/>
      <c r="DU387" s="19"/>
      <c r="DV387" s="18"/>
      <c r="DW387" s="18"/>
      <c r="DX387" s="18"/>
      <c r="DY387" s="18"/>
      <c r="DZ387" s="18"/>
      <c r="EA387" s="18"/>
      <c r="EB387" s="18"/>
      <c r="EC387" s="18"/>
      <c r="ED387" s="18"/>
      <c r="EE387" s="18"/>
      <c r="EF387" s="18"/>
      <c r="EG387" s="18"/>
      <c r="EH387" s="18"/>
      <c r="EI387" s="18"/>
      <c r="EJ387" s="18"/>
      <c r="EK387" s="18"/>
      <c r="EL387" s="18"/>
      <c r="EM387" s="18"/>
      <c r="EN387" s="18"/>
      <c r="EO387" s="18"/>
      <c r="EP387" s="18"/>
      <c r="EQ387" s="18"/>
      <c r="ER387" s="18"/>
      <c r="ES387" s="18"/>
      <c r="ET387" s="18"/>
      <c r="EU387" s="18"/>
      <c r="EV387" s="18"/>
      <c r="EW387" s="18"/>
      <c r="EX387" s="18"/>
      <c r="EY387" s="18"/>
      <c r="EZ387" s="18"/>
      <c r="FA387" s="18"/>
      <c r="FB387" s="18"/>
      <c r="FC387" s="18"/>
      <c r="FD387" s="18"/>
      <c r="FE387" s="18"/>
    </row>
    <row r="388" spans="1:161" x14ac:dyDescent="0.25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  <c r="AB388" s="18"/>
      <c r="AC388" s="18"/>
      <c r="AD388" s="18"/>
      <c r="AE388" s="18"/>
      <c r="AF388" s="18"/>
      <c r="AG388" s="18"/>
      <c r="AH388" s="18"/>
      <c r="AI388" s="18"/>
      <c r="AJ388" s="18"/>
      <c r="AK388" s="18"/>
      <c r="AL388" s="18"/>
      <c r="AM388" s="18"/>
      <c r="AN388" s="18"/>
      <c r="AO388" s="18"/>
      <c r="AP388" s="18"/>
      <c r="AQ388" s="18"/>
      <c r="AR388" s="18"/>
      <c r="AS388" s="18"/>
      <c r="AT388" s="18"/>
      <c r="AU388" s="18"/>
      <c r="AV388" s="18"/>
      <c r="AW388" s="19"/>
      <c r="AX388" s="18"/>
      <c r="AY388" s="18"/>
      <c r="AZ388" s="18"/>
      <c r="BA388" s="18"/>
      <c r="BB388" s="18"/>
      <c r="BC388" s="18"/>
      <c r="BD388" s="18"/>
      <c r="BE388" s="18"/>
      <c r="BF388" s="18"/>
      <c r="BG388" s="18"/>
      <c r="BH388" s="19"/>
      <c r="BI388" s="18"/>
      <c r="BJ388" s="18"/>
      <c r="BK388" s="18"/>
      <c r="BL388" s="18"/>
      <c r="BM388" s="18"/>
      <c r="BN388" s="18"/>
      <c r="BO388" s="18"/>
      <c r="BP388" s="18"/>
      <c r="BQ388" s="18"/>
      <c r="BR388" s="18"/>
      <c r="BS388" s="19"/>
      <c r="BT388" s="18"/>
      <c r="BU388" s="18"/>
      <c r="BV388" s="18"/>
      <c r="BW388" s="18"/>
      <c r="BX388" s="18"/>
      <c r="BY388" s="18"/>
      <c r="BZ388" s="18"/>
      <c r="CA388" s="18"/>
      <c r="CB388" s="18"/>
      <c r="CC388" s="18"/>
      <c r="CD388" s="18"/>
      <c r="CE388" s="18"/>
      <c r="CF388" s="18"/>
      <c r="CG388" s="18"/>
      <c r="CH388" s="18"/>
      <c r="CI388" s="18"/>
      <c r="CJ388" s="18"/>
      <c r="CK388" s="18"/>
      <c r="CL388" s="18"/>
      <c r="CM388" s="18"/>
      <c r="CN388" s="18"/>
      <c r="CO388" s="18"/>
      <c r="CP388" s="18"/>
      <c r="CQ388" s="18"/>
      <c r="CR388" s="18"/>
      <c r="CS388" s="18"/>
      <c r="CT388" s="18"/>
      <c r="CU388" s="18"/>
      <c r="CV388" s="18"/>
      <c r="CW388" s="18"/>
      <c r="CX388" s="18"/>
      <c r="CY388" s="18"/>
      <c r="CZ388" s="18"/>
      <c r="DA388" s="18"/>
      <c r="DB388" s="18"/>
      <c r="DC388" s="18"/>
      <c r="DD388" s="18"/>
      <c r="DE388" s="18"/>
      <c r="DF388" s="18"/>
      <c r="DG388" s="18"/>
      <c r="DH388" s="18"/>
      <c r="DI388" s="18"/>
      <c r="DJ388" s="19"/>
      <c r="DK388" s="18"/>
      <c r="DL388" s="18"/>
      <c r="DM388" s="19"/>
      <c r="DN388" s="19"/>
      <c r="DO388" s="18"/>
      <c r="DP388" s="18"/>
      <c r="DQ388" s="19"/>
      <c r="DR388" s="19"/>
      <c r="DS388" s="18"/>
      <c r="DT388" s="18"/>
      <c r="DU388" s="19"/>
      <c r="DV388" s="18"/>
      <c r="DW388" s="18"/>
      <c r="DX388" s="18"/>
      <c r="DY388" s="18"/>
      <c r="DZ388" s="18"/>
      <c r="EA388" s="18"/>
      <c r="EB388" s="18"/>
      <c r="EC388" s="18"/>
      <c r="ED388" s="18"/>
      <c r="EE388" s="18"/>
      <c r="EF388" s="18"/>
      <c r="EG388" s="18"/>
      <c r="EH388" s="18"/>
      <c r="EI388" s="18"/>
      <c r="EJ388" s="18"/>
      <c r="EK388" s="18"/>
      <c r="EL388" s="18"/>
      <c r="EM388" s="18"/>
      <c r="EN388" s="18"/>
      <c r="EO388" s="18"/>
      <c r="EP388" s="18"/>
      <c r="EQ388" s="18"/>
      <c r="ER388" s="18"/>
      <c r="ES388" s="18"/>
      <c r="ET388" s="18"/>
      <c r="EU388" s="18"/>
      <c r="EV388" s="18"/>
      <c r="EW388" s="18"/>
      <c r="EX388" s="18"/>
      <c r="EY388" s="18"/>
      <c r="EZ388" s="18"/>
      <c r="FA388" s="18"/>
      <c r="FB388" s="18"/>
      <c r="FC388" s="18"/>
      <c r="FD388" s="18"/>
      <c r="FE388" s="18"/>
    </row>
    <row r="389" spans="1:161" x14ac:dyDescent="0.25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  <c r="AE389" s="18"/>
      <c r="AF389" s="18"/>
      <c r="AG389" s="18"/>
      <c r="AH389" s="18"/>
      <c r="AI389" s="18"/>
      <c r="AJ389" s="18"/>
      <c r="AK389" s="18"/>
      <c r="AL389" s="18"/>
      <c r="AM389" s="18"/>
      <c r="AN389" s="18"/>
      <c r="AO389" s="18"/>
      <c r="AP389" s="18"/>
      <c r="AQ389" s="18"/>
      <c r="AR389" s="18"/>
      <c r="AS389" s="18"/>
      <c r="AT389" s="18"/>
      <c r="AU389" s="18"/>
      <c r="AV389" s="18"/>
      <c r="AW389" s="19"/>
      <c r="AX389" s="18"/>
      <c r="AY389" s="18"/>
      <c r="AZ389" s="18"/>
      <c r="BA389" s="18"/>
      <c r="BB389" s="18"/>
      <c r="BC389" s="18"/>
      <c r="BD389" s="18"/>
      <c r="BE389" s="18"/>
      <c r="BF389" s="18"/>
      <c r="BG389" s="18"/>
      <c r="BH389" s="19"/>
      <c r="BI389" s="18"/>
      <c r="BJ389" s="18"/>
      <c r="BK389" s="18"/>
      <c r="BL389" s="18"/>
      <c r="BM389" s="18"/>
      <c r="BN389" s="18"/>
      <c r="BO389" s="18"/>
      <c r="BP389" s="18"/>
      <c r="BQ389" s="18"/>
      <c r="BR389" s="18"/>
      <c r="BS389" s="19"/>
      <c r="BT389" s="18"/>
      <c r="BU389" s="18"/>
      <c r="BV389" s="18"/>
      <c r="BW389" s="18"/>
      <c r="BX389" s="18"/>
      <c r="BY389" s="18"/>
      <c r="BZ389" s="18"/>
      <c r="CA389" s="18"/>
      <c r="CB389" s="18"/>
      <c r="CC389" s="18"/>
      <c r="CD389" s="18"/>
      <c r="CE389" s="18"/>
      <c r="CF389" s="18"/>
      <c r="CG389" s="18"/>
      <c r="CH389" s="18"/>
      <c r="CI389" s="18"/>
      <c r="CJ389" s="18"/>
      <c r="CK389" s="18"/>
      <c r="CL389" s="18"/>
      <c r="CM389" s="18"/>
      <c r="CN389" s="18"/>
      <c r="CO389" s="18"/>
      <c r="CP389" s="18"/>
      <c r="CQ389" s="18"/>
      <c r="CR389" s="18"/>
      <c r="CS389" s="18"/>
      <c r="CT389" s="18"/>
      <c r="CU389" s="18"/>
      <c r="CV389" s="18"/>
      <c r="CW389" s="18"/>
      <c r="CX389" s="18"/>
      <c r="CY389" s="18"/>
      <c r="CZ389" s="18"/>
      <c r="DA389" s="18"/>
      <c r="DB389" s="18"/>
      <c r="DC389" s="18"/>
      <c r="DD389" s="18"/>
      <c r="DE389" s="18"/>
      <c r="DF389" s="18"/>
      <c r="DG389" s="18"/>
      <c r="DH389" s="18"/>
      <c r="DI389" s="18"/>
      <c r="DJ389" s="19"/>
      <c r="DK389" s="18"/>
      <c r="DL389" s="18"/>
      <c r="DM389" s="19"/>
      <c r="DN389" s="19"/>
      <c r="DO389" s="18"/>
      <c r="DP389" s="18"/>
      <c r="DQ389" s="19"/>
      <c r="DR389" s="19"/>
      <c r="DS389" s="18"/>
      <c r="DT389" s="18"/>
      <c r="DU389" s="19"/>
      <c r="DV389" s="18"/>
      <c r="DW389" s="18"/>
      <c r="DX389" s="18"/>
      <c r="DY389" s="18"/>
      <c r="DZ389" s="18"/>
      <c r="EA389" s="18"/>
      <c r="EB389" s="18"/>
      <c r="EC389" s="18"/>
      <c r="ED389" s="18"/>
      <c r="EE389" s="18"/>
      <c r="EF389" s="18"/>
      <c r="EG389" s="18"/>
      <c r="EH389" s="18"/>
      <c r="EI389" s="18"/>
      <c r="EJ389" s="18"/>
      <c r="EK389" s="18"/>
      <c r="EL389" s="18"/>
      <c r="EM389" s="18"/>
      <c r="EN389" s="18"/>
      <c r="EO389" s="18"/>
      <c r="EP389" s="18"/>
      <c r="EQ389" s="18"/>
      <c r="ER389" s="18"/>
      <c r="ES389" s="18"/>
      <c r="ET389" s="18"/>
      <c r="EU389" s="18"/>
      <c r="EV389" s="18"/>
      <c r="EW389" s="18"/>
      <c r="EX389" s="18"/>
      <c r="EY389" s="18"/>
      <c r="EZ389" s="18"/>
      <c r="FA389" s="18"/>
      <c r="FB389" s="18"/>
      <c r="FC389" s="18"/>
      <c r="FD389" s="18"/>
      <c r="FE389" s="18"/>
    </row>
    <row r="390" spans="1:161" x14ac:dyDescent="0.25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  <c r="AA390" s="18"/>
      <c r="AB390" s="18"/>
      <c r="AC390" s="18"/>
      <c r="AD390" s="18"/>
      <c r="AE390" s="18"/>
      <c r="AF390" s="18"/>
      <c r="AG390" s="18"/>
      <c r="AH390" s="18"/>
      <c r="AI390" s="18"/>
      <c r="AJ390" s="18"/>
      <c r="AK390" s="18"/>
      <c r="AL390" s="18"/>
      <c r="AM390" s="18"/>
      <c r="AN390" s="18"/>
      <c r="AO390" s="18"/>
      <c r="AP390" s="18"/>
      <c r="AQ390" s="18"/>
      <c r="AR390" s="18"/>
      <c r="AS390" s="18"/>
      <c r="AT390" s="18"/>
      <c r="AU390" s="18"/>
      <c r="AV390" s="18"/>
      <c r="AW390" s="19"/>
      <c r="AX390" s="18"/>
      <c r="AY390" s="18"/>
      <c r="AZ390" s="18"/>
      <c r="BA390" s="18"/>
      <c r="BB390" s="18"/>
      <c r="BC390" s="18"/>
      <c r="BD390" s="18"/>
      <c r="BE390" s="18"/>
      <c r="BF390" s="18"/>
      <c r="BG390" s="18"/>
      <c r="BH390" s="19"/>
      <c r="BI390" s="18"/>
      <c r="BJ390" s="18"/>
      <c r="BK390" s="18"/>
      <c r="BL390" s="18"/>
      <c r="BM390" s="18"/>
      <c r="BN390" s="18"/>
      <c r="BO390" s="18"/>
      <c r="BP390" s="18"/>
      <c r="BQ390" s="18"/>
      <c r="BR390" s="18"/>
      <c r="BS390" s="19"/>
      <c r="BT390" s="18"/>
      <c r="BU390" s="18"/>
      <c r="BV390" s="18"/>
      <c r="BW390" s="18"/>
      <c r="BX390" s="18"/>
      <c r="BY390" s="18"/>
      <c r="BZ390" s="18"/>
      <c r="CA390" s="18"/>
      <c r="CB390" s="18"/>
      <c r="CC390" s="18"/>
      <c r="CD390" s="18"/>
      <c r="CE390" s="18"/>
      <c r="CF390" s="18"/>
      <c r="CG390" s="18"/>
      <c r="CH390" s="18"/>
      <c r="CI390" s="18"/>
      <c r="CJ390" s="18"/>
      <c r="CK390" s="18"/>
      <c r="CL390" s="18"/>
      <c r="CM390" s="18"/>
      <c r="CN390" s="18"/>
      <c r="CO390" s="18"/>
      <c r="CP390" s="18"/>
      <c r="CQ390" s="18"/>
      <c r="CR390" s="18"/>
      <c r="CS390" s="18"/>
      <c r="CT390" s="18"/>
      <c r="CU390" s="18"/>
      <c r="CV390" s="18"/>
      <c r="CW390" s="18"/>
      <c r="CX390" s="18"/>
      <c r="CY390" s="18"/>
      <c r="CZ390" s="18"/>
      <c r="DA390" s="18"/>
      <c r="DB390" s="18"/>
      <c r="DC390" s="18"/>
      <c r="DD390" s="18"/>
      <c r="DE390" s="18"/>
      <c r="DF390" s="18"/>
      <c r="DG390" s="18"/>
      <c r="DH390" s="18"/>
      <c r="DI390" s="18"/>
      <c r="DJ390" s="19"/>
      <c r="DK390" s="18"/>
      <c r="DL390" s="18"/>
      <c r="DM390" s="19"/>
      <c r="DN390" s="19"/>
      <c r="DO390" s="18"/>
      <c r="DP390" s="18"/>
      <c r="DQ390" s="19"/>
      <c r="DR390" s="19"/>
      <c r="DS390" s="18"/>
      <c r="DT390" s="18"/>
      <c r="DU390" s="19"/>
      <c r="DV390" s="18"/>
      <c r="DW390" s="18"/>
      <c r="DX390" s="18"/>
      <c r="DY390" s="18"/>
      <c r="DZ390" s="18"/>
      <c r="EA390" s="18"/>
      <c r="EB390" s="18"/>
      <c r="EC390" s="18"/>
      <c r="ED390" s="18"/>
      <c r="EE390" s="18"/>
      <c r="EF390" s="18"/>
      <c r="EG390" s="18"/>
      <c r="EH390" s="18"/>
      <c r="EI390" s="18"/>
      <c r="EJ390" s="18"/>
      <c r="EK390" s="18"/>
      <c r="EL390" s="18"/>
      <c r="EM390" s="18"/>
      <c r="EN390" s="18"/>
      <c r="EO390" s="18"/>
      <c r="EP390" s="18"/>
      <c r="EQ390" s="18"/>
      <c r="ER390" s="18"/>
      <c r="ES390" s="18"/>
      <c r="ET390" s="18"/>
      <c r="EU390" s="18"/>
      <c r="EV390" s="18"/>
      <c r="EW390" s="18"/>
      <c r="EX390" s="18"/>
      <c r="EY390" s="18"/>
      <c r="EZ390" s="18"/>
      <c r="FA390" s="18"/>
      <c r="FB390" s="18"/>
      <c r="FC390" s="18"/>
      <c r="FD390" s="18"/>
      <c r="FE390" s="18"/>
    </row>
    <row r="391" spans="1:161" x14ac:dyDescent="0.25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  <c r="AE391" s="18"/>
      <c r="AF391" s="18"/>
      <c r="AG391" s="18"/>
      <c r="AH391" s="18"/>
      <c r="AI391" s="18"/>
      <c r="AJ391" s="18"/>
      <c r="AK391" s="18"/>
      <c r="AL391" s="18"/>
      <c r="AM391" s="18"/>
      <c r="AN391" s="18"/>
      <c r="AO391" s="18"/>
      <c r="AP391" s="18"/>
      <c r="AQ391" s="18"/>
      <c r="AR391" s="18"/>
      <c r="AS391" s="18"/>
      <c r="AT391" s="18"/>
      <c r="AU391" s="18"/>
      <c r="AV391" s="18"/>
      <c r="AW391" s="19"/>
      <c r="AX391" s="18"/>
      <c r="AY391" s="18"/>
      <c r="AZ391" s="18"/>
      <c r="BA391" s="18"/>
      <c r="BB391" s="18"/>
      <c r="BC391" s="18"/>
      <c r="BD391" s="18"/>
      <c r="BE391" s="18"/>
      <c r="BF391" s="18"/>
      <c r="BG391" s="18"/>
      <c r="BH391" s="19"/>
      <c r="BI391" s="18"/>
      <c r="BJ391" s="18"/>
      <c r="BK391" s="18"/>
      <c r="BL391" s="18"/>
      <c r="BM391" s="18"/>
      <c r="BN391" s="18"/>
      <c r="BO391" s="18"/>
      <c r="BP391" s="18"/>
      <c r="BQ391" s="18"/>
      <c r="BR391" s="18"/>
      <c r="BS391" s="19"/>
      <c r="BT391" s="18"/>
      <c r="BU391" s="18"/>
      <c r="BV391" s="18"/>
      <c r="BW391" s="18"/>
      <c r="BX391" s="18"/>
      <c r="BY391" s="18"/>
      <c r="BZ391" s="18"/>
      <c r="CA391" s="18"/>
      <c r="CB391" s="18"/>
      <c r="CC391" s="18"/>
      <c r="CD391" s="18"/>
      <c r="CE391" s="18"/>
      <c r="CF391" s="18"/>
      <c r="CG391" s="18"/>
      <c r="CH391" s="18"/>
      <c r="CI391" s="18"/>
      <c r="CJ391" s="18"/>
      <c r="CK391" s="18"/>
      <c r="CL391" s="18"/>
      <c r="CM391" s="18"/>
      <c r="CN391" s="18"/>
      <c r="CO391" s="18"/>
      <c r="CP391" s="18"/>
      <c r="CQ391" s="18"/>
      <c r="CR391" s="18"/>
      <c r="CS391" s="18"/>
      <c r="CT391" s="18"/>
      <c r="CU391" s="18"/>
      <c r="CV391" s="18"/>
      <c r="CW391" s="18"/>
      <c r="CX391" s="18"/>
      <c r="CY391" s="18"/>
      <c r="CZ391" s="18"/>
      <c r="DA391" s="18"/>
      <c r="DB391" s="18"/>
      <c r="DC391" s="18"/>
      <c r="DD391" s="18"/>
      <c r="DE391" s="18"/>
      <c r="DF391" s="18"/>
      <c r="DG391" s="18"/>
      <c r="DH391" s="18"/>
      <c r="DI391" s="18"/>
      <c r="DJ391" s="19"/>
      <c r="DK391" s="18"/>
      <c r="DL391" s="18"/>
      <c r="DM391" s="19"/>
      <c r="DN391" s="19"/>
      <c r="DO391" s="18"/>
      <c r="DP391" s="18"/>
      <c r="DQ391" s="19"/>
      <c r="DR391" s="19"/>
      <c r="DS391" s="18"/>
      <c r="DT391" s="18"/>
      <c r="DU391" s="19"/>
      <c r="DV391" s="18"/>
      <c r="DW391" s="18"/>
      <c r="DX391" s="18"/>
      <c r="DY391" s="18"/>
      <c r="DZ391" s="18"/>
      <c r="EA391" s="18"/>
      <c r="EB391" s="18"/>
      <c r="EC391" s="18"/>
      <c r="ED391" s="18"/>
      <c r="EE391" s="18"/>
      <c r="EF391" s="18"/>
      <c r="EG391" s="18"/>
      <c r="EH391" s="18"/>
      <c r="EI391" s="18"/>
      <c r="EJ391" s="18"/>
      <c r="EK391" s="18"/>
      <c r="EL391" s="18"/>
      <c r="EM391" s="18"/>
      <c r="EN391" s="18"/>
      <c r="EO391" s="18"/>
      <c r="EP391" s="18"/>
      <c r="EQ391" s="18"/>
      <c r="ER391" s="18"/>
      <c r="ES391" s="18"/>
      <c r="ET391" s="18"/>
      <c r="EU391" s="18"/>
      <c r="EV391" s="18"/>
      <c r="EW391" s="18"/>
      <c r="EX391" s="18"/>
      <c r="EY391" s="18"/>
      <c r="EZ391" s="18"/>
      <c r="FA391" s="18"/>
      <c r="FB391" s="18"/>
      <c r="FC391" s="18"/>
      <c r="FD391" s="18"/>
      <c r="FE391" s="18"/>
    </row>
    <row r="392" spans="1:161" x14ac:dyDescent="0.25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  <c r="AA392" s="18"/>
      <c r="AB392" s="18"/>
      <c r="AC392" s="18"/>
      <c r="AD392" s="18"/>
      <c r="AE392" s="18"/>
      <c r="AF392" s="18"/>
      <c r="AG392" s="18"/>
      <c r="AH392" s="18"/>
      <c r="AI392" s="18"/>
      <c r="AJ392" s="18"/>
      <c r="AK392" s="18"/>
      <c r="AL392" s="18"/>
      <c r="AM392" s="18"/>
      <c r="AN392" s="18"/>
      <c r="AO392" s="18"/>
      <c r="AP392" s="18"/>
      <c r="AQ392" s="18"/>
      <c r="AR392" s="18"/>
      <c r="AS392" s="18"/>
      <c r="AT392" s="18"/>
      <c r="AU392" s="18"/>
      <c r="AV392" s="18"/>
      <c r="AW392" s="19"/>
      <c r="AX392" s="18"/>
      <c r="AY392" s="18"/>
      <c r="AZ392" s="18"/>
      <c r="BA392" s="18"/>
      <c r="BB392" s="18"/>
      <c r="BC392" s="18"/>
      <c r="BD392" s="18"/>
      <c r="BE392" s="18"/>
      <c r="BF392" s="18"/>
      <c r="BG392" s="18"/>
      <c r="BH392" s="19"/>
      <c r="BI392" s="18"/>
      <c r="BJ392" s="18"/>
      <c r="BK392" s="18"/>
      <c r="BL392" s="18"/>
      <c r="BM392" s="18"/>
      <c r="BN392" s="18"/>
      <c r="BO392" s="18"/>
      <c r="BP392" s="18"/>
      <c r="BQ392" s="18"/>
      <c r="BR392" s="18"/>
      <c r="BS392" s="19"/>
      <c r="BT392" s="18"/>
      <c r="BU392" s="18"/>
      <c r="BV392" s="18"/>
      <c r="BW392" s="18"/>
      <c r="BX392" s="18"/>
      <c r="BY392" s="18"/>
      <c r="BZ392" s="18"/>
      <c r="CA392" s="18"/>
      <c r="CB392" s="18"/>
      <c r="CC392" s="18"/>
      <c r="CD392" s="18"/>
      <c r="CE392" s="18"/>
      <c r="CF392" s="18"/>
      <c r="CG392" s="18"/>
      <c r="CH392" s="18"/>
      <c r="CI392" s="18"/>
      <c r="CJ392" s="18"/>
      <c r="CK392" s="18"/>
      <c r="CL392" s="18"/>
      <c r="CM392" s="18"/>
      <c r="CN392" s="18"/>
      <c r="CO392" s="18"/>
      <c r="CP392" s="18"/>
      <c r="CQ392" s="18"/>
      <c r="CR392" s="18"/>
      <c r="CS392" s="18"/>
      <c r="CT392" s="18"/>
      <c r="CU392" s="18"/>
      <c r="CV392" s="18"/>
      <c r="CW392" s="18"/>
      <c r="CX392" s="18"/>
      <c r="CY392" s="18"/>
      <c r="CZ392" s="18"/>
      <c r="DA392" s="18"/>
      <c r="DB392" s="18"/>
      <c r="DC392" s="18"/>
      <c r="DD392" s="18"/>
      <c r="DE392" s="18"/>
      <c r="DF392" s="18"/>
      <c r="DG392" s="18"/>
      <c r="DH392" s="18"/>
      <c r="DI392" s="18"/>
      <c r="DJ392" s="19"/>
      <c r="DK392" s="18"/>
      <c r="DL392" s="18"/>
      <c r="DM392" s="19"/>
      <c r="DN392" s="19"/>
      <c r="DO392" s="18"/>
      <c r="DP392" s="18"/>
      <c r="DQ392" s="19"/>
      <c r="DR392" s="19"/>
      <c r="DS392" s="18"/>
      <c r="DT392" s="18"/>
      <c r="DU392" s="19"/>
      <c r="DV392" s="18"/>
      <c r="DW392" s="18"/>
      <c r="DX392" s="18"/>
      <c r="DY392" s="18"/>
      <c r="DZ392" s="18"/>
      <c r="EA392" s="18"/>
      <c r="EB392" s="18"/>
      <c r="EC392" s="18"/>
      <c r="ED392" s="18"/>
      <c r="EE392" s="18"/>
      <c r="EF392" s="18"/>
      <c r="EG392" s="18"/>
      <c r="EH392" s="18"/>
      <c r="EI392" s="18"/>
      <c r="EJ392" s="18"/>
      <c r="EK392" s="18"/>
      <c r="EL392" s="18"/>
      <c r="EM392" s="18"/>
      <c r="EN392" s="18"/>
      <c r="EO392" s="18"/>
      <c r="EP392" s="18"/>
      <c r="EQ392" s="18"/>
      <c r="ER392" s="18"/>
      <c r="ES392" s="18"/>
      <c r="ET392" s="18"/>
      <c r="EU392" s="18"/>
      <c r="EV392" s="18"/>
      <c r="EW392" s="18"/>
      <c r="EX392" s="18"/>
      <c r="EY392" s="18"/>
      <c r="EZ392" s="18"/>
      <c r="FA392" s="18"/>
      <c r="FB392" s="18"/>
      <c r="FC392" s="18"/>
      <c r="FD392" s="18"/>
      <c r="FE392" s="18"/>
    </row>
    <row r="393" spans="1:161" x14ac:dyDescent="0.25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8"/>
      <c r="AF393" s="18"/>
      <c r="AG393" s="18"/>
      <c r="AH393" s="18"/>
      <c r="AI393" s="18"/>
      <c r="AJ393" s="18"/>
      <c r="AK393" s="18"/>
      <c r="AL393" s="18"/>
      <c r="AM393" s="18"/>
      <c r="AN393" s="18"/>
      <c r="AO393" s="18"/>
      <c r="AP393" s="18"/>
      <c r="AQ393" s="18"/>
      <c r="AR393" s="18"/>
      <c r="AS393" s="18"/>
      <c r="AT393" s="18"/>
      <c r="AU393" s="18"/>
      <c r="AV393" s="18"/>
      <c r="AW393" s="19"/>
      <c r="AX393" s="18"/>
      <c r="AY393" s="18"/>
      <c r="AZ393" s="18"/>
      <c r="BA393" s="18"/>
      <c r="BB393" s="18"/>
      <c r="BC393" s="18"/>
      <c r="BD393" s="18"/>
      <c r="BE393" s="18"/>
      <c r="BF393" s="18"/>
      <c r="BG393" s="18"/>
      <c r="BH393" s="19"/>
      <c r="BI393" s="18"/>
      <c r="BJ393" s="18"/>
      <c r="BK393" s="18"/>
      <c r="BL393" s="18"/>
      <c r="BM393" s="18"/>
      <c r="BN393" s="18"/>
      <c r="BO393" s="18"/>
      <c r="BP393" s="18"/>
      <c r="BQ393" s="18"/>
      <c r="BR393" s="18"/>
      <c r="BS393" s="19"/>
      <c r="BT393" s="18"/>
      <c r="BU393" s="18"/>
      <c r="BV393" s="18"/>
      <c r="BW393" s="18"/>
      <c r="BX393" s="18"/>
      <c r="BY393" s="18"/>
      <c r="BZ393" s="18"/>
      <c r="CA393" s="18"/>
      <c r="CB393" s="18"/>
      <c r="CC393" s="18"/>
      <c r="CD393" s="18"/>
      <c r="CE393" s="18"/>
      <c r="CF393" s="18"/>
      <c r="CG393" s="18"/>
      <c r="CH393" s="18"/>
      <c r="CI393" s="18"/>
      <c r="CJ393" s="18"/>
      <c r="CK393" s="18"/>
      <c r="CL393" s="18"/>
      <c r="CM393" s="18"/>
      <c r="CN393" s="18"/>
      <c r="CO393" s="18"/>
      <c r="CP393" s="18"/>
      <c r="CQ393" s="18"/>
      <c r="CR393" s="18"/>
      <c r="CS393" s="18"/>
      <c r="CT393" s="18"/>
      <c r="CU393" s="18"/>
      <c r="CV393" s="18"/>
      <c r="CW393" s="18"/>
      <c r="CX393" s="18"/>
      <c r="CY393" s="18"/>
      <c r="CZ393" s="18"/>
      <c r="DA393" s="18"/>
      <c r="DB393" s="18"/>
      <c r="DC393" s="18"/>
      <c r="DD393" s="18"/>
      <c r="DE393" s="18"/>
      <c r="DF393" s="18"/>
      <c r="DG393" s="18"/>
      <c r="DH393" s="18"/>
      <c r="DI393" s="18"/>
      <c r="DJ393" s="19"/>
      <c r="DK393" s="18"/>
      <c r="DL393" s="18"/>
      <c r="DM393" s="19"/>
      <c r="DN393" s="19"/>
      <c r="DO393" s="18"/>
      <c r="DP393" s="18"/>
      <c r="DQ393" s="19"/>
      <c r="DR393" s="19"/>
      <c r="DS393" s="18"/>
      <c r="DT393" s="18"/>
      <c r="DU393" s="19"/>
      <c r="DV393" s="18"/>
      <c r="DW393" s="18"/>
      <c r="DX393" s="18"/>
      <c r="DY393" s="18"/>
      <c r="DZ393" s="18"/>
      <c r="EA393" s="18"/>
      <c r="EB393" s="18"/>
      <c r="EC393" s="18"/>
      <c r="ED393" s="18"/>
      <c r="EE393" s="18"/>
      <c r="EF393" s="18"/>
      <c r="EG393" s="18"/>
      <c r="EH393" s="18"/>
      <c r="EI393" s="18"/>
      <c r="EJ393" s="18"/>
      <c r="EK393" s="18"/>
      <c r="EL393" s="18"/>
      <c r="EM393" s="18"/>
      <c r="EN393" s="18"/>
      <c r="EO393" s="18"/>
      <c r="EP393" s="18"/>
      <c r="EQ393" s="18"/>
      <c r="ER393" s="18"/>
      <c r="ES393" s="18"/>
      <c r="ET393" s="18"/>
      <c r="EU393" s="18"/>
      <c r="EV393" s="18"/>
      <c r="EW393" s="18"/>
      <c r="EX393" s="18"/>
      <c r="EY393" s="18"/>
      <c r="EZ393" s="18"/>
      <c r="FA393" s="18"/>
      <c r="FB393" s="18"/>
      <c r="FC393" s="18"/>
      <c r="FD393" s="18"/>
      <c r="FE393" s="18"/>
    </row>
    <row r="394" spans="1:161" x14ac:dyDescent="0.25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18"/>
      <c r="AF394" s="18"/>
      <c r="AG394" s="18"/>
      <c r="AH394" s="18"/>
      <c r="AI394" s="18"/>
      <c r="AJ394" s="18"/>
      <c r="AK394" s="18"/>
      <c r="AL394" s="18"/>
      <c r="AM394" s="18"/>
      <c r="AN394" s="18"/>
      <c r="AO394" s="18"/>
      <c r="AP394" s="18"/>
      <c r="AQ394" s="18"/>
      <c r="AR394" s="18"/>
      <c r="AS394" s="18"/>
      <c r="AT394" s="18"/>
      <c r="AU394" s="18"/>
      <c r="AV394" s="18"/>
      <c r="AW394" s="19"/>
      <c r="AX394" s="18"/>
      <c r="AY394" s="18"/>
      <c r="AZ394" s="18"/>
      <c r="BA394" s="18"/>
      <c r="BB394" s="18"/>
      <c r="BC394" s="18"/>
      <c r="BD394" s="18"/>
      <c r="BE394" s="18"/>
      <c r="BF394" s="18"/>
      <c r="BG394" s="18"/>
      <c r="BH394" s="19"/>
      <c r="BI394" s="18"/>
      <c r="BJ394" s="18"/>
      <c r="BK394" s="18"/>
      <c r="BL394" s="18"/>
      <c r="BM394" s="18"/>
      <c r="BN394" s="18"/>
      <c r="BO394" s="18"/>
      <c r="BP394" s="18"/>
      <c r="BQ394" s="18"/>
      <c r="BR394" s="18"/>
      <c r="BS394" s="19"/>
      <c r="BT394" s="18"/>
      <c r="BU394" s="18"/>
      <c r="BV394" s="18"/>
      <c r="BW394" s="18"/>
      <c r="BX394" s="18"/>
      <c r="BY394" s="18"/>
      <c r="BZ394" s="18"/>
      <c r="CA394" s="18"/>
      <c r="CB394" s="18"/>
      <c r="CC394" s="18"/>
      <c r="CD394" s="18"/>
      <c r="CE394" s="18"/>
      <c r="CF394" s="18"/>
      <c r="CG394" s="18"/>
      <c r="CH394" s="18"/>
      <c r="CI394" s="18"/>
      <c r="CJ394" s="18"/>
      <c r="CK394" s="18"/>
      <c r="CL394" s="18"/>
      <c r="CM394" s="18"/>
      <c r="CN394" s="18"/>
      <c r="CO394" s="18"/>
      <c r="CP394" s="18"/>
      <c r="CQ394" s="18"/>
      <c r="CR394" s="18"/>
      <c r="CS394" s="18"/>
      <c r="CT394" s="18"/>
      <c r="CU394" s="18"/>
      <c r="CV394" s="18"/>
      <c r="CW394" s="18"/>
      <c r="CX394" s="18"/>
      <c r="CY394" s="18"/>
      <c r="CZ394" s="18"/>
      <c r="DA394" s="18"/>
      <c r="DB394" s="18"/>
      <c r="DC394" s="18"/>
      <c r="DD394" s="18"/>
      <c r="DE394" s="18"/>
      <c r="DF394" s="18"/>
      <c r="DG394" s="18"/>
      <c r="DH394" s="18"/>
      <c r="DI394" s="18"/>
      <c r="DJ394" s="19"/>
      <c r="DK394" s="18"/>
      <c r="DL394" s="18"/>
      <c r="DM394" s="19"/>
      <c r="DN394" s="19"/>
      <c r="DO394" s="18"/>
      <c r="DP394" s="18"/>
      <c r="DQ394" s="19"/>
      <c r="DR394" s="19"/>
      <c r="DS394" s="18"/>
      <c r="DT394" s="18"/>
      <c r="DU394" s="19"/>
      <c r="DV394" s="18"/>
      <c r="DW394" s="18"/>
      <c r="DX394" s="18"/>
      <c r="DY394" s="18"/>
      <c r="DZ394" s="18"/>
      <c r="EA394" s="18"/>
      <c r="EB394" s="18"/>
      <c r="EC394" s="18"/>
      <c r="ED394" s="18"/>
      <c r="EE394" s="18"/>
      <c r="EF394" s="18"/>
      <c r="EG394" s="18"/>
      <c r="EH394" s="18"/>
      <c r="EI394" s="18"/>
      <c r="EJ394" s="18"/>
      <c r="EK394" s="18"/>
      <c r="EL394" s="18"/>
      <c r="EM394" s="18"/>
      <c r="EN394" s="18"/>
      <c r="EO394" s="18"/>
      <c r="EP394" s="18"/>
      <c r="EQ394" s="18"/>
      <c r="ER394" s="18"/>
      <c r="ES394" s="18"/>
      <c r="ET394" s="18"/>
      <c r="EU394" s="18"/>
      <c r="EV394" s="18"/>
      <c r="EW394" s="18"/>
      <c r="EX394" s="18"/>
      <c r="EY394" s="18"/>
      <c r="EZ394" s="18"/>
      <c r="FA394" s="18"/>
      <c r="FB394" s="18"/>
      <c r="FC394" s="18"/>
      <c r="FD394" s="18"/>
      <c r="FE394" s="18"/>
    </row>
    <row r="395" spans="1:161" x14ac:dyDescent="0.25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18"/>
      <c r="AF395" s="18"/>
      <c r="AG395" s="18"/>
      <c r="AH395" s="18"/>
      <c r="AI395" s="18"/>
      <c r="AJ395" s="18"/>
      <c r="AK395" s="18"/>
      <c r="AL395" s="18"/>
      <c r="AM395" s="18"/>
      <c r="AN395" s="18"/>
      <c r="AO395" s="18"/>
      <c r="AP395" s="18"/>
      <c r="AQ395" s="18"/>
      <c r="AR395" s="18"/>
      <c r="AS395" s="18"/>
      <c r="AT395" s="18"/>
      <c r="AU395" s="18"/>
      <c r="AV395" s="18"/>
      <c r="AW395" s="19"/>
      <c r="AX395" s="18"/>
      <c r="AY395" s="18"/>
      <c r="AZ395" s="18"/>
      <c r="BA395" s="18"/>
      <c r="BB395" s="18"/>
      <c r="BC395" s="18"/>
      <c r="BD395" s="18"/>
      <c r="BE395" s="18"/>
      <c r="BF395" s="18"/>
      <c r="BG395" s="18"/>
      <c r="BH395" s="19"/>
      <c r="BI395" s="18"/>
      <c r="BJ395" s="18"/>
      <c r="BK395" s="18"/>
      <c r="BL395" s="18"/>
      <c r="BM395" s="18"/>
      <c r="BN395" s="18"/>
      <c r="BO395" s="18"/>
      <c r="BP395" s="18"/>
      <c r="BQ395" s="18"/>
      <c r="BR395" s="18"/>
      <c r="BS395" s="19"/>
      <c r="BT395" s="18"/>
      <c r="BU395" s="18"/>
      <c r="BV395" s="18"/>
      <c r="BW395" s="18"/>
      <c r="BX395" s="18"/>
      <c r="BY395" s="18"/>
      <c r="BZ395" s="18"/>
      <c r="CA395" s="18"/>
      <c r="CB395" s="18"/>
      <c r="CC395" s="18"/>
      <c r="CD395" s="18"/>
      <c r="CE395" s="18"/>
      <c r="CF395" s="18"/>
      <c r="CG395" s="18"/>
      <c r="CH395" s="18"/>
      <c r="CI395" s="18"/>
      <c r="CJ395" s="18"/>
      <c r="CK395" s="18"/>
      <c r="CL395" s="18"/>
      <c r="CM395" s="18"/>
      <c r="CN395" s="18"/>
      <c r="CO395" s="18"/>
      <c r="CP395" s="18"/>
      <c r="CQ395" s="18"/>
      <c r="CR395" s="18"/>
      <c r="CS395" s="18"/>
      <c r="CT395" s="18"/>
      <c r="CU395" s="18"/>
      <c r="CV395" s="18"/>
      <c r="CW395" s="18"/>
      <c r="CX395" s="18"/>
      <c r="CY395" s="18"/>
      <c r="CZ395" s="18"/>
      <c r="DA395" s="18"/>
      <c r="DB395" s="18"/>
      <c r="DC395" s="18"/>
      <c r="DD395" s="18"/>
      <c r="DE395" s="18"/>
      <c r="DF395" s="18"/>
      <c r="DG395" s="18"/>
      <c r="DH395" s="18"/>
      <c r="DI395" s="18"/>
      <c r="DJ395" s="19"/>
      <c r="DK395" s="18"/>
      <c r="DL395" s="18"/>
      <c r="DM395" s="19"/>
      <c r="DN395" s="19"/>
      <c r="DO395" s="18"/>
      <c r="DP395" s="18"/>
      <c r="DQ395" s="19"/>
      <c r="DR395" s="19"/>
      <c r="DS395" s="18"/>
      <c r="DT395" s="18"/>
      <c r="DU395" s="19"/>
      <c r="DV395" s="18"/>
      <c r="DW395" s="18"/>
      <c r="DX395" s="18"/>
      <c r="DY395" s="18"/>
      <c r="DZ395" s="18"/>
      <c r="EA395" s="18"/>
      <c r="EB395" s="18"/>
      <c r="EC395" s="18"/>
      <c r="ED395" s="18"/>
      <c r="EE395" s="18"/>
      <c r="EF395" s="18"/>
      <c r="EG395" s="18"/>
      <c r="EH395" s="18"/>
      <c r="EI395" s="18"/>
      <c r="EJ395" s="18"/>
      <c r="EK395" s="18"/>
      <c r="EL395" s="18"/>
      <c r="EM395" s="18"/>
      <c r="EN395" s="18"/>
      <c r="EO395" s="18"/>
      <c r="EP395" s="18"/>
      <c r="EQ395" s="18"/>
      <c r="ER395" s="18"/>
      <c r="ES395" s="18"/>
      <c r="ET395" s="18"/>
      <c r="EU395" s="18"/>
      <c r="EV395" s="18"/>
      <c r="EW395" s="18"/>
      <c r="EX395" s="18"/>
      <c r="EY395" s="18"/>
      <c r="EZ395" s="18"/>
      <c r="FA395" s="18"/>
      <c r="FB395" s="18"/>
      <c r="FC395" s="18"/>
      <c r="FD395" s="18"/>
      <c r="FE395" s="18"/>
    </row>
    <row r="396" spans="1:161" x14ac:dyDescent="0.25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18"/>
      <c r="AF396" s="18"/>
      <c r="AG396" s="18"/>
      <c r="AH396" s="18"/>
      <c r="AI396" s="18"/>
      <c r="AJ396" s="18"/>
      <c r="AK396" s="18"/>
      <c r="AL396" s="18"/>
      <c r="AM396" s="18"/>
      <c r="AN396" s="18"/>
      <c r="AO396" s="18"/>
      <c r="AP396" s="18"/>
      <c r="AQ396" s="18"/>
      <c r="AR396" s="18"/>
      <c r="AS396" s="18"/>
      <c r="AT396" s="18"/>
      <c r="AU396" s="18"/>
      <c r="AV396" s="18"/>
      <c r="AW396" s="19"/>
      <c r="AX396" s="18"/>
      <c r="AY396" s="18"/>
      <c r="AZ396" s="18"/>
      <c r="BA396" s="18"/>
      <c r="BB396" s="18"/>
      <c r="BC396" s="18"/>
      <c r="BD396" s="18"/>
      <c r="BE396" s="18"/>
      <c r="BF396" s="18"/>
      <c r="BG396" s="18"/>
      <c r="BH396" s="19"/>
      <c r="BI396" s="18"/>
      <c r="BJ396" s="18"/>
      <c r="BK396" s="18"/>
      <c r="BL396" s="18"/>
      <c r="BM396" s="18"/>
      <c r="BN396" s="18"/>
      <c r="BO396" s="18"/>
      <c r="BP396" s="18"/>
      <c r="BQ396" s="18"/>
      <c r="BR396" s="18"/>
      <c r="BS396" s="19"/>
      <c r="BT396" s="18"/>
      <c r="BU396" s="18"/>
      <c r="BV396" s="18"/>
      <c r="BW396" s="18"/>
      <c r="BX396" s="18"/>
      <c r="BY396" s="18"/>
      <c r="BZ396" s="18"/>
      <c r="CA396" s="18"/>
      <c r="CB396" s="18"/>
      <c r="CC396" s="18"/>
      <c r="CD396" s="18"/>
      <c r="CE396" s="18"/>
      <c r="CF396" s="18"/>
      <c r="CG396" s="18"/>
      <c r="CH396" s="18"/>
      <c r="CI396" s="18"/>
      <c r="CJ396" s="18"/>
      <c r="CK396" s="18"/>
      <c r="CL396" s="18"/>
      <c r="CM396" s="18"/>
      <c r="CN396" s="18"/>
      <c r="CO396" s="18"/>
      <c r="CP396" s="18"/>
      <c r="CQ396" s="18"/>
      <c r="CR396" s="18"/>
      <c r="CS396" s="18"/>
      <c r="CT396" s="18"/>
      <c r="CU396" s="18"/>
      <c r="CV396" s="18"/>
      <c r="CW396" s="18"/>
      <c r="CX396" s="18"/>
      <c r="CY396" s="18"/>
      <c r="CZ396" s="18"/>
      <c r="DA396" s="18"/>
      <c r="DB396" s="18"/>
      <c r="DC396" s="18"/>
      <c r="DD396" s="18"/>
      <c r="DE396" s="18"/>
      <c r="DF396" s="18"/>
      <c r="DG396" s="18"/>
      <c r="DH396" s="18"/>
      <c r="DI396" s="18"/>
      <c r="DJ396" s="19"/>
      <c r="DK396" s="18"/>
      <c r="DL396" s="18"/>
      <c r="DM396" s="19"/>
      <c r="DN396" s="19"/>
      <c r="DO396" s="18"/>
      <c r="DP396" s="18"/>
      <c r="DQ396" s="19"/>
      <c r="DR396" s="19"/>
      <c r="DS396" s="18"/>
      <c r="DT396" s="18"/>
      <c r="DU396" s="19"/>
      <c r="DV396" s="18"/>
      <c r="DW396" s="18"/>
      <c r="DX396" s="18"/>
      <c r="DY396" s="18"/>
      <c r="DZ396" s="18"/>
      <c r="EA396" s="18"/>
      <c r="EB396" s="18"/>
      <c r="EC396" s="18"/>
      <c r="ED396" s="18"/>
      <c r="EE396" s="18"/>
      <c r="EF396" s="18"/>
      <c r="EG396" s="18"/>
      <c r="EH396" s="18"/>
      <c r="EI396" s="18"/>
      <c r="EJ396" s="18"/>
      <c r="EK396" s="18"/>
      <c r="EL396" s="18"/>
      <c r="EM396" s="18"/>
      <c r="EN396" s="18"/>
      <c r="EO396" s="18"/>
      <c r="EP396" s="18"/>
      <c r="EQ396" s="18"/>
      <c r="ER396" s="18"/>
      <c r="ES396" s="18"/>
      <c r="ET396" s="18"/>
      <c r="EU396" s="18"/>
      <c r="EV396" s="18"/>
      <c r="EW396" s="18"/>
      <c r="EX396" s="18"/>
      <c r="EY396" s="18"/>
      <c r="EZ396" s="18"/>
      <c r="FA396" s="18"/>
      <c r="FB396" s="18"/>
      <c r="FC396" s="18"/>
      <c r="FD396" s="18"/>
      <c r="FE396" s="18"/>
    </row>
    <row r="397" spans="1:161" x14ac:dyDescent="0.25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E397" s="18"/>
      <c r="AF397" s="18"/>
      <c r="AG397" s="18"/>
      <c r="AH397" s="18"/>
      <c r="AI397" s="18"/>
      <c r="AJ397" s="18"/>
      <c r="AK397" s="18"/>
      <c r="AL397" s="18"/>
      <c r="AM397" s="18"/>
      <c r="AN397" s="18"/>
      <c r="AO397" s="18"/>
      <c r="AP397" s="18"/>
      <c r="AQ397" s="18"/>
      <c r="AR397" s="18"/>
      <c r="AS397" s="18"/>
      <c r="AT397" s="18"/>
      <c r="AU397" s="18"/>
      <c r="AV397" s="18"/>
      <c r="AW397" s="19"/>
      <c r="AX397" s="18"/>
      <c r="AY397" s="18"/>
      <c r="AZ397" s="18"/>
      <c r="BA397" s="18"/>
      <c r="BB397" s="18"/>
      <c r="BC397" s="18"/>
      <c r="BD397" s="18"/>
      <c r="BE397" s="18"/>
      <c r="BF397" s="18"/>
      <c r="BG397" s="18"/>
      <c r="BH397" s="19"/>
      <c r="BI397" s="18"/>
      <c r="BJ397" s="18"/>
      <c r="BK397" s="18"/>
      <c r="BL397" s="18"/>
      <c r="BM397" s="18"/>
      <c r="BN397" s="18"/>
      <c r="BO397" s="18"/>
      <c r="BP397" s="18"/>
      <c r="BQ397" s="18"/>
      <c r="BR397" s="18"/>
      <c r="BS397" s="19"/>
      <c r="BT397" s="18"/>
      <c r="BU397" s="18"/>
      <c r="BV397" s="18"/>
      <c r="BW397" s="18"/>
      <c r="BX397" s="18"/>
      <c r="BY397" s="18"/>
      <c r="BZ397" s="18"/>
      <c r="CA397" s="18"/>
      <c r="CB397" s="18"/>
      <c r="CC397" s="18"/>
      <c r="CD397" s="18"/>
      <c r="CE397" s="18"/>
      <c r="CF397" s="18"/>
      <c r="CG397" s="18"/>
      <c r="CH397" s="18"/>
      <c r="CI397" s="18"/>
      <c r="CJ397" s="18"/>
      <c r="CK397" s="18"/>
      <c r="CL397" s="18"/>
      <c r="CM397" s="18"/>
      <c r="CN397" s="18"/>
      <c r="CO397" s="18"/>
      <c r="CP397" s="18"/>
      <c r="CQ397" s="18"/>
      <c r="CR397" s="18"/>
      <c r="CS397" s="18"/>
      <c r="CT397" s="18"/>
      <c r="CU397" s="18"/>
      <c r="CV397" s="18"/>
      <c r="CW397" s="18"/>
      <c r="CX397" s="18"/>
      <c r="CY397" s="18"/>
      <c r="CZ397" s="18"/>
      <c r="DA397" s="18"/>
      <c r="DB397" s="18"/>
      <c r="DC397" s="18"/>
      <c r="DD397" s="18"/>
      <c r="DE397" s="18"/>
      <c r="DF397" s="18"/>
      <c r="DG397" s="18"/>
      <c r="DH397" s="18"/>
      <c r="DI397" s="18"/>
      <c r="DJ397" s="19"/>
      <c r="DK397" s="18"/>
      <c r="DL397" s="18"/>
      <c r="DM397" s="19"/>
      <c r="DN397" s="19"/>
      <c r="DO397" s="18"/>
      <c r="DP397" s="18"/>
      <c r="DQ397" s="19"/>
      <c r="DR397" s="19"/>
      <c r="DS397" s="18"/>
      <c r="DT397" s="18"/>
      <c r="DU397" s="19"/>
      <c r="DV397" s="18"/>
      <c r="DW397" s="18"/>
      <c r="DX397" s="18"/>
      <c r="DY397" s="18"/>
      <c r="DZ397" s="18"/>
      <c r="EA397" s="18"/>
      <c r="EB397" s="18"/>
      <c r="EC397" s="18"/>
      <c r="ED397" s="18"/>
      <c r="EE397" s="18"/>
      <c r="EF397" s="18"/>
      <c r="EG397" s="18"/>
      <c r="EH397" s="18"/>
      <c r="EI397" s="18"/>
      <c r="EJ397" s="18"/>
      <c r="EK397" s="18"/>
      <c r="EL397" s="18"/>
      <c r="EM397" s="18"/>
      <c r="EN397" s="18"/>
      <c r="EO397" s="18"/>
      <c r="EP397" s="18"/>
      <c r="EQ397" s="18"/>
      <c r="ER397" s="18"/>
      <c r="ES397" s="18"/>
      <c r="ET397" s="18"/>
      <c r="EU397" s="18"/>
      <c r="EV397" s="18"/>
      <c r="EW397" s="18"/>
      <c r="EX397" s="18"/>
      <c r="EY397" s="18"/>
      <c r="EZ397" s="18"/>
      <c r="FA397" s="18"/>
      <c r="FB397" s="18"/>
      <c r="FC397" s="18"/>
      <c r="FD397" s="18"/>
      <c r="FE397" s="18"/>
    </row>
    <row r="398" spans="1:161" x14ac:dyDescent="0.25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18"/>
      <c r="AF398" s="18"/>
      <c r="AG398" s="18"/>
      <c r="AH398" s="18"/>
      <c r="AI398" s="18"/>
      <c r="AJ398" s="18"/>
      <c r="AK398" s="18"/>
      <c r="AL398" s="18"/>
      <c r="AM398" s="18"/>
      <c r="AN398" s="18"/>
      <c r="AO398" s="18"/>
      <c r="AP398" s="18"/>
      <c r="AQ398" s="18"/>
      <c r="AR398" s="18"/>
      <c r="AS398" s="18"/>
      <c r="AT398" s="18"/>
      <c r="AU398" s="18"/>
      <c r="AV398" s="18"/>
      <c r="AW398" s="19"/>
      <c r="AX398" s="18"/>
      <c r="AY398" s="18"/>
      <c r="AZ398" s="18"/>
      <c r="BA398" s="18"/>
      <c r="BB398" s="18"/>
      <c r="BC398" s="18"/>
      <c r="BD398" s="18"/>
      <c r="BE398" s="18"/>
      <c r="BF398" s="18"/>
      <c r="BG398" s="18"/>
      <c r="BH398" s="19"/>
      <c r="BI398" s="18"/>
      <c r="BJ398" s="18"/>
      <c r="BK398" s="18"/>
      <c r="BL398" s="18"/>
      <c r="BM398" s="18"/>
      <c r="BN398" s="18"/>
      <c r="BO398" s="18"/>
      <c r="BP398" s="18"/>
      <c r="BQ398" s="18"/>
      <c r="BR398" s="18"/>
      <c r="BS398" s="19"/>
      <c r="BT398" s="18"/>
      <c r="BU398" s="18"/>
      <c r="BV398" s="18"/>
      <c r="BW398" s="18"/>
      <c r="BX398" s="18"/>
      <c r="BY398" s="18"/>
      <c r="BZ398" s="18"/>
      <c r="CA398" s="18"/>
      <c r="CB398" s="18"/>
      <c r="CC398" s="18"/>
      <c r="CD398" s="18"/>
      <c r="CE398" s="18"/>
      <c r="CF398" s="18"/>
      <c r="CG398" s="18"/>
      <c r="CH398" s="18"/>
      <c r="CI398" s="18"/>
      <c r="CJ398" s="18"/>
      <c r="CK398" s="18"/>
      <c r="CL398" s="18"/>
      <c r="CM398" s="18"/>
      <c r="CN398" s="18"/>
      <c r="CO398" s="18"/>
      <c r="CP398" s="18"/>
      <c r="CQ398" s="18"/>
      <c r="CR398" s="18"/>
      <c r="CS398" s="18"/>
      <c r="CT398" s="18"/>
      <c r="CU398" s="18"/>
      <c r="CV398" s="18"/>
      <c r="CW398" s="18"/>
      <c r="CX398" s="18"/>
      <c r="CY398" s="18"/>
      <c r="CZ398" s="18"/>
      <c r="DA398" s="18"/>
      <c r="DB398" s="18"/>
      <c r="DC398" s="18"/>
      <c r="DD398" s="18"/>
      <c r="DE398" s="18"/>
      <c r="DF398" s="18"/>
      <c r="DG398" s="18"/>
      <c r="DH398" s="18"/>
      <c r="DI398" s="18"/>
      <c r="DJ398" s="19"/>
      <c r="DK398" s="18"/>
      <c r="DL398" s="18"/>
      <c r="DM398" s="19"/>
      <c r="DN398" s="19"/>
      <c r="DO398" s="18"/>
      <c r="DP398" s="18"/>
      <c r="DQ398" s="19"/>
      <c r="DR398" s="19"/>
      <c r="DS398" s="18"/>
      <c r="DT398" s="18"/>
      <c r="DU398" s="19"/>
      <c r="DV398" s="18"/>
      <c r="DW398" s="18"/>
      <c r="DX398" s="18"/>
      <c r="DY398" s="18"/>
      <c r="DZ398" s="18"/>
      <c r="EA398" s="18"/>
      <c r="EB398" s="18"/>
      <c r="EC398" s="18"/>
      <c r="ED398" s="18"/>
      <c r="EE398" s="18"/>
      <c r="EF398" s="18"/>
      <c r="EG398" s="18"/>
      <c r="EH398" s="18"/>
      <c r="EI398" s="18"/>
      <c r="EJ398" s="18"/>
      <c r="EK398" s="18"/>
      <c r="EL398" s="18"/>
      <c r="EM398" s="18"/>
      <c r="EN398" s="18"/>
      <c r="EO398" s="18"/>
      <c r="EP398" s="18"/>
      <c r="EQ398" s="18"/>
      <c r="ER398" s="18"/>
      <c r="ES398" s="18"/>
      <c r="ET398" s="18"/>
      <c r="EU398" s="18"/>
      <c r="EV398" s="18"/>
      <c r="EW398" s="18"/>
      <c r="EX398" s="18"/>
      <c r="EY398" s="18"/>
      <c r="EZ398" s="18"/>
      <c r="FA398" s="18"/>
      <c r="FB398" s="18"/>
      <c r="FC398" s="18"/>
      <c r="FD398" s="18"/>
      <c r="FE398" s="18"/>
    </row>
    <row r="399" spans="1:161" x14ac:dyDescent="0.25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18"/>
      <c r="AF399" s="18"/>
      <c r="AG399" s="18"/>
      <c r="AH399" s="18"/>
      <c r="AI399" s="18"/>
      <c r="AJ399" s="18"/>
      <c r="AK399" s="18"/>
      <c r="AL399" s="18"/>
      <c r="AM399" s="18"/>
      <c r="AN399" s="18"/>
      <c r="AO399" s="18"/>
      <c r="AP399" s="18"/>
      <c r="AQ399" s="18"/>
      <c r="AR399" s="18"/>
      <c r="AS399" s="18"/>
      <c r="AT399" s="18"/>
      <c r="AU399" s="18"/>
      <c r="AV399" s="18"/>
      <c r="AW399" s="19"/>
      <c r="AX399" s="18"/>
      <c r="AY399" s="18"/>
      <c r="AZ399" s="18"/>
      <c r="BA399" s="18"/>
      <c r="BB399" s="18"/>
      <c r="BC399" s="18"/>
      <c r="BD399" s="18"/>
      <c r="BE399" s="18"/>
      <c r="BF399" s="18"/>
      <c r="BG399" s="18"/>
      <c r="BH399" s="19"/>
      <c r="BI399" s="18"/>
      <c r="BJ399" s="18"/>
      <c r="BK399" s="18"/>
      <c r="BL399" s="18"/>
      <c r="BM399" s="18"/>
      <c r="BN399" s="18"/>
      <c r="BO399" s="18"/>
      <c r="BP399" s="18"/>
      <c r="BQ399" s="18"/>
      <c r="BR399" s="18"/>
      <c r="BS399" s="19"/>
      <c r="BT399" s="18"/>
      <c r="BU399" s="18"/>
      <c r="BV399" s="18"/>
      <c r="BW399" s="18"/>
      <c r="BX399" s="18"/>
      <c r="BY399" s="18"/>
      <c r="BZ399" s="18"/>
      <c r="CA399" s="18"/>
      <c r="CB399" s="18"/>
      <c r="CC399" s="18"/>
      <c r="CD399" s="18"/>
      <c r="CE399" s="18"/>
      <c r="CF399" s="18"/>
      <c r="CG399" s="18"/>
      <c r="CH399" s="18"/>
      <c r="CI399" s="18"/>
      <c r="CJ399" s="18"/>
      <c r="CK399" s="18"/>
      <c r="CL399" s="18"/>
      <c r="CM399" s="18"/>
      <c r="CN399" s="18"/>
      <c r="CO399" s="18"/>
      <c r="CP399" s="18"/>
      <c r="CQ399" s="18"/>
      <c r="CR399" s="18"/>
      <c r="CS399" s="18"/>
      <c r="CT399" s="18"/>
      <c r="CU399" s="18"/>
      <c r="CV399" s="18"/>
      <c r="CW399" s="18"/>
      <c r="CX399" s="18"/>
      <c r="CY399" s="18"/>
      <c r="CZ399" s="18"/>
      <c r="DA399" s="18"/>
      <c r="DB399" s="18"/>
      <c r="DC399" s="18"/>
      <c r="DD399" s="18"/>
      <c r="DE399" s="18"/>
      <c r="DF399" s="18"/>
      <c r="DG399" s="18"/>
      <c r="DH399" s="18"/>
      <c r="DI399" s="18"/>
      <c r="DJ399" s="19"/>
      <c r="DK399" s="18"/>
      <c r="DL399" s="18"/>
      <c r="DM399" s="19"/>
      <c r="DN399" s="19"/>
      <c r="DO399" s="18"/>
      <c r="DP399" s="18"/>
      <c r="DQ399" s="19"/>
      <c r="DR399" s="19"/>
      <c r="DS399" s="18"/>
      <c r="DT399" s="18"/>
      <c r="DU399" s="19"/>
      <c r="DV399" s="18"/>
      <c r="DW399" s="18"/>
      <c r="DX399" s="18"/>
      <c r="DY399" s="18"/>
      <c r="DZ399" s="18"/>
      <c r="EA399" s="18"/>
      <c r="EB399" s="18"/>
      <c r="EC399" s="18"/>
      <c r="ED399" s="18"/>
      <c r="EE399" s="18"/>
      <c r="EF399" s="18"/>
      <c r="EG399" s="18"/>
      <c r="EH399" s="18"/>
      <c r="EI399" s="18"/>
      <c r="EJ399" s="18"/>
      <c r="EK399" s="18"/>
      <c r="EL399" s="18"/>
      <c r="EM399" s="18"/>
      <c r="EN399" s="18"/>
      <c r="EO399" s="18"/>
      <c r="EP399" s="18"/>
      <c r="EQ399" s="18"/>
      <c r="ER399" s="18"/>
      <c r="ES399" s="18"/>
      <c r="ET399" s="18"/>
      <c r="EU399" s="18"/>
      <c r="EV399" s="18"/>
      <c r="EW399" s="18"/>
      <c r="EX399" s="18"/>
      <c r="EY399" s="18"/>
      <c r="EZ399" s="18"/>
      <c r="FA399" s="18"/>
      <c r="FB399" s="18"/>
      <c r="FC399" s="18"/>
      <c r="FD399" s="18"/>
      <c r="FE399" s="18"/>
    </row>
    <row r="400" spans="1:161" x14ac:dyDescent="0.25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18"/>
      <c r="AF400" s="18"/>
      <c r="AG400" s="18"/>
      <c r="AH400" s="18"/>
      <c r="AI400" s="18"/>
      <c r="AJ400" s="18"/>
      <c r="AK400" s="18"/>
      <c r="AL400" s="18"/>
      <c r="AM400" s="18"/>
      <c r="AN400" s="18"/>
      <c r="AO400" s="18"/>
      <c r="AP400" s="18"/>
      <c r="AQ400" s="18"/>
      <c r="AR400" s="18"/>
      <c r="AS400" s="18"/>
      <c r="AT400" s="18"/>
      <c r="AU400" s="18"/>
      <c r="AV400" s="18"/>
      <c r="AW400" s="19"/>
      <c r="AX400" s="18"/>
      <c r="AY400" s="18"/>
      <c r="AZ400" s="18"/>
      <c r="BA400" s="18"/>
      <c r="BB400" s="18"/>
      <c r="BC400" s="18"/>
      <c r="BD400" s="18"/>
      <c r="BE400" s="18"/>
      <c r="BF400" s="18"/>
      <c r="BG400" s="18"/>
      <c r="BH400" s="19"/>
      <c r="BI400" s="18"/>
      <c r="BJ400" s="18"/>
      <c r="BK400" s="18"/>
      <c r="BL400" s="18"/>
      <c r="BM400" s="18"/>
      <c r="BN400" s="18"/>
      <c r="BO400" s="18"/>
      <c r="BP400" s="18"/>
      <c r="BQ400" s="18"/>
      <c r="BR400" s="18"/>
      <c r="BS400" s="19"/>
      <c r="BT400" s="18"/>
      <c r="BU400" s="18"/>
      <c r="BV400" s="18"/>
      <c r="BW400" s="18"/>
      <c r="BX400" s="18"/>
      <c r="BY400" s="18"/>
      <c r="BZ400" s="18"/>
      <c r="CA400" s="18"/>
      <c r="CB400" s="18"/>
      <c r="CC400" s="18"/>
      <c r="CD400" s="18"/>
      <c r="CE400" s="18"/>
      <c r="CF400" s="18"/>
      <c r="CG400" s="18"/>
      <c r="CH400" s="18"/>
      <c r="CI400" s="18"/>
      <c r="CJ400" s="18"/>
      <c r="CK400" s="18"/>
      <c r="CL400" s="18"/>
      <c r="CM400" s="18"/>
      <c r="CN400" s="18"/>
      <c r="CO400" s="18"/>
      <c r="CP400" s="18"/>
      <c r="CQ400" s="18"/>
      <c r="CR400" s="18"/>
      <c r="CS400" s="18"/>
      <c r="CT400" s="18"/>
      <c r="CU400" s="18"/>
      <c r="CV400" s="18"/>
      <c r="CW400" s="18"/>
      <c r="CX400" s="18"/>
      <c r="CY400" s="18"/>
      <c r="CZ400" s="18"/>
      <c r="DA400" s="18"/>
      <c r="DB400" s="18"/>
      <c r="DC400" s="18"/>
      <c r="DD400" s="18"/>
      <c r="DE400" s="18"/>
      <c r="DF400" s="18"/>
      <c r="DG400" s="18"/>
      <c r="DH400" s="18"/>
      <c r="DI400" s="18"/>
      <c r="DJ400" s="19"/>
      <c r="DK400" s="18"/>
      <c r="DL400" s="18"/>
      <c r="DM400" s="19"/>
      <c r="DN400" s="19"/>
      <c r="DO400" s="18"/>
      <c r="DP400" s="18"/>
      <c r="DQ400" s="19"/>
      <c r="DR400" s="19"/>
      <c r="DS400" s="18"/>
      <c r="DT400" s="18"/>
      <c r="DU400" s="19"/>
      <c r="DV400" s="18"/>
      <c r="DW400" s="18"/>
      <c r="DX400" s="18"/>
      <c r="DY400" s="18"/>
      <c r="DZ400" s="18"/>
      <c r="EA400" s="18"/>
      <c r="EB400" s="18"/>
      <c r="EC400" s="18"/>
      <c r="ED400" s="18"/>
      <c r="EE400" s="18"/>
      <c r="EF400" s="18"/>
      <c r="EG400" s="18"/>
      <c r="EH400" s="18"/>
      <c r="EI400" s="18"/>
      <c r="EJ400" s="18"/>
      <c r="EK400" s="18"/>
      <c r="EL400" s="18"/>
      <c r="EM400" s="18"/>
      <c r="EN400" s="18"/>
      <c r="EO400" s="18"/>
      <c r="EP400" s="18"/>
      <c r="EQ400" s="18"/>
      <c r="ER400" s="18"/>
      <c r="ES400" s="18"/>
      <c r="ET400" s="18"/>
      <c r="EU400" s="18"/>
      <c r="EV400" s="18"/>
      <c r="EW400" s="18"/>
      <c r="EX400" s="18"/>
      <c r="EY400" s="18"/>
      <c r="EZ400" s="18"/>
      <c r="FA400" s="18"/>
      <c r="FB400" s="18"/>
      <c r="FC400" s="18"/>
      <c r="FD400" s="18"/>
      <c r="FE400" s="18"/>
    </row>
    <row r="401" spans="1:161" x14ac:dyDescent="0.25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  <c r="AE401" s="18"/>
      <c r="AF401" s="18"/>
      <c r="AG401" s="18"/>
      <c r="AH401" s="18"/>
      <c r="AI401" s="18"/>
      <c r="AJ401" s="18"/>
      <c r="AK401" s="18"/>
      <c r="AL401" s="18"/>
      <c r="AM401" s="18"/>
      <c r="AN401" s="18"/>
      <c r="AO401" s="18"/>
      <c r="AP401" s="18"/>
      <c r="AQ401" s="18"/>
      <c r="AR401" s="18"/>
      <c r="AS401" s="18"/>
      <c r="AT401" s="18"/>
      <c r="AU401" s="18"/>
      <c r="AV401" s="18"/>
      <c r="AW401" s="19"/>
      <c r="AX401" s="18"/>
      <c r="AY401" s="18"/>
      <c r="AZ401" s="18"/>
      <c r="BA401" s="18"/>
      <c r="BB401" s="18"/>
      <c r="BC401" s="18"/>
      <c r="BD401" s="18"/>
      <c r="BE401" s="18"/>
      <c r="BF401" s="18"/>
      <c r="BG401" s="18"/>
      <c r="BH401" s="19"/>
      <c r="BI401" s="18"/>
      <c r="BJ401" s="18"/>
      <c r="BK401" s="18"/>
      <c r="BL401" s="18"/>
      <c r="BM401" s="18"/>
      <c r="BN401" s="18"/>
      <c r="BO401" s="18"/>
      <c r="BP401" s="18"/>
      <c r="BQ401" s="18"/>
      <c r="BR401" s="18"/>
      <c r="BS401" s="19"/>
      <c r="BT401" s="18"/>
      <c r="BU401" s="18"/>
      <c r="BV401" s="18"/>
      <c r="BW401" s="18"/>
      <c r="BX401" s="18"/>
      <c r="BY401" s="18"/>
      <c r="BZ401" s="18"/>
      <c r="CA401" s="18"/>
      <c r="CB401" s="18"/>
      <c r="CC401" s="18"/>
      <c r="CD401" s="18"/>
      <c r="CE401" s="18"/>
      <c r="CF401" s="18"/>
      <c r="CG401" s="18"/>
      <c r="CH401" s="18"/>
      <c r="CI401" s="18"/>
      <c r="CJ401" s="18"/>
      <c r="CK401" s="18"/>
      <c r="CL401" s="18"/>
      <c r="CM401" s="18"/>
      <c r="CN401" s="18"/>
      <c r="CO401" s="18"/>
      <c r="CP401" s="18"/>
      <c r="CQ401" s="18"/>
      <c r="CR401" s="18"/>
      <c r="CS401" s="18"/>
      <c r="CT401" s="18"/>
      <c r="CU401" s="18"/>
      <c r="CV401" s="18"/>
      <c r="CW401" s="18"/>
      <c r="CX401" s="18"/>
      <c r="CY401" s="18"/>
      <c r="CZ401" s="18"/>
      <c r="DA401" s="18"/>
      <c r="DB401" s="18"/>
      <c r="DC401" s="18"/>
      <c r="DD401" s="18"/>
      <c r="DE401" s="18"/>
      <c r="DF401" s="18"/>
      <c r="DG401" s="18"/>
      <c r="DH401" s="18"/>
      <c r="DI401" s="18"/>
      <c r="DJ401" s="19"/>
      <c r="DK401" s="18"/>
      <c r="DL401" s="18"/>
      <c r="DM401" s="19"/>
      <c r="DN401" s="19"/>
      <c r="DO401" s="18"/>
      <c r="DP401" s="18"/>
      <c r="DQ401" s="19"/>
      <c r="DR401" s="19"/>
      <c r="DS401" s="18"/>
      <c r="DT401" s="18"/>
      <c r="DU401" s="19"/>
      <c r="DV401" s="18"/>
      <c r="DW401" s="18"/>
      <c r="DX401" s="18"/>
      <c r="DY401" s="18"/>
      <c r="DZ401" s="18"/>
      <c r="EA401" s="18"/>
      <c r="EB401" s="18"/>
      <c r="EC401" s="18"/>
      <c r="ED401" s="18"/>
      <c r="EE401" s="18"/>
      <c r="EF401" s="18"/>
      <c r="EG401" s="18"/>
      <c r="EH401" s="18"/>
      <c r="EI401" s="18"/>
      <c r="EJ401" s="18"/>
      <c r="EK401" s="18"/>
      <c r="EL401" s="18"/>
      <c r="EM401" s="18"/>
      <c r="EN401" s="18"/>
      <c r="EO401" s="18"/>
      <c r="EP401" s="18"/>
      <c r="EQ401" s="18"/>
      <c r="ER401" s="18"/>
      <c r="ES401" s="18"/>
      <c r="ET401" s="18"/>
      <c r="EU401" s="18"/>
      <c r="EV401" s="18"/>
      <c r="EW401" s="18"/>
      <c r="EX401" s="18"/>
      <c r="EY401" s="18"/>
      <c r="EZ401" s="18"/>
      <c r="FA401" s="18"/>
      <c r="FB401" s="18"/>
      <c r="FC401" s="18"/>
      <c r="FD401" s="18"/>
      <c r="FE401" s="18"/>
    </row>
    <row r="402" spans="1:161" x14ac:dyDescent="0.25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  <c r="AE402" s="18"/>
      <c r="AF402" s="18"/>
      <c r="AG402" s="18"/>
      <c r="AH402" s="18"/>
      <c r="AI402" s="18"/>
      <c r="AJ402" s="18"/>
      <c r="AK402" s="18"/>
      <c r="AL402" s="18"/>
      <c r="AM402" s="18"/>
      <c r="AN402" s="18"/>
      <c r="AO402" s="18"/>
      <c r="AP402" s="18"/>
      <c r="AQ402" s="18"/>
      <c r="AR402" s="18"/>
      <c r="AS402" s="18"/>
      <c r="AT402" s="18"/>
      <c r="AU402" s="18"/>
      <c r="AV402" s="18"/>
      <c r="AW402" s="19"/>
      <c r="AX402" s="18"/>
      <c r="AY402" s="18"/>
      <c r="AZ402" s="18"/>
      <c r="BA402" s="18"/>
      <c r="BB402" s="18"/>
      <c r="BC402" s="18"/>
      <c r="BD402" s="18"/>
      <c r="BE402" s="18"/>
      <c r="BF402" s="18"/>
      <c r="BG402" s="18"/>
      <c r="BH402" s="19"/>
      <c r="BI402" s="18"/>
      <c r="BJ402" s="18"/>
      <c r="BK402" s="18"/>
      <c r="BL402" s="18"/>
      <c r="BM402" s="18"/>
      <c r="BN402" s="18"/>
      <c r="BO402" s="18"/>
      <c r="BP402" s="18"/>
      <c r="BQ402" s="18"/>
      <c r="BR402" s="18"/>
      <c r="BS402" s="19"/>
      <c r="BT402" s="18"/>
      <c r="BU402" s="18"/>
      <c r="BV402" s="18"/>
      <c r="BW402" s="18"/>
      <c r="BX402" s="18"/>
      <c r="BY402" s="18"/>
      <c r="BZ402" s="18"/>
      <c r="CA402" s="18"/>
      <c r="CB402" s="18"/>
      <c r="CC402" s="18"/>
      <c r="CD402" s="18"/>
      <c r="CE402" s="18"/>
      <c r="CF402" s="18"/>
      <c r="CG402" s="18"/>
      <c r="CH402" s="18"/>
      <c r="CI402" s="18"/>
      <c r="CJ402" s="18"/>
      <c r="CK402" s="18"/>
      <c r="CL402" s="18"/>
      <c r="CM402" s="18"/>
      <c r="CN402" s="18"/>
      <c r="CO402" s="18"/>
      <c r="CP402" s="18"/>
      <c r="CQ402" s="18"/>
      <c r="CR402" s="18"/>
      <c r="CS402" s="18"/>
      <c r="CT402" s="18"/>
      <c r="CU402" s="18"/>
      <c r="CV402" s="18"/>
      <c r="CW402" s="18"/>
      <c r="CX402" s="18"/>
      <c r="CY402" s="18"/>
      <c r="CZ402" s="18"/>
      <c r="DA402" s="18"/>
      <c r="DB402" s="18"/>
      <c r="DC402" s="18"/>
      <c r="DD402" s="18"/>
      <c r="DE402" s="18"/>
      <c r="DF402" s="18"/>
      <c r="DG402" s="18"/>
      <c r="DH402" s="18"/>
      <c r="DI402" s="18"/>
      <c r="DJ402" s="19"/>
      <c r="DK402" s="18"/>
      <c r="DL402" s="18"/>
      <c r="DM402" s="19"/>
      <c r="DN402" s="19"/>
      <c r="DO402" s="18"/>
      <c r="DP402" s="18"/>
      <c r="DQ402" s="19"/>
      <c r="DR402" s="19"/>
      <c r="DS402" s="18"/>
      <c r="DT402" s="18"/>
      <c r="DU402" s="19"/>
      <c r="DV402" s="18"/>
      <c r="DW402" s="18"/>
      <c r="DX402" s="18"/>
      <c r="DY402" s="18"/>
      <c r="DZ402" s="18"/>
      <c r="EA402" s="18"/>
      <c r="EB402" s="18"/>
      <c r="EC402" s="18"/>
      <c r="ED402" s="18"/>
      <c r="EE402" s="18"/>
      <c r="EF402" s="18"/>
      <c r="EG402" s="18"/>
      <c r="EH402" s="18"/>
      <c r="EI402" s="18"/>
      <c r="EJ402" s="18"/>
      <c r="EK402" s="18"/>
      <c r="EL402" s="18"/>
      <c r="EM402" s="18"/>
      <c r="EN402" s="18"/>
      <c r="EO402" s="18"/>
      <c r="EP402" s="18"/>
      <c r="EQ402" s="18"/>
      <c r="ER402" s="18"/>
      <c r="ES402" s="18"/>
      <c r="ET402" s="18"/>
      <c r="EU402" s="18"/>
      <c r="EV402" s="18"/>
      <c r="EW402" s="18"/>
      <c r="EX402" s="18"/>
      <c r="EY402" s="18"/>
      <c r="EZ402" s="18"/>
      <c r="FA402" s="18"/>
      <c r="FB402" s="18"/>
      <c r="FC402" s="18"/>
      <c r="FD402" s="18"/>
      <c r="FE402" s="18"/>
    </row>
    <row r="403" spans="1:161" x14ac:dyDescent="0.25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  <c r="AE403" s="18"/>
      <c r="AF403" s="18"/>
      <c r="AG403" s="18"/>
      <c r="AH403" s="18"/>
      <c r="AI403" s="18"/>
      <c r="AJ403" s="18"/>
      <c r="AK403" s="18"/>
      <c r="AL403" s="18"/>
      <c r="AM403" s="18"/>
      <c r="AN403" s="18"/>
      <c r="AO403" s="18"/>
      <c r="AP403" s="18"/>
      <c r="AQ403" s="18"/>
      <c r="AR403" s="18"/>
      <c r="AS403" s="18"/>
      <c r="AT403" s="18"/>
      <c r="AU403" s="18"/>
      <c r="AV403" s="18"/>
      <c r="AW403" s="19"/>
      <c r="AX403" s="18"/>
      <c r="AY403" s="18"/>
      <c r="AZ403" s="18"/>
      <c r="BA403" s="18"/>
      <c r="BB403" s="18"/>
      <c r="BC403" s="18"/>
      <c r="BD403" s="18"/>
      <c r="BE403" s="18"/>
      <c r="BF403" s="18"/>
      <c r="BG403" s="18"/>
      <c r="BH403" s="19"/>
      <c r="BI403" s="18"/>
      <c r="BJ403" s="18"/>
      <c r="BK403" s="18"/>
      <c r="BL403" s="18"/>
      <c r="BM403" s="18"/>
      <c r="BN403" s="18"/>
      <c r="BO403" s="18"/>
      <c r="BP403" s="18"/>
      <c r="BQ403" s="18"/>
      <c r="BR403" s="18"/>
      <c r="BS403" s="19"/>
      <c r="BT403" s="18"/>
      <c r="BU403" s="18"/>
      <c r="BV403" s="18"/>
      <c r="BW403" s="18"/>
      <c r="BX403" s="18"/>
      <c r="BY403" s="18"/>
      <c r="BZ403" s="18"/>
      <c r="CA403" s="18"/>
      <c r="CB403" s="18"/>
      <c r="CC403" s="18"/>
      <c r="CD403" s="18"/>
      <c r="CE403" s="18"/>
      <c r="CF403" s="18"/>
      <c r="CG403" s="18"/>
      <c r="CH403" s="18"/>
      <c r="CI403" s="18"/>
      <c r="CJ403" s="18"/>
      <c r="CK403" s="18"/>
      <c r="CL403" s="18"/>
      <c r="CM403" s="18"/>
      <c r="CN403" s="18"/>
      <c r="CO403" s="18"/>
      <c r="CP403" s="18"/>
      <c r="CQ403" s="18"/>
      <c r="CR403" s="18"/>
      <c r="CS403" s="18"/>
      <c r="CT403" s="18"/>
      <c r="CU403" s="18"/>
      <c r="CV403" s="18"/>
      <c r="CW403" s="18"/>
      <c r="CX403" s="18"/>
      <c r="CY403" s="18"/>
      <c r="CZ403" s="18"/>
      <c r="DA403" s="18"/>
      <c r="DB403" s="18"/>
      <c r="DC403" s="18"/>
      <c r="DD403" s="18"/>
      <c r="DE403" s="18"/>
      <c r="DF403" s="18"/>
      <c r="DG403" s="18"/>
      <c r="DH403" s="18"/>
      <c r="DI403" s="18"/>
      <c r="DJ403" s="19"/>
      <c r="DK403" s="18"/>
      <c r="DL403" s="18"/>
      <c r="DM403" s="19"/>
      <c r="DN403" s="19"/>
      <c r="DO403" s="18"/>
      <c r="DP403" s="18"/>
      <c r="DQ403" s="19"/>
      <c r="DR403" s="19"/>
      <c r="DS403" s="18"/>
      <c r="DT403" s="18"/>
      <c r="DU403" s="19"/>
      <c r="DV403" s="18"/>
      <c r="DW403" s="18"/>
      <c r="DX403" s="18"/>
      <c r="DY403" s="18"/>
      <c r="DZ403" s="18"/>
      <c r="EA403" s="18"/>
      <c r="EB403" s="18"/>
      <c r="EC403" s="18"/>
      <c r="ED403" s="18"/>
      <c r="EE403" s="18"/>
      <c r="EF403" s="18"/>
      <c r="EG403" s="18"/>
      <c r="EH403" s="18"/>
      <c r="EI403" s="18"/>
      <c r="EJ403" s="18"/>
      <c r="EK403" s="18"/>
      <c r="EL403" s="18"/>
      <c r="EM403" s="18"/>
      <c r="EN403" s="18"/>
      <c r="EO403" s="18"/>
      <c r="EP403" s="18"/>
      <c r="EQ403" s="18"/>
      <c r="ER403" s="18"/>
      <c r="ES403" s="18"/>
      <c r="ET403" s="18"/>
      <c r="EU403" s="18"/>
      <c r="EV403" s="18"/>
      <c r="EW403" s="18"/>
      <c r="EX403" s="18"/>
      <c r="EY403" s="18"/>
      <c r="EZ403" s="18"/>
      <c r="FA403" s="18"/>
      <c r="FB403" s="18"/>
      <c r="FC403" s="18"/>
      <c r="FD403" s="18"/>
      <c r="FE403" s="18"/>
    </row>
    <row r="404" spans="1:161" x14ac:dyDescent="0.25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18"/>
      <c r="AF404" s="18"/>
      <c r="AG404" s="18"/>
      <c r="AH404" s="18"/>
      <c r="AI404" s="18"/>
      <c r="AJ404" s="18"/>
      <c r="AK404" s="18"/>
      <c r="AL404" s="18"/>
      <c r="AM404" s="18"/>
      <c r="AN404" s="18"/>
      <c r="AO404" s="18"/>
      <c r="AP404" s="18"/>
      <c r="AQ404" s="18"/>
      <c r="AR404" s="18"/>
      <c r="AS404" s="18"/>
      <c r="AT404" s="18"/>
      <c r="AU404" s="18"/>
      <c r="AV404" s="18"/>
      <c r="AW404" s="19"/>
      <c r="AX404" s="18"/>
      <c r="AY404" s="18"/>
      <c r="AZ404" s="18"/>
      <c r="BA404" s="18"/>
      <c r="BB404" s="18"/>
      <c r="BC404" s="18"/>
      <c r="BD404" s="18"/>
      <c r="BE404" s="18"/>
      <c r="BF404" s="18"/>
      <c r="BG404" s="18"/>
      <c r="BH404" s="19"/>
      <c r="BI404" s="18"/>
      <c r="BJ404" s="18"/>
      <c r="BK404" s="18"/>
      <c r="BL404" s="18"/>
      <c r="BM404" s="18"/>
      <c r="BN404" s="18"/>
      <c r="BO404" s="18"/>
      <c r="BP404" s="18"/>
      <c r="BQ404" s="18"/>
      <c r="BR404" s="18"/>
      <c r="BS404" s="19"/>
      <c r="BT404" s="18"/>
      <c r="BU404" s="18"/>
      <c r="BV404" s="18"/>
      <c r="BW404" s="18"/>
      <c r="BX404" s="18"/>
      <c r="BY404" s="18"/>
      <c r="BZ404" s="18"/>
      <c r="CA404" s="18"/>
      <c r="CB404" s="18"/>
      <c r="CC404" s="18"/>
      <c r="CD404" s="18"/>
      <c r="CE404" s="18"/>
      <c r="CF404" s="18"/>
      <c r="CG404" s="18"/>
      <c r="CH404" s="18"/>
      <c r="CI404" s="18"/>
      <c r="CJ404" s="18"/>
      <c r="CK404" s="18"/>
      <c r="CL404" s="18"/>
      <c r="CM404" s="18"/>
      <c r="CN404" s="18"/>
      <c r="CO404" s="18"/>
      <c r="CP404" s="18"/>
      <c r="CQ404" s="18"/>
      <c r="CR404" s="18"/>
      <c r="CS404" s="18"/>
      <c r="CT404" s="18"/>
      <c r="CU404" s="18"/>
      <c r="CV404" s="18"/>
      <c r="CW404" s="18"/>
      <c r="CX404" s="18"/>
      <c r="CY404" s="18"/>
      <c r="CZ404" s="18"/>
      <c r="DA404" s="18"/>
      <c r="DB404" s="18"/>
      <c r="DC404" s="18"/>
      <c r="DD404" s="18"/>
      <c r="DE404" s="18"/>
      <c r="DF404" s="18"/>
      <c r="DG404" s="18"/>
      <c r="DH404" s="18"/>
      <c r="DI404" s="18"/>
      <c r="DJ404" s="19"/>
      <c r="DK404" s="18"/>
      <c r="DL404" s="18"/>
      <c r="DM404" s="19"/>
      <c r="DN404" s="19"/>
      <c r="DO404" s="18"/>
      <c r="DP404" s="18"/>
      <c r="DQ404" s="19"/>
      <c r="DR404" s="19"/>
      <c r="DS404" s="18"/>
      <c r="DT404" s="18"/>
      <c r="DU404" s="19"/>
      <c r="DV404" s="18"/>
      <c r="DW404" s="18"/>
      <c r="DX404" s="18"/>
      <c r="DY404" s="18"/>
      <c r="DZ404" s="18"/>
      <c r="EA404" s="18"/>
      <c r="EB404" s="18"/>
      <c r="EC404" s="18"/>
      <c r="ED404" s="18"/>
      <c r="EE404" s="18"/>
      <c r="EF404" s="18"/>
      <c r="EG404" s="18"/>
      <c r="EH404" s="18"/>
      <c r="EI404" s="18"/>
      <c r="EJ404" s="18"/>
      <c r="EK404" s="18"/>
      <c r="EL404" s="18"/>
      <c r="EM404" s="18"/>
      <c r="EN404" s="18"/>
      <c r="EO404" s="18"/>
      <c r="EP404" s="18"/>
      <c r="EQ404" s="18"/>
      <c r="ER404" s="18"/>
      <c r="ES404" s="18"/>
      <c r="ET404" s="18"/>
      <c r="EU404" s="18"/>
      <c r="EV404" s="18"/>
      <c r="EW404" s="18"/>
      <c r="EX404" s="18"/>
      <c r="EY404" s="18"/>
      <c r="EZ404" s="18"/>
      <c r="FA404" s="18"/>
      <c r="FB404" s="18"/>
      <c r="FC404" s="18"/>
      <c r="FD404" s="18"/>
      <c r="FE404" s="18"/>
    </row>
    <row r="405" spans="1:161" x14ac:dyDescent="0.25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  <c r="AE405" s="18"/>
      <c r="AF405" s="18"/>
      <c r="AG405" s="18"/>
      <c r="AH405" s="18"/>
      <c r="AI405" s="18"/>
      <c r="AJ405" s="18"/>
      <c r="AK405" s="18"/>
      <c r="AL405" s="18"/>
      <c r="AM405" s="18"/>
      <c r="AN405" s="18"/>
      <c r="AO405" s="18"/>
      <c r="AP405" s="18"/>
      <c r="AQ405" s="18"/>
      <c r="AR405" s="18"/>
      <c r="AS405" s="18"/>
      <c r="AT405" s="18"/>
      <c r="AU405" s="18"/>
      <c r="AV405" s="18"/>
      <c r="AW405" s="19"/>
      <c r="AX405" s="18"/>
      <c r="AY405" s="18"/>
      <c r="AZ405" s="18"/>
      <c r="BA405" s="18"/>
      <c r="BB405" s="18"/>
      <c r="BC405" s="18"/>
      <c r="BD405" s="18"/>
      <c r="BE405" s="18"/>
      <c r="BF405" s="18"/>
      <c r="BG405" s="18"/>
      <c r="BH405" s="19"/>
      <c r="BI405" s="18"/>
      <c r="BJ405" s="18"/>
      <c r="BK405" s="18"/>
      <c r="BL405" s="18"/>
      <c r="BM405" s="18"/>
      <c r="BN405" s="18"/>
      <c r="BO405" s="18"/>
      <c r="BP405" s="18"/>
      <c r="BQ405" s="18"/>
      <c r="BR405" s="18"/>
      <c r="BS405" s="19"/>
      <c r="BT405" s="18"/>
      <c r="BU405" s="18"/>
      <c r="BV405" s="18"/>
      <c r="BW405" s="18"/>
      <c r="BX405" s="18"/>
      <c r="BY405" s="18"/>
      <c r="BZ405" s="18"/>
      <c r="CA405" s="18"/>
      <c r="CB405" s="18"/>
      <c r="CC405" s="18"/>
      <c r="CD405" s="18"/>
      <c r="CE405" s="18"/>
      <c r="CF405" s="18"/>
      <c r="CG405" s="18"/>
      <c r="CH405" s="18"/>
      <c r="CI405" s="18"/>
      <c r="CJ405" s="18"/>
      <c r="CK405" s="18"/>
      <c r="CL405" s="18"/>
      <c r="CM405" s="18"/>
      <c r="CN405" s="18"/>
      <c r="CO405" s="18"/>
      <c r="CP405" s="18"/>
      <c r="CQ405" s="18"/>
      <c r="CR405" s="18"/>
      <c r="CS405" s="18"/>
      <c r="CT405" s="18"/>
      <c r="CU405" s="18"/>
      <c r="CV405" s="18"/>
      <c r="CW405" s="18"/>
      <c r="CX405" s="18"/>
      <c r="CY405" s="18"/>
      <c r="CZ405" s="18"/>
      <c r="DA405" s="18"/>
      <c r="DB405" s="18"/>
      <c r="DC405" s="18"/>
      <c r="DD405" s="18"/>
      <c r="DE405" s="18"/>
      <c r="DF405" s="18"/>
      <c r="DG405" s="18"/>
      <c r="DH405" s="18"/>
      <c r="DI405" s="18"/>
      <c r="DJ405" s="19"/>
      <c r="DK405" s="18"/>
      <c r="DL405" s="18"/>
      <c r="DM405" s="19"/>
      <c r="DN405" s="19"/>
      <c r="DO405" s="18"/>
      <c r="DP405" s="18"/>
      <c r="DQ405" s="19"/>
      <c r="DR405" s="19"/>
      <c r="DS405" s="18"/>
      <c r="DT405" s="18"/>
      <c r="DU405" s="19"/>
      <c r="DV405" s="18"/>
      <c r="DW405" s="18"/>
      <c r="DX405" s="18"/>
      <c r="DY405" s="18"/>
      <c r="DZ405" s="18"/>
      <c r="EA405" s="18"/>
      <c r="EB405" s="18"/>
      <c r="EC405" s="18"/>
      <c r="ED405" s="18"/>
      <c r="EE405" s="18"/>
      <c r="EF405" s="18"/>
      <c r="EG405" s="18"/>
      <c r="EH405" s="18"/>
      <c r="EI405" s="18"/>
      <c r="EJ405" s="18"/>
      <c r="EK405" s="18"/>
      <c r="EL405" s="18"/>
      <c r="EM405" s="18"/>
      <c r="EN405" s="18"/>
      <c r="EO405" s="18"/>
      <c r="EP405" s="18"/>
      <c r="EQ405" s="18"/>
      <c r="ER405" s="18"/>
      <c r="ES405" s="18"/>
      <c r="ET405" s="18"/>
      <c r="EU405" s="18"/>
      <c r="EV405" s="18"/>
      <c r="EW405" s="18"/>
      <c r="EX405" s="18"/>
      <c r="EY405" s="18"/>
      <c r="EZ405" s="18"/>
      <c r="FA405" s="18"/>
      <c r="FB405" s="18"/>
      <c r="FC405" s="18"/>
      <c r="FD405" s="18"/>
      <c r="FE405" s="18"/>
    </row>
    <row r="406" spans="1:161" x14ac:dyDescent="0.25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  <c r="AE406" s="18"/>
      <c r="AF406" s="18"/>
      <c r="AG406" s="18"/>
      <c r="AH406" s="18"/>
      <c r="AI406" s="18"/>
      <c r="AJ406" s="18"/>
      <c r="AK406" s="18"/>
      <c r="AL406" s="18"/>
      <c r="AM406" s="18"/>
      <c r="AN406" s="18"/>
      <c r="AO406" s="18"/>
      <c r="AP406" s="18"/>
      <c r="AQ406" s="18"/>
      <c r="AR406" s="18"/>
      <c r="AS406" s="18"/>
      <c r="AT406" s="18"/>
      <c r="AU406" s="18"/>
      <c r="AV406" s="18"/>
      <c r="AW406" s="19"/>
      <c r="AX406" s="18"/>
      <c r="AY406" s="18"/>
      <c r="AZ406" s="18"/>
      <c r="BA406" s="18"/>
      <c r="BB406" s="18"/>
      <c r="BC406" s="18"/>
      <c r="BD406" s="18"/>
      <c r="BE406" s="18"/>
      <c r="BF406" s="18"/>
      <c r="BG406" s="18"/>
      <c r="BH406" s="19"/>
      <c r="BI406" s="18"/>
      <c r="BJ406" s="18"/>
      <c r="BK406" s="18"/>
      <c r="BL406" s="18"/>
      <c r="BM406" s="18"/>
      <c r="BN406" s="18"/>
      <c r="BO406" s="18"/>
      <c r="BP406" s="18"/>
      <c r="BQ406" s="18"/>
      <c r="BR406" s="18"/>
      <c r="BS406" s="19"/>
      <c r="BT406" s="18"/>
      <c r="BU406" s="18"/>
      <c r="BV406" s="18"/>
      <c r="BW406" s="18"/>
      <c r="BX406" s="18"/>
      <c r="BY406" s="18"/>
      <c r="BZ406" s="18"/>
      <c r="CA406" s="18"/>
      <c r="CB406" s="18"/>
      <c r="CC406" s="18"/>
      <c r="CD406" s="18"/>
      <c r="CE406" s="18"/>
      <c r="CF406" s="18"/>
      <c r="CG406" s="18"/>
      <c r="CH406" s="18"/>
      <c r="CI406" s="18"/>
      <c r="CJ406" s="18"/>
      <c r="CK406" s="18"/>
      <c r="CL406" s="18"/>
      <c r="CM406" s="18"/>
      <c r="CN406" s="18"/>
      <c r="CO406" s="18"/>
      <c r="CP406" s="18"/>
      <c r="CQ406" s="18"/>
      <c r="CR406" s="18"/>
      <c r="CS406" s="18"/>
      <c r="CT406" s="18"/>
      <c r="CU406" s="18"/>
      <c r="CV406" s="18"/>
      <c r="CW406" s="18"/>
      <c r="CX406" s="18"/>
      <c r="CY406" s="18"/>
      <c r="CZ406" s="18"/>
      <c r="DA406" s="18"/>
      <c r="DB406" s="18"/>
      <c r="DC406" s="18"/>
      <c r="DD406" s="18"/>
      <c r="DE406" s="18"/>
      <c r="DF406" s="18"/>
      <c r="DG406" s="18"/>
      <c r="DH406" s="18"/>
      <c r="DI406" s="18"/>
      <c r="DJ406" s="19"/>
      <c r="DK406" s="18"/>
      <c r="DL406" s="18"/>
      <c r="DM406" s="19"/>
      <c r="DN406" s="19"/>
      <c r="DO406" s="18"/>
      <c r="DP406" s="18"/>
      <c r="DQ406" s="19"/>
      <c r="DR406" s="19"/>
      <c r="DS406" s="18"/>
      <c r="DT406" s="18"/>
      <c r="DU406" s="19"/>
      <c r="DV406" s="18"/>
      <c r="DW406" s="18"/>
      <c r="DX406" s="18"/>
      <c r="DY406" s="18"/>
      <c r="DZ406" s="18"/>
      <c r="EA406" s="18"/>
      <c r="EB406" s="18"/>
      <c r="EC406" s="18"/>
      <c r="ED406" s="18"/>
      <c r="EE406" s="18"/>
      <c r="EF406" s="18"/>
      <c r="EG406" s="18"/>
      <c r="EH406" s="18"/>
      <c r="EI406" s="18"/>
      <c r="EJ406" s="18"/>
      <c r="EK406" s="18"/>
      <c r="EL406" s="18"/>
      <c r="EM406" s="18"/>
      <c r="EN406" s="18"/>
      <c r="EO406" s="18"/>
      <c r="EP406" s="18"/>
      <c r="EQ406" s="18"/>
      <c r="ER406" s="18"/>
      <c r="ES406" s="18"/>
      <c r="ET406" s="18"/>
      <c r="EU406" s="18"/>
      <c r="EV406" s="18"/>
      <c r="EW406" s="18"/>
      <c r="EX406" s="18"/>
      <c r="EY406" s="18"/>
      <c r="EZ406" s="18"/>
      <c r="FA406" s="18"/>
      <c r="FB406" s="18"/>
      <c r="FC406" s="18"/>
      <c r="FD406" s="18"/>
      <c r="FE406" s="18"/>
    </row>
    <row r="407" spans="1:161" x14ac:dyDescent="0.25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  <c r="AE407" s="18"/>
      <c r="AF407" s="18"/>
      <c r="AG407" s="18"/>
      <c r="AH407" s="18"/>
      <c r="AI407" s="18"/>
      <c r="AJ407" s="18"/>
      <c r="AK407" s="18"/>
      <c r="AL407" s="18"/>
      <c r="AM407" s="18"/>
      <c r="AN407" s="18"/>
      <c r="AO407" s="18"/>
      <c r="AP407" s="18"/>
      <c r="AQ407" s="18"/>
      <c r="AR407" s="18"/>
      <c r="AS407" s="18"/>
      <c r="AT407" s="18"/>
      <c r="AU407" s="18"/>
      <c r="AV407" s="18"/>
      <c r="AW407" s="19"/>
      <c r="AX407" s="18"/>
      <c r="AY407" s="18"/>
      <c r="AZ407" s="18"/>
      <c r="BA407" s="18"/>
      <c r="BB407" s="18"/>
      <c r="BC407" s="18"/>
      <c r="BD407" s="18"/>
      <c r="BE407" s="18"/>
      <c r="BF407" s="18"/>
      <c r="BG407" s="18"/>
      <c r="BH407" s="19"/>
      <c r="BI407" s="18"/>
      <c r="BJ407" s="18"/>
      <c r="BK407" s="18"/>
      <c r="BL407" s="18"/>
      <c r="BM407" s="18"/>
      <c r="BN407" s="18"/>
      <c r="BO407" s="18"/>
      <c r="BP407" s="18"/>
      <c r="BQ407" s="18"/>
      <c r="BR407" s="18"/>
      <c r="BS407" s="19"/>
      <c r="BT407" s="18"/>
      <c r="BU407" s="18"/>
      <c r="BV407" s="18"/>
      <c r="BW407" s="18"/>
      <c r="BX407" s="18"/>
      <c r="BY407" s="18"/>
      <c r="BZ407" s="18"/>
      <c r="CA407" s="18"/>
      <c r="CB407" s="18"/>
      <c r="CC407" s="18"/>
      <c r="CD407" s="18"/>
      <c r="CE407" s="18"/>
      <c r="CF407" s="18"/>
      <c r="CG407" s="18"/>
      <c r="CH407" s="18"/>
      <c r="CI407" s="18"/>
      <c r="CJ407" s="18"/>
      <c r="CK407" s="18"/>
      <c r="CL407" s="18"/>
      <c r="CM407" s="18"/>
      <c r="CN407" s="18"/>
      <c r="CO407" s="18"/>
      <c r="CP407" s="18"/>
      <c r="CQ407" s="18"/>
      <c r="CR407" s="18"/>
      <c r="CS407" s="18"/>
      <c r="CT407" s="18"/>
      <c r="CU407" s="18"/>
      <c r="CV407" s="18"/>
      <c r="CW407" s="18"/>
      <c r="CX407" s="18"/>
      <c r="CY407" s="18"/>
      <c r="CZ407" s="18"/>
      <c r="DA407" s="18"/>
      <c r="DB407" s="18"/>
      <c r="DC407" s="18"/>
      <c r="DD407" s="18"/>
      <c r="DE407" s="18"/>
      <c r="DF407" s="18"/>
      <c r="DG407" s="18"/>
      <c r="DH407" s="18"/>
      <c r="DI407" s="18"/>
      <c r="DJ407" s="19"/>
      <c r="DK407" s="18"/>
      <c r="DL407" s="18"/>
      <c r="DM407" s="19"/>
      <c r="DN407" s="19"/>
      <c r="DO407" s="18"/>
      <c r="DP407" s="18"/>
      <c r="DQ407" s="19"/>
      <c r="DR407" s="19"/>
      <c r="DS407" s="18"/>
      <c r="DT407" s="18"/>
      <c r="DU407" s="19"/>
      <c r="DV407" s="18"/>
      <c r="DW407" s="18"/>
      <c r="DX407" s="18"/>
      <c r="DY407" s="18"/>
      <c r="DZ407" s="18"/>
      <c r="EA407" s="18"/>
      <c r="EB407" s="18"/>
      <c r="EC407" s="18"/>
      <c r="ED407" s="18"/>
      <c r="EE407" s="18"/>
      <c r="EF407" s="18"/>
      <c r="EG407" s="18"/>
      <c r="EH407" s="18"/>
      <c r="EI407" s="18"/>
      <c r="EJ407" s="18"/>
      <c r="EK407" s="18"/>
      <c r="EL407" s="18"/>
      <c r="EM407" s="18"/>
      <c r="EN407" s="18"/>
      <c r="EO407" s="18"/>
      <c r="EP407" s="18"/>
      <c r="EQ407" s="18"/>
      <c r="ER407" s="18"/>
      <c r="ES407" s="18"/>
      <c r="ET407" s="18"/>
      <c r="EU407" s="18"/>
      <c r="EV407" s="18"/>
      <c r="EW407" s="18"/>
      <c r="EX407" s="18"/>
      <c r="EY407" s="18"/>
      <c r="EZ407" s="18"/>
      <c r="FA407" s="18"/>
      <c r="FB407" s="18"/>
      <c r="FC407" s="18"/>
      <c r="FD407" s="18"/>
      <c r="FE407" s="18"/>
    </row>
    <row r="408" spans="1:161" x14ac:dyDescent="0.25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  <c r="AA408" s="18"/>
      <c r="AB408" s="18"/>
      <c r="AC408" s="18"/>
      <c r="AD408" s="18"/>
      <c r="AE408" s="18"/>
      <c r="AF408" s="18"/>
      <c r="AG408" s="18"/>
      <c r="AH408" s="18"/>
      <c r="AI408" s="18"/>
      <c r="AJ408" s="18"/>
      <c r="AK408" s="18"/>
      <c r="AL408" s="18"/>
      <c r="AM408" s="18"/>
      <c r="AN408" s="18"/>
      <c r="AO408" s="18"/>
      <c r="AP408" s="18"/>
      <c r="AQ408" s="18"/>
      <c r="AR408" s="18"/>
      <c r="AS408" s="18"/>
      <c r="AT408" s="18"/>
      <c r="AU408" s="18"/>
      <c r="AV408" s="18"/>
      <c r="AW408" s="19"/>
      <c r="AX408" s="18"/>
      <c r="AY408" s="18"/>
      <c r="AZ408" s="18"/>
      <c r="BA408" s="18"/>
      <c r="BB408" s="18"/>
      <c r="BC408" s="18"/>
      <c r="BD408" s="18"/>
      <c r="BE408" s="18"/>
      <c r="BF408" s="18"/>
      <c r="BG408" s="18"/>
      <c r="BH408" s="19"/>
      <c r="BI408" s="18"/>
      <c r="BJ408" s="18"/>
      <c r="BK408" s="18"/>
      <c r="BL408" s="18"/>
      <c r="BM408" s="18"/>
      <c r="BN408" s="18"/>
      <c r="BO408" s="18"/>
      <c r="BP408" s="18"/>
      <c r="BQ408" s="18"/>
      <c r="BR408" s="18"/>
      <c r="BS408" s="19"/>
      <c r="BT408" s="18"/>
      <c r="BU408" s="18"/>
      <c r="BV408" s="18"/>
      <c r="BW408" s="18"/>
      <c r="BX408" s="18"/>
      <c r="BY408" s="18"/>
      <c r="BZ408" s="18"/>
      <c r="CA408" s="18"/>
      <c r="CB408" s="18"/>
      <c r="CC408" s="18"/>
      <c r="CD408" s="18"/>
      <c r="CE408" s="18"/>
      <c r="CF408" s="18"/>
      <c r="CG408" s="18"/>
      <c r="CH408" s="18"/>
      <c r="CI408" s="18"/>
      <c r="CJ408" s="18"/>
      <c r="CK408" s="18"/>
      <c r="CL408" s="18"/>
      <c r="CM408" s="18"/>
      <c r="CN408" s="18"/>
      <c r="CO408" s="18"/>
      <c r="CP408" s="18"/>
      <c r="CQ408" s="18"/>
      <c r="CR408" s="18"/>
      <c r="CS408" s="18"/>
      <c r="CT408" s="18"/>
      <c r="CU408" s="18"/>
      <c r="CV408" s="18"/>
      <c r="CW408" s="18"/>
      <c r="CX408" s="18"/>
      <c r="CY408" s="18"/>
      <c r="CZ408" s="18"/>
      <c r="DA408" s="18"/>
      <c r="DB408" s="18"/>
      <c r="DC408" s="18"/>
      <c r="DD408" s="18"/>
      <c r="DE408" s="18"/>
      <c r="DF408" s="18"/>
      <c r="DG408" s="18"/>
      <c r="DH408" s="18"/>
      <c r="DI408" s="18"/>
      <c r="DJ408" s="19"/>
      <c r="DK408" s="18"/>
      <c r="DL408" s="18"/>
      <c r="DM408" s="19"/>
      <c r="DN408" s="19"/>
      <c r="DO408" s="18"/>
      <c r="DP408" s="18"/>
      <c r="DQ408" s="19"/>
      <c r="DR408" s="19"/>
      <c r="DS408" s="18"/>
      <c r="DT408" s="18"/>
      <c r="DU408" s="19"/>
      <c r="DV408" s="18"/>
      <c r="DW408" s="18"/>
      <c r="DX408" s="18"/>
      <c r="DY408" s="18"/>
      <c r="DZ408" s="18"/>
      <c r="EA408" s="18"/>
      <c r="EB408" s="18"/>
      <c r="EC408" s="18"/>
      <c r="ED408" s="18"/>
      <c r="EE408" s="18"/>
      <c r="EF408" s="18"/>
      <c r="EG408" s="18"/>
      <c r="EH408" s="18"/>
      <c r="EI408" s="18"/>
      <c r="EJ408" s="18"/>
      <c r="EK408" s="18"/>
      <c r="EL408" s="18"/>
      <c r="EM408" s="18"/>
      <c r="EN408" s="18"/>
      <c r="EO408" s="18"/>
      <c r="EP408" s="18"/>
      <c r="EQ408" s="18"/>
      <c r="ER408" s="18"/>
      <c r="ES408" s="18"/>
      <c r="ET408" s="18"/>
      <c r="EU408" s="18"/>
      <c r="EV408" s="18"/>
      <c r="EW408" s="18"/>
      <c r="EX408" s="18"/>
      <c r="EY408" s="18"/>
      <c r="EZ408" s="18"/>
      <c r="FA408" s="18"/>
      <c r="FB408" s="18"/>
      <c r="FC408" s="18"/>
      <c r="FD408" s="18"/>
      <c r="FE408" s="18"/>
    </row>
    <row r="409" spans="1:161" x14ac:dyDescent="0.25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18"/>
      <c r="AF409" s="18"/>
      <c r="AG409" s="18"/>
      <c r="AH409" s="18"/>
      <c r="AI409" s="18"/>
      <c r="AJ409" s="18"/>
      <c r="AK409" s="18"/>
      <c r="AL409" s="18"/>
      <c r="AM409" s="18"/>
      <c r="AN409" s="18"/>
      <c r="AO409" s="18"/>
      <c r="AP409" s="18"/>
      <c r="AQ409" s="18"/>
      <c r="AR409" s="18"/>
      <c r="AS409" s="18"/>
      <c r="AT409" s="18"/>
      <c r="AU409" s="18"/>
      <c r="AV409" s="18"/>
      <c r="AW409" s="19"/>
      <c r="AX409" s="18"/>
      <c r="AY409" s="18"/>
      <c r="AZ409" s="18"/>
      <c r="BA409" s="18"/>
      <c r="BB409" s="18"/>
      <c r="BC409" s="18"/>
      <c r="BD409" s="18"/>
      <c r="BE409" s="18"/>
      <c r="BF409" s="18"/>
      <c r="BG409" s="18"/>
      <c r="BH409" s="19"/>
      <c r="BI409" s="18"/>
      <c r="BJ409" s="18"/>
      <c r="BK409" s="18"/>
      <c r="BL409" s="18"/>
      <c r="BM409" s="18"/>
      <c r="BN409" s="18"/>
      <c r="BO409" s="18"/>
      <c r="BP409" s="18"/>
      <c r="BQ409" s="18"/>
      <c r="BR409" s="18"/>
      <c r="BS409" s="19"/>
      <c r="BT409" s="18"/>
      <c r="BU409" s="18"/>
      <c r="BV409" s="18"/>
      <c r="BW409" s="18"/>
      <c r="BX409" s="18"/>
      <c r="BY409" s="18"/>
      <c r="BZ409" s="18"/>
      <c r="CA409" s="18"/>
      <c r="CB409" s="18"/>
      <c r="CC409" s="18"/>
      <c r="CD409" s="18"/>
      <c r="CE409" s="18"/>
      <c r="CF409" s="18"/>
      <c r="CG409" s="18"/>
      <c r="CH409" s="18"/>
      <c r="CI409" s="18"/>
      <c r="CJ409" s="18"/>
      <c r="CK409" s="18"/>
      <c r="CL409" s="18"/>
      <c r="CM409" s="18"/>
      <c r="CN409" s="18"/>
      <c r="CO409" s="18"/>
      <c r="CP409" s="18"/>
      <c r="CQ409" s="18"/>
      <c r="CR409" s="18"/>
      <c r="CS409" s="18"/>
      <c r="CT409" s="18"/>
      <c r="CU409" s="18"/>
      <c r="CV409" s="18"/>
      <c r="CW409" s="18"/>
      <c r="CX409" s="18"/>
      <c r="CY409" s="18"/>
      <c r="CZ409" s="18"/>
      <c r="DA409" s="18"/>
      <c r="DB409" s="18"/>
      <c r="DC409" s="18"/>
      <c r="DD409" s="18"/>
      <c r="DE409" s="18"/>
      <c r="DF409" s="18"/>
      <c r="DG409" s="18"/>
      <c r="DH409" s="18"/>
      <c r="DI409" s="18"/>
      <c r="DJ409" s="19"/>
      <c r="DK409" s="18"/>
      <c r="DL409" s="18"/>
      <c r="DM409" s="19"/>
      <c r="DN409" s="19"/>
      <c r="DO409" s="18"/>
      <c r="DP409" s="18"/>
      <c r="DQ409" s="19"/>
      <c r="DR409" s="19"/>
      <c r="DS409" s="18"/>
      <c r="DT409" s="18"/>
      <c r="DU409" s="19"/>
      <c r="DV409" s="18"/>
      <c r="DW409" s="18"/>
      <c r="DX409" s="18"/>
      <c r="DY409" s="18"/>
      <c r="DZ409" s="18"/>
      <c r="EA409" s="18"/>
      <c r="EB409" s="18"/>
      <c r="EC409" s="18"/>
      <c r="ED409" s="18"/>
      <c r="EE409" s="18"/>
      <c r="EF409" s="18"/>
      <c r="EG409" s="18"/>
      <c r="EH409" s="18"/>
      <c r="EI409" s="18"/>
      <c r="EJ409" s="18"/>
      <c r="EK409" s="18"/>
      <c r="EL409" s="18"/>
      <c r="EM409" s="18"/>
      <c r="EN409" s="18"/>
      <c r="EO409" s="18"/>
      <c r="EP409" s="18"/>
      <c r="EQ409" s="18"/>
      <c r="ER409" s="18"/>
      <c r="ES409" s="18"/>
      <c r="ET409" s="18"/>
      <c r="EU409" s="18"/>
      <c r="EV409" s="18"/>
      <c r="EW409" s="18"/>
      <c r="EX409" s="18"/>
      <c r="EY409" s="18"/>
      <c r="EZ409" s="18"/>
      <c r="FA409" s="18"/>
      <c r="FB409" s="18"/>
      <c r="FC409" s="18"/>
      <c r="FD409" s="18"/>
      <c r="FE409" s="18"/>
    </row>
    <row r="410" spans="1:161" x14ac:dyDescent="0.25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  <c r="AE410" s="18"/>
      <c r="AF410" s="18"/>
      <c r="AG410" s="18"/>
      <c r="AH410" s="18"/>
      <c r="AI410" s="18"/>
      <c r="AJ410" s="18"/>
      <c r="AK410" s="18"/>
      <c r="AL410" s="18"/>
      <c r="AM410" s="18"/>
      <c r="AN410" s="18"/>
      <c r="AO410" s="18"/>
      <c r="AP410" s="18"/>
      <c r="AQ410" s="18"/>
      <c r="AR410" s="18"/>
      <c r="AS410" s="18"/>
      <c r="AT410" s="18"/>
      <c r="AU410" s="18"/>
      <c r="AV410" s="18"/>
      <c r="AW410" s="19"/>
      <c r="AX410" s="18"/>
      <c r="AY410" s="18"/>
      <c r="AZ410" s="18"/>
      <c r="BA410" s="18"/>
      <c r="BB410" s="18"/>
      <c r="BC410" s="18"/>
      <c r="BD410" s="18"/>
      <c r="BE410" s="18"/>
      <c r="BF410" s="18"/>
      <c r="BG410" s="18"/>
      <c r="BH410" s="19"/>
      <c r="BI410" s="18"/>
      <c r="BJ410" s="18"/>
      <c r="BK410" s="18"/>
      <c r="BL410" s="18"/>
      <c r="BM410" s="18"/>
      <c r="BN410" s="18"/>
      <c r="BO410" s="18"/>
      <c r="BP410" s="18"/>
      <c r="BQ410" s="18"/>
      <c r="BR410" s="18"/>
      <c r="BS410" s="19"/>
      <c r="BT410" s="18"/>
      <c r="BU410" s="18"/>
      <c r="BV410" s="18"/>
      <c r="BW410" s="18"/>
      <c r="BX410" s="18"/>
      <c r="BY410" s="18"/>
      <c r="BZ410" s="18"/>
      <c r="CA410" s="18"/>
      <c r="CB410" s="18"/>
      <c r="CC410" s="18"/>
      <c r="CD410" s="18"/>
      <c r="CE410" s="18"/>
      <c r="CF410" s="18"/>
      <c r="CG410" s="18"/>
      <c r="CH410" s="18"/>
      <c r="CI410" s="18"/>
      <c r="CJ410" s="18"/>
      <c r="CK410" s="18"/>
      <c r="CL410" s="18"/>
      <c r="CM410" s="18"/>
      <c r="CN410" s="18"/>
      <c r="CO410" s="18"/>
      <c r="CP410" s="18"/>
      <c r="CQ410" s="18"/>
      <c r="CR410" s="18"/>
      <c r="CS410" s="18"/>
      <c r="CT410" s="18"/>
      <c r="CU410" s="18"/>
      <c r="CV410" s="18"/>
      <c r="CW410" s="18"/>
      <c r="CX410" s="18"/>
      <c r="CY410" s="18"/>
      <c r="CZ410" s="18"/>
      <c r="DA410" s="18"/>
      <c r="DB410" s="18"/>
      <c r="DC410" s="18"/>
      <c r="DD410" s="18"/>
      <c r="DE410" s="18"/>
      <c r="DF410" s="18"/>
      <c r="DG410" s="18"/>
      <c r="DH410" s="18"/>
      <c r="DI410" s="18"/>
      <c r="DJ410" s="19"/>
      <c r="DK410" s="18"/>
      <c r="DL410" s="18"/>
      <c r="DM410" s="19"/>
      <c r="DN410" s="19"/>
      <c r="DO410" s="18"/>
      <c r="DP410" s="18"/>
      <c r="DQ410" s="19"/>
      <c r="DR410" s="19"/>
      <c r="DS410" s="18"/>
      <c r="DT410" s="18"/>
      <c r="DU410" s="19"/>
      <c r="DV410" s="18"/>
      <c r="DW410" s="18"/>
      <c r="DX410" s="18"/>
      <c r="DY410" s="18"/>
      <c r="DZ410" s="18"/>
      <c r="EA410" s="18"/>
      <c r="EB410" s="18"/>
      <c r="EC410" s="18"/>
      <c r="ED410" s="18"/>
      <c r="EE410" s="18"/>
      <c r="EF410" s="18"/>
      <c r="EG410" s="18"/>
      <c r="EH410" s="18"/>
      <c r="EI410" s="18"/>
      <c r="EJ410" s="18"/>
      <c r="EK410" s="18"/>
      <c r="EL410" s="18"/>
      <c r="EM410" s="18"/>
      <c r="EN410" s="18"/>
      <c r="EO410" s="18"/>
      <c r="EP410" s="18"/>
      <c r="EQ410" s="18"/>
      <c r="ER410" s="18"/>
      <c r="ES410" s="18"/>
      <c r="ET410" s="18"/>
      <c r="EU410" s="18"/>
      <c r="EV410" s="18"/>
      <c r="EW410" s="18"/>
      <c r="EX410" s="18"/>
      <c r="EY410" s="18"/>
      <c r="EZ410" s="18"/>
      <c r="FA410" s="18"/>
      <c r="FB410" s="18"/>
      <c r="FC410" s="18"/>
      <c r="FD410" s="18"/>
      <c r="FE410" s="18"/>
    </row>
    <row r="411" spans="1:161" x14ac:dyDescent="0.25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  <c r="AE411" s="18"/>
      <c r="AF411" s="18"/>
      <c r="AG411" s="18"/>
      <c r="AH411" s="18"/>
      <c r="AI411" s="18"/>
      <c r="AJ411" s="18"/>
      <c r="AK411" s="18"/>
      <c r="AL411" s="18"/>
      <c r="AM411" s="18"/>
      <c r="AN411" s="18"/>
      <c r="AO411" s="18"/>
      <c r="AP411" s="18"/>
      <c r="AQ411" s="18"/>
      <c r="AR411" s="18"/>
      <c r="AS411" s="18"/>
      <c r="AT411" s="18"/>
      <c r="AU411" s="18"/>
      <c r="AV411" s="18"/>
      <c r="AW411" s="19"/>
      <c r="AX411" s="18"/>
      <c r="AY411" s="18"/>
      <c r="AZ411" s="18"/>
      <c r="BA411" s="18"/>
      <c r="BB411" s="18"/>
      <c r="BC411" s="18"/>
      <c r="BD411" s="18"/>
      <c r="BE411" s="18"/>
      <c r="BF411" s="18"/>
      <c r="BG411" s="18"/>
      <c r="BH411" s="19"/>
      <c r="BI411" s="18"/>
      <c r="BJ411" s="18"/>
      <c r="BK411" s="18"/>
      <c r="BL411" s="18"/>
      <c r="BM411" s="18"/>
      <c r="BN411" s="18"/>
      <c r="BO411" s="18"/>
      <c r="BP411" s="18"/>
      <c r="BQ411" s="18"/>
      <c r="BR411" s="18"/>
      <c r="BS411" s="19"/>
      <c r="BT411" s="18"/>
      <c r="BU411" s="18"/>
      <c r="BV411" s="18"/>
      <c r="BW411" s="18"/>
      <c r="BX411" s="18"/>
      <c r="BY411" s="18"/>
      <c r="BZ411" s="18"/>
      <c r="CA411" s="18"/>
      <c r="CB411" s="18"/>
      <c r="CC411" s="18"/>
      <c r="CD411" s="18"/>
      <c r="CE411" s="18"/>
      <c r="CF411" s="18"/>
      <c r="CG411" s="18"/>
      <c r="CH411" s="18"/>
      <c r="CI411" s="18"/>
      <c r="CJ411" s="18"/>
      <c r="CK411" s="18"/>
      <c r="CL411" s="18"/>
      <c r="CM411" s="18"/>
      <c r="CN411" s="18"/>
      <c r="CO411" s="18"/>
      <c r="CP411" s="18"/>
      <c r="CQ411" s="18"/>
      <c r="CR411" s="18"/>
      <c r="CS411" s="18"/>
      <c r="CT411" s="18"/>
      <c r="CU411" s="18"/>
      <c r="CV411" s="18"/>
      <c r="CW411" s="18"/>
      <c r="CX411" s="18"/>
      <c r="CY411" s="18"/>
      <c r="CZ411" s="18"/>
      <c r="DA411" s="18"/>
      <c r="DB411" s="18"/>
      <c r="DC411" s="18"/>
      <c r="DD411" s="18"/>
      <c r="DE411" s="18"/>
      <c r="DF411" s="18"/>
      <c r="DG411" s="18"/>
      <c r="DH411" s="18"/>
      <c r="DI411" s="18"/>
      <c r="DJ411" s="19"/>
      <c r="DK411" s="18"/>
      <c r="DL411" s="18"/>
      <c r="DM411" s="19"/>
      <c r="DN411" s="19"/>
      <c r="DO411" s="18"/>
      <c r="DP411" s="18"/>
      <c r="DQ411" s="19"/>
      <c r="DR411" s="19"/>
      <c r="DS411" s="18"/>
      <c r="DT411" s="18"/>
      <c r="DU411" s="19"/>
      <c r="DV411" s="18"/>
      <c r="DW411" s="18"/>
      <c r="DX411" s="18"/>
      <c r="DY411" s="18"/>
      <c r="DZ411" s="18"/>
      <c r="EA411" s="18"/>
      <c r="EB411" s="18"/>
      <c r="EC411" s="18"/>
      <c r="ED411" s="18"/>
      <c r="EE411" s="18"/>
      <c r="EF411" s="18"/>
      <c r="EG411" s="18"/>
      <c r="EH411" s="18"/>
      <c r="EI411" s="18"/>
      <c r="EJ411" s="18"/>
      <c r="EK411" s="18"/>
      <c r="EL411" s="18"/>
      <c r="EM411" s="18"/>
      <c r="EN411" s="18"/>
      <c r="EO411" s="18"/>
      <c r="EP411" s="18"/>
      <c r="EQ411" s="18"/>
      <c r="ER411" s="18"/>
      <c r="ES411" s="18"/>
      <c r="ET411" s="18"/>
      <c r="EU411" s="18"/>
      <c r="EV411" s="18"/>
      <c r="EW411" s="18"/>
      <c r="EX411" s="18"/>
      <c r="EY411" s="18"/>
      <c r="EZ411" s="18"/>
      <c r="FA411" s="18"/>
      <c r="FB411" s="18"/>
      <c r="FC411" s="18"/>
      <c r="FD411" s="18"/>
      <c r="FE411" s="18"/>
    </row>
    <row r="412" spans="1:161" x14ac:dyDescent="0.25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  <c r="AE412" s="18"/>
      <c r="AF412" s="18"/>
      <c r="AG412" s="18"/>
      <c r="AH412" s="18"/>
      <c r="AI412" s="18"/>
      <c r="AJ412" s="18"/>
      <c r="AK412" s="18"/>
      <c r="AL412" s="18"/>
      <c r="AM412" s="18"/>
      <c r="AN412" s="18"/>
      <c r="AO412" s="18"/>
      <c r="AP412" s="18"/>
      <c r="AQ412" s="18"/>
      <c r="AR412" s="18"/>
      <c r="AS412" s="18"/>
      <c r="AT412" s="18"/>
      <c r="AU412" s="18"/>
      <c r="AV412" s="18"/>
      <c r="AW412" s="19"/>
      <c r="AX412" s="18"/>
      <c r="AY412" s="18"/>
      <c r="AZ412" s="18"/>
      <c r="BA412" s="18"/>
      <c r="BB412" s="18"/>
      <c r="BC412" s="18"/>
      <c r="BD412" s="18"/>
      <c r="BE412" s="18"/>
      <c r="BF412" s="18"/>
      <c r="BG412" s="18"/>
      <c r="BH412" s="19"/>
      <c r="BI412" s="18"/>
      <c r="BJ412" s="18"/>
      <c r="BK412" s="18"/>
      <c r="BL412" s="18"/>
      <c r="BM412" s="18"/>
      <c r="BN412" s="18"/>
      <c r="BO412" s="18"/>
      <c r="BP412" s="18"/>
      <c r="BQ412" s="18"/>
      <c r="BR412" s="18"/>
      <c r="BS412" s="19"/>
      <c r="BT412" s="18"/>
      <c r="BU412" s="18"/>
      <c r="BV412" s="18"/>
      <c r="BW412" s="18"/>
      <c r="BX412" s="18"/>
      <c r="BY412" s="18"/>
      <c r="BZ412" s="18"/>
      <c r="CA412" s="18"/>
      <c r="CB412" s="18"/>
      <c r="CC412" s="18"/>
      <c r="CD412" s="18"/>
      <c r="CE412" s="18"/>
      <c r="CF412" s="18"/>
      <c r="CG412" s="18"/>
      <c r="CH412" s="18"/>
      <c r="CI412" s="18"/>
      <c r="CJ412" s="18"/>
      <c r="CK412" s="18"/>
      <c r="CL412" s="18"/>
      <c r="CM412" s="18"/>
      <c r="CN412" s="18"/>
      <c r="CO412" s="18"/>
      <c r="CP412" s="18"/>
      <c r="CQ412" s="18"/>
      <c r="CR412" s="18"/>
      <c r="CS412" s="18"/>
      <c r="CT412" s="18"/>
      <c r="CU412" s="18"/>
      <c r="CV412" s="18"/>
      <c r="CW412" s="18"/>
      <c r="CX412" s="18"/>
      <c r="CY412" s="18"/>
      <c r="CZ412" s="18"/>
      <c r="DA412" s="18"/>
      <c r="DB412" s="18"/>
      <c r="DC412" s="18"/>
      <c r="DD412" s="18"/>
      <c r="DE412" s="18"/>
      <c r="DF412" s="18"/>
      <c r="DG412" s="18"/>
      <c r="DH412" s="18"/>
      <c r="DI412" s="18"/>
      <c r="DJ412" s="19"/>
      <c r="DK412" s="18"/>
      <c r="DL412" s="18"/>
      <c r="DM412" s="19"/>
      <c r="DN412" s="19"/>
      <c r="DO412" s="18"/>
      <c r="DP412" s="18"/>
      <c r="DQ412" s="19"/>
      <c r="DR412" s="19"/>
      <c r="DS412" s="18"/>
      <c r="DT412" s="18"/>
      <c r="DU412" s="19"/>
      <c r="DV412" s="18"/>
      <c r="DW412" s="18"/>
      <c r="DX412" s="18"/>
      <c r="DY412" s="18"/>
      <c r="DZ412" s="18"/>
      <c r="EA412" s="18"/>
      <c r="EB412" s="18"/>
      <c r="EC412" s="18"/>
      <c r="ED412" s="18"/>
      <c r="EE412" s="18"/>
      <c r="EF412" s="18"/>
      <c r="EG412" s="18"/>
      <c r="EH412" s="18"/>
      <c r="EI412" s="18"/>
      <c r="EJ412" s="18"/>
      <c r="EK412" s="18"/>
      <c r="EL412" s="18"/>
      <c r="EM412" s="18"/>
      <c r="EN412" s="18"/>
      <c r="EO412" s="18"/>
      <c r="EP412" s="18"/>
      <c r="EQ412" s="18"/>
      <c r="ER412" s="18"/>
      <c r="ES412" s="18"/>
      <c r="ET412" s="18"/>
      <c r="EU412" s="18"/>
      <c r="EV412" s="18"/>
      <c r="EW412" s="18"/>
      <c r="EX412" s="18"/>
      <c r="EY412" s="18"/>
      <c r="EZ412" s="18"/>
      <c r="FA412" s="18"/>
      <c r="FB412" s="18"/>
      <c r="FC412" s="18"/>
      <c r="FD412" s="18"/>
      <c r="FE412" s="18"/>
    </row>
    <row r="413" spans="1:161" x14ac:dyDescent="0.25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  <c r="AE413" s="18"/>
      <c r="AF413" s="18"/>
      <c r="AG413" s="18"/>
      <c r="AH413" s="18"/>
      <c r="AI413" s="18"/>
      <c r="AJ413" s="18"/>
      <c r="AK413" s="18"/>
      <c r="AL413" s="18"/>
      <c r="AM413" s="18"/>
      <c r="AN413" s="18"/>
      <c r="AO413" s="18"/>
      <c r="AP413" s="18"/>
      <c r="AQ413" s="18"/>
      <c r="AR413" s="18"/>
      <c r="AS413" s="18"/>
      <c r="AT413" s="18"/>
      <c r="AU413" s="18"/>
      <c r="AV413" s="18"/>
      <c r="AW413" s="19"/>
      <c r="AX413" s="18"/>
      <c r="AY413" s="18"/>
      <c r="AZ413" s="18"/>
      <c r="BA413" s="18"/>
      <c r="BB413" s="18"/>
      <c r="BC413" s="18"/>
      <c r="BD413" s="18"/>
      <c r="BE413" s="18"/>
      <c r="BF413" s="18"/>
      <c r="BG413" s="18"/>
      <c r="BH413" s="19"/>
      <c r="BI413" s="18"/>
      <c r="BJ413" s="18"/>
      <c r="BK413" s="18"/>
      <c r="BL413" s="18"/>
      <c r="BM413" s="18"/>
      <c r="BN413" s="18"/>
      <c r="BO413" s="18"/>
      <c r="BP413" s="18"/>
      <c r="BQ413" s="18"/>
      <c r="BR413" s="18"/>
      <c r="BS413" s="19"/>
      <c r="BT413" s="18"/>
      <c r="BU413" s="18"/>
      <c r="BV413" s="18"/>
      <c r="BW413" s="18"/>
      <c r="BX413" s="18"/>
      <c r="BY413" s="18"/>
      <c r="BZ413" s="18"/>
      <c r="CA413" s="18"/>
      <c r="CB413" s="18"/>
      <c r="CC413" s="18"/>
      <c r="CD413" s="18"/>
      <c r="CE413" s="18"/>
      <c r="CF413" s="18"/>
      <c r="CG413" s="18"/>
      <c r="CH413" s="18"/>
      <c r="CI413" s="18"/>
      <c r="CJ413" s="18"/>
      <c r="CK413" s="18"/>
      <c r="CL413" s="18"/>
      <c r="CM413" s="18"/>
      <c r="CN413" s="18"/>
      <c r="CO413" s="18"/>
      <c r="CP413" s="18"/>
      <c r="CQ413" s="18"/>
      <c r="CR413" s="18"/>
      <c r="CS413" s="18"/>
      <c r="CT413" s="18"/>
      <c r="CU413" s="18"/>
      <c r="CV413" s="18"/>
      <c r="CW413" s="18"/>
      <c r="CX413" s="18"/>
      <c r="CY413" s="18"/>
      <c r="CZ413" s="18"/>
      <c r="DA413" s="18"/>
      <c r="DB413" s="18"/>
      <c r="DC413" s="18"/>
      <c r="DD413" s="18"/>
      <c r="DE413" s="18"/>
      <c r="DF413" s="18"/>
      <c r="DG413" s="18"/>
      <c r="DH413" s="18"/>
      <c r="DI413" s="18"/>
      <c r="DJ413" s="19"/>
      <c r="DK413" s="18"/>
      <c r="DL413" s="18"/>
      <c r="DM413" s="19"/>
      <c r="DN413" s="19"/>
      <c r="DO413" s="18"/>
      <c r="DP413" s="18"/>
      <c r="DQ413" s="19"/>
      <c r="DR413" s="19"/>
      <c r="DS413" s="18"/>
      <c r="DT413" s="18"/>
      <c r="DU413" s="19"/>
      <c r="DV413" s="18"/>
      <c r="DW413" s="18"/>
      <c r="DX413" s="18"/>
      <c r="DY413" s="18"/>
      <c r="DZ413" s="18"/>
      <c r="EA413" s="18"/>
      <c r="EB413" s="18"/>
      <c r="EC413" s="18"/>
      <c r="ED413" s="18"/>
      <c r="EE413" s="18"/>
      <c r="EF413" s="18"/>
      <c r="EG413" s="18"/>
      <c r="EH413" s="18"/>
      <c r="EI413" s="18"/>
      <c r="EJ413" s="18"/>
      <c r="EK413" s="18"/>
      <c r="EL413" s="18"/>
      <c r="EM413" s="18"/>
      <c r="EN413" s="18"/>
      <c r="EO413" s="18"/>
      <c r="EP413" s="18"/>
      <c r="EQ413" s="18"/>
      <c r="ER413" s="18"/>
      <c r="ES413" s="18"/>
      <c r="ET413" s="18"/>
      <c r="EU413" s="18"/>
      <c r="EV413" s="18"/>
      <c r="EW413" s="18"/>
      <c r="EX413" s="18"/>
      <c r="EY413" s="18"/>
      <c r="EZ413" s="18"/>
      <c r="FA413" s="18"/>
      <c r="FB413" s="18"/>
      <c r="FC413" s="18"/>
      <c r="FD413" s="18"/>
      <c r="FE413" s="18"/>
    </row>
    <row r="414" spans="1:161" x14ac:dyDescent="0.25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  <c r="AA414" s="18"/>
      <c r="AB414" s="18"/>
      <c r="AC414" s="18"/>
      <c r="AD414" s="18"/>
      <c r="AE414" s="18"/>
      <c r="AF414" s="18"/>
      <c r="AG414" s="18"/>
      <c r="AH414" s="18"/>
      <c r="AI414" s="18"/>
      <c r="AJ414" s="18"/>
      <c r="AK414" s="18"/>
      <c r="AL414" s="18"/>
      <c r="AM414" s="18"/>
      <c r="AN414" s="18"/>
      <c r="AO414" s="18"/>
      <c r="AP414" s="18"/>
      <c r="AQ414" s="18"/>
      <c r="AR414" s="18"/>
      <c r="AS414" s="18"/>
      <c r="AT414" s="18"/>
      <c r="AU414" s="18"/>
      <c r="AV414" s="18"/>
      <c r="AW414" s="19"/>
      <c r="AX414" s="18"/>
      <c r="AY414" s="18"/>
      <c r="AZ414" s="18"/>
      <c r="BA414" s="18"/>
      <c r="BB414" s="18"/>
      <c r="BC414" s="18"/>
      <c r="BD414" s="18"/>
      <c r="BE414" s="18"/>
      <c r="BF414" s="18"/>
      <c r="BG414" s="18"/>
      <c r="BH414" s="19"/>
      <c r="BI414" s="18"/>
      <c r="BJ414" s="18"/>
      <c r="BK414" s="18"/>
      <c r="BL414" s="18"/>
      <c r="BM414" s="18"/>
      <c r="BN414" s="18"/>
      <c r="BO414" s="18"/>
      <c r="BP414" s="18"/>
      <c r="BQ414" s="18"/>
      <c r="BR414" s="18"/>
      <c r="BS414" s="19"/>
      <c r="BT414" s="18"/>
      <c r="BU414" s="18"/>
      <c r="BV414" s="18"/>
      <c r="BW414" s="18"/>
      <c r="BX414" s="18"/>
      <c r="BY414" s="18"/>
      <c r="BZ414" s="18"/>
      <c r="CA414" s="18"/>
      <c r="CB414" s="18"/>
      <c r="CC414" s="18"/>
      <c r="CD414" s="18"/>
      <c r="CE414" s="18"/>
      <c r="CF414" s="18"/>
      <c r="CG414" s="18"/>
      <c r="CH414" s="18"/>
      <c r="CI414" s="18"/>
      <c r="CJ414" s="18"/>
      <c r="CK414" s="18"/>
      <c r="CL414" s="18"/>
      <c r="CM414" s="18"/>
      <c r="CN414" s="18"/>
      <c r="CO414" s="18"/>
      <c r="CP414" s="18"/>
      <c r="CQ414" s="18"/>
      <c r="CR414" s="18"/>
      <c r="CS414" s="18"/>
      <c r="CT414" s="18"/>
      <c r="CU414" s="18"/>
      <c r="CV414" s="18"/>
      <c r="CW414" s="18"/>
      <c r="CX414" s="18"/>
      <c r="CY414" s="18"/>
      <c r="CZ414" s="18"/>
      <c r="DA414" s="18"/>
      <c r="DB414" s="18"/>
      <c r="DC414" s="18"/>
      <c r="DD414" s="18"/>
      <c r="DE414" s="18"/>
      <c r="DF414" s="18"/>
      <c r="DG414" s="18"/>
      <c r="DH414" s="18"/>
      <c r="DI414" s="18"/>
      <c r="DJ414" s="19"/>
      <c r="DK414" s="18"/>
      <c r="DL414" s="18"/>
      <c r="DM414" s="19"/>
      <c r="DN414" s="19"/>
      <c r="DO414" s="18"/>
      <c r="DP414" s="18"/>
      <c r="DQ414" s="19"/>
      <c r="DR414" s="19"/>
      <c r="DS414" s="18"/>
      <c r="DT414" s="18"/>
      <c r="DU414" s="19"/>
      <c r="DV414" s="18"/>
      <c r="DW414" s="18"/>
      <c r="DX414" s="18"/>
      <c r="DY414" s="18"/>
      <c r="DZ414" s="18"/>
      <c r="EA414" s="18"/>
      <c r="EB414" s="18"/>
      <c r="EC414" s="18"/>
      <c r="ED414" s="18"/>
      <c r="EE414" s="18"/>
      <c r="EF414" s="18"/>
      <c r="EG414" s="18"/>
      <c r="EH414" s="18"/>
      <c r="EI414" s="18"/>
      <c r="EJ414" s="18"/>
      <c r="EK414" s="18"/>
      <c r="EL414" s="18"/>
      <c r="EM414" s="18"/>
      <c r="EN414" s="18"/>
      <c r="EO414" s="18"/>
      <c r="EP414" s="18"/>
      <c r="EQ414" s="18"/>
      <c r="ER414" s="18"/>
      <c r="ES414" s="18"/>
      <c r="ET414" s="18"/>
      <c r="EU414" s="18"/>
      <c r="EV414" s="18"/>
      <c r="EW414" s="18"/>
      <c r="EX414" s="18"/>
      <c r="EY414" s="18"/>
      <c r="EZ414" s="18"/>
      <c r="FA414" s="18"/>
      <c r="FB414" s="18"/>
      <c r="FC414" s="18"/>
      <c r="FD414" s="18"/>
      <c r="FE414" s="18"/>
    </row>
    <row r="415" spans="1:161" x14ac:dyDescent="0.25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  <c r="AE415" s="18"/>
      <c r="AF415" s="18"/>
      <c r="AG415" s="18"/>
      <c r="AH415" s="18"/>
      <c r="AI415" s="18"/>
      <c r="AJ415" s="18"/>
      <c r="AK415" s="18"/>
      <c r="AL415" s="18"/>
      <c r="AM415" s="18"/>
      <c r="AN415" s="18"/>
      <c r="AO415" s="18"/>
      <c r="AP415" s="18"/>
      <c r="AQ415" s="18"/>
      <c r="AR415" s="18"/>
      <c r="AS415" s="18"/>
      <c r="AT415" s="18"/>
      <c r="AU415" s="18"/>
      <c r="AV415" s="18"/>
      <c r="AW415" s="19"/>
      <c r="AX415" s="18"/>
      <c r="AY415" s="18"/>
      <c r="AZ415" s="18"/>
      <c r="BA415" s="18"/>
      <c r="BB415" s="18"/>
      <c r="BC415" s="18"/>
      <c r="BD415" s="18"/>
      <c r="BE415" s="18"/>
      <c r="BF415" s="18"/>
      <c r="BG415" s="18"/>
      <c r="BH415" s="19"/>
      <c r="BI415" s="18"/>
      <c r="BJ415" s="18"/>
      <c r="BK415" s="18"/>
      <c r="BL415" s="18"/>
      <c r="BM415" s="18"/>
      <c r="BN415" s="18"/>
      <c r="BO415" s="18"/>
      <c r="BP415" s="18"/>
      <c r="BQ415" s="18"/>
      <c r="BR415" s="18"/>
      <c r="BS415" s="19"/>
      <c r="BT415" s="18"/>
      <c r="BU415" s="18"/>
      <c r="BV415" s="18"/>
      <c r="BW415" s="18"/>
      <c r="BX415" s="18"/>
      <c r="BY415" s="18"/>
      <c r="BZ415" s="18"/>
      <c r="CA415" s="18"/>
      <c r="CB415" s="18"/>
      <c r="CC415" s="18"/>
      <c r="CD415" s="18"/>
      <c r="CE415" s="18"/>
      <c r="CF415" s="18"/>
      <c r="CG415" s="18"/>
      <c r="CH415" s="18"/>
      <c r="CI415" s="18"/>
      <c r="CJ415" s="18"/>
      <c r="CK415" s="18"/>
      <c r="CL415" s="18"/>
      <c r="CM415" s="18"/>
      <c r="CN415" s="18"/>
      <c r="CO415" s="18"/>
      <c r="CP415" s="18"/>
      <c r="CQ415" s="18"/>
      <c r="CR415" s="18"/>
      <c r="CS415" s="18"/>
      <c r="CT415" s="18"/>
      <c r="CU415" s="18"/>
      <c r="CV415" s="18"/>
      <c r="CW415" s="18"/>
      <c r="CX415" s="18"/>
      <c r="CY415" s="18"/>
      <c r="CZ415" s="18"/>
      <c r="DA415" s="18"/>
      <c r="DB415" s="18"/>
      <c r="DC415" s="18"/>
      <c r="DD415" s="18"/>
      <c r="DE415" s="18"/>
      <c r="DF415" s="18"/>
      <c r="DG415" s="18"/>
      <c r="DH415" s="18"/>
      <c r="DI415" s="18"/>
      <c r="DJ415" s="19"/>
      <c r="DK415" s="18"/>
      <c r="DL415" s="18"/>
      <c r="DM415" s="19"/>
      <c r="DN415" s="19"/>
      <c r="DO415" s="18"/>
      <c r="DP415" s="18"/>
      <c r="DQ415" s="19"/>
      <c r="DR415" s="19"/>
      <c r="DS415" s="18"/>
      <c r="DT415" s="18"/>
      <c r="DU415" s="19"/>
      <c r="DV415" s="18"/>
      <c r="DW415" s="18"/>
      <c r="DX415" s="18"/>
      <c r="DY415" s="18"/>
      <c r="DZ415" s="18"/>
      <c r="EA415" s="18"/>
      <c r="EB415" s="18"/>
      <c r="EC415" s="18"/>
      <c r="ED415" s="18"/>
      <c r="EE415" s="18"/>
      <c r="EF415" s="18"/>
      <c r="EG415" s="18"/>
      <c r="EH415" s="18"/>
      <c r="EI415" s="18"/>
      <c r="EJ415" s="18"/>
      <c r="EK415" s="18"/>
      <c r="EL415" s="18"/>
      <c r="EM415" s="18"/>
      <c r="EN415" s="18"/>
      <c r="EO415" s="18"/>
      <c r="EP415" s="18"/>
      <c r="EQ415" s="18"/>
      <c r="ER415" s="18"/>
      <c r="ES415" s="18"/>
      <c r="ET415" s="18"/>
      <c r="EU415" s="18"/>
      <c r="EV415" s="18"/>
      <c r="EW415" s="18"/>
      <c r="EX415" s="18"/>
      <c r="EY415" s="18"/>
      <c r="EZ415" s="18"/>
      <c r="FA415" s="18"/>
      <c r="FB415" s="18"/>
      <c r="FC415" s="18"/>
      <c r="FD415" s="18"/>
      <c r="FE415" s="18"/>
    </row>
    <row r="416" spans="1:161" x14ac:dyDescent="0.25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  <c r="AE416" s="18"/>
      <c r="AF416" s="18"/>
      <c r="AG416" s="18"/>
      <c r="AH416" s="18"/>
      <c r="AI416" s="18"/>
      <c r="AJ416" s="18"/>
      <c r="AK416" s="18"/>
      <c r="AL416" s="18"/>
      <c r="AM416" s="18"/>
      <c r="AN416" s="18"/>
      <c r="AO416" s="18"/>
      <c r="AP416" s="18"/>
      <c r="AQ416" s="18"/>
      <c r="AR416" s="18"/>
      <c r="AS416" s="18"/>
      <c r="AT416" s="18"/>
      <c r="AU416" s="18"/>
      <c r="AV416" s="18"/>
      <c r="AW416" s="19"/>
      <c r="AX416" s="18"/>
      <c r="AY416" s="18"/>
      <c r="AZ416" s="18"/>
      <c r="BA416" s="18"/>
      <c r="BB416" s="18"/>
      <c r="BC416" s="18"/>
      <c r="BD416" s="18"/>
      <c r="BE416" s="18"/>
      <c r="BF416" s="18"/>
      <c r="BG416" s="18"/>
      <c r="BH416" s="19"/>
      <c r="BI416" s="18"/>
      <c r="BJ416" s="18"/>
      <c r="BK416" s="18"/>
      <c r="BL416" s="18"/>
      <c r="BM416" s="18"/>
      <c r="BN416" s="18"/>
      <c r="BO416" s="18"/>
      <c r="BP416" s="18"/>
      <c r="BQ416" s="18"/>
      <c r="BR416" s="18"/>
      <c r="BS416" s="19"/>
      <c r="BT416" s="18"/>
      <c r="BU416" s="18"/>
      <c r="BV416" s="18"/>
      <c r="BW416" s="18"/>
      <c r="BX416" s="18"/>
      <c r="BY416" s="18"/>
      <c r="BZ416" s="18"/>
      <c r="CA416" s="18"/>
      <c r="CB416" s="18"/>
      <c r="CC416" s="18"/>
      <c r="CD416" s="18"/>
      <c r="CE416" s="18"/>
      <c r="CF416" s="18"/>
      <c r="CG416" s="18"/>
      <c r="CH416" s="18"/>
      <c r="CI416" s="18"/>
      <c r="CJ416" s="18"/>
      <c r="CK416" s="18"/>
      <c r="CL416" s="18"/>
      <c r="CM416" s="18"/>
      <c r="CN416" s="18"/>
      <c r="CO416" s="18"/>
      <c r="CP416" s="18"/>
      <c r="CQ416" s="18"/>
      <c r="CR416" s="18"/>
      <c r="CS416" s="18"/>
      <c r="CT416" s="18"/>
      <c r="CU416" s="18"/>
      <c r="CV416" s="18"/>
      <c r="CW416" s="18"/>
      <c r="CX416" s="18"/>
      <c r="CY416" s="18"/>
      <c r="CZ416" s="18"/>
      <c r="DA416" s="18"/>
      <c r="DB416" s="18"/>
      <c r="DC416" s="18"/>
      <c r="DD416" s="18"/>
      <c r="DE416" s="18"/>
      <c r="DF416" s="18"/>
      <c r="DG416" s="18"/>
      <c r="DH416" s="18"/>
      <c r="DI416" s="18"/>
      <c r="DJ416" s="19"/>
      <c r="DK416" s="18"/>
      <c r="DL416" s="18"/>
      <c r="DM416" s="19"/>
      <c r="DN416" s="19"/>
      <c r="DO416" s="18"/>
      <c r="DP416" s="18"/>
      <c r="DQ416" s="19"/>
      <c r="DR416" s="19"/>
      <c r="DS416" s="18"/>
      <c r="DT416" s="18"/>
      <c r="DU416" s="19"/>
      <c r="DV416" s="18"/>
      <c r="DW416" s="18"/>
      <c r="DX416" s="18"/>
      <c r="DY416" s="18"/>
      <c r="DZ416" s="18"/>
      <c r="EA416" s="18"/>
      <c r="EB416" s="18"/>
      <c r="EC416" s="18"/>
      <c r="ED416" s="18"/>
      <c r="EE416" s="18"/>
      <c r="EF416" s="18"/>
      <c r="EG416" s="18"/>
      <c r="EH416" s="18"/>
      <c r="EI416" s="18"/>
      <c r="EJ416" s="18"/>
      <c r="EK416" s="18"/>
      <c r="EL416" s="18"/>
      <c r="EM416" s="18"/>
      <c r="EN416" s="18"/>
      <c r="EO416" s="18"/>
      <c r="EP416" s="18"/>
      <c r="EQ416" s="18"/>
      <c r="ER416" s="18"/>
      <c r="ES416" s="18"/>
      <c r="ET416" s="18"/>
      <c r="EU416" s="18"/>
      <c r="EV416" s="18"/>
      <c r="EW416" s="18"/>
      <c r="EX416" s="18"/>
      <c r="EY416" s="18"/>
      <c r="EZ416" s="18"/>
      <c r="FA416" s="18"/>
      <c r="FB416" s="18"/>
      <c r="FC416" s="18"/>
      <c r="FD416" s="18"/>
      <c r="FE416" s="18"/>
    </row>
    <row r="417" spans="1:161" x14ac:dyDescent="0.25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  <c r="AE417" s="18"/>
      <c r="AF417" s="18"/>
      <c r="AG417" s="18"/>
      <c r="AH417" s="18"/>
      <c r="AI417" s="18"/>
      <c r="AJ417" s="18"/>
      <c r="AK417" s="18"/>
      <c r="AL417" s="18"/>
      <c r="AM417" s="18"/>
      <c r="AN417" s="18"/>
      <c r="AO417" s="18"/>
      <c r="AP417" s="18"/>
      <c r="AQ417" s="18"/>
      <c r="AR417" s="18"/>
      <c r="AS417" s="18"/>
      <c r="AT417" s="18"/>
      <c r="AU417" s="18"/>
      <c r="AV417" s="18"/>
      <c r="AW417" s="19"/>
      <c r="AX417" s="18"/>
      <c r="AY417" s="18"/>
      <c r="AZ417" s="18"/>
      <c r="BA417" s="18"/>
      <c r="BB417" s="18"/>
      <c r="BC417" s="18"/>
      <c r="BD417" s="18"/>
      <c r="BE417" s="18"/>
      <c r="BF417" s="18"/>
      <c r="BG417" s="18"/>
      <c r="BH417" s="19"/>
      <c r="BI417" s="18"/>
      <c r="BJ417" s="18"/>
      <c r="BK417" s="18"/>
      <c r="BL417" s="18"/>
      <c r="BM417" s="18"/>
      <c r="BN417" s="18"/>
      <c r="BO417" s="18"/>
      <c r="BP417" s="18"/>
      <c r="BQ417" s="18"/>
      <c r="BR417" s="18"/>
      <c r="BS417" s="19"/>
      <c r="BT417" s="18"/>
      <c r="BU417" s="18"/>
      <c r="BV417" s="18"/>
      <c r="BW417" s="18"/>
      <c r="BX417" s="18"/>
      <c r="BY417" s="18"/>
      <c r="BZ417" s="18"/>
      <c r="CA417" s="18"/>
      <c r="CB417" s="18"/>
      <c r="CC417" s="18"/>
      <c r="CD417" s="18"/>
      <c r="CE417" s="18"/>
      <c r="CF417" s="18"/>
      <c r="CG417" s="18"/>
      <c r="CH417" s="18"/>
      <c r="CI417" s="18"/>
      <c r="CJ417" s="18"/>
      <c r="CK417" s="18"/>
      <c r="CL417" s="18"/>
      <c r="CM417" s="18"/>
      <c r="CN417" s="18"/>
      <c r="CO417" s="18"/>
      <c r="CP417" s="18"/>
      <c r="CQ417" s="18"/>
      <c r="CR417" s="18"/>
      <c r="CS417" s="18"/>
      <c r="CT417" s="18"/>
      <c r="CU417" s="18"/>
      <c r="CV417" s="18"/>
      <c r="CW417" s="18"/>
      <c r="CX417" s="18"/>
      <c r="CY417" s="18"/>
      <c r="CZ417" s="18"/>
      <c r="DA417" s="18"/>
      <c r="DB417" s="18"/>
      <c r="DC417" s="18"/>
      <c r="DD417" s="18"/>
      <c r="DE417" s="18"/>
      <c r="DF417" s="18"/>
      <c r="DG417" s="18"/>
      <c r="DH417" s="18"/>
      <c r="DI417" s="18"/>
      <c r="DJ417" s="19"/>
      <c r="DK417" s="18"/>
      <c r="DL417" s="18"/>
      <c r="DM417" s="19"/>
      <c r="DN417" s="19"/>
      <c r="DO417" s="18"/>
      <c r="DP417" s="18"/>
      <c r="DQ417" s="19"/>
      <c r="DR417" s="19"/>
      <c r="DS417" s="18"/>
      <c r="DT417" s="18"/>
      <c r="DU417" s="19"/>
      <c r="DV417" s="18"/>
      <c r="DW417" s="18"/>
      <c r="DX417" s="18"/>
      <c r="DY417" s="18"/>
      <c r="DZ417" s="18"/>
      <c r="EA417" s="18"/>
      <c r="EB417" s="18"/>
      <c r="EC417" s="18"/>
      <c r="ED417" s="18"/>
      <c r="EE417" s="18"/>
      <c r="EF417" s="18"/>
      <c r="EG417" s="18"/>
      <c r="EH417" s="18"/>
      <c r="EI417" s="18"/>
      <c r="EJ417" s="18"/>
      <c r="EK417" s="18"/>
      <c r="EL417" s="18"/>
      <c r="EM417" s="18"/>
      <c r="EN417" s="18"/>
      <c r="EO417" s="18"/>
      <c r="EP417" s="18"/>
      <c r="EQ417" s="18"/>
      <c r="ER417" s="18"/>
      <c r="ES417" s="18"/>
      <c r="ET417" s="18"/>
      <c r="EU417" s="18"/>
      <c r="EV417" s="18"/>
      <c r="EW417" s="18"/>
      <c r="EX417" s="18"/>
      <c r="EY417" s="18"/>
      <c r="EZ417" s="18"/>
      <c r="FA417" s="18"/>
      <c r="FB417" s="18"/>
      <c r="FC417" s="18"/>
      <c r="FD417" s="18"/>
      <c r="FE417" s="18"/>
    </row>
    <row r="418" spans="1:161" x14ac:dyDescent="0.25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18"/>
      <c r="AF418" s="18"/>
      <c r="AG418" s="18"/>
      <c r="AH418" s="18"/>
      <c r="AI418" s="18"/>
      <c r="AJ418" s="18"/>
      <c r="AK418" s="18"/>
      <c r="AL418" s="18"/>
      <c r="AM418" s="18"/>
      <c r="AN418" s="18"/>
      <c r="AO418" s="18"/>
      <c r="AP418" s="18"/>
      <c r="AQ418" s="18"/>
      <c r="AR418" s="18"/>
      <c r="AS418" s="18"/>
      <c r="AT418" s="18"/>
      <c r="AU418" s="18"/>
      <c r="AV418" s="18"/>
      <c r="AW418" s="19"/>
      <c r="AX418" s="18"/>
      <c r="AY418" s="18"/>
      <c r="AZ418" s="18"/>
      <c r="BA418" s="18"/>
      <c r="BB418" s="18"/>
      <c r="BC418" s="18"/>
      <c r="BD418" s="18"/>
      <c r="BE418" s="18"/>
      <c r="BF418" s="18"/>
      <c r="BG418" s="18"/>
      <c r="BH418" s="19"/>
      <c r="BI418" s="18"/>
      <c r="BJ418" s="18"/>
      <c r="BK418" s="18"/>
      <c r="BL418" s="18"/>
      <c r="BM418" s="18"/>
      <c r="BN418" s="18"/>
      <c r="BO418" s="18"/>
      <c r="BP418" s="18"/>
      <c r="BQ418" s="18"/>
      <c r="BR418" s="18"/>
      <c r="BS418" s="19"/>
      <c r="BT418" s="18"/>
      <c r="BU418" s="18"/>
      <c r="BV418" s="18"/>
      <c r="BW418" s="18"/>
      <c r="BX418" s="18"/>
      <c r="BY418" s="18"/>
      <c r="BZ418" s="18"/>
      <c r="CA418" s="18"/>
      <c r="CB418" s="18"/>
      <c r="CC418" s="18"/>
      <c r="CD418" s="18"/>
      <c r="CE418" s="18"/>
      <c r="CF418" s="18"/>
      <c r="CG418" s="18"/>
      <c r="CH418" s="18"/>
      <c r="CI418" s="18"/>
      <c r="CJ418" s="18"/>
      <c r="CK418" s="18"/>
      <c r="CL418" s="18"/>
      <c r="CM418" s="18"/>
      <c r="CN418" s="18"/>
      <c r="CO418" s="18"/>
      <c r="CP418" s="18"/>
      <c r="CQ418" s="18"/>
      <c r="CR418" s="18"/>
      <c r="CS418" s="18"/>
      <c r="CT418" s="18"/>
      <c r="CU418" s="18"/>
      <c r="CV418" s="18"/>
      <c r="CW418" s="18"/>
      <c r="CX418" s="18"/>
      <c r="CY418" s="18"/>
      <c r="CZ418" s="18"/>
      <c r="DA418" s="18"/>
      <c r="DB418" s="18"/>
      <c r="DC418" s="18"/>
      <c r="DD418" s="18"/>
      <c r="DE418" s="18"/>
      <c r="DF418" s="18"/>
      <c r="DG418" s="18"/>
      <c r="DH418" s="18"/>
      <c r="DI418" s="18"/>
      <c r="DJ418" s="19"/>
      <c r="DK418" s="18"/>
      <c r="DL418" s="18"/>
      <c r="DM418" s="19"/>
      <c r="DN418" s="19"/>
      <c r="DO418" s="18"/>
      <c r="DP418" s="18"/>
      <c r="DQ418" s="19"/>
      <c r="DR418" s="19"/>
      <c r="DS418" s="18"/>
      <c r="DT418" s="18"/>
      <c r="DU418" s="19"/>
      <c r="DV418" s="18"/>
      <c r="DW418" s="18"/>
      <c r="DX418" s="18"/>
      <c r="DY418" s="18"/>
      <c r="DZ418" s="18"/>
      <c r="EA418" s="18"/>
      <c r="EB418" s="18"/>
      <c r="EC418" s="18"/>
      <c r="ED418" s="18"/>
      <c r="EE418" s="18"/>
      <c r="EF418" s="18"/>
      <c r="EG418" s="18"/>
      <c r="EH418" s="18"/>
      <c r="EI418" s="18"/>
      <c r="EJ418" s="18"/>
      <c r="EK418" s="18"/>
      <c r="EL418" s="18"/>
      <c r="EM418" s="18"/>
      <c r="EN418" s="18"/>
      <c r="EO418" s="18"/>
      <c r="EP418" s="18"/>
      <c r="EQ418" s="18"/>
      <c r="ER418" s="18"/>
      <c r="ES418" s="18"/>
      <c r="ET418" s="18"/>
      <c r="EU418" s="18"/>
      <c r="EV418" s="18"/>
      <c r="EW418" s="18"/>
      <c r="EX418" s="18"/>
      <c r="EY418" s="18"/>
      <c r="EZ418" s="18"/>
      <c r="FA418" s="18"/>
      <c r="FB418" s="18"/>
      <c r="FC418" s="18"/>
      <c r="FD418" s="18"/>
      <c r="FE418" s="18"/>
    </row>
    <row r="419" spans="1:161" x14ac:dyDescent="0.25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  <c r="AE419" s="18"/>
      <c r="AF419" s="18"/>
      <c r="AG419" s="18"/>
      <c r="AH419" s="18"/>
      <c r="AI419" s="18"/>
      <c r="AJ419" s="18"/>
      <c r="AK419" s="18"/>
      <c r="AL419" s="18"/>
      <c r="AM419" s="18"/>
      <c r="AN419" s="18"/>
      <c r="AO419" s="18"/>
      <c r="AP419" s="18"/>
      <c r="AQ419" s="18"/>
      <c r="AR419" s="18"/>
      <c r="AS419" s="18"/>
      <c r="AT419" s="18"/>
      <c r="AU419" s="18"/>
      <c r="AV419" s="18"/>
      <c r="AW419" s="19"/>
      <c r="AX419" s="18"/>
      <c r="AY419" s="18"/>
      <c r="AZ419" s="18"/>
      <c r="BA419" s="18"/>
      <c r="BB419" s="18"/>
      <c r="BC419" s="18"/>
      <c r="BD419" s="18"/>
      <c r="BE419" s="18"/>
      <c r="BF419" s="18"/>
      <c r="BG419" s="18"/>
      <c r="BH419" s="19"/>
      <c r="BI419" s="18"/>
      <c r="BJ419" s="18"/>
      <c r="BK419" s="18"/>
      <c r="BL419" s="18"/>
      <c r="BM419" s="18"/>
      <c r="BN419" s="18"/>
      <c r="BO419" s="18"/>
      <c r="BP419" s="18"/>
      <c r="BQ419" s="18"/>
      <c r="BR419" s="18"/>
      <c r="BS419" s="19"/>
      <c r="BT419" s="18"/>
      <c r="BU419" s="18"/>
      <c r="BV419" s="18"/>
      <c r="BW419" s="18"/>
      <c r="BX419" s="18"/>
      <c r="BY419" s="18"/>
      <c r="BZ419" s="18"/>
      <c r="CA419" s="18"/>
      <c r="CB419" s="18"/>
      <c r="CC419" s="18"/>
      <c r="CD419" s="18"/>
      <c r="CE419" s="18"/>
      <c r="CF419" s="18"/>
      <c r="CG419" s="18"/>
      <c r="CH419" s="18"/>
      <c r="CI419" s="18"/>
      <c r="CJ419" s="18"/>
      <c r="CK419" s="18"/>
      <c r="CL419" s="18"/>
      <c r="CM419" s="18"/>
      <c r="CN419" s="18"/>
      <c r="CO419" s="18"/>
      <c r="CP419" s="18"/>
      <c r="CQ419" s="18"/>
      <c r="CR419" s="18"/>
      <c r="CS419" s="18"/>
      <c r="CT419" s="18"/>
      <c r="CU419" s="18"/>
      <c r="CV419" s="18"/>
      <c r="CW419" s="18"/>
      <c r="CX419" s="18"/>
      <c r="CY419" s="18"/>
      <c r="CZ419" s="18"/>
      <c r="DA419" s="18"/>
      <c r="DB419" s="18"/>
      <c r="DC419" s="18"/>
      <c r="DD419" s="18"/>
      <c r="DE419" s="18"/>
      <c r="DF419" s="18"/>
      <c r="DG419" s="18"/>
      <c r="DH419" s="18"/>
      <c r="DI419" s="18"/>
      <c r="DJ419" s="19"/>
      <c r="DK419" s="18"/>
      <c r="DL419" s="18"/>
      <c r="DM419" s="19"/>
      <c r="DN419" s="19"/>
      <c r="DO419" s="18"/>
      <c r="DP419" s="18"/>
      <c r="DQ419" s="19"/>
      <c r="DR419" s="19"/>
      <c r="DS419" s="18"/>
      <c r="DT419" s="18"/>
      <c r="DU419" s="19"/>
      <c r="DV419" s="18"/>
      <c r="DW419" s="18"/>
      <c r="DX419" s="18"/>
      <c r="DY419" s="18"/>
      <c r="DZ419" s="18"/>
      <c r="EA419" s="18"/>
      <c r="EB419" s="18"/>
      <c r="EC419" s="18"/>
      <c r="ED419" s="18"/>
      <c r="EE419" s="18"/>
      <c r="EF419" s="18"/>
      <c r="EG419" s="18"/>
      <c r="EH419" s="18"/>
      <c r="EI419" s="18"/>
      <c r="EJ419" s="18"/>
      <c r="EK419" s="18"/>
      <c r="EL419" s="18"/>
      <c r="EM419" s="18"/>
      <c r="EN419" s="18"/>
      <c r="EO419" s="18"/>
      <c r="EP419" s="18"/>
      <c r="EQ419" s="18"/>
      <c r="ER419" s="18"/>
      <c r="ES419" s="18"/>
      <c r="ET419" s="18"/>
      <c r="EU419" s="18"/>
      <c r="EV419" s="18"/>
      <c r="EW419" s="18"/>
      <c r="EX419" s="18"/>
      <c r="EY419" s="18"/>
      <c r="EZ419" s="18"/>
      <c r="FA419" s="18"/>
      <c r="FB419" s="18"/>
      <c r="FC419" s="18"/>
      <c r="FD419" s="18"/>
      <c r="FE419" s="18"/>
    </row>
    <row r="420" spans="1:161" x14ac:dyDescent="0.25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  <c r="AE420" s="18"/>
      <c r="AF420" s="18"/>
      <c r="AG420" s="18"/>
      <c r="AH420" s="18"/>
      <c r="AI420" s="18"/>
      <c r="AJ420" s="18"/>
      <c r="AK420" s="18"/>
      <c r="AL420" s="18"/>
      <c r="AM420" s="18"/>
      <c r="AN420" s="18"/>
      <c r="AO420" s="18"/>
      <c r="AP420" s="18"/>
      <c r="AQ420" s="18"/>
      <c r="AR420" s="18"/>
      <c r="AS420" s="18"/>
      <c r="AT420" s="18"/>
      <c r="AU420" s="18"/>
      <c r="AV420" s="18"/>
      <c r="AW420" s="19"/>
      <c r="AX420" s="18"/>
      <c r="AY420" s="18"/>
      <c r="AZ420" s="18"/>
      <c r="BA420" s="18"/>
      <c r="BB420" s="18"/>
      <c r="BC420" s="18"/>
      <c r="BD420" s="18"/>
      <c r="BE420" s="18"/>
      <c r="BF420" s="18"/>
      <c r="BG420" s="18"/>
      <c r="BH420" s="19"/>
      <c r="BI420" s="18"/>
      <c r="BJ420" s="18"/>
      <c r="BK420" s="18"/>
      <c r="BL420" s="18"/>
      <c r="BM420" s="18"/>
      <c r="BN420" s="18"/>
      <c r="BO420" s="18"/>
      <c r="BP420" s="18"/>
      <c r="BQ420" s="18"/>
      <c r="BR420" s="18"/>
      <c r="BS420" s="19"/>
      <c r="BT420" s="18"/>
      <c r="BU420" s="18"/>
      <c r="BV420" s="18"/>
      <c r="BW420" s="18"/>
      <c r="BX420" s="18"/>
      <c r="BY420" s="18"/>
      <c r="BZ420" s="18"/>
      <c r="CA420" s="18"/>
      <c r="CB420" s="18"/>
      <c r="CC420" s="18"/>
      <c r="CD420" s="18"/>
      <c r="CE420" s="18"/>
      <c r="CF420" s="18"/>
      <c r="CG420" s="18"/>
      <c r="CH420" s="18"/>
      <c r="CI420" s="18"/>
      <c r="CJ420" s="18"/>
      <c r="CK420" s="18"/>
      <c r="CL420" s="18"/>
      <c r="CM420" s="18"/>
      <c r="CN420" s="18"/>
      <c r="CO420" s="18"/>
      <c r="CP420" s="18"/>
      <c r="CQ420" s="18"/>
      <c r="CR420" s="18"/>
      <c r="CS420" s="18"/>
      <c r="CT420" s="18"/>
      <c r="CU420" s="18"/>
      <c r="CV420" s="18"/>
      <c r="CW420" s="18"/>
      <c r="CX420" s="18"/>
      <c r="CY420" s="18"/>
      <c r="CZ420" s="18"/>
      <c r="DA420" s="18"/>
      <c r="DB420" s="18"/>
      <c r="DC420" s="18"/>
      <c r="DD420" s="18"/>
      <c r="DE420" s="18"/>
      <c r="DF420" s="18"/>
      <c r="DG420" s="18"/>
      <c r="DH420" s="18"/>
      <c r="DI420" s="18"/>
      <c r="DJ420" s="19"/>
      <c r="DK420" s="18"/>
      <c r="DL420" s="18"/>
      <c r="DM420" s="19"/>
      <c r="DN420" s="19"/>
      <c r="DO420" s="18"/>
      <c r="DP420" s="18"/>
      <c r="DQ420" s="19"/>
      <c r="DR420" s="19"/>
      <c r="DS420" s="18"/>
      <c r="DT420" s="18"/>
      <c r="DU420" s="19"/>
      <c r="DV420" s="18"/>
      <c r="DW420" s="18"/>
      <c r="DX420" s="18"/>
      <c r="DY420" s="18"/>
      <c r="DZ420" s="18"/>
      <c r="EA420" s="18"/>
      <c r="EB420" s="18"/>
      <c r="EC420" s="18"/>
      <c r="ED420" s="18"/>
      <c r="EE420" s="18"/>
      <c r="EF420" s="18"/>
      <c r="EG420" s="18"/>
      <c r="EH420" s="18"/>
      <c r="EI420" s="18"/>
      <c r="EJ420" s="18"/>
      <c r="EK420" s="18"/>
      <c r="EL420" s="18"/>
      <c r="EM420" s="18"/>
      <c r="EN420" s="18"/>
      <c r="EO420" s="18"/>
      <c r="EP420" s="18"/>
      <c r="EQ420" s="18"/>
      <c r="ER420" s="18"/>
      <c r="ES420" s="18"/>
      <c r="ET420" s="18"/>
      <c r="EU420" s="18"/>
      <c r="EV420" s="18"/>
      <c r="EW420" s="18"/>
      <c r="EX420" s="18"/>
      <c r="EY420" s="18"/>
      <c r="EZ420" s="18"/>
      <c r="FA420" s="18"/>
      <c r="FB420" s="18"/>
      <c r="FC420" s="18"/>
      <c r="FD420" s="18"/>
      <c r="FE420" s="18"/>
    </row>
    <row r="421" spans="1:161" x14ac:dyDescent="0.25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  <c r="AE421" s="18"/>
      <c r="AF421" s="18"/>
      <c r="AG421" s="18"/>
      <c r="AH421" s="18"/>
      <c r="AI421" s="18"/>
      <c r="AJ421" s="18"/>
      <c r="AK421" s="18"/>
      <c r="AL421" s="18"/>
      <c r="AM421" s="18"/>
      <c r="AN421" s="18"/>
      <c r="AO421" s="18"/>
      <c r="AP421" s="18"/>
      <c r="AQ421" s="18"/>
      <c r="AR421" s="18"/>
      <c r="AS421" s="18"/>
      <c r="AT421" s="18"/>
      <c r="AU421" s="18"/>
      <c r="AV421" s="18"/>
      <c r="AW421" s="19"/>
      <c r="AX421" s="18"/>
      <c r="AY421" s="18"/>
      <c r="AZ421" s="18"/>
      <c r="BA421" s="18"/>
      <c r="BB421" s="18"/>
      <c r="BC421" s="18"/>
      <c r="BD421" s="18"/>
      <c r="BE421" s="18"/>
      <c r="BF421" s="18"/>
      <c r="BG421" s="18"/>
      <c r="BH421" s="19"/>
      <c r="BI421" s="18"/>
      <c r="BJ421" s="18"/>
      <c r="BK421" s="18"/>
      <c r="BL421" s="18"/>
      <c r="BM421" s="18"/>
      <c r="BN421" s="18"/>
      <c r="BO421" s="18"/>
      <c r="BP421" s="18"/>
      <c r="BQ421" s="18"/>
      <c r="BR421" s="18"/>
      <c r="BS421" s="19"/>
      <c r="BT421" s="18"/>
      <c r="BU421" s="18"/>
      <c r="BV421" s="18"/>
      <c r="BW421" s="18"/>
      <c r="BX421" s="18"/>
      <c r="BY421" s="18"/>
      <c r="BZ421" s="18"/>
      <c r="CA421" s="18"/>
      <c r="CB421" s="18"/>
      <c r="CC421" s="18"/>
      <c r="CD421" s="18"/>
      <c r="CE421" s="18"/>
      <c r="CF421" s="18"/>
      <c r="CG421" s="18"/>
      <c r="CH421" s="18"/>
      <c r="CI421" s="18"/>
      <c r="CJ421" s="18"/>
      <c r="CK421" s="18"/>
      <c r="CL421" s="18"/>
      <c r="CM421" s="18"/>
      <c r="CN421" s="18"/>
      <c r="CO421" s="18"/>
      <c r="CP421" s="18"/>
      <c r="CQ421" s="18"/>
      <c r="CR421" s="18"/>
      <c r="CS421" s="18"/>
      <c r="CT421" s="18"/>
      <c r="CU421" s="18"/>
      <c r="CV421" s="18"/>
      <c r="CW421" s="18"/>
      <c r="CX421" s="18"/>
      <c r="CY421" s="18"/>
      <c r="CZ421" s="18"/>
      <c r="DA421" s="18"/>
      <c r="DB421" s="18"/>
      <c r="DC421" s="18"/>
      <c r="DD421" s="18"/>
      <c r="DE421" s="18"/>
      <c r="DF421" s="18"/>
      <c r="DG421" s="18"/>
      <c r="DH421" s="18"/>
      <c r="DI421" s="18"/>
      <c r="DJ421" s="19"/>
      <c r="DK421" s="18"/>
      <c r="DL421" s="18"/>
      <c r="DM421" s="19"/>
      <c r="DN421" s="19"/>
      <c r="DO421" s="18"/>
      <c r="DP421" s="18"/>
      <c r="DQ421" s="19"/>
      <c r="DR421" s="19"/>
      <c r="DS421" s="18"/>
      <c r="DT421" s="18"/>
      <c r="DU421" s="19"/>
      <c r="DV421" s="18"/>
      <c r="DW421" s="18"/>
      <c r="DX421" s="18"/>
      <c r="DY421" s="18"/>
      <c r="DZ421" s="18"/>
      <c r="EA421" s="18"/>
      <c r="EB421" s="18"/>
      <c r="EC421" s="18"/>
      <c r="ED421" s="18"/>
      <c r="EE421" s="18"/>
      <c r="EF421" s="18"/>
      <c r="EG421" s="18"/>
      <c r="EH421" s="18"/>
      <c r="EI421" s="18"/>
      <c r="EJ421" s="18"/>
      <c r="EK421" s="18"/>
      <c r="EL421" s="18"/>
      <c r="EM421" s="18"/>
      <c r="EN421" s="18"/>
      <c r="EO421" s="18"/>
      <c r="EP421" s="18"/>
      <c r="EQ421" s="18"/>
      <c r="ER421" s="18"/>
      <c r="ES421" s="18"/>
      <c r="ET421" s="18"/>
      <c r="EU421" s="18"/>
      <c r="EV421" s="18"/>
      <c r="EW421" s="18"/>
      <c r="EX421" s="18"/>
      <c r="EY421" s="18"/>
      <c r="EZ421" s="18"/>
      <c r="FA421" s="18"/>
      <c r="FB421" s="18"/>
      <c r="FC421" s="18"/>
      <c r="FD421" s="18"/>
      <c r="FE421" s="18"/>
    </row>
  </sheetData>
  <sheetProtection algorithmName="SHA-512" hashValue="8NL7kx7yI6e0Aee24F09gfW+mhoL1p0boYekbT0z2w3Tok52WUEhqol0DDbiAj9bTQiUuUKhJa1WiVBYnjAK2w==" saltValue="wK7AZ43LBEphovB3Fq/Ogw==" spinCount="100000" sheet="1" objects="1" scenarios="1"/>
  <mergeCells count="83">
    <mergeCell ref="DJ2:DM3"/>
    <mergeCell ref="DN2:DQ3"/>
    <mergeCell ref="DR2:DU3"/>
    <mergeCell ref="DH1:DH2"/>
    <mergeCell ref="DI1:DI2"/>
    <mergeCell ref="DC1:DC2"/>
    <mergeCell ref="DD1:DD2"/>
    <mergeCell ref="DE1:DE2"/>
    <mergeCell ref="DF1:DF2"/>
    <mergeCell ref="DG1:DG2"/>
    <mergeCell ref="CX1:CX2"/>
    <mergeCell ref="CY1:CY2"/>
    <mergeCell ref="CZ1:CZ2"/>
    <mergeCell ref="DA1:DA2"/>
    <mergeCell ref="DB1:DB2"/>
    <mergeCell ref="CS1:CS2"/>
    <mergeCell ref="CT1:CT2"/>
    <mergeCell ref="CU1:CU2"/>
    <mergeCell ref="CV1:CV2"/>
    <mergeCell ref="CW1:CW2"/>
    <mergeCell ref="CK1:CK2"/>
    <mergeCell ref="CJ1:CJ2"/>
    <mergeCell ref="CP1:CP2"/>
    <mergeCell ref="CQ1:CQ2"/>
    <mergeCell ref="CR1:CR2"/>
    <mergeCell ref="CN1:CN2"/>
    <mergeCell ref="CO1:CO2"/>
    <mergeCell ref="CL1:CL2"/>
    <mergeCell ref="CM1:CM2"/>
    <mergeCell ref="BH2:BR3"/>
    <mergeCell ref="BS2:CC3"/>
    <mergeCell ref="CH2:CI3"/>
    <mergeCell ref="CF2:CG3"/>
    <mergeCell ref="CD2:CE3"/>
    <mergeCell ref="AU4:AV4"/>
    <mergeCell ref="AS4:AT4"/>
    <mergeCell ref="AQ4:AR4"/>
    <mergeCell ref="AQ2:AV3"/>
    <mergeCell ref="AW2:BG3"/>
    <mergeCell ref="K354:K363"/>
    <mergeCell ref="K364:K373"/>
    <mergeCell ref="K374:K383"/>
    <mergeCell ref="M2:V3"/>
    <mergeCell ref="W2:AF3"/>
    <mergeCell ref="K334:K343"/>
    <mergeCell ref="K344:K353"/>
    <mergeCell ref="K224:K233"/>
    <mergeCell ref="K114:K123"/>
    <mergeCell ref="K124:K133"/>
    <mergeCell ref="K134:K143"/>
    <mergeCell ref="K144:K153"/>
    <mergeCell ref="K154:K163"/>
    <mergeCell ref="K164:K173"/>
    <mergeCell ref="K54:K63"/>
    <mergeCell ref="K64:K73"/>
    <mergeCell ref="AG2:AP3"/>
    <mergeCell ref="K294:K303"/>
    <mergeCell ref="K304:K313"/>
    <mergeCell ref="K314:K323"/>
    <mergeCell ref="K324:K333"/>
    <mergeCell ref="K234:K243"/>
    <mergeCell ref="K244:K253"/>
    <mergeCell ref="K254:K263"/>
    <mergeCell ref="K264:K273"/>
    <mergeCell ref="K274:K283"/>
    <mergeCell ref="K284:K293"/>
    <mergeCell ref="K174:K183"/>
    <mergeCell ref="K184:K193"/>
    <mergeCell ref="K194:K203"/>
    <mergeCell ref="K204:K213"/>
    <mergeCell ref="K214:K223"/>
    <mergeCell ref="K104:K113"/>
    <mergeCell ref="D3:E3"/>
    <mergeCell ref="K4:K13"/>
    <mergeCell ref="K14:K23"/>
    <mergeCell ref="K24:K33"/>
    <mergeCell ref="K34:K43"/>
    <mergeCell ref="K44:K53"/>
    <mergeCell ref="I1:K2"/>
    <mergeCell ref="A1:H2"/>
    <mergeCell ref="K74:K83"/>
    <mergeCell ref="K84:K93"/>
    <mergeCell ref="K94:K103"/>
  </mergeCells>
  <conditionalFormatting sqref="I4:I13">
    <cfRule type="cellIs" dxfId="129" priority="132" operator="equal">
      <formula>"Remis"</formula>
    </cfRule>
    <cfRule type="cellIs" dxfId="128" priority="133" operator="equal">
      <formula>"Arrêté"</formula>
    </cfRule>
    <cfRule type="cellIs" dxfId="127" priority="134" operator="equal">
      <formula>"Annulé"</formula>
    </cfRule>
  </conditionalFormatting>
  <conditionalFormatting sqref="I14:I23">
    <cfRule type="cellIs" dxfId="126" priority="129" operator="equal">
      <formula>"Remis"</formula>
    </cfRule>
    <cfRule type="cellIs" dxfId="125" priority="130" operator="equal">
      <formula>"Arrêté"</formula>
    </cfRule>
    <cfRule type="cellIs" dxfId="124" priority="131" operator="equal">
      <formula>"Annulé"</formula>
    </cfRule>
  </conditionalFormatting>
  <conditionalFormatting sqref="I24:I33">
    <cfRule type="cellIs" dxfId="123" priority="126" operator="equal">
      <formula>"Remis"</formula>
    </cfRule>
    <cfRule type="cellIs" dxfId="122" priority="127" operator="equal">
      <formula>"Arrêté"</formula>
    </cfRule>
    <cfRule type="cellIs" dxfId="121" priority="128" operator="equal">
      <formula>"Annulé"</formula>
    </cfRule>
  </conditionalFormatting>
  <conditionalFormatting sqref="I34:I43">
    <cfRule type="cellIs" dxfId="120" priority="123" operator="equal">
      <formula>"Remis"</formula>
    </cfRule>
    <cfRule type="cellIs" dxfId="119" priority="124" operator="equal">
      <formula>"Arrêté"</formula>
    </cfRule>
    <cfRule type="cellIs" dxfId="118" priority="125" operator="equal">
      <formula>"Annulé"</formula>
    </cfRule>
  </conditionalFormatting>
  <conditionalFormatting sqref="I44:I53">
    <cfRule type="cellIs" dxfId="117" priority="120" operator="equal">
      <formula>"Remis"</formula>
    </cfRule>
    <cfRule type="cellIs" dxfId="116" priority="121" operator="equal">
      <formula>"Arrêté"</formula>
    </cfRule>
    <cfRule type="cellIs" dxfId="115" priority="122" operator="equal">
      <formula>"Annulé"</formula>
    </cfRule>
  </conditionalFormatting>
  <conditionalFormatting sqref="I54:I63">
    <cfRule type="cellIs" dxfId="114" priority="117" operator="equal">
      <formula>"Remis"</formula>
    </cfRule>
    <cfRule type="cellIs" dxfId="113" priority="118" operator="equal">
      <formula>"Arrêté"</formula>
    </cfRule>
    <cfRule type="cellIs" dxfId="112" priority="119" operator="equal">
      <formula>"Annulé"</formula>
    </cfRule>
  </conditionalFormatting>
  <conditionalFormatting sqref="I64:I73">
    <cfRule type="cellIs" dxfId="111" priority="114" operator="equal">
      <formula>"Remis"</formula>
    </cfRule>
    <cfRule type="cellIs" dxfId="110" priority="115" operator="equal">
      <formula>"Arrêté"</formula>
    </cfRule>
    <cfRule type="cellIs" dxfId="109" priority="116" operator="equal">
      <formula>"Annulé"</formula>
    </cfRule>
  </conditionalFormatting>
  <conditionalFormatting sqref="I74:I83">
    <cfRule type="cellIs" dxfId="108" priority="111" operator="equal">
      <formula>"Remis"</formula>
    </cfRule>
    <cfRule type="cellIs" dxfId="107" priority="112" operator="equal">
      <formula>"Arrêté"</formula>
    </cfRule>
    <cfRule type="cellIs" dxfId="106" priority="113" operator="equal">
      <formula>"Annulé"</formula>
    </cfRule>
  </conditionalFormatting>
  <conditionalFormatting sqref="I84:I93">
    <cfRule type="cellIs" dxfId="105" priority="108" operator="equal">
      <formula>"Remis"</formula>
    </cfRule>
    <cfRule type="cellIs" dxfId="104" priority="109" operator="equal">
      <formula>"Arrêté"</formula>
    </cfRule>
    <cfRule type="cellIs" dxfId="103" priority="110" operator="equal">
      <formula>"Annulé"</formula>
    </cfRule>
  </conditionalFormatting>
  <conditionalFormatting sqref="I94:I103">
    <cfRule type="cellIs" dxfId="102" priority="105" operator="equal">
      <formula>"Remis"</formula>
    </cfRule>
    <cfRule type="cellIs" dxfId="101" priority="106" operator="equal">
      <formula>"Arrêté"</formula>
    </cfRule>
    <cfRule type="cellIs" dxfId="100" priority="107" operator="equal">
      <formula>"Annulé"</formula>
    </cfRule>
  </conditionalFormatting>
  <conditionalFormatting sqref="I104:I113">
    <cfRule type="cellIs" dxfId="99" priority="102" operator="equal">
      <formula>"Remis"</formula>
    </cfRule>
    <cfRule type="cellIs" dxfId="98" priority="103" operator="equal">
      <formula>"Arrêté"</formula>
    </cfRule>
    <cfRule type="cellIs" dxfId="97" priority="104" operator="equal">
      <formula>"Annulé"</formula>
    </cfRule>
  </conditionalFormatting>
  <conditionalFormatting sqref="I114:I123">
    <cfRule type="cellIs" dxfId="96" priority="99" operator="equal">
      <formula>"Remis"</formula>
    </cfRule>
    <cfRule type="cellIs" dxfId="95" priority="100" operator="equal">
      <formula>"Arrêté"</formula>
    </cfRule>
    <cfRule type="cellIs" dxfId="94" priority="101" operator="equal">
      <formula>"Annulé"</formula>
    </cfRule>
  </conditionalFormatting>
  <conditionalFormatting sqref="I124:I133">
    <cfRule type="cellIs" dxfId="93" priority="96" operator="equal">
      <formula>"Remis"</formula>
    </cfRule>
    <cfRule type="cellIs" dxfId="92" priority="97" operator="equal">
      <formula>"Arrêté"</formula>
    </cfRule>
    <cfRule type="cellIs" dxfId="91" priority="98" operator="equal">
      <formula>"Annulé"</formula>
    </cfRule>
  </conditionalFormatting>
  <conditionalFormatting sqref="I134:I143">
    <cfRule type="cellIs" dxfId="90" priority="93" operator="equal">
      <formula>"Remis"</formula>
    </cfRule>
    <cfRule type="cellIs" dxfId="89" priority="94" operator="equal">
      <formula>"Arrêté"</formula>
    </cfRule>
    <cfRule type="cellIs" dxfId="88" priority="95" operator="equal">
      <formula>"Annulé"</formula>
    </cfRule>
  </conditionalFormatting>
  <conditionalFormatting sqref="I144:I153">
    <cfRule type="cellIs" dxfId="87" priority="90" operator="equal">
      <formula>"Remis"</formula>
    </cfRule>
    <cfRule type="cellIs" dxfId="86" priority="91" operator="equal">
      <formula>"Arrêté"</formula>
    </cfRule>
    <cfRule type="cellIs" dxfId="85" priority="92" operator="equal">
      <formula>"Annulé"</formula>
    </cfRule>
  </conditionalFormatting>
  <conditionalFormatting sqref="I154:I163">
    <cfRule type="cellIs" dxfId="84" priority="87" operator="equal">
      <formula>"Remis"</formula>
    </cfRule>
    <cfRule type="cellIs" dxfId="83" priority="88" operator="equal">
      <formula>"Arrêté"</formula>
    </cfRule>
    <cfRule type="cellIs" dxfId="82" priority="89" operator="equal">
      <formula>"Annulé"</formula>
    </cfRule>
  </conditionalFormatting>
  <conditionalFormatting sqref="I164:I173">
    <cfRule type="cellIs" dxfId="81" priority="84" operator="equal">
      <formula>"Remis"</formula>
    </cfRule>
    <cfRule type="cellIs" dxfId="80" priority="85" operator="equal">
      <formula>"Arrêté"</formula>
    </cfRule>
    <cfRule type="cellIs" dxfId="79" priority="86" operator="equal">
      <formula>"Annulé"</formula>
    </cfRule>
  </conditionalFormatting>
  <conditionalFormatting sqref="I174:I183">
    <cfRule type="cellIs" dxfId="78" priority="81" operator="equal">
      <formula>"Remis"</formula>
    </cfRule>
    <cfRule type="cellIs" dxfId="77" priority="82" operator="equal">
      <formula>"Arrêté"</formula>
    </cfRule>
    <cfRule type="cellIs" dxfId="76" priority="83" operator="equal">
      <formula>"Annulé"</formula>
    </cfRule>
  </conditionalFormatting>
  <conditionalFormatting sqref="I184:I193">
    <cfRule type="cellIs" dxfId="75" priority="78" operator="equal">
      <formula>"Remis"</formula>
    </cfRule>
    <cfRule type="cellIs" dxfId="74" priority="79" operator="equal">
      <formula>"Arrêté"</formula>
    </cfRule>
    <cfRule type="cellIs" dxfId="73" priority="80" operator="equal">
      <formula>"Annulé"</formula>
    </cfRule>
  </conditionalFormatting>
  <conditionalFormatting sqref="I194:I203">
    <cfRule type="cellIs" dxfId="72" priority="75" operator="equal">
      <formula>"Remis"</formula>
    </cfRule>
    <cfRule type="cellIs" dxfId="71" priority="76" operator="equal">
      <formula>"Arrêté"</formula>
    </cfRule>
    <cfRule type="cellIs" dxfId="70" priority="77" operator="equal">
      <formula>"Annulé"</formula>
    </cfRule>
  </conditionalFormatting>
  <conditionalFormatting sqref="I204:I213">
    <cfRule type="cellIs" dxfId="69" priority="72" operator="equal">
      <formula>"Remis"</formula>
    </cfRule>
    <cfRule type="cellIs" dxfId="68" priority="73" operator="equal">
      <formula>"Arrêté"</formula>
    </cfRule>
    <cfRule type="cellIs" dxfId="67" priority="74" operator="equal">
      <formula>"Annulé"</formula>
    </cfRule>
  </conditionalFormatting>
  <conditionalFormatting sqref="I214:I223">
    <cfRule type="cellIs" dxfId="66" priority="69" operator="equal">
      <formula>"Remis"</formula>
    </cfRule>
    <cfRule type="cellIs" dxfId="65" priority="70" operator="equal">
      <formula>"Arrêté"</formula>
    </cfRule>
    <cfRule type="cellIs" dxfId="64" priority="71" operator="equal">
      <formula>"Annulé"</formula>
    </cfRule>
  </conditionalFormatting>
  <conditionalFormatting sqref="I224:I233">
    <cfRule type="cellIs" dxfId="63" priority="66" operator="equal">
      <formula>"Remis"</formula>
    </cfRule>
    <cfRule type="cellIs" dxfId="62" priority="67" operator="equal">
      <formula>"Arrêté"</formula>
    </cfRule>
    <cfRule type="cellIs" dxfId="61" priority="68" operator="equal">
      <formula>"Annulé"</formula>
    </cfRule>
  </conditionalFormatting>
  <conditionalFormatting sqref="I234:I243">
    <cfRule type="cellIs" dxfId="60" priority="63" operator="equal">
      <formula>"Remis"</formula>
    </cfRule>
    <cfRule type="cellIs" dxfId="59" priority="64" operator="equal">
      <formula>"Arrêté"</formula>
    </cfRule>
    <cfRule type="cellIs" dxfId="58" priority="65" operator="equal">
      <formula>"Annulé"</formula>
    </cfRule>
  </conditionalFormatting>
  <conditionalFormatting sqref="I244:I253">
    <cfRule type="cellIs" dxfId="57" priority="60" operator="equal">
      <formula>"Remis"</formula>
    </cfRule>
    <cfRule type="cellIs" dxfId="56" priority="61" operator="equal">
      <formula>"Arrêté"</formula>
    </cfRule>
    <cfRule type="cellIs" dxfId="55" priority="62" operator="equal">
      <formula>"Annulé"</formula>
    </cfRule>
  </conditionalFormatting>
  <conditionalFormatting sqref="I254:I263">
    <cfRule type="cellIs" dxfId="54" priority="57" operator="equal">
      <formula>"Remis"</formula>
    </cfRule>
    <cfRule type="cellIs" dxfId="53" priority="58" operator="equal">
      <formula>"Arrêté"</formula>
    </cfRule>
    <cfRule type="cellIs" dxfId="52" priority="59" operator="equal">
      <formula>"Annulé"</formula>
    </cfRule>
  </conditionalFormatting>
  <conditionalFormatting sqref="I264:I273">
    <cfRule type="cellIs" dxfId="51" priority="54" operator="equal">
      <formula>"Remis"</formula>
    </cfRule>
    <cfRule type="cellIs" dxfId="50" priority="55" operator="equal">
      <formula>"Arrêté"</formula>
    </cfRule>
    <cfRule type="cellIs" dxfId="49" priority="56" operator="equal">
      <formula>"Annulé"</formula>
    </cfRule>
  </conditionalFormatting>
  <conditionalFormatting sqref="I274:I283">
    <cfRule type="cellIs" dxfId="48" priority="51" operator="equal">
      <formula>"Remis"</formula>
    </cfRule>
    <cfRule type="cellIs" dxfId="47" priority="52" operator="equal">
      <formula>"Arrêté"</formula>
    </cfRule>
    <cfRule type="cellIs" dxfId="46" priority="53" operator="equal">
      <formula>"Annulé"</formula>
    </cfRule>
  </conditionalFormatting>
  <conditionalFormatting sqref="I284:I293">
    <cfRule type="cellIs" dxfId="45" priority="48" operator="equal">
      <formula>"Remis"</formula>
    </cfRule>
    <cfRule type="cellIs" dxfId="44" priority="49" operator="equal">
      <formula>"Arrêté"</formula>
    </cfRule>
    <cfRule type="cellIs" dxfId="43" priority="50" operator="equal">
      <formula>"Annulé"</formula>
    </cfRule>
  </conditionalFormatting>
  <conditionalFormatting sqref="I294:I303">
    <cfRule type="cellIs" dxfId="42" priority="45" operator="equal">
      <formula>"Remis"</formula>
    </cfRule>
    <cfRule type="cellIs" dxfId="41" priority="46" operator="equal">
      <formula>"Arrêté"</formula>
    </cfRule>
    <cfRule type="cellIs" dxfId="40" priority="47" operator="equal">
      <formula>"Annulé"</formula>
    </cfRule>
  </conditionalFormatting>
  <conditionalFormatting sqref="I304:I313">
    <cfRule type="cellIs" dxfId="39" priority="42" operator="equal">
      <formula>"Remis"</formula>
    </cfRule>
    <cfRule type="cellIs" dxfId="38" priority="43" operator="equal">
      <formula>"Arrêté"</formula>
    </cfRule>
    <cfRule type="cellIs" dxfId="37" priority="44" operator="equal">
      <formula>"Annulé"</formula>
    </cfRule>
  </conditionalFormatting>
  <conditionalFormatting sqref="I314:I323">
    <cfRule type="cellIs" dxfId="36" priority="39" operator="equal">
      <formula>"Remis"</formula>
    </cfRule>
    <cfRule type="cellIs" dxfId="35" priority="40" operator="equal">
      <formula>"Arrêté"</formula>
    </cfRule>
    <cfRule type="cellIs" dxfId="34" priority="41" operator="equal">
      <formula>"Annulé"</formula>
    </cfRule>
  </conditionalFormatting>
  <conditionalFormatting sqref="I324:I333">
    <cfRule type="cellIs" dxfId="33" priority="36" operator="equal">
      <formula>"Remis"</formula>
    </cfRule>
    <cfRule type="cellIs" dxfId="32" priority="37" operator="equal">
      <formula>"Arrêté"</formula>
    </cfRule>
    <cfRule type="cellIs" dxfId="31" priority="38" operator="equal">
      <formula>"Annulé"</formula>
    </cfRule>
  </conditionalFormatting>
  <conditionalFormatting sqref="I334:I343">
    <cfRule type="cellIs" dxfId="30" priority="33" operator="equal">
      <formula>"Remis"</formula>
    </cfRule>
    <cfRule type="cellIs" dxfId="29" priority="34" operator="equal">
      <formula>"Arrêté"</formula>
    </cfRule>
    <cfRule type="cellIs" dxfId="28" priority="35" operator="equal">
      <formula>"Annulé"</formula>
    </cfRule>
  </conditionalFormatting>
  <conditionalFormatting sqref="I344:I353">
    <cfRule type="cellIs" dxfId="27" priority="30" operator="equal">
      <formula>"Remis"</formula>
    </cfRule>
    <cfRule type="cellIs" dxfId="26" priority="31" operator="equal">
      <formula>"Arrêté"</formula>
    </cfRule>
    <cfRule type="cellIs" dxfId="25" priority="32" operator="equal">
      <formula>"Annulé"</formula>
    </cfRule>
  </conditionalFormatting>
  <conditionalFormatting sqref="I354:I363">
    <cfRule type="cellIs" dxfId="24" priority="27" operator="equal">
      <formula>"Remis"</formula>
    </cfRule>
    <cfRule type="cellIs" dxfId="23" priority="28" operator="equal">
      <formula>"Arrêté"</formula>
    </cfRule>
    <cfRule type="cellIs" dxfId="22" priority="29" operator="equal">
      <formula>"Annulé"</formula>
    </cfRule>
  </conditionalFormatting>
  <conditionalFormatting sqref="I364:I373">
    <cfRule type="cellIs" dxfId="21" priority="24" operator="equal">
      <formula>"Remis"</formula>
    </cfRule>
    <cfRule type="cellIs" dxfId="20" priority="25" operator="equal">
      <formula>"Arrêté"</formula>
    </cfRule>
    <cfRule type="cellIs" dxfId="19" priority="26" operator="equal">
      <formula>"Annulé"</formula>
    </cfRule>
  </conditionalFormatting>
  <conditionalFormatting sqref="I374:I383">
    <cfRule type="cellIs" dxfId="18" priority="21" operator="equal">
      <formula>"Remis"</formula>
    </cfRule>
    <cfRule type="cellIs" dxfId="17" priority="22" operator="equal">
      <formula>"Arrêté"</formula>
    </cfRule>
    <cfRule type="cellIs" dxfId="16" priority="23" operator="equal">
      <formula>"Annulé"</formula>
    </cfRule>
  </conditionalFormatting>
  <conditionalFormatting sqref="M5:V24">
    <cfRule type="expression" dxfId="15" priority="20">
      <formula>M5&lt;&gt;""</formula>
    </cfRule>
  </conditionalFormatting>
  <conditionalFormatting sqref="W5:AF24">
    <cfRule type="expression" dxfId="14" priority="19">
      <formula>W5&lt;&gt;""</formula>
    </cfRule>
  </conditionalFormatting>
  <conditionalFormatting sqref="AG5:AP24">
    <cfRule type="expression" dxfId="13" priority="18">
      <formula>AG5&lt;&gt;""</formula>
    </cfRule>
  </conditionalFormatting>
  <conditionalFormatting sqref="C4:G383 O5:O24 Y5:Y24 AI5:AI24">
    <cfRule type="cellIs" dxfId="12" priority="17" operator="equal">
      <formula>"Lille OSC"</formula>
    </cfRule>
  </conditionalFormatting>
  <conditionalFormatting sqref="G4:G383 B4:B383">
    <cfRule type="cellIs" dxfId="11" priority="16" operator="equal">
      <formula>"Forfait Perdant"</formula>
    </cfRule>
    <cfRule type="cellIs" dxfId="10" priority="15" operator="equal">
      <formula>"Forfait Gagnant"</formula>
    </cfRule>
  </conditionalFormatting>
  <conditionalFormatting sqref="D4:D383">
    <cfRule type="expression" dxfId="9" priority="12">
      <formula>$B4="Forfait gagnant"</formula>
    </cfRule>
    <cfRule type="expression" dxfId="8" priority="11">
      <formula>$B4="Forfait perdant"</formula>
    </cfRule>
  </conditionalFormatting>
  <conditionalFormatting sqref="E4:E383">
    <cfRule type="expression" dxfId="7" priority="10">
      <formula>$G4="Forfait gagnant"</formula>
    </cfRule>
    <cfRule type="expression" dxfId="6" priority="9">
      <formula>$G4="Forfait perdant"</formula>
    </cfRule>
    <cfRule type="expression" dxfId="5" priority="3">
      <formula>$G4="Forfait Général"</formula>
    </cfRule>
  </conditionalFormatting>
  <conditionalFormatting sqref="F4:F383">
    <cfRule type="expression" dxfId="4" priority="8">
      <formula>$G4="Forfait général"</formula>
    </cfRule>
  </conditionalFormatting>
  <conditionalFormatting sqref="G4:G383">
    <cfRule type="cellIs" dxfId="3" priority="6" operator="equal">
      <formula>"Forfait Général"</formula>
    </cfRule>
  </conditionalFormatting>
  <conditionalFormatting sqref="B4:B383">
    <cfRule type="cellIs" dxfId="2" priority="5" operator="equal">
      <formula>"Forfait général"</formula>
    </cfRule>
  </conditionalFormatting>
  <conditionalFormatting sqref="C4:F383">
    <cfRule type="expression" dxfId="1" priority="2">
      <formula>$B4="Forfait Général"</formula>
    </cfRule>
    <cfRule type="expression" dxfId="0" priority="1">
      <formula>$G4="Forfait Général"</formula>
    </cfRule>
  </conditionalFormatting>
  <dataValidations count="4">
    <dataValidation type="list" allowBlank="1" showInputMessage="1" showErrorMessage="1" sqref="C4:C383 F4:F383" xr:uid="{B2C9F115-7E5A-4C36-8E15-5DDC60D521AC}">
      <formula1>Equipes</formula1>
    </dataValidation>
    <dataValidation type="list" allowBlank="1" showInputMessage="1" showErrorMessage="1" sqref="I4:I383" xr:uid="{B6282F68-A967-4422-8767-4C5122C7C7E1}">
      <formula1>Etat</formula1>
    </dataValidation>
    <dataValidation type="list" allowBlank="1" showInputMessage="1" showErrorMessage="1" sqref="I1:K2" xr:uid="{0C1ACF18-F150-4100-BF8E-49489CB3443E}">
      <formula1>Saison</formula1>
    </dataValidation>
    <dataValidation type="list" allowBlank="1" showInputMessage="1" showErrorMessage="1" sqref="G4:G383 B4:B383" xr:uid="{1AA0752F-A560-4440-A269-0C865994FFCA}">
      <formula1>Forfait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15EB4-AF5D-496E-A53C-B649E2B6AFBB}">
  <sheetPr>
    <tabColor rgb="FF008000"/>
  </sheetPr>
  <dimension ref="A1:BW136"/>
  <sheetViews>
    <sheetView topLeftCell="A75" workbookViewId="0">
      <selection activeCell="A75" sqref="A75:K76"/>
    </sheetView>
  </sheetViews>
  <sheetFormatPr baseColWidth="10" defaultRowHeight="15" x14ac:dyDescent="0.25"/>
  <cols>
    <col min="1" max="1" width="3.7109375" style="1" customWidth="1"/>
    <col min="2" max="2" width="30.7109375" style="1" customWidth="1"/>
    <col min="3" max="3" width="5.7109375" style="1" customWidth="1"/>
    <col min="4" max="4" width="2.7109375" style="1" customWidth="1"/>
    <col min="5" max="5" width="3.7109375" style="1" customWidth="1"/>
    <col min="6" max="6" width="30.7109375" style="1" customWidth="1"/>
    <col min="7" max="7" width="5.7109375" style="1" customWidth="1"/>
    <col min="8" max="8" width="2.7109375" style="1" customWidth="1"/>
    <col min="9" max="9" width="3.7109375" style="1" customWidth="1"/>
    <col min="10" max="10" width="30.7109375" style="1" customWidth="1"/>
    <col min="11" max="11" width="5.7109375" style="1" customWidth="1"/>
    <col min="12" max="12" width="2.7109375" style="1" customWidth="1"/>
    <col min="13" max="13" width="3.7109375" style="1" customWidth="1"/>
    <col min="14" max="14" width="30.7109375" style="1" customWidth="1"/>
    <col min="15" max="15" width="5.7109375" style="1" customWidth="1"/>
    <col min="16" max="16" width="2.7109375" style="1" customWidth="1"/>
    <col min="17" max="17" width="3.7109375" style="1" customWidth="1"/>
    <col min="18" max="18" width="30.7109375" style="1" customWidth="1"/>
    <col min="19" max="19" width="5.7109375" style="1" customWidth="1"/>
    <col min="20" max="20" width="2.7109375" style="1" customWidth="1"/>
    <col min="21" max="21" width="3.7109375" style="1" customWidth="1"/>
    <col min="22" max="22" width="30.7109375" style="1" customWidth="1"/>
    <col min="23" max="23" width="5.7109375" style="1" customWidth="1"/>
    <col min="24" max="24" width="2.7109375" style="1" customWidth="1"/>
    <col min="25" max="25" width="3.7109375" style="1" customWidth="1"/>
    <col min="26" max="26" width="30.7109375" style="1" customWidth="1"/>
    <col min="27" max="27" width="5.7109375" style="1" customWidth="1"/>
    <col min="28" max="28" width="2.7109375" style="1" customWidth="1"/>
    <col min="29" max="29" width="3.7109375" style="1" customWidth="1"/>
    <col min="30" max="30" width="30.7109375" style="1" customWidth="1"/>
    <col min="31" max="31" width="5.7109375" style="1" customWidth="1"/>
    <col min="32" max="32" width="2.7109375" style="1" customWidth="1"/>
    <col min="33" max="33" width="3.7109375" style="1" customWidth="1"/>
    <col min="34" max="34" width="30.7109375" style="1" customWidth="1"/>
    <col min="35" max="35" width="5.7109375" style="1" customWidth="1"/>
    <col min="36" max="75" width="11.42578125" style="1"/>
  </cols>
  <sheetData>
    <row r="1" spans="1:75" hidden="1" x14ac:dyDescent="0.25">
      <c r="A1" s="117" t="s">
        <v>25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</row>
    <row r="2" spans="1:75" hidden="1" x14ac:dyDescent="0.25">
      <c r="A2" s="117"/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</row>
    <row r="3" spans="1:75" hidden="1" x14ac:dyDescent="0.25">
      <c r="A3" s="52" t="s">
        <v>134</v>
      </c>
      <c r="B3" s="52" t="s">
        <v>0</v>
      </c>
      <c r="C3" s="52" t="s">
        <v>14</v>
      </c>
      <c r="D3" s="52" t="s">
        <v>16</v>
      </c>
      <c r="E3" s="52" t="s">
        <v>12</v>
      </c>
      <c r="F3" s="52" t="s">
        <v>24</v>
      </c>
      <c r="G3" s="52" t="s">
        <v>36</v>
      </c>
      <c r="I3" s="52" t="s">
        <v>134</v>
      </c>
      <c r="J3" s="52" t="s">
        <v>0</v>
      </c>
      <c r="K3" s="52" t="s">
        <v>15</v>
      </c>
      <c r="L3" s="52" t="s">
        <v>16</v>
      </c>
      <c r="M3" s="52" t="s">
        <v>1</v>
      </c>
      <c r="N3" s="52" t="s">
        <v>24</v>
      </c>
      <c r="O3" s="52" t="s">
        <v>36</v>
      </c>
      <c r="Q3" s="52" t="s">
        <v>134</v>
      </c>
      <c r="R3" s="52" t="s">
        <v>0</v>
      </c>
      <c r="S3" s="52" t="s">
        <v>16</v>
      </c>
      <c r="T3" s="52"/>
      <c r="U3" s="52"/>
      <c r="V3" s="52" t="s">
        <v>24</v>
      </c>
      <c r="W3" s="52" t="s">
        <v>36</v>
      </c>
    </row>
    <row r="4" spans="1:75" s="51" customFormat="1" hidden="1" x14ac:dyDescent="0.25">
      <c r="A4" s="1" t="str">
        <f>G4</f>
        <v/>
      </c>
      <c r="B4" s="1" t="str">
        <f>IF('Equipes et choix des points'!$A$2&lt;&gt;"",'Equipes et choix des points'!$A$2,"")</f>
        <v/>
      </c>
      <c r="C4" s="1" t="str">
        <f>IFERROR(VLOOKUP(B4,'Matchs et classements'!$O$5:$V$24,6,0),"")</f>
        <v/>
      </c>
      <c r="D4" s="1" t="str">
        <f>IFERROR(VLOOKUP(B4,'Matchs et classements'!$O$5:$V$24,8,0),"")</f>
        <v/>
      </c>
      <c r="E4" s="1" t="str">
        <f>IFERROR(VLOOKUP(B4,'Matchs et classements'!$O$5:$V$24,3,0),"")</f>
        <v/>
      </c>
      <c r="F4" s="53" t="str">
        <f>IF(B4="","",C4+(D4/100)-(E4/1000)+ROW()/10^10)</f>
        <v/>
      </c>
      <c r="G4" s="1" t="str">
        <f>IFERROR(RANK(F4,F4:F23),"")</f>
        <v/>
      </c>
      <c r="H4" s="52"/>
      <c r="I4" s="52" t="str">
        <f>O4</f>
        <v/>
      </c>
      <c r="J4" s="1" t="str">
        <f>IF('Equipes et choix des points'!$A$2&lt;&gt;"",'Equipes et choix des points'!$A$2,"")</f>
        <v/>
      </c>
      <c r="K4" s="52" t="str">
        <f>IFERROR(VLOOKUP(J4,'Matchs et classements'!$O$5:$V$24,7,0),"")</f>
        <v/>
      </c>
      <c r="L4" s="52" t="str">
        <f>IFERROR(VLOOKUP(J4,'Matchs et classements'!$O$5:$V$24,8,0),"")</f>
        <v/>
      </c>
      <c r="M4" s="52" t="str">
        <f>IFERROR(VLOOKUP(J4,'Matchs et classements'!$O$5:$V$24,5,0),"")</f>
        <v/>
      </c>
      <c r="N4" s="53" t="str">
        <f>IF(J4="","",K4-(L4/100)-(M4/1000)+ROW()/10^10)</f>
        <v/>
      </c>
      <c r="O4" s="52" t="str">
        <f>IFERROR(RANK(N4,N4:N23,1),"")</f>
        <v/>
      </c>
      <c r="P4" s="52"/>
      <c r="Q4" s="52" t="str">
        <f>W4</f>
        <v/>
      </c>
      <c r="R4" s="1" t="str">
        <f>IF('Equipes et choix des points'!$A$2&lt;&gt;"",'Equipes et choix des points'!$A$2,"")</f>
        <v/>
      </c>
      <c r="S4" s="52" t="str">
        <f>IFERROR(VLOOKUP(R4,J4:M23,3,0),"")</f>
        <v/>
      </c>
      <c r="T4" s="52"/>
      <c r="U4" s="52"/>
      <c r="V4" s="54" t="str">
        <f>IF(R4="","",C4+(E4/100)-(D4/1000)-K4-(M4/100)-(L4/1000)+ROW()/10^10)</f>
        <v/>
      </c>
      <c r="W4" s="52" t="str">
        <f>IFERROR(RANK(V4,V4:V23),"")</f>
        <v/>
      </c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</row>
    <row r="5" spans="1:75" hidden="1" x14ac:dyDescent="0.25">
      <c r="A5" s="1" t="str">
        <f t="shared" ref="A5:A23" si="0">G5</f>
        <v/>
      </c>
      <c r="B5" s="1" t="str">
        <f>IF('Equipes et choix des points'!$A$3&lt;&gt;"",'Equipes et choix des points'!$A$3,"")</f>
        <v/>
      </c>
      <c r="C5" s="1" t="str">
        <f>IFERROR(VLOOKUP(B5,'Matchs et classements'!$O$5:$V$24,6,0),"")</f>
        <v/>
      </c>
      <c r="D5" s="1" t="str">
        <f>IFERROR(VLOOKUP(B5,'Matchs et classements'!$O$5:$V$24,8,0),"")</f>
        <v/>
      </c>
      <c r="E5" s="1" t="str">
        <f>IFERROR(VLOOKUP(B5,'Matchs et classements'!$O$5:$V$24,3,0),"")</f>
        <v/>
      </c>
      <c r="F5" s="53" t="str">
        <f t="shared" ref="F5:F23" si="1">IF(B5="","",C5+(D5/100)-(E5/1000)+ROW()/10^10)</f>
        <v/>
      </c>
      <c r="G5" s="1" t="str">
        <f>IFERROR(RANK(F5,F4:F23),"")</f>
        <v/>
      </c>
      <c r="I5" s="52" t="str">
        <f t="shared" ref="I5:I23" si="2">O5</f>
        <v/>
      </c>
      <c r="J5" s="1" t="str">
        <f>IF('Equipes et choix des points'!$A$3&lt;&gt;"",'Equipes et choix des points'!$A$3,"")</f>
        <v/>
      </c>
      <c r="K5" s="52" t="str">
        <f>IFERROR(VLOOKUP(J5,'Matchs et classements'!$O$5:$V$24,7,0),"")</f>
        <v/>
      </c>
      <c r="L5" s="52" t="str">
        <f>IFERROR(VLOOKUP(J5,'Matchs et classements'!$O$5:$V$24,8,0),"")</f>
        <v/>
      </c>
      <c r="M5" s="52" t="str">
        <f>IFERROR(VLOOKUP(J5,'Matchs et classements'!$O$5:$V$24,5,0),"")</f>
        <v/>
      </c>
      <c r="N5" s="53" t="str">
        <f t="shared" ref="N5:N23" si="3">IF(J5="","",K5-(L5/100)-(M5/1000)+ROW()/10^10)</f>
        <v/>
      </c>
      <c r="O5" s="52" t="str">
        <f>IFERROR(RANK(N5,N4:N23,1),"")</f>
        <v/>
      </c>
      <c r="Q5" s="52" t="str">
        <f t="shared" ref="Q5:Q23" si="4">W5</f>
        <v/>
      </c>
      <c r="R5" s="1" t="str">
        <f>IF('Equipes et choix des points'!$A$3&lt;&gt;"",'Equipes et choix des points'!$A$3,"")</f>
        <v/>
      </c>
      <c r="S5" s="52" t="str">
        <f>IFERROR(VLOOKUP(R5,J4:M23,3,0),"")</f>
        <v/>
      </c>
      <c r="V5" s="54" t="str">
        <f t="shared" ref="V5:V23" si="5">IF(R5="","",C5+(E5/100)-(D5/1000)-K5-(M5/100)-(L5/1000)+ROW()/10^10)</f>
        <v/>
      </c>
      <c r="W5" s="52" t="str">
        <f>IFERROR(RANK(V5,V4:V23),"")</f>
        <v/>
      </c>
    </row>
    <row r="6" spans="1:75" hidden="1" x14ac:dyDescent="0.25">
      <c r="A6" s="1" t="str">
        <f t="shared" si="0"/>
        <v/>
      </c>
      <c r="B6" s="1" t="str">
        <f>IF('Equipes et choix des points'!$A$4&lt;&gt;"",'Equipes et choix des points'!$A$4,"")</f>
        <v/>
      </c>
      <c r="C6" s="1" t="str">
        <f>IFERROR(VLOOKUP(B6,'Matchs et classements'!$O$5:$V$24,6,0),"")</f>
        <v/>
      </c>
      <c r="D6" s="1" t="str">
        <f>IFERROR(VLOOKUP(B6,'Matchs et classements'!$O$5:$V$24,8,0),"")</f>
        <v/>
      </c>
      <c r="E6" s="1" t="str">
        <f>IFERROR(VLOOKUP(B6,'Matchs et classements'!$O$5:$V$24,3,0),"")</f>
        <v/>
      </c>
      <c r="F6" s="53" t="str">
        <f t="shared" si="1"/>
        <v/>
      </c>
      <c r="G6" s="1" t="str">
        <f>IFERROR(RANK(F6,F4:F23),"")</f>
        <v/>
      </c>
      <c r="I6" s="52" t="str">
        <f t="shared" si="2"/>
        <v/>
      </c>
      <c r="J6" s="1" t="str">
        <f>IF('Equipes et choix des points'!$A$4&lt;&gt;"",'Equipes et choix des points'!$A$4,"")</f>
        <v/>
      </c>
      <c r="K6" s="52" t="str">
        <f>IFERROR(VLOOKUP(J6,'Matchs et classements'!$O$5:$V$24,7,0),"")</f>
        <v/>
      </c>
      <c r="L6" s="52" t="str">
        <f>IFERROR(VLOOKUP(J6,'Matchs et classements'!$O$5:$V$24,8,0),"")</f>
        <v/>
      </c>
      <c r="M6" s="52" t="str">
        <f>IFERROR(VLOOKUP(J6,'Matchs et classements'!$O$5:$V$24,5,0),"")</f>
        <v/>
      </c>
      <c r="N6" s="53" t="str">
        <f t="shared" si="3"/>
        <v/>
      </c>
      <c r="O6" s="52" t="str">
        <f>IFERROR(RANK(N6,N4:N23,1),"")</f>
        <v/>
      </c>
      <c r="Q6" s="52" t="str">
        <f t="shared" si="4"/>
        <v/>
      </c>
      <c r="R6" s="1" t="str">
        <f>IF('Equipes et choix des points'!$A$4&lt;&gt;"",'Equipes et choix des points'!$A$4,"")</f>
        <v/>
      </c>
      <c r="S6" s="52" t="str">
        <f>IFERROR(VLOOKUP(R6,J4:M23,3,0),"")</f>
        <v/>
      </c>
      <c r="V6" s="54" t="str">
        <f t="shared" si="5"/>
        <v/>
      </c>
      <c r="W6" s="52" t="str">
        <f>IFERROR(RANK(V6,V4:V23),"")</f>
        <v/>
      </c>
    </row>
    <row r="7" spans="1:75" hidden="1" x14ac:dyDescent="0.25">
      <c r="A7" s="1" t="str">
        <f t="shared" si="0"/>
        <v/>
      </c>
      <c r="B7" s="1" t="str">
        <f>IF('Equipes et choix des points'!$A$5&lt;&gt;"",'Equipes et choix des points'!$A$5,"")</f>
        <v/>
      </c>
      <c r="C7" s="1" t="str">
        <f>IFERROR(VLOOKUP(B7,'Matchs et classements'!$O$5:$V$24,6,0),"")</f>
        <v/>
      </c>
      <c r="D7" s="1" t="str">
        <f>IFERROR(VLOOKUP(B7,'Matchs et classements'!$O$5:$V$24,8,0),"")</f>
        <v/>
      </c>
      <c r="E7" s="1" t="str">
        <f>IFERROR(VLOOKUP(B7,'Matchs et classements'!$O$5:$V$24,3,0),"")</f>
        <v/>
      </c>
      <c r="F7" s="53" t="str">
        <f t="shared" si="1"/>
        <v/>
      </c>
      <c r="G7" s="1" t="str">
        <f>IFERROR(RANK(F7,F4:F23),"")</f>
        <v/>
      </c>
      <c r="I7" s="52" t="str">
        <f t="shared" si="2"/>
        <v/>
      </c>
      <c r="J7" s="1" t="str">
        <f>IF('Equipes et choix des points'!$A$5&lt;&gt;"",'Equipes et choix des points'!$A$5,"")</f>
        <v/>
      </c>
      <c r="K7" s="52" t="str">
        <f>IFERROR(VLOOKUP(J7,'Matchs et classements'!$O$5:$V$24,7,0),"")</f>
        <v/>
      </c>
      <c r="L7" s="52" t="str">
        <f>IFERROR(VLOOKUP(J7,'Matchs et classements'!$O$5:$V$24,8,0),"")</f>
        <v/>
      </c>
      <c r="M7" s="52" t="str">
        <f>IFERROR(VLOOKUP(J7,'Matchs et classements'!$O$5:$V$24,5,0),"")</f>
        <v/>
      </c>
      <c r="N7" s="53" t="str">
        <f t="shared" si="3"/>
        <v/>
      </c>
      <c r="O7" s="52" t="str">
        <f>IFERROR(RANK(N7,N4:N23,1),"")</f>
        <v/>
      </c>
      <c r="Q7" s="52" t="str">
        <f t="shared" si="4"/>
        <v/>
      </c>
      <c r="R7" s="1" t="str">
        <f>IF('Equipes et choix des points'!$A$5&lt;&gt;"",'Equipes et choix des points'!$A$5,"")</f>
        <v/>
      </c>
      <c r="S7" s="52" t="str">
        <f>IFERROR(VLOOKUP(R7,J4:M23,3,0),"")</f>
        <v/>
      </c>
      <c r="V7" s="54" t="str">
        <f t="shared" si="5"/>
        <v/>
      </c>
      <c r="W7" s="52" t="str">
        <f>IFERROR(RANK(V7,V4:V23),"")</f>
        <v/>
      </c>
    </row>
    <row r="8" spans="1:75" hidden="1" x14ac:dyDescent="0.25">
      <c r="A8" s="1" t="str">
        <f t="shared" si="0"/>
        <v/>
      </c>
      <c r="B8" s="1" t="str">
        <f>IF('Equipes et choix des points'!$A$6&lt;&gt;"",'Equipes et choix des points'!$A$6,"")</f>
        <v/>
      </c>
      <c r="C8" s="1" t="str">
        <f>IFERROR(VLOOKUP(B8,'Matchs et classements'!$O$5:$V$24,6,0),"")</f>
        <v/>
      </c>
      <c r="D8" s="1" t="str">
        <f>IFERROR(VLOOKUP(B8,'Matchs et classements'!$O$5:$V$24,8,0),"")</f>
        <v/>
      </c>
      <c r="E8" s="1" t="str">
        <f>IFERROR(VLOOKUP(B8,'Matchs et classements'!$O$5:$V$24,3,0),"")</f>
        <v/>
      </c>
      <c r="F8" s="53" t="str">
        <f t="shared" si="1"/>
        <v/>
      </c>
      <c r="G8" s="1" t="str">
        <f>IFERROR(RANK(F8,F4:F23),"")</f>
        <v/>
      </c>
      <c r="I8" s="52" t="str">
        <f t="shared" si="2"/>
        <v/>
      </c>
      <c r="J8" s="1" t="str">
        <f>IF('Equipes et choix des points'!$A$6&lt;&gt;"",'Equipes et choix des points'!$A$6,"")</f>
        <v/>
      </c>
      <c r="K8" s="52" t="str">
        <f>IFERROR(VLOOKUP(J8,'Matchs et classements'!$O$5:$V$24,7,0),"")</f>
        <v/>
      </c>
      <c r="L8" s="52" t="str">
        <f>IFERROR(VLOOKUP(J8,'Matchs et classements'!$O$5:$V$24,8,0),"")</f>
        <v/>
      </c>
      <c r="M8" s="52" t="str">
        <f>IFERROR(VLOOKUP(J8,'Matchs et classements'!$O$5:$V$24,5,0),"")</f>
        <v/>
      </c>
      <c r="N8" s="53" t="str">
        <f t="shared" si="3"/>
        <v/>
      </c>
      <c r="O8" s="52" t="str">
        <f>IFERROR(RANK(N8,N4:N23,1),"")</f>
        <v/>
      </c>
      <c r="Q8" s="52" t="str">
        <f t="shared" si="4"/>
        <v/>
      </c>
      <c r="R8" s="1" t="str">
        <f>IF('Equipes et choix des points'!$A$6&lt;&gt;"",'Equipes et choix des points'!$A$6,"")</f>
        <v/>
      </c>
      <c r="S8" s="52" t="str">
        <f>IFERROR(VLOOKUP(R8,J4:M23,3,0),"")</f>
        <v/>
      </c>
      <c r="V8" s="54" t="str">
        <f t="shared" si="5"/>
        <v/>
      </c>
      <c r="W8" s="52" t="str">
        <f>IFERROR(RANK(V8,V4:V23),"")</f>
        <v/>
      </c>
    </row>
    <row r="9" spans="1:75" hidden="1" x14ac:dyDescent="0.25">
      <c r="A9" s="1" t="str">
        <f t="shared" si="0"/>
        <v/>
      </c>
      <c r="B9" s="1" t="str">
        <f>IF('Equipes et choix des points'!$A$7&lt;&gt;"",'Equipes et choix des points'!$A$7,"")</f>
        <v/>
      </c>
      <c r="C9" s="1" t="str">
        <f>IFERROR(VLOOKUP(B9,'Matchs et classements'!$O$5:$V$24,6,0),"")</f>
        <v/>
      </c>
      <c r="D9" s="1" t="str">
        <f>IFERROR(VLOOKUP(B9,'Matchs et classements'!$O$5:$V$24,8,0),"")</f>
        <v/>
      </c>
      <c r="E9" s="1" t="str">
        <f>IFERROR(VLOOKUP(B9,'Matchs et classements'!$O$5:$V$24,3,0),"")</f>
        <v/>
      </c>
      <c r="F9" s="53" t="str">
        <f t="shared" si="1"/>
        <v/>
      </c>
      <c r="G9" s="1" t="str">
        <f>IFERROR(RANK(F9,F4:F23),"")</f>
        <v/>
      </c>
      <c r="I9" s="52" t="str">
        <f t="shared" si="2"/>
        <v/>
      </c>
      <c r="J9" s="1" t="str">
        <f>IF('Equipes et choix des points'!$A$7&lt;&gt;"",'Equipes et choix des points'!$A$7,"")</f>
        <v/>
      </c>
      <c r="K9" s="52" t="str">
        <f>IFERROR(VLOOKUP(J9,'Matchs et classements'!$O$5:$V$24,7,0),"")</f>
        <v/>
      </c>
      <c r="L9" s="52" t="str">
        <f>IFERROR(VLOOKUP(J9,'Matchs et classements'!$O$5:$V$24,8,0),"")</f>
        <v/>
      </c>
      <c r="M9" s="52" t="str">
        <f>IFERROR(VLOOKUP(J9,'Matchs et classements'!$O$5:$V$24,5,0),"")</f>
        <v/>
      </c>
      <c r="N9" s="53" t="str">
        <f t="shared" si="3"/>
        <v/>
      </c>
      <c r="O9" s="52" t="str">
        <f>IFERROR(RANK(N9,N4:N23,1),"")</f>
        <v/>
      </c>
      <c r="Q9" s="52" t="str">
        <f t="shared" si="4"/>
        <v/>
      </c>
      <c r="R9" s="1" t="str">
        <f>IF('Equipes et choix des points'!$A$7&lt;&gt;"",'Equipes et choix des points'!$A$7,"")</f>
        <v/>
      </c>
      <c r="S9" s="52" t="str">
        <f>IFERROR(VLOOKUP(R9,J4:M23,3,0),"")</f>
        <v/>
      </c>
      <c r="V9" s="54" t="str">
        <f t="shared" si="5"/>
        <v/>
      </c>
      <c r="W9" s="52" t="str">
        <f>IFERROR(RANK(V9,V4:V23),"")</f>
        <v/>
      </c>
    </row>
    <row r="10" spans="1:75" hidden="1" x14ac:dyDescent="0.25">
      <c r="A10" s="1" t="str">
        <f t="shared" si="0"/>
        <v/>
      </c>
      <c r="B10" s="1" t="str">
        <f>IF('Equipes et choix des points'!$A$8&lt;&gt;"",'Equipes et choix des points'!$A$8,"")</f>
        <v/>
      </c>
      <c r="C10" s="1" t="str">
        <f>IFERROR(VLOOKUP(B10,'Matchs et classements'!$O$5:$V$24,6,0),"")</f>
        <v/>
      </c>
      <c r="D10" s="1" t="str">
        <f>IFERROR(VLOOKUP(B10,'Matchs et classements'!$O$5:$V$24,8,0),"")</f>
        <v/>
      </c>
      <c r="E10" s="1" t="str">
        <f>IFERROR(VLOOKUP(B10,'Matchs et classements'!$O$5:$V$24,3,0),"")</f>
        <v/>
      </c>
      <c r="F10" s="53" t="str">
        <f t="shared" si="1"/>
        <v/>
      </c>
      <c r="G10" s="1" t="str">
        <f>IFERROR(RANK(F10,F4:F23),"")</f>
        <v/>
      </c>
      <c r="I10" s="52" t="str">
        <f t="shared" si="2"/>
        <v/>
      </c>
      <c r="J10" s="1" t="str">
        <f>IF('Equipes et choix des points'!$A$8&lt;&gt;"",'Equipes et choix des points'!$A$8,"")</f>
        <v/>
      </c>
      <c r="K10" s="52" t="str">
        <f>IFERROR(VLOOKUP(J10,'Matchs et classements'!$O$5:$V$24,7,0),"")</f>
        <v/>
      </c>
      <c r="L10" s="52" t="str">
        <f>IFERROR(VLOOKUP(J10,'Matchs et classements'!$O$5:$V$24,8,0),"")</f>
        <v/>
      </c>
      <c r="M10" s="52" t="str">
        <f>IFERROR(VLOOKUP(J10,'Matchs et classements'!$O$5:$V$24,5,0),"")</f>
        <v/>
      </c>
      <c r="N10" s="53" t="str">
        <f t="shared" si="3"/>
        <v/>
      </c>
      <c r="O10" s="52" t="str">
        <f>IFERROR(RANK(N10,N4:N23,1),"")</f>
        <v/>
      </c>
      <c r="Q10" s="52" t="str">
        <f t="shared" si="4"/>
        <v/>
      </c>
      <c r="R10" s="1" t="str">
        <f>IF('Equipes et choix des points'!$A$8&lt;&gt;"",'Equipes et choix des points'!$A$8,"")</f>
        <v/>
      </c>
      <c r="S10" s="52" t="str">
        <f>IFERROR(VLOOKUP(R10,J4:M23,3,0),"")</f>
        <v/>
      </c>
      <c r="V10" s="54" t="str">
        <f t="shared" si="5"/>
        <v/>
      </c>
      <c r="W10" s="52" t="str">
        <f>IFERROR(RANK(V10,V4:V23),"")</f>
        <v/>
      </c>
    </row>
    <row r="11" spans="1:75" hidden="1" x14ac:dyDescent="0.25">
      <c r="A11" s="1" t="str">
        <f t="shared" si="0"/>
        <v/>
      </c>
      <c r="B11" s="1" t="str">
        <f>IF('Equipes et choix des points'!$A$9&lt;&gt;"",'Equipes et choix des points'!$A$9,"")</f>
        <v/>
      </c>
      <c r="C11" s="1" t="str">
        <f>IFERROR(VLOOKUP(B11,'Matchs et classements'!$O$5:$V$24,6,0),"")</f>
        <v/>
      </c>
      <c r="D11" s="1" t="str">
        <f>IFERROR(VLOOKUP(B11,'Matchs et classements'!$O$5:$V$24,8,0),"")</f>
        <v/>
      </c>
      <c r="E11" s="1" t="str">
        <f>IFERROR(VLOOKUP(B11,'Matchs et classements'!$O$5:$V$24,3,0),"")</f>
        <v/>
      </c>
      <c r="F11" s="53" t="str">
        <f t="shared" si="1"/>
        <v/>
      </c>
      <c r="G11" s="1" t="str">
        <f>IFERROR(RANK(F11,F4:F23),"")</f>
        <v/>
      </c>
      <c r="I11" s="52" t="str">
        <f t="shared" si="2"/>
        <v/>
      </c>
      <c r="J11" s="1" t="str">
        <f>IF('Equipes et choix des points'!$A$9&lt;&gt;"",'Equipes et choix des points'!$A$9,"")</f>
        <v/>
      </c>
      <c r="K11" s="52" t="str">
        <f>IFERROR(VLOOKUP(J11,'Matchs et classements'!$O$5:$V$24,7,0),"")</f>
        <v/>
      </c>
      <c r="L11" s="52" t="str">
        <f>IFERROR(VLOOKUP(J11,'Matchs et classements'!$O$5:$V$24,8,0),"")</f>
        <v/>
      </c>
      <c r="M11" s="52" t="str">
        <f>IFERROR(VLOOKUP(J11,'Matchs et classements'!$O$5:$V$24,5,0),"")</f>
        <v/>
      </c>
      <c r="N11" s="53" t="str">
        <f t="shared" si="3"/>
        <v/>
      </c>
      <c r="O11" s="52" t="str">
        <f>IFERROR(RANK(N11,N4:N23,1),"")</f>
        <v/>
      </c>
      <c r="Q11" s="52" t="str">
        <f t="shared" si="4"/>
        <v/>
      </c>
      <c r="R11" s="1" t="str">
        <f>IF('Equipes et choix des points'!$A$9&lt;&gt;"",'Equipes et choix des points'!$A$9,"")</f>
        <v/>
      </c>
      <c r="S11" s="52" t="str">
        <f>IFERROR(VLOOKUP(R11,J4:M23,3,0),"")</f>
        <v/>
      </c>
      <c r="V11" s="54" t="str">
        <f t="shared" si="5"/>
        <v/>
      </c>
      <c r="W11" s="52" t="str">
        <f>IFERROR(RANK(V11,V4:V23),"")</f>
        <v/>
      </c>
    </row>
    <row r="12" spans="1:75" hidden="1" x14ac:dyDescent="0.25">
      <c r="A12" s="1" t="str">
        <f t="shared" si="0"/>
        <v/>
      </c>
      <c r="B12" s="1" t="str">
        <f>IF('Equipes et choix des points'!$A$10&lt;&gt;"",'Equipes et choix des points'!$A$10,"")</f>
        <v/>
      </c>
      <c r="C12" s="1" t="str">
        <f>IFERROR(VLOOKUP(B12,'Matchs et classements'!$O$5:$V$24,6,0),"")</f>
        <v/>
      </c>
      <c r="D12" s="1" t="str">
        <f>IFERROR(VLOOKUP(B12,'Matchs et classements'!$O$5:$V$24,8,0),"")</f>
        <v/>
      </c>
      <c r="E12" s="1" t="str">
        <f>IFERROR(VLOOKUP(B12,'Matchs et classements'!$O$5:$V$24,3,0),"")</f>
        <v/>
      </c>
      <c r="F12" s="53" t="str">
        <f t="shared" si="1"/>
        <v/>
      </c>
      <c r="G12" s="1" t="str">
        <f>IFERROR(RANK(F12,F4:F23),"")</f>
        <v/>
      </c>
      <c r="I12" s="52" t="str">
        <f t="shared" si="2"/>
        <v/>
      </c>
      <c r="J12" s="1" t="str">
        <f>IF('Equipes et choix des points'!$A$10&lt;&gt;"",'Equipes et choix des points'!$A$10,"")</f>
        <v/>
      </c>
      <c r="K12" s="52" t="str">
        <f>IFERROR(VLOOKUP(J12,'Matchs et classements'!$O$5:$V$24,7,0),"")</f>
        <v/>
      </c>
      <c r="L12" s="52" t="str">
        <f>IFERROR(VLOOKUP(J12,'Matchs et classements'!$O$5:$V$24,8,0),"")</f>
        <v/>
      </c>
      <c r="M12" s="52" t="str">
        <f>IFERROR(VLOOKUP(J12,'Matchs et classements'!$O$5:$V$24,5,0),"")</f>
        <v/>
      </c>
      <c r="N12" s="53" t="str">
        <f t="shared" si="3"/>
        <v/>
      </c>
      <c r="O12" s="52" t="str">
        <f>IFERROR(RANK(N12,N4:N23,1),"")</f>
        <v/>
      </c>
      <c r="Q12" s="52" t="str">
        <f t="shared" si="4"/>
        <v/>
      </c>
      <c r="R12" s="1" t="str">
        <f>IF('Equipes et choix des points'!$A$10&lt;&gt;"",'Equipes et choix des points'!$A$10,"")</f>
        <v/>
      </c>
      <c r="S12" s="52" t="str">
        <f>IFERROR(VLOOKUP(R12,J4:M23,3,0),"")</f>
        <v/>
      </c>
      <c r="V12" s="54" t="str">
        <f t="shared" si="5"/>
        <v/>
      </c>
      <c r="W12" s="52" t="str">
        <f>IFERROR(RANK(V12,V4:V23),"")</f>
        <v/>
      </c>
    </row>
    <row r="13" spans="1:75" hidden="1" x14ac:dyDescent="0.25">
      <c r="A13" s="1" t="str">
        <f t="shared" si="0"/>
        <v/>
      </c>
      <c r="B13" s="1" t="str">
        <f>IF('Equipes et choix des points'!$A$11&lt;&gt;"",'Equipes et choix des points'!$A$11,"")</f>
        <v/>
      </c>
      <c r="C13" s="1" t="str">
        <f>IFERROR(VLOOKUP(B13,'Matchs et classements'!$O$5:$V$24,6,0),"")</f>
        <v/>
      </c>
      <c r="D13" s="1" t="str">
        <f>IFERROR(VLOOKUP(B13,'Matchs et classements'!$O$5:$V$24,8,0),"")</f>
        <v/>
      </c>
      <c r="E13" s="1" t="str">
        <f>IFERROR(VLOOKUP(B13,'Matchs et classements'!$O$5:$V$24,3,0),"")</f>
        <v/>
      </c>
      <c r="F13" s="53" t="str">
        <f t="shared" si="1"/>
        <v/>
      </c>
      <c r="G13" s="1" t="str">
        <f>IFERROR(RANK(F13,F4:F23),"")</f>
        <v/>
      </c>
      <c r="I13" s="52" t="str">
        <f t="shared" si="2"/>
        <v/>
      </c>
      <c r="J13" s="1" t="str">
        <f>IF('Equipes et choix des points'!$A$11&lt;&gt;"",'Equipes et choix des points'!$A$11,"")</f>
        <v/>
      </c>
      <c r="K13" s="52" t="str">
        <f>IFERROR(VLOOKUP(J13,'Matchs et classements'!$O$5:$V$24,7,0),"")</f>
        <v/>
      </c>
      <c r="L13" s="52" t="str">
        <f>IFERROR(VLOOKUP(J13,'Matchs et classements'!$O$5:$V$24,8,0),"")</f>
        <v/>
      </c>
      <c r="M13" s="52" t="str">
        <f>IFERROR(VLOOKUP(J13,'Matchs et classements'!$O$5:$V$24,5,0),"")</f>
        <v/>
      </c>
      <c r="N13" s="53" t="str">
        <f t="shared" si="3"/>
        <v/>
      </c>
      <c r="O13" s="52" t="str">
        <f>IFERROR(RANK(N13,N4:N23,1),"")</f>
        <v/>
      </c>
      <c r="Q13" s="52" t="str">
        <f t="shared" si="4"/>
        <v/>
      </c>
      <c r="R13" s="1" t="str">
        <f>IF('Equipes et choix des points'!$A$11&lt;&gt;"",'Equipes et choix des points'!$A$11,"")</f>
        <v/>
      </c>
      <c r="S13" s="52" t="str">
        <f>IFERROR(VLOOKUP(R13,J4:M23,3,0),"")</f>
        <v/>
      </c>
      <c r="V13" s="54" t="str">
        <f t="shared" si="5"/>
        <v/>
      </c>
      <c r="W13" s="52" t="str">
        <f>IFERROR(RANK(V13,V4:V23),"")</f>
        <v/>
      </c>
    </row>
    <row r="14" spans="1:75" hidden="1" x14ac:dyDescent="0.25">
      <c r="A14" s="1" t="str">
        <f t="shared" si="0"/>
        <v/>
      </c>
      <c r="B14" s="1" t="str">
        <f>IF('Equipes et choix des points'!$A$12&lt;&gt;"",'Equipes et choix des points'!$A$12,"")</f>
        <v/>
      </c>
      <c r="C14" s="1" t="str">
        <f>IFERROR(VLOOKUP(B14,'Matchs et classements'!$O$5:$V$24,6,0),"")</f>
        <v/>
      </c>
      <c r="D14" s="1" t="str">
        <f>IFERROR(VLOOKUP(B14,'Matchs et classements'!$O$5:$V$24,8,0),"")</f>
        <v/>
      </c>
      <c r="E14" s="1" t="str">
        <f>IFERROR(VLOOKUP(B14,'Matchs et classements'!$O$5:$V$24,3,0),"")</f>
        <v/>
      </c>
      <c r="F14" s="53" t="str">
        <f t="shared" si="1"/>
        <v/>
      </c>
      <c r="G14" s="1" t="str">
        <f>IFERROR(RANK(F14,F4:F23),"")</f>
        <v/>
      </c>
      <c r="I14" s="52" t="str">
        <f t="shared" si="2"/>
        <v/>
      </c>
      <c r="J14" s="1" t="str">
        <f>IF('Equipes et choix des points'!$A$12&lt;&gt;"",'Equipes et choix des points'!$A$12,"")</f>
        <v/>
      </c>
      <c r="K14" s="52" t="str">
        <f>IFERROR(VLOOKUP(J14,'Matchs et classements'!$O$5:$V$24,7,0),"")</f>
        <v/>
      </c>
      <c r="L14" s="52" t="str">
        <f>IFERROR(VLOOKUP(J14,'Matchs et classements'!$O$5:$V$24,8,0),"")</f>
        <v/>
      </c>
      <c r="M14" s="52" t="str">
        <f>IFERROR(VLOOKUP(J14,'Matchs et classements'!$O$5:$V$24,5,0),"")</f>
        <v/>
      </c>
      <c r="N14" s="53" t="str">
        <f t="shared" si="3"/>
        <v/>
      </c>
      <c r="O14" s="52" t="str">
        <f>IFERROR(RANK(N14,N4:N23,1),"")</f>
        <v/>
      </c>
      <c r="Q14" s="52" t="str">
        <f t="shared" si="4"/>
        <v/>
      </c>
      <c r="R14" s="1" t="str">
        <f>IF('Equipes et choix des points'!$A$12&lt;&gt;"",'Equipes et choix des points'!$A$12,"")</f>
        <v/>
      </c>
      <c r="S14" s="52" t="str">
        <f>IFERROR(VLOOKUP(R14,J4:M23,3,0),"")</f>
        <v/>
      </c>
      <c r="V14" s="54" t="str">
        <f t="shared" si="5"/>
        <v/>
      </c>
      <c r="W14" s="52" t="str">
        <f>IFERROR(RANK(V14,V4:V23),"")</f>
        <v/>
      </c>
    </row>
    <row r="15" spans="1:75" hidden="1" x14ac:dyDescent="0.25">
      <c r="A15" s="1" t="str">
        <f t="shared" si="0"/>
        <v/>
      </c>
      <c r="B15" s="1" t="str">
        <f>IF('Equipes et choix des points'!$A$13&lt;&gt;"",'Equipes et choix des points'!$A$13,"")</f>
        <v/>
      </c>
      <c r="C15" s="1" t="str">
        <f>IFERROR(VLOOKUP(B15,'Matchs et classements'!$O$5:$V$24,6,0),"")</f>
        <v/>
      </c>
      <c r="D15" s="1" t="str">
        <f>IFERROR(VLOOKUP(B15,'Matchs et classements'!$O$5:$V$24,8,0),"")</f>
        <v/>
      </c>
      <c r="E15" s="1" t="str">
        <f>IFERROR(VLOOKUP(B15,'Matchs et classements'!$O$5:$V$24,3,0),"")</f>
        <v/>
      </c>
      <c r="F15" s="53" t="str">
        <f t="shared" si="1"/>
        <v/>
      </c>
      <c r="G15" s="1" t="str">
        <f>IFERROR(RANK(F15,F4:F23),"")</f>
        <v/>
      </c>
      <c r="I15" s="52" t="str">
        <f t="shared" si="2"/>
        <v/>
      </c>
      <c r="J15" s="1" t="str">
        <f>IF('Equipes et choix des points'!$A$13&lt;&gt;"",'Equipes et choix des points'!$A$13,"")</f>
        <v/>
      </c>
      <c r="K15" s="52" t="str">
        <f>IFERROR(VLOOKUP(J15,'Matchs et classements'!$O$5:$V$24,7,0),"")</f>
        <v/>
      </c>
      <c r="L15" s="52" t="str">
        <f>IFERROR(VLOOKUP(J15,'Matchs et classements'!$O$5:$V$24,8,0),"")</f>
        <v/>
      </c>
      <c r="M15" s="52" t="str">
        <f>IFERROR(VLOOKUP(J15,'Matchs et classements'!$O$5:$V$24,5,0),"")</f>
        <v/>
      </c>
      <c r="N15" s="53" t="str">
        <f t="shared" si="3"/>
        <v/>
      </c>
      <c r="O15" s="52" t="str">
        <f>IFERROR(RANK(N15,N4:N23,1),"")</f>
        <v/>
      </c>
      <c r="Q15" s="52" t="str">
        <f t="shared" si="4"/>
        <v/>
      </c>
      <c r="R15" s="1" t="str">
        <f>IF('Equipes et choix des points'!$A$13&lt;&gt;"",'Equipes et choix des points'!$A$13,"")</f>
        <v/>
      </c>
      <c r="S15" s="52" t="str">
        <f>IFERROR(VLOOKUP(R15,J4:M23,3,0),"")</f>
        <v/>
      </c>
      <c r="V15" s="54" t="str">
        <f t="shared" si="5"/>
        <v/>
      </c>
      <c r="W15" s="52" t="str">
        <f>IFERROR(RANK(V15,V4:V23),"")</f>
        <v/>
      </c>
    </row>
    <row r="16" spans="1:75" hidden="1" x14ac:dyDescent="0.25">
      <c r="A16" s="1" t="str">
        <f t="shared" si="0"/>
        <v/>
      </c>
      <c r="B16" s="1" t="str">
        <f>IF('Equipes et choix des points'!$A$14&lt;&gt;"",'Equipes et choix des points'!$A$14,"")</f>
        <v/>
      </c>
      <c r="C16" s="1" t="str">
        <f>IFERROR(VLOOKUP(B16,'Matchs et classements'!$O$5:$V$24,6,0),"")</f>
        <v/>
      </c>
      <c r="D16" s="1" t="str">
        <f>IFERROR(VLOOKUP(B16,'Matchs et classements'!$O$5:$V$24,8,0),"")</f>
        <v/>
      </c>
      <c r="E16" s="1" t="str">
        <f>IFERROR(VLOOKUP(B16,'Matchs et classements'!$O$5:$V$24,3,0),"")</f>
        <v/>
      </c>
      <c r="F16" s="53" t="str">
        <f t="shared" si="1"/>
        <v/>
      </c>
      <c r="G16" s="1" t="str">
        <f>IFERROR(RANK(F16,F4:F23),"")</f>
        <v/>
      </c>
      <c r="I16" s="52" t="str">
        <f t="shared" si="2"/>
        <v/>
      </c>
      <c r="J16" s="1" t="str">
        <f>IF('Equipes et choix des points'!$A$14&lt;&gt;"",'Equipes et choix des points'!$A$14,"")</f>
        <v/>
      </c>
      <c r="K16" s="52" t="str">
        <f>IFERROR(VLOOKUP(J16,'Matchs et classements'!$O$5:$V$24,7,0),"")</f>
        <v/>
      </c>
      <c r="L16" s="52" t="str">
        <f>IFERROR(VLOOKUP(J16,'Matchs et classements'!$O$5:$V$24,8,0),"")</f>
        <v/>
      </c>
      <c r="M16" s="52" t="str">
        <f>IFERROR(VLOOKUP(J16,'Matchs et classements'!$O$5:$V$24,5,0),"")</f>
        <v/>
      </c>
      <c r="N16" s="53" t="str">
        <f t="shared" si="3"/>
        <v/>
      </c>
      <c r="O16" s="52" t="str">
        <f>IFERROR(RANK(N16,N4:N23,1),"")</f>
        <v/>
      </c>
      <c r="Q16" s="52" t="str">
        <f t="shared" si="4"/>
        <v/>
      </c>
      <c r="R16" s="1" t="str">
        <f>IF('Equipes et choix des points'!$A$14&lt;&gt;"",'Equipes et choix des points'!$A$14,"")</f>
        <v/>
      </c>
      <c r="S16" s="52" t="str">
        <f>IFERROR(VLOOKUP(R16,J4:M23,3,0),"")</f>
        <v/>
      </c>
      <c r="V16" s="54" t="str">
        <f t="shared" si="5"/>
        <v/>
      </c>
      <c r="W16" s="52" t="str">
        <f>IFERROR(RANK(V16,V4:V23),"")</f>
        <v/>
      </c>
    </row>
    <row r="17" spans="1:75" hidden="1" x14ac:dyDescent="0.25">
      <c r="A17" s="1" t="str">
        <f t="shared" si="0"/>
        <v/>
      </c>
      <c r="B17" s="1" t="str">
        <f>IF('Equipes et choix des points'!$A$15&lt;&gt;"",'Equipes et choix des points'!$A$15,"")</f>
        <v/>
      </c>
      <c r="C17" s="1" t="str">
        <f>IFERROR(VLOOKUP(B17,'Matchs et classements'!$O$5:$V$24,6,0),"")</f>
        <v/>
      </c>
      <c r="D17" s="1" t="str">
        <f>IFERROR(VLOOKUP(B17,'Matchs et classements'!$O$5:$V$24,8,0),"")</f>
        <v/>
      </c>
      <c r="E17" s="1" t="str">
        <f>IFERROR(VLOOKUP(B17,'Matchs et classements'!$O$5:$V$24,3,0),"")</f>
        <v/>
      </c>
      <c r="F17" s="53" t="str">
        <f t="shared" si="1"/>
        <v/>
      </c>
      <c r="G17" s="1" t="str">
        <f>IFERROR(RANK(F17,F4:F23),"")</f>
        <v/>
      </c>
      <c r="I17" s="52" t="str">
        <f t="shared" si="2"/>
        <v/>
      </c>
      <c r="J17" s="1" t="str">
        <f>IF('Equipes et choix des points'!$A$15&lt;&gt;"",'Equipes et choix des points'!$A$15,"")</f>
        <v/>
      </c>
      <c r="K17" s="52" t="str">
        <f>IFERROR(VLOOKUP(J17,'Matchs et classements'!$O$5:$V$24,7,0),"")</f>
        <v/>
      </c>
      <c r="L17" s="52" t="str">
        <f>IFERROR(VLOOKUP(J17,'Matchs et classements'!$O$5:$V$24,8,0),"")</f>
        <v/>
      </c>
      <c r="M17" s="52" t="str">
        <f>IFERROR(VLOOKUP(J17,'Matchs et classements'!$O$5:$V$24,5,0),"")</f>
        <v/>
      </c>
      <c r="N17" s="53" t="str">
        <f t="shared" si="3"/>
        <v/>
      </c>
      <c r="O17" s="52" t="str">
        <f>IFERROR(RANK(N17,N4:N23,1),"")</f>
        <v/>
      </c>
      <c r="Q17" s="52" t="str">
        <f t="shared" si="4"/>
        <v/>
      </c>
      <c r="R17" s="1" t="str">
        <f>IF('Equipes et choix des points'!$A$15&lt;&gt;"",'Equipes et choix des points'!$A$15,"")</f>
        <v/>
      </c>
      <c r="S17" s="52" t="str">
        <f>IFERROR(VLOOKUP(R17,J4:M23,3,0),"")</f>
        <v/>
      </c>
      <c r="V17" s="54" t="str">
        <f t="shared" si="5"/>
        <v/>
      </c>
      <c r="W17" s="52" t="str">
        <f>IFERROR(RANK(V17,V4:V23),"")</f>
        <v/>
      </c>
    </row>
    <row r="18" spans="1:75" hidden="1" x14ac:dyDescent="0.25">
      <c r="A18" s="1" t="str">
        <f t="shared" si="0"/>
        <v/>
      </c>
      <c r="B18" s="1" t="str">
        <f>IF('Equipes et choix des points'!$A$16&lt;&gt;"",'Equipes et choix des points'!$A$16,"")</f>
        <v/>
      </c>
      <c r="C18" s="1" t="str">
        <f>IFERROR(VLOOKUP(B18,'Matchs et classements'!$O$5:$V$24,6,0),"")</f>
        <v/>
      </c>
      <c r="D18" s="1" t="str">
        <f>IFERROR(VLOOKUP(B18,'Matchs et classements'!$O$5:$V$24,8,0),"")</f>
        <v/>
      </c>
      <c r="E18" s="1" t="str">
        <f>IFERROR(VLOOKUP(B18,'Matchs et classements'!$O$5:$V$24,3,0),"")</f>
        <v/>
      </c>
      <c r="F18" s="53" t="str">
        <f t="shared" si="1"/>
        <v/>
      </c>
      <c r="G18" s="1" t="str">
        <f>IFERROR(RANK(F18,F4:F23),"")</f>
        <v/>
      </c>
      <c r="I18" s="52" t="str">
        <f t="shared" si="2"/>
        <v/>
      </c>
      <c r="J18" s="1" t="str">
        <f>IF('Equipes et choix des points'!$A$16&lt;&gt;"",'Equipes et choix des points'!$A$16,"")</f>
        <v/>
      </c>
      <c r="K18" s="52" t="str">
        <f>IFERROR(VLOOKUP(J18,'Matchs et classements'!$O$5:$V$24,7,0),"")</f>
        <v/>
      </c>
      <c r="L18" s="52" t="str">
        <f>IFERROR(VLOOKUP(J18,'Matchs et classements'!$O$5:$V$24,8,0),"")</f>
        <v/>
      </c>
      <c r="M18" s="52" t="str">
        <f>IFERROR(VLOOKUP(J18,'Matchs et classements'!$O$5:$V$24,5,0),"")</f>
        <v/>
      </c>
      <c r="N18" s="53" t="str">
        <f t="shared" si="3"/>
        <v/>
      </c>
      <c r="O18" s="52" t="str">
        <f>IFERROR(RANK(N18,N4:N23,1),"")</f>
        <v/>
      </c>
      <c r="Q18" s="52" t="str">
        <f t="shared" si="4"/>
        <v/>
      </c>
      <c r="R18" s="1" t="str">
        <f>IF('Equipes et choix des points'!$A$16&lt;&gt;"",'Equipes et choix des points'!$A$16,"")</f>
        <v/>
      </c>
      <c r="S18" s="52" t="str">
        <f>IFERROR(VLOOKUP(R18,J4:M23,3,0),"")</f>
        <v/>
      </c>
      <c r="V18" s="54" t="str">
        <f t="shared" si="5"/>
        <v/>
      </c>
      <c r="W18" s="52" t="str">
        <f>IFERROR(RANK(V18,V4:V23),"")</f>
        <v/>
      </c>
    </row>
    <row r="19" spans="1:75" hidden="1" x14ac:dyDescent="0.25">
      <c r="A19" s="1" t="str">
        <f t="shared" si="0"/>
        <v/>
      </c>
      <c r="B19" s="1" t="str">
        <f>IF('Equipes et choix des points'!$A$17&lt;&gt;"",'Equipes et choix des points'!$A$17,"")</f>
        <v/>
      </c>
      <c r="C19" s="1" t="str">
        <f>IFERROR(VLOOKUP(B19,'Matchs et classements'!$O$5:$V$24,6,0),"")</f>
        <v/>
      </c>
      <c r="D19" s="1" t="str">
        <f>IFERROR(VLOOKUP(B19,'Matchs et classements'!$O$5:$V$24,8,0),"")</f>
        <v/>
      </c>
      <c r="E19" s="1" t="str">
        <f>IFERROR(VLOOKUP(B19,'Matchs et classements'!$O$5:$V$24,3,0),"")</f>
        <v/>
      </c>
      <c r="F19" s="53" t="str">
        <f t="shared" si="1"/>
        <v/>
      </c>
      <c r="G19" s="1" t="str">
        <f>IFERROR(RANK(F19,F4:F23),"")</f>
        <v/>
      </c>
      <c r="I19" s="52" t="str">
        <f t="shared" si="2"/>
        <v/>
      </c>
      <c r="J19" s="1" t="str">
        <f>IF('Equipes et choix des points'!$A$17&lt;&gt;"",'Equipes et choix des points'!$A$17,"")</f>
        <v/>
      </c>
      <c r="K19" s="52" t="str">
        <f>IFERROR(VLOOKUP(J19,'Matchs et classements'!$O$5:$V$24,7,0),"")</f>
        <v/>
      </c>
      <c r="L19" s="52" t="str">
        <f>IFERROR(VLOOKUP(J19,'Matchs et classements'!$O$5:$V$24,8,0),"")</f>
        <v/>
      </c>
      <c r="M19" s="52" t="str">
        <f>IFERROR(VLOOKUP(J19,'Matchs et classements'!$O$5:$V$24,5,0),"")</f>
        <v/>
      </c>
      <c r="N19" s="53" t="str">
        <f t="shared" si="3"/>
        <v/>
      </c>
      <c r="O19" s="52" t="str">
        <f>IFERROR(RANK(N19,N4:N23,1),"")</f>
        <v/>
      </c>
      <c r="Q19" s="52" t="str">
        <f t="shared" si="4"/>
        <v/>
      </c>
      <c r="R19" s="1" t="str">
        <f>IF('Equipes et choix des points'!$A$17&lt;&gt;"",'Equipes et choix des points'!$A$17,"")</f>
        <v/>
      </c>
      <c r="S19" s="52" t="str">
        <f>IFERROR(VLOOKUP(R19,J4:M23,3,0),"")</f>
        <v/>
      </c>
      <c r="V19" s="54" t="str">
        <f t="shared" si="5"/>
        <v/>
      </c>
      <c r="W19" s="52" t="str">
        <f>IFERROR(RANK(V19,V4:V23),"")</f>
        <v/>
      </c>
    </row>
    <row r="20" spans="1:75" hidden="1" x14ac:dyDescent="0.25">
      <c r="A20" s="1" t="str">
        <f t="shared" si="0"/>
        <v/>
      </c>
      <c r="B20" s="1" t="str">
        <f>IF('Equipes et choix des points'!$A$18&lt;&gt;"",'Equipes et choix des points'!$A$18,"")</f>
        <v/>
      </c>
      <c r="C20" s="1" t="str">
        <f>IFERROR(VLOOKUP(B20,'Matchs et classements'!$O$5:$V$24,6,0),"")</f>
        <v/>
      </c>
      <c r="D20" s="1" t="str">
        <f>IFERROR(VLOOKUP(B20,'Matchs et classements'!$O$5:$V$24,8,0),"")</f>
        <v/>
      </c>
      <c r="E20" s="1" t="str">
        <f>IFERROR(VLOOKUP(B20,'Matchs et classements'!$O$5:$V$24,3,0),"")</f>
        <v/>
      </c>
      <c r="F20" s="53" t="str">
        <f t="shared" si="1"/>
        <v/>
      </c>
      <c r="G20" s="1" t="str">
        <f>IFERROR(RANK(F20,F4:F23),"")</f>
        <v/>
      </c>
      <c r="I20" s="52" t="str">
        <f t="shared" si="2"/>
        <v/>
      </c>
      <c r="J20" s="1" t="str">
        <f>IF('Equipes et choix des points'!$A$18&lt;&gt;"",'Equipes et choix des points'!$A$18,"")</f>
        <v/>
      </c>
      <c r="K20" s="52" t="str">
        <f>IFERROR(VLOOKUP(J20,'Matchs et classements'!$O$5:$V$24,7,0),"")</f>
        <v/>
      </c>
      <c r="L20" s="52" t="str">
        <f>IFERROR(VLOOKUP(J20,'Matchs et classements'!$O$5:$V$24,8,0),"")</f>
        <v/>
      </c>
      <c r="M20" s="52" t="str">
        <f>IFERROR(VLOOKUP(J20,'Matchs et classements'!$O$5:$V$24,5,0),"")</f>
        <v/>
      </c>
      <c r="N20" s="53" t="str">
        <f t="shared" si="3"/>
        <v/>
      </c>
      <c r="O20" s="52" t="str">
        <f>IFERROR(RANK(N20,N4:N23,1),"")</f>
        <v/>
      </c>
      <c r="Q20" s="52" t="str">
        <f t="shared" si="4"/>
        <v/>
      </c>
      <c r="R20" s="1" t="str">
        <f>IF('Equipes et choix des points'!$A$18&lt;&gt;"",'Equipes et choix des points'!$A$18,"")</f>
        <v/>
      </c>
      <c r="S20" s="52" t="str">
        <f>IFERROR(VLOOKUP(R20,J4:M23,3,0),"")</f>
        <v/>
      </c>
      <c r="V20" s="54" t="str">
        <f t="shared" si="5"/>
        <v/>
      </c>
      <c r="W20" s="52" t="str">
        <f>IFERROR(RANK(V20,V4:V23),"")</f>
        <v/>
      </c>
    </row>
    <row r="21" spans="1:75" hidden="1" x14ac:dyDescent="0.25">
      <c r="A21" s="1" t="str">
        <f t="shared" si="0"/>
        <v/>
      </c>
      <c r="B21" s="1" t="str">
        <f>IF('Equipes et choix des points'!$A$19&lt;&gt;"",'Equipes et choix des points'!$A$19,"")</f>
        <v/>
      </c>
      <c r="C21" s="1" t="str">
        <f>IFERROR(VLOOKUP(B21,'Matchs et classements'!$O$5:$V$24,6,0),"")</f>
        <v/>
      </c>
      <c r="D21" s="1" t="str">
        <f>IFERROR(VLOOKUP(B21,'Matchs et classements'!$O$5:$V$24,8,0),"")</f>
        <v/>
      </c>
      <c r="E21" s="1" t="str">
        <f>IFERROR(VLOOKUP(B21,'Matchs et classements'!$O$5:$V$24,3,0),"")</f>
        <v/>
      </c>
      <c r="F21" s="53" t="str">
        <f t="shared" si="1"/>
        <v/>
      </c>
      <c r="G21" s="1" t="str">
        <f>IFERROR(RANK(F21,F4:F23),"")</f>
        <v/>
      </c>
      <c r="I21" s="52" t="str">
        <f t="shared" si="2"/>
        <v/>
      </c>
      <c r="J21" s="1" t="str">
        <f>IF('Equipes et choix des points'!$A$19&lt;&gt;"",'Equipes et choix des points'!$A$19,"")</f>
        <v/>
      </c>
      <c r="K21" s="52" t="str">
        <f>IFERROR(VLOOKUP(J21,'Matchs et classements'!$O$5:$V$24,7,0),"")</f>
        <v/>
      </c>
      <c r="L21" s="52" t="str">
        <f>IFERROR(VLOOKUP(J21,'Matchs et classements'!$O$5:$V$24,8,0),"")</f>
        <v/>
      </c>
      <c r="M21" s="52" t="str">
        <f>IFERROR(VLOOKUP(J21,'Matchs et classements'!$O$5:$V$24,5,0),"")</f>
        <v/>
      </c>
      <c r="N21" s="53" t="str">
        <f t="shared" si="3"/>
        <v/>
      </c>
      <c r="O21" s="52" t="str">
        <f>IFERROR(RANK(N21,N4:N23,1),"")</f>
        <v/>
      </c>
      <c r="Q21" s="52" t="str">
        <f t="shared" si="4"/>
        <v/>
      </c>
      <c r="R21" s="1" t="str">
        <f>IF('Equipes et choix des points'!$A$19&lt;&gt;"",'Equipes et choix des points'!$A$19,"")</f>
        <v/>
      </c>
      <c r="S21" s="52" t="str">
        <f>IFERROR(VLOOKUP(R21,J4:M23,3,0),"")</f>
        <v/>
      </c>
      <c r="V21" s="54" t="str">
        <f t="shared" si="5"/>
        <v/>
      </c>
      <c r="W21" s="52" t="str">
        <f>IFERROR(RANK(V21,V4:V23),"")</f>
        <v/>
      </c>
    </row>
    <row r="22" spans="1:75" hidden="1" x14ac:dyDescent="0.25">
      <c r="A22" s="1" t="str">
        <f t="shared" si="0"/>
        <v/>
      </c>
      <c r="B22" s="1" t="str">
        <f>IF('Equipes et choix des points'!$A$20&lt;&gt;"",'Equipes et choix des points'!$A$20,"")</f>
        <v/>
      </c>
      <c r="C22" s="1" t="str">
        <f>IFERROR(VLOOKUP(B22,'Matchs et classements'!$O$5:$V$24,6,0),"")</f>
        <v/>
      </c>
      <c r="D22" s="1" t="str">
        <f>IFERROR(VLOOKUP(B22,'Matchs et classements'!$O$5:$V$24,8,0),"")</f>
        <v/>
      </c>
      <c r="E22" s="1" t="str">
        <f>IFERROR(VLOOKUP(B22,'Matchs et classements'!$O$5:$V$24,3,0),"")</f>
        <v/>
      </c>
      <c r="F22" s="53" t="str">
        <f t="shared" si="1"/>
        <v/>
      </c>
      <c r="G22" s="1" t="str">
        <f>IFERROR(RANK(F22,F4:F23),"")</f>
        <v/>
      </c>
      <c r="I22" s="52" t="str">
        <f t="shared" si="2"/>
        <v/>
      </c>
      <c r="J22" s="1" t="str">
        <f>IF('Equipes et choix des points'!$A$20&lt;&gt;"",'Equipes et choix des points'!$A$20,"")</f>
        <v/>
      </c>
      <c r="K22" s="52" t="str">
        <f>IFERROR(VLOOKUP(J22,'Matchs et classements'!$O$5:$V$24,7,0),"")</f>
        <v/>
      </c>
      <c r="L22" s="52" t="str">
        <f>IFERROR(VLOOKUP(J22,'Matchs et classements'!$O$5:$V$24,8,0),"")</f>
        <v/>
      </c>
      <c r="M22" s="52" t="str">
        <f>IFERROR(VLOOKUP(J22,'Matchs et classements'!$O$5:$V$24,5,0),"")</f>
        <v/>
      </c>
      <c r="N22" s="53" t="str">
        <f t="shared" si="3"/>
        <v/>
      </c>
      <c r="O22" s="52" t="str">
        <f>IFERROR(RANK(N22,N4:N23,1),"")</f>
        <v/>
      </c>
      <c r="Q22" s="52" t="str">
        <f t="shared" si="4"/>
        <v/>
      </c>
      <c r="R22" s="1" t="str">
        <f>IF('Equipes et choix des points'!$A$20&lt;&gt;"",'Equipes et choix des points'!$A$20,"")</f>
        <v/>
      </c>
      <c r="S22" s="52" t="str">
        <f>IFERROR(VLOOKUP(R22,J4:M23,3,0),"")</f>
        <v/>
      </c>
      <c r="V22" s="54" t="str">
        <f t="shared" si="5"/>
        <v/>
      </c>
      <c r="W22" s="52" t="str">
        <f>IFERROR(RANK(V22,V4:V23),"")</f>
        <v/>
      </c>
    </row>
    <row r="23" spans="1:75" hidden="1" x14ac:dyDescent="0.25">
      <c r="A23" s="1" t="str">
        <f t="shared" si="0"/>
        <v/>
      </c>
      <c r="B23" s="1" t="str">
        <f>IF('Equipes et choix des points'!$A$21&lt;&gt;"",'Equipes et choix des points'!$A$21,"")</f>
        <v/>
      </c>
      <c r="C23" s="1" t="str">
        <f>IFERROR(VLOOKUP(B23,'Matchs et classements'!$O$5:$V$24,6,0),"")</f>
        <v/>
      </c>
      <c r="D23" s="1" t="str">
        <f>IFERROR(VLOOKUP(B23,'Matchs et classements'!$O$5:$V$24,8,0),"")</f>
        <v/>
      </c>
      <c r="E23" s="1" t="str">
        <f>IFERROR(VLOOKUP(B23,'Matchs et classements'!$O$5:$V$24,3,0),"")</f>
        <v/>
      </c>
      <c r="F23" s="53" t="str">
        <f t="shared" si="1"/>
        <v/>
      </c>
      <c r="G23" s="1" t="str">
        <f>IFERROR(RANK(F23,F4:F23),"")</f>
        <v/>
      </c>
      <c r="I23" s="52" t="str">
        <f t="shared" si="2"/>
        <v/>
      </c>
      <c r="J23" s="1" t="str">
        <f>IF('Equipes et choix des points'!$A$21&lt;&gt;"",'Equipes et choix des points'!$A$21,"")</f>
        <v/>
      </c>
      <c r="K23" s="52" t="str">
        <f>IFERROR(VLOOKUP(J23,'Matchs et classements'!$O$5:$V$24,7,0),"")</f>
        <v/>
      </c>
      <c r="L23" s="52" t="str">
        <f>IFERROR(VLOOKUP(J23,'Matchs et classements'!$O$5:$V$24,8,0),"")</f>
        <v/>
      </c>
      <c r="M23" s="52" t="str">
        <f>IFERROR(VLOOKUP(J23,'Matchs et classements'!$O$5:$V$24,5,0),"")</f>
        <v/>
      </c>
      <c r="N23" s="53" t="str">
        <f t="shared" si="3"/>
        <v/>
      </c>
      <c r="O23" s="52" t="str">
        <f>IFERROR(RANK(N23,N4:N23,1),"")</f>
        <v/>
      </c>
      <c r="Q23" s="52" t="str">
        <f t="shared" si="4"/>
        <v/>
      </c>
      <c r="R23" s="1" t="str">
        <f>IF('Equipes et choix des points'!$A$21&lt;&gt;"",'Equipes et choix des points'!$A$21,"")</f>
        <v/>
      </c>
      <c r="S23" s="52" t="str">
        <f>IFERROR(VLOOKUP(R23,J4:M23,3,0),"")</f>
        <v/>
      </c>
      <c r="V23" s="54" t="str">
        <f t="shared" si="5"/>
        <v/>
      </c>
      <c r="W23" s="52" t="str">
        <f>IFERROR(RANK(V23,V4:V23),"")</f>
        <v/>
      </c>
    </row>
    <row r="24" spans="1:75" hidden="1" x14ac:dyDescent="0.25"/>
    <row r="25" spans="1:75" hidden="1" x14ac:dyDescent="0.25">
      <c r="A25" s="117" t="s">
        <v>26</v>
      </c>
      <c r="B25" s="117"/>
      <c r="C25" s="117"/>
      <c r="D25" s="117"/>
      <c r="E25" s="117"/>
      <c r="F25" s="117"/>
      <c r="G25" s="117"/>
      <c r="H25" s="117"/>
      <c r="I25" s="117"/>
      <c r="J25" s="117"/>
      <c r="K25" s="117"/>
      <c r="L25" s="117"/>
      <c r="M25" s="117"/>
      <c r="N25" s="117"/>
      <c r="O25" s="117"/>
      <c r="P25" s="117"/>
      <c r="Q25" s="117"/>
      <c r="R25" s="117"/>
      <c r="S25" s="117"/>
      <c r="T25" s="117"/>
      <c r="U25" s="117"/>
      <c r="V25" s="117"/>
      <c r="W25" s="117"/>
    </row>
    <row r="26" spans="1:75" hidden="1" x14ac:dyDescent="0.25">
      <c r="A26" s="117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</row>
    <row r="27" spans="1:75" hidden="1" x14ac:dyDescent="0.25">
      <c r="A27" s="52" t="s">
        <v>134</v>
      </c>
      <c r="B27" s="52" t="s">
        <v>0</v>
      </c>
      <c r="C27" s="52" t="s">
        <v>14</v>
      </c>
      <c r="D27" s="52" t="s">
        <v>16</v>
      </c>
      <c r="E27" s="52" t="s">
        <v>12</v>
      </c>
      <c r="F27" s="52" t="s">
        <v>24</v>
      </c>
      <c r="G27" s="52" t="s">
        <v>36</v>
      </c>
      <c r="I27" s="52" t="s">
        <v>134</v>
      </c>
      <c r="J27" s="52" t="s">
        <v>0</v>
      </c>
      <c r="K27" s="52" t="s">
        <v>15</v>
      </c>
      <c r="L27" s="52" t="s">
        <v>16</v>
      </c>
      <c r="M27" s="52" t="s">
        <v>1</v>
      </c>
      <c r="N27" s="52" t="s">
        <v>24</v>
      </c>
      <c r="O27" s="52" t="s">
        <v>36</v>
      </c>
      <c r="Q27" s="52" t="s">
        <v>134</v>
      </c>
      <c r="R27" s="52" t="s">
        <v>0</v>
      </c>
      <c r="S27" s="52" t="s">
        <v>16</v>
      </c>
      <c r="T27" s="52"/>
      <c r="U27" s="52"/>
      <c r="V27" s="52" t="s">
        <v>24</v>
      </c>
      <c r="W27" s="52" t="s">
        <v>36</v>
      </c>
    </row>
    <row r="28" spans="1:75" s="51" customFormat="1" hidden="1" x14ac:dyDescent="0.25">
      <c r="A28" s="1" t="str">
        <f>G28</f>
        <v/>
      </c>
      <c r="B28" s="1" t="str">
        <f>IF('Equipes et choix des points'!$A$2&lt;&gt;"",'Equipes et choix des points'!$A$2,"")</f>
        <v/>
      </c>
      <c r="C28" s="1" t="str">
        <f>IFERROR(VLOOKUP(B28,'Matchs et classements'!$Y$5:$AF$24,6,0),"")</f>
        <v/>
      </c>
      <c r="D28" s="1" t="str">
        <f>IFERROR(VLOOKUP(B28,'Matchs et classements'!$Y$5:$AF$24,8,0),"")</f>
        <v/>
      </c>
      <c r="E28" s="1" t="str">
        <f>IFERROR(VLOOKUP(B28,'Matchs et classements'!$Y$5:$AF$24,3,0),"")</f>
        <v/>
      </c>
      <c r="F28" s="53" t="str">
        <f>IF(B28="","",C28+(D28/100)-(E28/1000)+ROW()/10^10)</f>
        <v/>
      </c>
      <c r="G28" s="1" t="str">
        <f>IFERROR(RANK(F28,F28:F47),"")</f>
        <v/>
      </c>
      <c r="H28" s="52"/>
      <c r="I28" s="52" t="str">
        <f>O28</f>
        <v/>
      </c>
      <c r="J28" s="1" t="str">
        <f>IF('Equipes et choix des points'!$A$2&lt;&gt;"",'Equipes et choix des points'!$A$2,"")</f>
        <v/>
      </c>
      <c r="K28" s="52" t="str">
        <f>IFERROR(VLOOKUP(J28,'Matchs et classements'!$Y$5:$AF$24,7,0),"")</f>
        <v/>
      </c>
      <c r="L28" s="52" t="str">
        <f>IFERROR(VLOOKUP(J28,'Matchs et classements'!$Y$5:$AF$24,8,0),"")</f>
        <v/>
      </c>
      <c r="M28" s="52" t="str">
        <f>IFERROR(VLOOKUP(J28,'Matchs et classements'!$Y$5:$AF$24,5,0),"")</f>
        <v/>
      </c>
      <c r="N28" s="53" t="str">
        <f>IF(J28="","",K28-(L28/100)-(M28/1000)+ROW()/10^10)</f>
        <v/>
      </c>
      <c r="O28" s="52" t="str">
        <f>IFERROR(RANK(N28,N28:N47,1),"")</f>
        <v/>
      </c>
      <c r="P28" s="52"/>
      <c r="Q28" s="52" t="str">
        <f>W28</f>
        <v/>
      </c>
      <c r="R28" s="1" t="str">
        <f>IF('Equipes et choix des points'!$A$2&lt;&gt;"",'Equipes et choix des points'!$A$2,"")</f>
        <v/>
      </c>
      <c r="S28" s="52" t="str">
        <f>IFERROR(VLOOKUP(R28,J28:M47,3,0),"")</f>
        <v/>
      </c>
      <c r="T28" s="52"/>
      <c r="U28" s="52"/>
      <c r="V28" s="54" t="str">
        <f>IF(R28="","",C28+(E28/100)-(D28/1000)-K28-(M28/100)-(L28/1000)+ROW()/10^10)</f>
        <v/>
      </c>
      <c r="W28" s="52" t="str">
        <f>IFERROR(RANK(V28,V28:V47),"")</f>
        <v/>
      </c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</row>
    <row r="29" spans="1:75" hidden="1" x14ac:dyDescent="0.25">
      <c r="A29" s="1" t="str">
        <f t="shared" ref="A29:A47" si="6">G29</f>
        <v/>
      </c>
      <c r="B29" s="1" t="str">
        <f>IF('Equipes et choix des points'!$A$3&lt;&gt;"",'Equipes et choix des points'!$A$3,"")</f>
        <v/>
      </c>
      <c r="C29" s="1" t="str">
        <f>IFERROR(VLOOKUP(B29,'Matchs et classements'!$Y$5:$AF$24,6,0),"")</f>
        <v/>
      </c>
      <c r="D29" s="1" t="str">
        <f>IFERROR(VLOOKUP(B29,'Matchs et classements'!$Y$5:$AF$24,8,0),"")</f>
        <v/>
      </c>
      <c r="E29" s="1" t="str">
        <f>IFERROR(VLOOKUP(B29,'Matchs et classements'!$Y$5:$AF$24,3,0),"")</f>
        <v/>
      </c>
      <c r="F29" s="53" t="str">
        <f t="shared" ref="F29:F47" si="7">IF(B29="","",C29+(D29/100)-(E29/1000)+ROW()/10^10)</f>
        <v/>
      </c>
      <c r="G29" s="1" t="str">
        <f>IFERROR(RANK(F29,F28:F47),"")</f>
        <v/>
      </c>
      <c r="I29" s="52" t="str">
        <f t="shared" ref="I29:I47" si="8">O29</f>
        <v/>
      </c>
      <c r="J29" s="1" t="str">
        <f>IF('Equipes et choix des points'!$A$3&lt;&gt;"",'Equipes et choix des points'!$A$3,"")</f>
        <v/>
      </c>
      <c r="K29" s="52" t="str">
        <f>IFERROR(VLOOKUP(J29,'Matchs et classements'!$Y$5:$AF$24,7,0),"")</f>
        <v/>
      </c>
      <c r="L29" s="52" t="str">
        <f>IFERROR(VLOOKUP(J29,'Matchs et classements'!$Y$5:$AF$24,8,0),"")</f>
        <v/>
      </c>
      <c r="M29" s="52" t="str">
        <f>IFERROR(VLOOKUP(J29,'Matchs et classements'!$Y$5:$AF$24,5,0),"")</f>
        <v/>
      </c>
      <c r="N29" s="53" t="str">
        <f t="shared" ref="N29:N47" si="9">IF(J29="","",K29-(L29/100)-(M29/1000)+ROW()/10^10)</f>
        <v/>
      </c>
      <c r="O29" s="52" t="str">
        <f>IFERROR(RANK(N29,N28:N47,1),"")</f>
        <v/>
      </c>
      <c r="Q29" s="52" t="str">
        <f t="shared" ref="Q29:Q47" si="10">W29</f>
        <v/>
      </c>
      <c r="R29" s="1" t="str">
        <f>IF('Equipes et choix des points'!$A$3&lt;&gt;"",'Equipes et choix des points'!$A$3,"")</f>
        <v/>
      </c>
      <c r="S29" s="52" t="str">
        <f>IFERROR(VLOOKUP(R29,J28:M47,3,0),"")</f>
        <v/>
      </c>
      <c r="V29" s="54" t="str">
        <f t="shared" ref="V29:V47" si="11">IF(R29="","",C29+(E29/100)-(D29/1000)-K29-(M29/100)-(L29/1000)+ROW()/10^10)</f>
        <v/>
      </c>
      <c r="W29" s="52" t="str">
        <f>IFERROR(RANK(V29,V28:V47),"")</f>
        <v/>
      </c>
    </row>
    <row r="30" spans="1:75" hidden="1" x14ac:dyDescent="0.25">
      <c r="A30" s="1" t="str">
        <f t="shared" si="6"/>
        <v/>
      </c>
      <c r="B30" s="1" t="str">
        <f>IF('Equipes et choix des points'!$A$4&lt;&gt;"",'Equipes et choix des points'!$A$4,"")</f>
        <v/>
      </c>
      <c r="C30" s="1" t="str">
        <f>IFERROR(VLOOKUP(B30,'Matchs et classements'!$Y$5:$AF$24,6,0),"")</f>
        <v/>
      </c>
      <c r="D30" s="1" t="str">
        <f>IFERROR(VLOOKUP(B30,'Matchs et classements'!$Y$5:$AF$24,8,0),"")</f>
        <v/>
      </c>
      <c r="E30" s="1" t="str">
        <f>IFERROR(VLOOKUP(B30,'Matchs et classements'!$Y$5:$AF$24,3,0),"")</f>
        <v/>
      </c>
      <c r="F30" s="53" t="str">
        <f t="shared" si="7"/>
        <v/>
      </c>
      <c r="G30" s="1" t="str">
        <f>IFERROR(RANK(F30,F28:F47),"")</f>
        <v/>
      </c>
      <c r="I30" s="52" t="str">
        <f t="shared" si="8"/>
        <v/>
      </c>
      <c r="J30" s="1" t="str">
        <f>IF('Equipes et choix des points'!$A$4&lt;&gt;"",'Equipes et choix des points'!$A$4,"")</f>
        <v/>
      </c>
      <c r="K30" s="52" t="str">
        <f>IFERROR(VLOOKUP(J30,'Matchs et classements'!$Y$5:$AF$24,7,0),"")</f>
        <v/>
      </c>
      <c r="L30" s="52" t="str">
        <f>IFERROR(VLOOKUP(J30,'Matchs et classements'!$Y$5:$AF$24,8,0),"")</f>
        <v/>
      </c>
      <c r="M30" s="52" t="str">
        <f>IFERROR(VLOOKUP(J30,'Matchs et classements'!$Y$5:$AF$24,5,0),"")</f>
        <v/>
      </c>
      <c r="N30" s="53" t="str">
        <f t="shared" si="9"/>
        <v/>
      </c>
      <c r="O30" s="52" t="str">
        <f>IFERROR(RANK(N30,N28:N47,1),"")</f>
        <v/>
      </c>
      <c r="Q30" s="52" t="str">
        <f t="shared" si="10"/>
        <v/>
      </c>
      <c r="R30" s="1" t="str">
        <f>IF('Equipes et choix des points'!$A$4&lt;&gt;"",'Equipes et choix des points'!$A$4,"")</f>
        <v/>
      </c>
      <c r="S30" s="52" t="str">
        <f>IFERROR(VLOOKUP(R30,J28:M47,3,0),"")</f>
        <v/>
      </c>
      <c r="V30" s="54" t="str">
        <f t="shared" si="11"/>
        <v/>
      </c>
      <c r="W30" s="52" t="str">
        <f>IFERROR(RANK(V30,V28:V47),"")</f>
        <v/>
      </c>
    </row>
    <row r="31" spans="1:75" hidden="1" x14ac:dyDescent="0.25">
      <c r="A31" s="1" t="str">
        <f t="shared" si="6"/>
        <v/>
      </c>
      <c r="B31" s="1" t="str">
        <f>IF('Equipes et choix des points'!$A$5&lt;&gt;"",'Equipes et choix des points'!$A$5,"")</f>
        <v/>
      </c>
      <c r="C31" s="1" t="str">
        <f>IFERROR(VLOOKUP(B31,'Matchs et classements'!$Y$5:$AF$24,6,0),"")</f>
        <v/>
      </c>
      <c r="D31" s="1" t="str">
        <f>IFERROR(VLOOKUP(B31,'Matchs et classements'!$Y$5:$AF$24,8,0),"")</f>
        <v/>
      </c>
      <c r="E31" s="1" t="str">
        <f>IFERROR(VLOOKUP(B31,'Matchs et classements'!$Y$5:$AF$24,3,0),"")</f>
        <v/>
      </c>
      <c r="F31" s="53" t="str">
        <f t="shared" si="7"/>
        <v/>
      </c>
      <c r="G31" s="1" t="str">
        <f>IFERROR(RANK(F31,F28:F47),"")</f>
        <v/>
      </c>
      <c r="I31" s="52" t="str">
        <f t="shared" si="8"/>
        <v/>
      </c>
      <c r="J31" s="1" t="str">
        <f>IF('Equipes et choix des points'!$A$5&lt;&gt;"",'Equipes et choix des points'!$A$5,"")</f>
        <v/>
      </c>
      <c r="K31" s="52" t="str">
        <f>IFERROR(VLOOKUP(J31,'Matchs et classements'!$Y$5:$AF$24,7,0),"")</f>
        <v/>
      </c>
      <c r="L31" s="52" t="str">
        <f>IFERROR(VLOOKUP(J31,'Matchs et classements'!$Y$5:$AF$24,8,0),"")</f>
        <v/>
      </c>
      <c r="M31" s="52" t="str">
        <f>IFERROR(VLOOKUP(J31,'Matchs et classements'!$Y$5:$AF$24,5,0),"")</f>
        <v/>
      </c>
      <c r="N31" s="53" t="str">
        <f t="shared" si="9"/>
        <v/>
      </c>
      <c r="O31" s="52" t="str">
        <f>IFERROR(RANK(N31,N28:N47,1),"")</f>
        <v/>
      </c>
      <c r="Q31" s="52" t="str">
        <f t="shared" si="10"/>
        <v/>
      </c>
      <c r="R31" s="1" t="str">
        <f>IF('Equipes et choix des points'!$A$5&lt;&gt;"",'Equipes et choix des points'!$A$5,"")</f>
        <v/>
      </c>
      <c r="S31" s="52" t="str">
        <f>IFERROR(VLOOKUP(R31,J28:M47,3,0),"")</f>
        <v/>
      </c>
      <c r="V31" s="54" t="str">
        <f t="shared" si="11"/>
        <v/>
      </c>
      <c r="W31" s="52" t="str">
        <f>IFERROR(RANK(V31,V28:V47),"")</f>
        <v/>
      </c>
    </row>
    <row r="32" spans="1:75" hidden="1" x14ac:dyDescent="0.25">
      <c r="A32" s="1" t="str">
        <f t="shared" si="6"/>
        <v/>
      </c>
      <c r="B32" s="1" t="str">
        <f>IF('Equipes et choix des points'!$A$6&lt;&gt;"",'Equipes et choix des points'!$A$6,"")</f>
        <v/>
      </c>
      <c r="C32" s="1" t="str">
        <f>IFERROR(VLOOKUP(B32,'Matchs et classements'!$Y$5:$AF$24,6,0),"")</f>
        <v/>
      </c>
      <c r="D32" s="1" t="str">
        <f>IFERROR(VLOOKUP(B32,'Matchs et classements'!$Y$5:$AF$24,8,0),"")</f>
        <v/>
      </c>
      <c r="E32" s="1" t="str">
        <f>IFERROR(VLOOKUP(B32,'Matchs et classements'!$Y$5:$AF$24,3,0),"")</f>
        <v/>
      </c>
      <c r="F32" s="53" t="str">
        <f t="shared" si="7"/>
        <v/>
      </c>
      <c r="G32" s="1" t="str">
        <f>IFERROR(RANK(F32,F28:F47),"")</f>
        <v/>
      </c>
      <c r="I32" s="52" t="str">
        <f t="shared" si="8"/>
        <v/>
      </c>
      <c r="J32" s="1" t="str">
        <f>IF('Equipes et choix des points'!$A$6&lt;&gt;"",'Equipes et choix des points'!$A$6,"")</f>
        <v/>
      </c>
      <c r="K32" s="52" t="str">
        <f>IFERROR(VLOOKUP(J32,'Matchs et classements'!$Y$5:$AF$24,7,0),"")</f>
        <v/>
      </c>
      <c r="L32" s="52" t="str">
        <f>IFERROR(VLOOKUP(J32,'Matchs et classements'!$Y$5:$AF$24,8,0),"")</f>
        <v/>
      </c>
      <c r="M32" s="52" t="str">
        <f>IFERROR(VLOOKUP(J32,'Matchs et classements'!$Y$5:$AF$24,5,0),"")</f>
        <v/>
      </c>
      <c r="N32" s="53" t="str">
        <f t="shared" si="9"/>
        <v/>
      </c>
      <c r="O32" s="52" t="str">
        <f>IFERROR(RANK(N32,N28:N47,1),"")</f>
        <v/>
      </c>
      <c r="Q32" s="52" t="str">
        <f t="shared" si="10"/>
        <v/>
      </c>
      <c r="R32" s="1" t="str">
        <f>IF('Equipes et choix des points'!$A$6&lt;&gt;"",'Equipes et choix des points'!$A$6,"")</f>
        <v/>
      </c>
      <c r="S32" s="52" t="str">
        <f>IFERROR(VLOOKUP(R32,J28:M47,3,0),"")</f>
        <v/>
      </c>
      <c r="V32" s="54" t="str">
        <f t="shared" si="11"/>
        <v/>
      </c>
      <c r="W32" s="52" t="str">
        <f>IFERROR(RANK(V32,V28:V47),"")</f>
        <v/>
      </c>
    </row>
    <row r="33" spans="1:23" hidden="1" x14ac:dyDescent="0.25">
      <c r="A33" s="1" t="str">
        <f t="shared" si="6"/>
        <v/>
      </c>
      <c r="B33" s="1" t="str">
        <f>IF('Equipes et choix des points'!$A$7&lt;&gt;"",'Equipes et choix des points'!$A$7,"")</f>
        <v/>
      </c>
      <c r="C33" s="1" t="str">
        <f>IFERROR(VLOOKUP(B33,'Matchs et classements'!$Y$5:$AF$24,6,0),"")</f>
        <v/>
      </c>
      <c r="D33" s="1" t="str">
        <f>IFERROR(VLOOKUP(B33,'Matchs et classements'!$Y$5:$AF$24,8,0),"")</f>
        <v/>
      </c>
      <c r="E33" s="1" t="str">
        <f>IFERROR(VLOOKUP(B33,'Matchs et classements'!$Y$5:$AF$24,3,0),"")</f>
        <v/>
      </c>
      <c r="F33" s="53" t="str">
        <f t="shared" si="7"/>
        <v/>
      </c>
      <c r="G33" s="1" t="str">
        <f>IFERROR(RANK(F33,F28:F47),"")</f>
        <v/>
      </c>
      <c r="I33" s="52" t="str">
        <f t="shared" si="8"/>
        <v/>
      </c>
      <c r="J33" s="1" t="str">
        <f>IF('Equipes et choix des points'!$A$7&lt;&gt;"",'Equipes et choix des points'!$A$7,"")</f>
        <v/>
      </c>
      <c r="K33" s="52" t="str">
        <f>IFERROR(VLOOKUP(J33,'Matchs et classements'!$Y$5:$AF$24,7,0),"")</f>
        <v/>
      </c>
      <c r="L33" s="52" t="str">
        <f>IFERROR(VLOOKUP(J33,'Matchs et classements'!$Y$5:$AF$24,8,0),"")</f>
        <v/>
      </c>
      <c r="M33" s="52" t="str">
        <f>IFERROR(VLOOKUP(J33,'Matchs et classements'!$Y$5:$AF$24,5,0),"")</f>
        <v/>
      </c>
      <c r="N33" s="53" t="str">
        <f t="shared" si="9"/>
        <v/>
      </c>
      <c r="O33" s="52" t="str">
        <f>IFERROR(RANK(N33,N28:N47,1),"")</f>
        <v/>
      </c>
      <c r="Q33" s="52" t="str">
        <f t="shared" si="10"/>
        <v/>
      </c>
      <c r="R33" s="1" t="str">
        <f>IF('Equipes et choix des points'!$A$7&lt;&gt;"",'Equipes et choix des points'!$A$7,"")</f>
        <v/>
      </c>
      <c r="S33" s="52" t="str">
        <f>IFERROR(VLOOKUP(R33,J28:M47,3,0),"")</f>
        <v/>
      </c>
      <c r="V33" s="54" t="str">
        <f t="shared" si="11"/>
        <v/>
      </c>
      <c r="W33" s="52" t="str">
        <f>IFERROR(RANK(V33,V28:V47),"")</f>
        <v/>
      </c>
    </row>
    <row r="34" spans="1:23" hidden="1" x14ac:dyDescent="0.25">
      <c r="A34" s="1" t="str">
        <f t="shared" si="6"/>
        <v/>
      </c>
      <c r="B34" s="1" t="str">
        <f>IF('Equipes et choix des points'!$A$8&lt;&gt;"",'Equipes et choix des points'!$A$8,"")</f>
        <v/>
      </c>
      <c r="C34" s="1" t="str">
        <f>IFERROR(VLOOKUP(B34,'Matchs et classements'!$Y$5:$AF$24,6,0),"")</f>
        <v/>
      </c>
      <c r="D34" s="1" t="str">
        <f>IFERROR(VLOOKUP(B34,'Matchs et classements'!$Y$5:$AF$24,8,0),"")</f>
        <v/>
      </c>
      <c r="E34" s="1" t="str">
        <f>IFERROR(VLOOKUP(B34,'Matchs et classements'!$Y$5:$AF$24,3,0),"")</f>
        <v/>
      </c>
      <c r="F34" s="53" t="str">
        <f t="shared" si="7"/>
        <v/>
      </c>
      <c r="G34" s="1" t="str">
        <f>IFERROR(RANK(F34,F28:F47),"")</f>
        <v/>
      </c>
      <c r="I34" s="52" t="str">
        <f t="shared" si="8"/>
        <v/>
      </c>
      <c r="J34" s="1" t="str">
        <f>IF('Equipes et choix des points'!$A$8&lt;&gt;"",'Equipes et choix des points'!$A$8,"")</f>
        <v/>
      </c>
      <c r="K34" s="52" t="str">
        <f>IFERROR(VLOOKUP(J34,'Matchs et classements'!$Y$5:$AF$24,7,0),"")</f>
        <v/>
      </c>
      <c r="L34" s="52" t="str">
        <f>IFERROR(VLOOKUP(J34,'Matchs et classements'!$Y$5:$AF$24,8,0),"")</f>
        <v/>
      </c>
      <c r="M34" s="52" t="str">
        <f>IFERROR(VLOOKUP(J34,'Matchs et classements'!$Y$5:$AF$24,5,0),"")</f>
        <v/>
      </c>
      <c r="N34" s="53" t="str">
        <f t="shared" si="9"/>
        <v/>
      </c>
      <c r="O34" s="52" t="str">
        <f>IFERROR(RANK(N34,N28:N47,1),"")</f>
        <v/>
      </c>
      <c r="Q34" s="52" t="str">
        <f t="shared" si="10"/>
        <v/>
      </c>
      <c r="R34" s="1" t="str">
        <f>IF('Equipes et choix des points'!$A$8&lt;&gt;"",'Equipes et choix des points'!$A$8,"")</f>
        <v/>
      </c>
      <c r="S34" s="52" t="str">
        <f>IFERROR(VLOOKUP(R34,J28:M47,3,0),"")</f>
        <v/>
      </c>
      <c r="V34" s="54" t="str">
        <f t="shared" si="11"/>
        <v/>
      </c>
      <c r="W34" s="52" t="str">
        <f>IFERROR(RANK(V34,V28:V47),"")</f>
        <v/>
      </c>
    </row>
    <row r="35" spans="1:23" hidden="1" x14ac:dyDescent="0.25">
      <c r="A35" s="1" t="str">
        <f t="shared" si="6"/>
        <v/>
      </c>
      <c r="B35" s="1" t="str">
        <f>IF('Equipes et choix des points'!$A$9&lt;&gt;"",'Equipes et choix des points'!$A$9,"")</f>
        <v/>
      </c>
      <c r="C35" s="1" t="str">
        <f>IFERROR(VLOOKUP(B35,'Matchs et classements'!$Y$5:$AF$24,6,0),"")</f>
        <v/>
      </c>
      <c r="D35" s="1" t="str">
        <f>IFERROR(VLOOKUP(B35,'Matchs et classements'!$Y$5:$AF$24,8,0),"")</f>
        <v/>
      </c>
      <c r="E35" s="1" t="str">
        <f>IFERROR(VLOOKUP(B35,'Matchs et classements'!$Y$5:$AF$24,3,0),"")</f>
        <v/>
      </c>
      <c r="F35" s="53" t="str">
        <f t="shared" si="7"/>
        <v/>
      </c>
      <c r="G35" s="1" t="str">
        <f>IFERROR(RANK(F35,F28:F47),"")</f>
        <v/>
      </c>
      <c r="I35" s="52" t="str">
        <f t="shared" si="8"/>
        <v/>
      </c>
      <c r="J35" s="1" t="str">
        <f>IF('Equipes et choix des points'!$A$9&lt;&gt;"",'Equipes et choix des points'!$A$9,"")</f>
        <v/>
      </c>
      <c r="K35" s="52" t="str">
        <f>IFERROR(VLOOKUP(J35,'Matchs et classements'!$Y$5:$AF$24,7,0),"")</f>
        <v/>
      </c>
      <c r="L35" s="52" t="str">
        <f>IFERROR(VLOOKUP(J35,'Matchs et classements'!$Y$5:$AF$24,8,0),"")</f>
        <v/>
      </c>
      <c r="M35" s="52" t="str">
        <f>IFERROR(VLOOKUP(J35,'Matchs et classements'!$Y$5:$AF$24,5,0),"")</f>
        <v/>
      </c>
      <c r="N35" s="53" t="str">
        <f t="shared" si="9"/>
        <v/>
      </c>
      <c r="O35" s="52" t="str">
        <f>IFERROR(RANK(N35,N28:N47,1),"")</f>
        <v/>
      </c>
      <c r="Q35" s="52" t="str">
        <f t="shared" si="10"/>
        <v/>
      </c>
      <c r="R35" s="1" t="str">
        <f>IF('Equipes et choix des points'!$A$9&lt;&gt;"",'Equipes et choix des points'!$A$9,"")</f>
        <v/>
      </c>
      <c r="S35" s="52" t="str">
        <f>IFERROR(VLOOKUP(R35,J28:M47,3,0),"")</f>
        <v/>
      </c>
      <c r="V35" s="54" t="str">
        <f t="shared" si="11"/>
        <v/>
      </c>
      <c r="W35" s="52" t="str">
        <f>IFERROR(RANK(V35,V28:V47),"")</f>
        <v/>
      </c>
    </row>
    <row r="36" spans="1:23" hidden="1" x14ac:dyDescent="0.25">
      <c r="A36" s="1" t="str">
        <f t="shared" si="6"/>
        <v/>
      </c>
      <c r="B36" s="1" t="str">
        <f>IF('Equipes et choix des points'!$A$10&lt;&gt;"",'Equipes et choix des points'!$A$10,"")</f>
        <v/>
      </c>
      <c r="C36" s="1" t="str">
        <f>IFERROR(VLOOKUP(B36,'Matchs et classements'!$Y$5:$AF$24,6,0),"")</f>
        <v/>
      </c>
      <c r="D36" s="1" t="str">
        <f>IFERROR(VLOOKUP(B36,'Matchs et classements'!$Y$5:$AF$24,8,0),"")</f>
        <v/>
      </c>
      <c r="E36" s="1" t="str">
        <f>IFERROR(VLOOKUP(B36,'Matchs et classements'!$Y$5:$AF$24,3,0),"")</f>
        <v/>
      </c>
      <c r="F36" s="53" t="str">
        <f t="shared" si="7"/>
        <v/>
      </c>
      <c r="G36" s="1" t="str">
        <f>IFERROR(RANK(F36,F28:F47),"")</f>
        <v/>
      </c>
      <c r="I36" s="52" t="str">
        <f t="shared" si="8"/>
        <v/>
      </c>
      <c r="J36" s="1" t="str">
        <f>IF('Equipes et choix des points'!$A$10&lt;&gt;"",'Equipes et choix des points'!$A$10,"")</f>
        <v/>
      </c>
      <c r="K36" s="52" t="str">
        <f>IFERROR(VLOOKUP(J36,'Matchs et classements'!$Y$5:$AF$24,7,0),"")</f>
        <v/>
      </c>
      <c r="L36" s="52" t="str">
        <f>IFERROR(VLOOKUP(J36,'Matchs et classements'!$Y$5:$AF$24,8,0),"")</f>
        <v/>
      </c>
      <c r="M36" s="52" t="str">
        <f>IFERROR(VLOOKUP(J36,'Matchs et classements'!$Y$5:$AF$24,5,0),"")</f>
        <v/>
      </c>
      <c r="N36" s="53" t="str">
        <f t="shared" si="9"/>
        <v/>
      </c>
      <c r="O36" s="52" t="str">
        <f>IFERROR(RANK(N36,N28:N47,1),"")</f>
        <v/>
      </c>
      <c r="Q36" s="52" t="str">
        <f t="shared" si="10"/>
        <v/>
      </c>
      <c r="R36" s="1" t="str">
        <f>IF('Equipes et choix des points'!$A$10&lt;&gt;"",'Equipes et choix des points'!$A$10,"")</f>
        <v/>
      </c>
      <c r="S36" s="52" t="str">
        <f>IFERROR(VLOOKUP(R36,J28:M47,3,0),"")</f>
        <v/>
      </c>
      <c r="V36" s="54" t="str">
        <f t="shared" si="11"/>
        <v/>
      </c>
      <c r="W36" s="52" t="str">
        <f>IFERROR(RANK(V36,V28:V47),"")</f>
        <v/>
      </c>
    </row>
    <row r="37" spans="1:23" hidden="1" x14ac:dyDescent="0.25">
      <c r="A37" s="1" t="str">
        <f t="shared" si="6"/>
        <v/>
      </c>
      <c r="B37" s="1" t="str">
        <f>IF('Equipes et choix des points'!$A$11&lt;&gt;"",'Equipes et choix des points'!$A$11,"")</f>
        <v/>
      </c>
      <c r="C37" s="1" t="str">
        <f>IFERROR(VLOOKUP(B37,'Matchs et classements'!$Y$5:$AF$24,6,0),"")</f>
        <v/>
      </c>
      <c r="D37" s="1" t="str">
        <f>IFERROR(VLOOKUP(B37,'Matchs et classements'!$Y$5:$AF$24,8,0),"")</f>
        <v/>
      </c>
      <c r="E37" s="1" t="str">
        <f>IFERROR(VLOOKUP(B37,'Matchs et classements'!$Y$5:$AF$24,3,0),"")</f>
        <v/>
      </c>
      <c r="F37" s="53" t="str">
        <f t="shared" si="7"/>
        <v/>
      </c>
      <c r="G37" s="1" t="str">
        <f>IFERROR(RANK(F37,F28:F47),"")</f>
        <v/>
      </c>
      <c r="I37" s="52" t="str">
        <f t="shared" si="8"/>
        <v/>
      </c>
      <c r="J37" s="1" t="str">
        <f>IF('Equipes et choix des points'!$A$11&lt;&gt;"",'Equipes et choix des points'!$A$11,"")</f>
        <v/>
      </c>
      <c r="K37" s="52" t="str">
        <f>IFERROR(VLOOKUP(J37,'Matchs et classements'!$Y$5:$AF$24,7,0),"")</f>
        <v/>
      </c>
      <c r="L37" s="52" t="str">
        <f>IFERROR(VLOOKUP(J37,'Matchs et classements'!$Y$5:$AF$24,8,0),"")</f>
        <v/>
      </c>
      <c r="M37" s="52" t="str">
        <f>IFERROR(VLOOKUP(J37,'Matchs et classements'!$Y$5:$AF$24,5,0),"")</f>
        <v/>
      </c>
      <c r="N37" s="53" t="str">
        <f t="shared" si="9"/>
        <v/>
      </c>
      <c r="O37" s="52" t="str">
        <f>IFERROR(RANK(N37,N28:N47,1),"")</f>
        <v/>
      </c>
      <c r="Q37" s="52" t="str">
        <f t="shared" si="10"/>
        <v/>
      </c>
      <c r="R37" s="1" t="str">
        <f>IF('Equipes et choix des points'!$A$11&lt;&gt;"",'Equipes et choix des points'!$A$11,"")</f>
        <v/>
      </c>
      <c r="S37" s="52" t="str">
        <f>IFERROR(VLOOKUP(R37,J28:M47,3,0),"")</f>
        <v/>
      </c>
      <c r="V37" s="54" t="str">
        <f t="shared" si="11"/>
        <v/>
      </c>
      <c r="W37" s="52" t="str">
        <f>IFERROR(RANK(V37,V28:V47),"")</f>
        <v/>
      </c>
    </row>
    <row r="38" spans="1:23" hidden="1" x14ac:dyDescent="0.25">
      <c r="A38" s="1" t="str">
        <f t="shared" si="6"/>
        <v/>
      </c>
      <c r="B38" s="1" t="str">
        <f>IF('Equipes et choix des points'!$A$12&lt;&gt;"",'Equipes et choix des points'!$A$12,"")</f>
        <v/>
      </c>
      <c r="C38" s="1" t="str">
        <f>IFERROR(VLOOKUP(B38,'Matchs et classements'!$Y$5:$AF$24,6,0),"")</f>
        <v/>
      </c>
      <c r="D38" s="1" t="str">
        <f>IFERROR(VLOOKUP(B38,'Matchs et classements'!$Y$5:$AF$24,8,0),"")</f>
        <v/>
      </c>
      <c r="E38" s="1" t="str">
        <f>IFERROR(VLOOKUP(B38,'Matchs et classements'!$Y$5:$AF$24,3,0),"")</f>
        <v/>
      </c>
      <c r="F38" s="53" t="str">
        <f t="shared" si="7"/>
        <v/>
      </c>
      <c r="G38" s="1" t="str">
        <f>IFERROR(RANK(F38,F28:F47),"")</f>
        <v/>
      </c>
      <c r="I38" s="52" t="str">
        <f t="shared" si="8"/>
        <v/>
      </c>
      <c r="J38" s="1" t="str">
        <f>IF('Equipes et choix des points'!$A$12&lt;&gt;"",'Equipes et choix des points'!$A$12,"")</f>
        <v/>
      </c>
      <c r="K38" s="52" t="str">
        <f>IFERROR(VLOOKUP(J38,'Matchs et classements'!$Y$5:$AF$24,7,0),"")</f>
        <v/>
      </c>
      <c r="L38" s="52" t="str">
        <f>IFERROR(VLOOKUP(J38,'Matchs et classements'!$Y$5:$AF$24,8,0),"")</f>
        <v/>
      </c>
      <c r="M38" s="52" t="str">
        <f>IFERROR(VLOOKUP(J38,'Matchs et classements'!$Y$5:$AF$24,5,0),"")</f>
        <v/>
      </c>
      <c r="N38" s="53" t="str">
        <f t="shared" si="9"/>
        <v/>
      </c>
      <c r="O38" s="52" t="str">
        <f>IFERROR(RANK(N38,N28:N47,1),"")</f>
        <v/>
      </c>
      <c r="Q38" s="52" t="str">
        <f t="shared" si="10"/>
        <v/>
      </c>
      <c r="R38" s="1" t="str">
        <f>IF('Equipes et choix des points'!$A$12&lt;&gt;"",'Equipes et choix des points'!$A$12,"")</f>
        <v/>
      </c>
      <c r="S38" s="52" t="str">
        <f>IFERROR(VLOOKUP(R38,J28:M47,3,0),"")</f>
        <v/>
      </c>
      <c r="V38" s="54" t="str">
        <f t="shared" si="11"/>
        <v/>
      </c>
      <c r="W38" s="52" t="str">
        <f>IFERROR(RANK(V38,V28:V47),"")</f>
        <v/>
      </c>
    </row>
    <row r="39" spans="1:23" hidden="1" x14ac:dyDescent="0.25">
      <c r="A39" s="1" t="str">
        <f t="shared" si="6"/>
        <v/>
      </c>
      <c r="B39" s="1" t="str">
        <f>IF('Equipes et choix des points'!$A$13&lt;&gt;"",'Equipes et choix des points'!$A$13,"")</f>
        <v/>
      </c>
      <c r="C39" s="1" t="str">
        <f>IFERROR(VLOOKUP(B39,'Matchs et classements'!$Y$5:$AF$24,6,0),"")</f>
        <v/>
      </c>
      <c r="D39" s="1" t="str">
        <f>IFERROR(VLOOKUP(B39,'Matchs et classements'!$Y$5:$AF$24,8,0),"")</f>
        <v/>
      </c>
      <c r="E39" s="1" t="str">
        <f>IFERROR(VLOOKUP(B39,'Matchs et classements'!$Y$5:$AF$24,3,0),"")</f>
        <v/>
      </c>
      <c r="F39" s="53" t="str">
        <f t="shared" si="7"/>
        <v/>
      </c>
      <c r="G39" s="1" t="str">
        <f>IFERROR(RANK(F39,F28:F47),"")</f>
        <v/>
      </c>
      <c r="I39" s="52" t="str">
        <f t="shared" si="8"/>
        <v/>
      </c>
      <c r="J39" s="1" t="str">
        <f>IF('Equipes et choix des points'!$A$13&lt;&gt;"",'Equipes et choix des points'!$A$13,"")</f>
        <v/>
      </c>
      <c r="K39" s="52" t="str">
        <f>IFERROR(VLOOKUP(J39,'Matchs et classements'!$Y$5:$AF$24,7,0),"")</f>
        <v/>
      </c>
      <c r="L39" s="52" t="str">
        <f>IFERROR(VLOOKUP(J39,'Matchs et classements'!$Y$5:$AF$24,8,0),"")</f>
        <v/>
      </c>
      <c r="M39" s="52" t="str">
        <f>IFERROR(VLOOKUP(J39,'Matchs et classements'!$Y$5:$AF$24,5,0),"")</f>
        <v/>
      </c>
      <c r="N39" s="53" t="str">
        <f t="shared" si="9"/>
        <v/>
      </c>
      <c r="O39" s="52" t="str">
        <f>IFERROR(RANK(N39,N28:N47,1),"")</f>
        <v/>
      </c>
      <c r="Q39" s="52" t="str">
        <f t="shared" si="10"/>
        <v/>
      </c>
      <c r="R39" s="1" t="str">
        <f>IF('Equipes et choix des points'!$A$13&lt;&gt;"",'Equipes et choix des points'!$A$13,"")</f>
        <v/>
      </c>
      <c r="S39" s="52" t="str">
        <f>IFERROR(VLOOKUP(R39,J28:M47,3,0),"")</f>
        <v/>
      </c>
      <c r="V39" s="54" t="str">
        <f t="shared" si="11"/>
        <v/>
      </c>
      <c r="W39" s="52" t="str">
        <f>IFERROR(RANK(V39,V28:V47),"")</f>
        <v/>
      </c>
    </row>
    <row r="40" spans="1:23" hidden="1" x14ac:dyDescent="0.25">
      <c r="A40" s="1" t="str">
        <f t="shared" si="6"/>
        <v/>
      </c>
      <c r="B40" s="1" t="str">
        <f>IF('Equipes et choix des points'!$A$14&lt;&gt;"",'Equipes et choix des points'!$A$14,"")</f>
        <v/>
      </c>
      <c r="C40" s="1" t="str">
        <f>IFERROR(VLOOKUP(B40,'Matchs et classements'!$Y$5:$AF$24,6,0),"")</f>
        <v/>
      </c>
      <c r="D40" s="1" t="str">
        <f>IFERROR(VLOOKUP(B40,'Matchs et classements'!$Y$5:$AF$24,8,0),"")</f>
        <v/>
      </c>
      <c r="E40" s="1" t="str">
        <f>IFERROR(VLOOKUP(B40,'Matchs et classements'!$Y$5:$AF$24,3,0),"")</f>
        <v/>
      </c>
      <c r="F40" s="53" t="str">
        <f t="shared" si="7"/>
        <v/>
      </c>
      <c r="G40" s="1" t="str">
        <f>IFERROR(RANK(F40,F28:F47),"")</f>
        <v/>
      </c>
      <c r="I40" s="52" t="str">
        <f t="shared" si="8"/>
        <v/>
      </c>
      <c r="J40" s="1" t="str">
        <f>IF('Equipes et choix des points'!$A$14&lt;&gt;"",'Equipes et choix des points'!$A$14,"")</f>
        <v/>
      </c>
      <c r="K40" s="52" t="str">
        <f>IFERROR(VLOOKUP(J40,'Matchs et classements'!$Y$5:$AF$24,7,0),"")</f>
        <v/>
      </c>
      <c r="L40" s="52" t="str">
        <f>IFERROR(VLOOKUP(J40,'Matchs et classements'!$Y$5:$AF$24,8,0),"")</f>
        <v/>
      </c>
      <c r="M40" s="52" t="str">
        <f>IFERROR(VLOOKUP(J40,'Matchs et classements'!$Y$5:$AF$24,5,0),"")</f>
        <v/>
      </c>
      <c r="N40" s="53" t="str">
        <f t="shared" si="9"/>
        <v/>
      </c>
      <c r="O40" s="52" t="str">
        <f>IFERROR(RANK(N40,N28:N47,1),"")</f>
        <v/>
      </c>
      <c r="Q40" s="52" t="str">
        <f t="shared" si="10"/>
        <v/>
      </c>
      <c r="R40" s="1" t="str">
        <f>IF('Equipes et choix des points'!$A$14&lt;&gt;"",'Equipes et choix des points'!$A$14,"")</f>
        <v/>
      </c>
      <c r="S40" s="52" t="str">
        <f>IFERROR(VLOOKUP(R40,J28:M47,3,0),"")</f>
        <v/>
      </c>
      <c r="V40" s="54" t="str">
        <f t="shared" si="11"/>
        <v/>
      </c>
      <c r="W40" s="52" t="str">
        <f>IFERROR(RANK(V40,V28:V47),"")</f>
        <v/>
      </c>
    </row>
    <row r="41" spans="1:23" hidden="1" x14ac:dyDescent="0.25">
      <c r="A41" s="1" t="str">
        <f t="shared" si="6"/>
        <v/>
      </c>
      <c r="B41" s="1" t="str">
        <f>IF('Equipes et choix des points'!$A$15&lt;&gt;"",'Equipes et choix des points'!$A$15,"")</f>
        <v/>
      </c>
      <c r="C41" s="1" t="str">
        <f>IFERROR(VLOOKUP(B41,'Matchs et classements'!$Y$5:$AF$24,6,0),"")</f>
        <v/>
      </c>
      <c r="D41" s="1" t="str">
        <f>IFERROR(VLOOKUP(B41,'Matchs et classements'!$Y$5:$AF$24,8,0),"")</f>
        <v/>
      </c>
      <c r="E41" s="1" t="str">
        <f>IFERROR(VLOOKUP(B41,'Matchs et classements'!$Y$5:$AF$24,3,0),"")</f>
        <v/>
      </c>
      <c r="F41" s="53" t="str">
        <f t="shared" si="7"/>
        <v/>
      </c>
      <c r="G41" s="1" t="str">
        <f>IFERROR(RANK(F41,F28:F47),"")</f>
        <v/>
      </c>
      <c r="I41" s="52" t="str">
        <f t="shared" si="8"/>
        <v/>
      </c>
      <c r="J41" s="1" t="str">
        <f>IF('Equipes et choix des points'!$A$15&lt;&gt;"",'Equipes et choix des points'!$A$15,"")</f>
        <v/>
      </c>
      <c r="K41" s="52" t="str">
        <f>IFERROR(VLOOKUP(J41,'Matchs et classements'!$Y$5:$AF$24,7,0),"")</f>
        <v/>
      </c>
      <c r="L41" s="52" t="str">
        <f>IFERROR(VLOOKUP(J41,'Matchs et classements'!$Y$5:$AF$24,8,0),"")</f>
        <v/>
      </c>
      <c r="M41" s="52" t="str">
        <f>IFERROR(VLOOKUP(J41,'Matchs et classements'!$Y$5:$AF$24,5,0),"")</f>
        <v/>
      </c>
      <c r="N41" s="53" t="str">
        <f t="shared" si="9"/>
        <v/>
      </c>
      <c r="O41" s="52" t="str">
        <f>IFERROR(RANK(N41,N28:N47,1),"")</f>
        <v/>
      </c>
      <c r="Q41" s="52" t="str">
        <f t="shared" si="10"/>
        <v/>
      </c>
      <c r="R41" s="1" t="str">
        <f>IF('Equipes et choix des points'!$A$15&lt;&gt;"",'Equipes et choix des points'!$A$15,"")</f>
        <v/>
      </c>
      <c r="S41" s="52" t="str">
        <f>IFERROR(VLOOKUP(R41,J28:M47,3,0),"")</f>
        <v/>
      </c>
      <c r="V41" s="54" t="str">
        <f t="shared" si="11"/>
        <v/>
      </c>
      <c r="W41" s="52" t="str">
        <f>IFERROR(RANK(V41,V28:V47),"")</f>
        <v/>
      </c>
    </row>
    <row r="42" spans="1:23" hidden="1" x14ac:dyDescent="0.25">
      <c r="A42" s="1" t="str">
        <f t="shared" si="6"/>
        <v/>
      </c>
      <c r="B42" s="1" t="str">
        <f>IF('Equipes et choix des points'!$A$16&lt;&gt;"",'Equipes et choix des points'!$A$16,"")</f>
        <v/>
      </c>
      <c r="C42" s="1" t="str">
        <f>IFERROR(VLOOKUP(B42,'Matchs et classements'!$Y$5:$AF$24,6,0),"")</f>
        <v/>
      </c>
      <c r="D42" s="1" t="str">
        <f>IFERROR(VLOOKUP(B42,'Matchs et classements'!$Y$5:$AF$24,8,0),"")</f>
        <v/>
      </c>
      <c r="E42" s="1" t="str">
        <f>IFERROR(VLOOKUP(B42,'Matchs et classements'!$Y$5:$AF$24,3,0),"")</f>
        <v/>
      </c>
      <c r="F42" s="53" t="str">
        <f t="shared" si="7"/>
        <v/>
      </c>
      <c r="G42" s="1" t="str">
        <f>IFERROR(RANK(F42,F28:F47),"")</f>
        <v/>
      </c>
      <c r="I42" s="52" t="str">
        <f t="shared" si="8"/>
        <v/>
      </c>
      <c r="J42" s="1" t="str">
        <f>IF('Equipes et choix des points'!$A$16&lt;&gt;"",'Equipes et choix des points'!$A$16,"")</f>
        <v/>
      </c>
      <c r="K42" s="52" t="str">
        <f>IFERROR(VLOOKUP(J42,'Matchs et classements'!$Y$5:$AF$24,7,0),"")</f>
        <v/>
      </c>
      <c r="L42" s="52" t="str">
        <f>IFERROR(VLOOKUP(J42,'Matchs et classements'!$Y$5:$AF$24,8,0),"")</f>
        <v/>
      </c>
      <c r="M42" s="52" t="str">
        <f>IFERROR(VLOOKUP(J42,'Matchs et classements'!$Y$5:$AF$24,5,0),"")</f>
        <v/>
      </c>
      <c r="N42" s="53" t="str">
        <f t="shared" si="9"/>
        <v/>
      </c>
      <c r="O42" s="52" t="str">
        <f>IFERROR(RANK(N42,N28:N47,1),"")</f>
        <v/>
      </c>
      <c r="Q42" s="52" t="str">
        <f t="shared" si="10"/>
        <v/>
      </c>
      <c r="R42" s="1" t="str">
        <f>IF('Equipes et choix des points'!$A$16&lt;&gt;"",'Equipes et choix des points'!$A$16,"")</f>
        <v/>
      </c>
      <c r="S42" s="52" t="str">
        <f>IFERROR(VLOOKUP(R42,J28:M47,3,0),"")</f>
        <v/>
      </c>
      <c r="V42" s="54" t="str">
        <f t="shared" si="11"/>
        <v/>
      </c>
      <c r="W42" s="52" t="str">
        <f>IFERROR(RANK(V42,V28:V47),"")</f>
        <v/>
      </c>
    </row>
    <row r="43" spans="1:23" hidden="1" x14ac:dyDescent="0.25">
      <c r="A43" s="1" t="str">
        <f t="shared" si="6"/>
        <v/>
      </c>
      <c r="B43" s="1" t="str">
        <f>IF('Equipes et choix des points'!$A$17&lt;&gt;"",'Equipes et choix des points'!$A$17,"")</f>
        <v/>
      </c>
      <c r="C43" s="1" t="str">
        <f>IFERROR(VLOOKUP(B43,'Matchs et classements'!$Y$5:$AF$24,6,0),"")</f>
        <v/>
      </c>
      <c r="D43" s="1" t="str">
        <f>IFERROR(VLOOKUP(B43,'Matchs et classements'!$Y$5:$AF$24,8,0),"")</f>
        <v/>
      </c>
      <c r="E43" s="1" t="str">
        <f>IFERROR(VLOOKUP(B43,'Matchs et classements'!$Y$5:$AF$24,3,0),"")</f>
        <v/>
      </c>
      <c r="F43" s="53" t="str">
        <f t="shared" si="7"/>
        <v/>
      </c>
      <c r="G43" s="1" t="str">
        <f>IFERROR(RANK(F43,F28:F47),"")</f>
        <v/>
      </c>
      <c r="I43" s="52" t="str">
        <f t="shared" si="8"/>
        <v/>
      </c>
      <c r="J43" s="1" t="str">
        <f>IF('Equipes et choix des points'!$A$17&lt;&gt;"",'Equipes et choix des points'!$A$17,"")</f>
        <v/>
      </c>
      <c r="K43" s="52" t="str">
        <f>IFERROR(VLOOKUP(J43,'Matchs et classements'!$Y$5:$AF$24,7,0),"")</f>
        <v/>
      </c>
      <c r="L43" s="52" t="str">
        <f>IFERROR(VLOOKUP(J43,'Matchs et classements'!$Y$5:$AF$24,8,0),"")</f>
        <v/>
      </c>
      <c r="M43" s="52" t="str">
        <f>IFERROR(VLOOKUP(J43,'Matchs et classements'!$Y$5:$AF$24,5,0),"")</f>
        <v/>
      </c>
      <c r="N43" s="53" t="str">
        <f t="shared" si="9"/>
        <v/>
      </c>
      <c r="O43" s="52" t="str">
        <f>IFERROR(RANK(N43,N28:N47,1),"")</f>
        <v/>
      </c>
      <c r="Q43" s="52" t="str">
        <f t="shared" si="10"/>
        <v/>
      </c>
      <c r="R43" s="1" t="str">
        <f>IF('Equipes et choix des points'!$A$17&lt;&gt;"",'Equipes et choix des points'!$A$17,"")</f>
        <v/>
      </c>
      <c r="S43" s="52" t="str">
        <f>IFERROR(VLOOKUP(R43,J28:M47,3,0),"")</f>
        <v/>
      </c>
      <c r="V43" s="54" t="str">
        <f t="shared" si="11"/>
        <v/>
      </c>
      <c r="W43" s="52" t="str">
        <f>IFERROR(RANK(V43,V28:V47),"")</f>
        <v/>
      </c>
    </row>
    <row r="44" spans="1:23" hidden="1" x14ac:dyDescent="0.25">
      <c r="A44" s="1" t="str">
        <f t="shared" si="6"/>
        <v/>
      </c>
      <c r="B44" s="1" t="str">
        <f>IF('Equipes et choix des points'!$A$18&lt;&gt;"",'Equipes et choix des points'!$A$18,"")</f>
        <v/>
      </c>
      <c r="C44" s="1" t="str">
        <f>IFERROR(VLOOKUP(B44,'Matchs et classements'!$Y$5:$AF$24,6,0),"")</f>
        <v/>
      </c>
      <c r="D44" s="1" t="str">
        <f>IFERROR(VLOOKUP(B44,'Matchs et classements'!$Y$5:$AF$24,8,0),"")</f>
        <v/>
      </c>
      <c r="E44" s="1" t="str">
        <f>IFERROR(VLOOKUP(B44,'Matchs et classements'!$Y$5:$AF$24,3,0),"")</f>
        <v/>
      </c>
      <c r="F44" s="53" t="str">
        <f t="shared" si="7"/>
        <v/>
      </c>
      <c r="G44" s="1" t="str">
        <f>IFERROR(RANK(F44,F28:F47),"")</f>
        <v/>
      </c>
      <c r="I44" s="52" t="str">
        <f t="shared" si="8"/>
        <v/>
      </c>
      <c r="J44" s="1" t="str">
        <f>IF('Equipes et choix des points'!$A$18&lt;&gt;"",'Equipes et choix des points'!$A$18,"")</f>
        <v/>
      </c>
      <c r="K44" s="52" t="str">
        <f>IFERROR(VLOOKUP(J44,'Matchs et classements'!$Y$5:$AF$24,7,0),"")</f>
        <v/>
      </c>
      <c r="L44" s="52" t="str">
        <f>IFERROR(VLOOKUP(J44,'Matchs et classements'!$Y$5:$AF$24,8,0),"")</f>
        <v/>
      </c>
      <c r="M44" s="52" t="str">
        <f>IFERROR(VLOOKUP(J44,'Matchs et classements'!$Y$5:$AF$24,5,0),"")</f>
        <v/>
      </c>
      <c r="N44" s="53" t="str">
        <f t="shared" si="9"/>
        <v/>
      </c>
      <c r="O44" s="52" t="str">
        <f>IFERROR(RANK(N44,N28:N47,1),"")</f>
        <v/>
      </c>
      <c r="Q44" s="52" t="str">
        <f t="shared" si="10"/>
        <v/>
      </c>
      <c r="R44" s="1" t="str">
        <f>IF('Equipes et choix des points'!$A$18&lt;&gt;"",'Equipes et choix des points'!$A$18,"")</f>
        <v/>
      </c>
      <c r="S44" s="52" t="str">
        <f>IFERROR(VLOOKUP(R44,J28:M47,3,0),"")</f>
        <v/>
      </c>
      <c r="V44" s="54" t="str">
        <f t="shared" si="11"/>
        <v/>
      </c>
      <c r="W44" s="52" t="str">
        <f>IFERROR(RANK(V44,V28:V47),"")</f>
        <v/>
      </c>
    </row>
    <row r="45" spans="1:23" hidden="1" x14ac:dyDescent="0.25">
      <c r="A45" s="1" t="str">
        <f t="shared" si="6"/>
        <v/>
      </c>
      <c r="B45" s="1" t="str">
        <f>IF('Equipes et choix des points'!$A$19&lt;&gt;"",'Equipes et choix des points'!$A$19,"")</f>
        <v/>
      </c>
      <c r="C45" s="1" t="str">
        <f>IFERROR(VLOOKUP(B45,'Matchs et classements'!$Y$5:$AF$24,6,0),"")</f>
        <v/>
      </c>
      <c r="D45" s="1" t="str">
        <f>IFERROR(VLOOKUP(B45,'Matchs et classements'!$Y$5:$AF$24,8,0),"")</f>
        <v/>
      </c>
      <c r="E45" s="1" t="str">
        <f>IFERROR(VLOOKUP(B45,'Matchs et classements'!$Y$5:$AF$24,3,0),"")</f>
        <v/>
      </c>
      <c r="F45" s="53" t="str">
        <f t="shared" si="7"/>
        <v/>
      </c>
      <c r="G45" s="1" t="str">
        <f>IFERROR(RANK(F45,F28:F47),"")</f>
        <v/>
      </c>
      <c r="I45" s="52" t="str">
        <f t="shared" si="8"/>
        <v/>
      </c>
      <c r="J45" s="1" t="str">
        <f>IF('Equipes et choix des points'!$A$19&lt;&gt;"",'Equipes et choix des points'!$A$19,"")</f>
        <v/>
      </c>
      <c r="K45" s="52" t="str">
        <f>IFERROR(VLOOKUP(J45,'Matchs et classements'!$Y$5:$AF$24,7,0),"")</f>
        <v/>
      </c>
      <c r="L45" s="52" t="str">
        <f>IFERROR(VLOOKUP(J45,'Matchs et classements'!$Y$5:$AF$24,8,0),"")</f>
        <v/>
      </c>
      <c r="M45" s="52" t="str">
        <f>IFERROR(VLOOKUP(J45,'Matchs et classements'!$Y$5:$AF$24,5,0),"")</f>
        <v/>
      </c>
      <c r="N45" s="53" t="str">
        <f t="shared" si="9"/>
        <v/>
      </c>
      <c r="O45" s="52" t="str">
        <f>IFERROR(RANK(N45,N28:N47,1),"")</f>
        <v/>
      </c>
      <c r="Q45" s="52" t="str">
        <f t="shared" si="10"/>
        <v/>
      </c>
      <c r="R45" s="1" t="str">
        <f>IF('Equipes et choix des points'!$A$19&lt;&gt;"",'Equipes et choix des points'!$A$19,"")</f>
        <v/>
      </c>
      <c r="S45" s="52" t="str">
        <f>IFERROR(VLOOKUP(R45,J28:M47,3,0),"")</f>
        <v/>
      </c>
      <c r="V45" s="54" t="str">
        <f t="shared" si="11"/>
        <v/>
      </c>
      <c r="W45" s="52" t="str">
        <f>IFERROR(RANK(V45,V28:V47),"")</f>
        <v/>
      </c>
    </row>
    <row r="46" spans="1:23" hidden="1" x14ac:dyDescent="0.25">
      <c r="A46" s="1" t="str">
        <f t="shared" si="6"/>
        <v/>
      </c>
      <c r="B46" s="1" t="str">
        <f>IF('Equipes et choix des points'!$A$20&lt;&gt;"",'Equipes et choix des points'!$A$20,"")</f>
        <v/>
      </c>
      <c r="C46" s="1" t="str">
        <f>IFERROR(VLOOKUP(B46,'Matchs et classements'!$Y$5:$AF$24,6,0),"")</f>
        <v/>
      </c>
      <c r="D46" s="1" t="str">
        <f>IFERROR(VLOOKUP(B46,'Matchs et classements'!$Y$5:$AF$24,8,0),"")</f>
        <v/>
      </c>
      <c r="E46" s="1" t="str">
        <f>IFERROR(VLOOKUP(B46,'Matchs et classements'!$Y$5:$AF$24,3,0),"")</f>
        <v/>
      </c>
      <c r="F46" s="53" t="str">
        <f t="shared" si="7"/>
        <v/>
      </c>
      <c r="G46" s="1" t="str">
        <f>IFERROR(RANK(F46,F28:F47),"")</f>
        <v/>
      </c>
      <c r="I46" s="52" t="str">
        <f t="shared" si="8"/>
        <v/>
      </c>
      <c r="J46" s="1" t="str">
        <f>IF('Equipes et choix des points'!$A$20&lt;&gt;"",'Equipes et choix des points'!$A$20,"")</f>
        <v/>
      </c>
      <c r="K46" s="52" t="str">
        <f>IFERROR(VLOOKUP(J46,'Matchs et classements'!$Y$5:$AF$24,7,0),"")</f>
        <v/>
      </c>
      <c r="L46" s="52" t="str">
        <f>IFERROR(VLOOKUP(J46,'Matchs et classements'!$Y$5:$AF$24,8,0),"")</f>
        <v/>
      </c>
      <c r="M46" s="52" t="str">
        <f>IFERROR(VLOOKUP(J46,'Matchs et classements'!$Y$5:$AF$24,5,0),"")</f>
        <v/>
      </c>
      <c r="N46" s="53" t="str">
        <f t="shared" si="9"/>
        <v/>
      </c>
      <c r="O46" s="52" t="str">
        <f>IFERROR(RANK(N46,N28:N47,1),"")</f>
        <v/>
      </c>
      <c r="Q46" s="52" t="str">
        <f t="shared" si="10"/>
        <v/>
      </c>
      <c r="R46" s="1" t="str">
        <f>IF('Equipes et choix des points'!$A$20&lt;&gt;"",'Equipes et choix des points'!$A$20,"")</f>
        <v/>
      </c>
      <c r="S46" s="52" t="str">
        <f>IFERROR(VLOOKUP(R46,J28:M47,3,0),"")</f>
        <v/>
      </c>
      <c r="V46" s="54" t="str">
        <f t="shared" si="11"/>
        <v/>
      </c>
      <c r="W46" s="52" t="str">
        <f>IFERROR(RANK(V46,V28:V47),"")</f>
        <v/>
      </c>
    </row>
    <row r="47" spans="1:23" hidden="1" x14ac:dyDescent="0.25">
      <c r="A47" s="1" t="str">
        <f t="shared" si="6"/>
        <v/>
      </c>
      <c r="B47" s="1" t="str">
        <f>IF('Equipes et choix des points'!$A$21&lt;&gt;"",'Equipes et choix des points'!$A$21,"")</f>
        <v/>
      </c>
      <c r="C47" s="1" t="str">
        <f>IFERROR(VLOOKUP(B47,'Matchs et classements'!$Y$5:$AF$24,6,0),"")</f>
        <v/>
      </c>
      <c r="D47" s="1" t="str">
        <f>IFERROR(VLOOKUP(B47,'Matchs et classements'!$Y$5:$AF$24,8,0),"")</f>
        <v/>
      </c>
      <c r="E47" s="1" t="str">
        <f>IFERROR(VLOOKUP(B47,'Matchs et classements'!$Y$5:$AF$24,3,0),"")</f>
        <v/>
      </c>
      <c r="F47" s="53" t="str">
        <f t="shared" si="7"/>
        <v/>
      </c>
      <c r="G47" s="1" t="str">
        <f>IFERROR(RANK(F47,F28:F47),"")</f>
        <v/>
      </c>
      <c r="I47" s="52" t="str">
        <f t="shared" si="8"/>
        <v/>
      </c>
      <c r="J47" s="1" t="str">
        <f>IF('Equipes et choix des points'!$A$21&lt;&gt;"",'Equipes et choix des points'!$A$21,"")</f>
        <v/>
      </c>
      <c r="K47" s="52" t="str">
        <f>IFERROR(VLOOKUP(J47,'Matchs et classements'!$Y$5:$AF$24,7,0),"")</f>
        <v/>
      </c>
      <c r="L47" s="52" t="str">
        <f>IFERROR(VLOOKUP(J47,'Matchs et classements'!$Y$5:$AF$24,8,0),"")</f>
        <v/>
      </c>
      <c r="M47" s="52" t="str">
        <f>IFERROR(VLOOKUP(J47,'Matchs et classements'!$Y$5:$AF$24,5,0),"")</f>
        <v/>
      </c>
      <c r="N47" s="53" t="str">
        <f t="shared" si="9"/>
        <v/>
      </c>
      <c r="O47" s="52" t="str">
        <f>IFERROR(RANK(N47,N28:N47,1),"")</f>
        <v/>
      </c>
      <c r="Q47" s="52" t="str">
        <f t="shared" si="10"/>
        <v/>
      </c>
      <c r="R47" s="1" t="str">
        <f>IF('Equipes et choix des points'!$A$21&lt;&gt;"",'Equipes et choix des points'!$A$21,"")</f>
        <v/>
      </c>
      <c r="S47" s="52" t="str">
        <f>IFERROR(VLOOKUP(R47,J28:M47,3,0),"")</f>
        <v/>
      </c>
      <c r="V47" s="54" t="str">
        <f t="shared" si="11"/>
        <v/>
      </c>
      <c r="W47" s="52" t="str">
        <f>IFERROR(RANK(V47,V28:V47),"")</f>
        <v/>
      </c>
    </row>
    <row r="48" spans="1:23" hidden="1" x14ac:dyDescent="0.25"/>
    <row r="49" spans="1:75" hidden="1" x14ac:dyDescent="0.25">
      <c r="A49" s="117" t="s">
        <v>27</v>
      </c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</row>
    <row r="50" spans="1:75" hidden="1" x14ac:dyDescent="0.25">
      <c r="A50" s="117"/>
      <c r="B50" s="11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</row>
    <row r="51" spans="1:75" hidden="1" x14ac:dyDescent="0.25">
      <c r="A51" s="52" t="s">
        <v>134</v>
      </c>
      <c r="B51" s="52" t="s">
        <v>0</v>
      </c>
      <c r="C51" s="52" t="s">
        <v>14</v>
      </c>
      <c r="D51" s="52" t="s">
        <v>16</v>
      </c>
      <c r="E51" s="52" t="s">
        <v>12</v>
      </c>
      <c r="F51" s="52" t="s">
        <v>24</v>
      </c>
      <c r="G51" s="52" t="s">
        <v>36</v>
      </c>
      <c r="I51" s="52" t="s">
        <v>134</v>
      </c>
      <c r="J51" s="52" t="s">
        <v>0</v>
      </c>
      <c r="K51" s="52" t="s">
        <v>15</v>
      </c>
      <c r="L51" s="52" t="s">
        <v>16</v>
      </c>
      <c r="M51" s="52" t="s">
        <v>1</v>
      </c>
      <c r="N51" s="52" t="s">
        <v>24</v>
      </c>
      <c r="O51" s="52" t="s">
        <v>36</v>
      </c>
      <c r="Q51" s="52" t="s">
        <v>134</v>
      </c>
      <c r="R51" s="52" t="s">
        <v>0</v>
      </c>
      <c r="S51" s="52" t="s">
        <v>16</v>
      </c>
      <c r="T51" s="52"/>
      <c r="U51" s="52"/>
      <c r="V51" s="52" t="s">
        <v>24</v>
      </c>
      <c r="W51" s="52" t="s">
        <v>36</v>
      </c>
    </row>
    <row r="52" spans="1:75" s="51" customFormat="1" hidden="1" x14ac:dyDescent="0.25">
      <c r="A52" s="1" t="str">
        <f>G52</f>
        <v/>
      </c>
      <c r="B52" s="1" t="str">
        <f>IF('Equipes et choix des points'!$A$2&lt;&gt;"",'Equipes et choix des points'!$A$2,"")</f>
        <v/>
      </c>
      <c r="C52" s="1" t="str">
        <f>IFERROR(VLOOKUP(B52,'Matchs et classements'!$AI$5:$AP$24,6,0),"")</f>
        <v/>
      </c>
      <c r="D52" s="1" t="str">
        <f>IFERROR(VLOOKUP(B52,'Matchs et classements'!$AI$5:$AP$24,8,0),"")</f>
        <v/>
      </c>
      <c r="E52" s="1" t="str">
        <f>IFERROR(VLOOKUP(B52,'Matchs et classements'!$AI$5:$AP$24,3,0),"")</f>
        <v/>
      </c>
      <c r="F52" s="53" t="str">
        <f>IF(B52="","",C52+(D52/100)-(E52/1000)+ROW()/10^10)</f>
        <v/>
      </c>
      <c r="G52" s="1" t="str">
        <f>IFERROR(RANK(F52,F52:F71),"")</f>
        <v/>
      </c>
      <c r="H52" s="52"/>
      <c r="I52" s="52" t="str">
        <f>O52</f>
        <v/>
      </c>
      <c r="J52" s="1" t="str">
        <f>IF('Equipes et choix des points'!$A$2&lt;&gt;"",'Equipes et choix des points'!$A$2,"")</f>
        <v/>
      </c>
      <c r="K52" s="52" t="str">
        <f>IFERROR(VLOOKUP(J52,'Matchs et classements'!$AI$5:$AP$24,7,0),"")</f>
        <v/>
      </c>
      <c r="L52" s="52" t="str">
        <f>IFERROR(VLOOKUP(J52,'Matchs et classements'!$AI$5:$AP$24,8,0),"")</f>
        <v/>
      </c>
      <c r="M52" s="52" t="str">
        <f>IFERROR(VLOOKUP(J52,'Matchs et classements'!$AI$5:$AP$24,5,0),"")</f>
        <v/>
      </c>
      <c r="N52" s="53" t="str">
        <f>IF(J52="","",K52-(L52/100)-(M52/1000)+ROW()/10^10)</f>
        <v/>
      </c>
      <c r="O52" s="52" t="str">
        <f>IFERROR(RANK(N52,N52:N71,1),"")</f>
        <v/>
      </c>
      <c r="P52" s="52"/>
      <c r="Q52" s="52" t="str">
        <f>W52</f>
        <v/>
      </c>
      <c r="R52" s="1" t="str">
        <f>IF('Equipes et choix des points'!$A$2&lt;&gt;"",'Equipes et choix des points'!$A$2,"")</f>
        <v/>
      </c>
      <c r="S52" s="52" t="str">
        <f>IFERROR(VLOOKUP(R52,J52:M71,3,0),"")</f>
        <v/>
      </c>
      <c r="T52" s="52"/>
      <c r="U52" s="52"/>
      <c r="V52" s="54" t="str">
        <f>IF(R52="","",C52+(E52/100)-(D52/1000)-K52-(M52/100)-(L52/1000)+ROW()/10^10)</f>
        <v/>
      </c>
      <c r="W52" s="52" t="str">
        <f>IFERROR(RANK(V52,V52:V71),"")</f>
        <v/>
      </c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2"/>
      <c r="BJ52" s="52"/>
      <c r="BK52" s="52"/>
      <c r="BL52" s="52"/>
      <c r="BM52" s="52"/>
      <c r="BN52" s="52"/>
      <c r="BO52" s="52"/>
      <c r="BP52" s="52"/>
      <c r="BQ52" s="52"/>
      <c r="BR52" s="52"/>
      <c r="BS52" s="52"/>
      <c r="BT52" s="52"/>
      <c r="BU52" s="52"/>
      <c r="BV52" s="52"/>
      <c r="BW52" s="52"/>
    </row>
    <row r="53" spans="1:75" hidden="1" x14ac:dyDescent="0.25">
      <c r="A53" s="1" t="str">
        <f t="shared" ref="A53:A71" si="12">G53</f>
        <v/>
      </c>
      <c r="B53" s="1" t="str">
        <f>IF('Equipes et choix des points'!$A$3&lt;&gt;"",'Equipes et choix des points'!$A$3,"")</f>
        <v/>
      </c>
      <c r="C53" s="1" t="str">
        <f>IFERROR(VLOOKUP(B53,'Matchs et classements'!$AI$5:$AP$24,6,0),"")</f>
        <v/>
      </c>
      <c r="D53" s="1" t="str">
        <f>IFERROR(VLOOKUP(B53,'Matchs et classements'!$AI$5:$AP$24,8,0),"")</f>
        <v/>
      </c>
      <c r="E53" s="1" t="str">
        <f>IFERROR(VLOOKUP(B53,'Matchs et classements'!$AI$5:$AP$24,3,0),"")</f>
        <v/>
      </c>
      <c r="F53" s="53" t="str">
        <f t="shared" ref="F53:F71" si="13">IF(B53="","",C53+(D53/100)-(E53/1000)+ROW()/10^10)</f>
        <v/>
      </c>
      <c r="G53" s="1" t="str">
        <f>IFERROR(RANK(F53,F52:F71),"")</f>
        <v/>
      </c>
      <c r="I53" s="52" t="str">
        <f t="shared" ref="I53:I71" si="14">O53</f>
        <v/>
      </c>
      <c r="J53" s="1" t="str">
        <f>IF('Equipes et choix des points'!$A$3&lt;&gt;"",'Equipes et choix des points'!$A$3,"")</f>
        <v/>
      </c>
      <c r="K53" s="52" t="str">
        <f>IFERROR(VLOOKUP(J53,'Matchs et classements'!$AI$5:$AP$24,7,0),"")</f>
        <v/>
      </c>
      <c r="L53" s="52" t="str">
        <f>IFERROR(VLOOKUP(J53,'Matchs et classements'!$AI$5:$AP$24,8,0),"")</f>
        <v/>
      </c>
      <c r="M53" s="52" t="str">
        <f>IFERROR(VLOOKUP(J53,'Matchs et classements'!$AI$5:$AP$24,5,0),"")</f>
        <v/>
      </c>
      <c r="N53" s="53" t="str">
        <f t="shared" ref="N53:N71" si="15">IF(J53="","",K53-(L53/100)-(M53/1000)+ROW()/10^10)</f>
        <v/>
      </c>
      <c r="O53" s="52" t="str">
        <f>IFERROR(RANK(N53,N52:N71,1),"")</f>
        <v/>
      </c>
      <c r="Q53" s="52" t="str">
        <f t="shared" ref="Q53:Q71" si="16">W53</f>
        <v/>
      </c>
      <c r="R53" s="1" t="str">
        <f>IF('Equipes et choix des points'!$A$3&lt;&gt;"",'Equipes et choix des points'!$A$3,"")</f>
        <v/>
      </c>
      <c r="S53" s="52" t="str">
        <f>IFERROR(VLOOKUP(R53,J52:M71,3,0),"")</f>
        <v/>
      </c>
      <c r="V53" s="54" t="str">
        <f t="shared" ref="V53:V71" si="17">IF(R53="","",C53+(E53/100)-(D53/1000)-K53-(M53/100)-(L53/1000)+ROW()/10^10)</f>
        <v/>
      </c>
      <c r="W53" s="52" t="str">
        <f>IFERROR(RANK(V53,V52:V71),"")</f>
        <v/>
      </c>
    </row>
    <row r="54" spans="1:75" hidden="1" x14ac:dyDescent="0.25">
      <c r="A54" s="1" t="str">
        <f t="shared" si="12"/>
        <v/>
      </c>
      <c r="B54" s="1" t="str">
        <f>IF('Equipes et choix des points'!$A$4&lt;&gt;"",'Equipes et choix des points'!$A$4,"")</f>
        <v/>
      </c>
      <c r="C54" s="1" t="str">
        <f>IFERROR(VLOOKUP(B54,'Matchs et classements'!$AI$5:$AP$24,6,0),"")</f>
        <v/>
      </c>
      <c r="D54" s="1" t="str">
        <f>IFERROR(VLOOKUP(B54,'Matchs et classements'!$AI$5:$AP$24,8,0),"")</f>
        <v/>
      </c>
      <c r="E54" s="1" t="str">
        <f>IFERROR(VLOOKUP(B54,'Matchs et classements'!$AI$5:$AP$24,3,0),"")</f>
        <v/>
      </c>
      <c r="F54" s="53" t="str">
        <f t="shared" si="13"/>
        <v/>
      </c>
      <c r="G54" s="1" t="str">
        <f>IFERROR(RANK(F54,F52:F71),"")</f>
        <v/>
      </c>
      <c r="I54" s="52" t="str">
        <f t="shared" si="14"/>
        <v/>
      </c>
      <c r="J54" s="1" t="str">
        <f>IF('Equipes et choix des points'!$A$4&lt;&gt;"",'Equipes et choix des points'!$A$4,"")</f>
        <v/>
      </c>
      <c r="K54" s="52" t="str">
        <f>IFERROR(VLOOKUP(J54,'Matchs et classements'!$AI$5:$AP$24,7,0),"")</f>
        <v/>
      </c>
      <c r="L54" s="52" t="str">
        <f>IFERROR(VLOOKUP(J54,'Matchs et classements'!$AI$5:$AP$24,8,0),"")</f>
        <v/>
      </c>
      <c r="M54" s="52" t="str">
        <f>IFERROR(VLOOKUP(J54,'Matchs et classements'!$AI$5:$AP$24,5,0),"")</f>
        <v/>
      </c>
      <c r="N54" s="53" t="str">
        <f t="shared" si="15"/>
        <v/>
      </c>
      <c r="O54" s="52" t="str">
        <f>IFERROR(RANK(N54,N52:N71,1),"")</f>
        <v/>
      </c>
      <c r="Q54" s="52" t="str">
        <f t="shared" si="16"/>
        <v/>
      </c>
      <c r="R54" s="1" t="str">
        <f>IF('Equipes et choix des points'!$A$4&lt;&gt;"",'Equipes et choix des points'!$A$4,"")</f>
        <v/>
      </c>
      <c r="S54" s="52" t="str">
        <f>IFERROR(VLOOKUP(R54,J52:M71,3,0),"")</f>
        <v/>
      </c>
      <c r="V54" s="54" t="str">
        <f t="shared" si="17"/>
        <v/>
      </c>
      <c r="W54" s="52" t="str">
        <f>IFERROR(RANK(V54,V52:V71),"")</f>
        <v/>
      </c>
    </row>
    <row r="55" spans="1:75" hidden="1" x14ac:dyDescent="0.25">
      <c r="A55" s="1" t="str">
        <f t="shared" si="12"/>
        <v/>
      </c>
      <c r="B55" s="1" t="str">
        <f>IF('Equipes et choix des points'!$A$5&lt;&gt;"",'Equipes et choix des points'!$A$5,"")</f>
        <v/>
      </c>
      <c r="C55" s="1" t="str">
        <f>IFERROR(VLOOKUP(B55,'Matchs et classements'!$AI$5:$AP$24,6,0),"")</f>
        <v/>
      </c>
      <c r="D55" s="1" t="str">
        <f>IFERROR(VLOOKUP(B55,'Matchs et classements'!$AI$5:$AP$24,8,0),"")</f>
        <v/>
      </c>
      <c r="E55" s="1" t="str">
        <f>IFERROR(VLOOKUP(B55,'Matchs et classements'!$AI$5:$AP$24,3,0),"")</f>
        <v/>
      </c>
      <c r="F55" s="53" t="str">
        <f t="shared" si="13"/>
        <v/>
      </c>
      <c r="G55" s="1" t="str">
        <f>IFERROR(RANK(F55,F52:F71),"")</f>
        <v/>
      </c>
      <c r="I55" s="52" t="str">
        <f t="shared" si="14"/>
        <v/>
      </c>
      <c r="J55" s="1" t="str">
        <f>IF('Equipes et choix des points'!$A$5&lt;&gt;"",'Equipes et choix des points'!$A$5,"")</f>
        <v/>
      </c>
      <c r="K55" s="52" t="str">
        <f>IFERROR(VLOOKUP(J55,'Matchs et classements'!$AI$5:$AP$24,7,0),"")</f>
        <v/>
      </c>
      <c r="L55" s="52" t="str">
        <f>IFERROR(VLOOKUP(J55,'Matchs et classements'!$AI$5:$AP$24,8,0),"")</f>
        <v/>
      </c>
      <c r="M55" s="52" t="str">
        <f>IFERROR(VLOOKUP(J55,'Matchs et classements'!$AI$5:$AP$24,5,0),"")</f>
        <v/>
      </c>
      <c r="N55" s="53" t="str">
        <f t="shared" si="15"/>
        <v/>
      </c>
      <c r="O55" s="52" t="str">
        <f>IFERROR(RANK(N55,N52:N71,1),"")</f>
        <v/>
      </c>
      <c r="Q55" s="52" t="str">
        <f t="shared" si="16"/>
        <v/>
      </c>
      <c r="R55" s="1" t="str">
        <f>IF('Equipes et choix des points'!$A$5&lt;&gt;"",'Equipes et choix des points'!$A$5,"")</f>
        <v/>
      </c>
      <c r="S55" s="52" t="str">
        <f>IFERROR(VLOOKUP(R55,J52:M71,3,0),"")</f>
        <v/>
      </c>
      <c r="V55" s="54" t="str">
        <f t="shared" si="17"/>
        <v/>
      </c>
      <c r="W55" s="52" t="str">
        <f>IFERROR(RANK(V55,V52:V71),"")</f>
        <v/>
      </c>
    </row>
    <row r="56" spans="1:75" hidden="1" x14ac:dyDescent="0.25">
      <c r="A56" s="1" t="str">
        <f t="shared" si="12"/>
        <v/>
      </c>
      <c r="B56" s="1" t="str">
        <f>IF('Equipes et choix des points'!$A$6&lt;&gt;"",'Equipes et choix des points'!$A$6,"")</f>
        <v/>
      </c>
      <c r="C56" s="1" t="str">
        <f>IFERROR(VLOOKUP(B56,'Matchs et classements'!$AI$5:$AP$24,6,0),"")</f>
        <v/>
      </c>
      <c r="D56" s="1" t="str">
        <f>IFERROR(VLOOKUP(B56,'Matchs et classements'!$AI$5:$AP$24,8,0),"")</f>
        <v/>
      </c>
      <c r="E56" s="1" t="str">
        <f>IFERROR(VLOOKUP(B56,'Matchs et classements'!$AI$5:$AP$24,3,0),"")</f>
        <v/>
      </c>
      <c r="F56" s="53" t="str">
        <f t="shared" si="13"/>
        <v/>
      </c>
      <c r="G56" s="1" t="str">
        <f>IFERROR(RANK(F56,F52:F71),"")</f>
        <v/>
      </c>
      <c r="I56" s="52" t="str">
        <f t="shared" si="14"/>
        <v/>
      </c>
      <c r="J56" s="1" t="str">
        <f>IF('Equipes et choix des points'!$A$6&lt;&gt;"",'Equipes et choix des points'!$A$6,"")</f>
        <v/>
      </c>
      <c r="K56" s="52" t="str">
        <f>IFERROR(VLOOKUP(J56,'Matchs et classements'!$AI$5:$AP$24,7,0),"")</f>
        <v/>
      </c>
      <c r="L56" s="52" t="str">
        <f>IFERROR(VLOOKUP(J56,'Matchs et classements'!$AI$5:$AP$24,8,0),"")</f>
        <v/>
      </c>
      <c r="M56" s="52" t="str">
        <f>IFERROR(VLOOKUP(J56,'Matchs et classements'!$AI$5:$AP$24,5,0),"")</f>
        <v/>
      </c>
      <c r="N56" s="53" t="str">
        <f t="shared" si="15"/>
        <v/>
      </c>
      <c r="O56" s="52" t="str">
        <f>IFERROR(RANK(N56,N52:N71,1),"")</f>
        <v/>
      </c>
      <c r="Q56" s="52" t="str">
        <f t="shared" si="16"/>
        <v/>
      </c>
      <c r="R56" s="1" t="str">
        <f>IF('Equipes et choix des points'!$A$6&lt;&gt;"",'Equipes et choix des points'!$A$6,"")</f>
        <v/>
      </c>
      <c r="S56" s="52" t="str">
        <f>IFERROR(VLOOKUP(R56,J52:M71,3,0),"")</f>
        <v/>
      </c>
      <c r="V56" s="54" t="str">
        <f t="shared" si="17"/>
        <v/>
      </c>
      <c r="W56" s="52" t="str">
        <f>IFERROR(RANK(V56,V52:V71),"")</f>
        <v/>
      </c>
    </row>
    <row r="57" spans="1:75" hidden="1" x14ac:dyDescent="0.25">
      <c r="A57" s="1" t="str">
        <f t="shared" si="12"/>
        <v/>
      </c>
      <c r="B57" s="1" t="str">
        <f>IF('Equipes et choix des points'!$A$7&lt;&gt;"",'Equipes et choix des points'!$A$7,"")</f>
        <v/>
      </c>
      <c r="C57" s="1" t="str">
        <f>IFERROR(VLOOKUP(B57,'Matchs et classements'!$AI$5:$AP$24,6,0),"")</f>
        <v/>
      </c>
      <c r="D57" s="1" t="str">
        <f>IFERROR(VLOOKUP(B57,'Matchs et classements'!$AI$5:$AP$24,8,0),"")</f>
        <v/>
      </c>
      <c r="E57" s="1" t="str">
        <f>IFERROR(VLOOKUP(B57,'Matchs et classements'!$AI$5:$AP$24,3,0),"")</f>
        <v/>
      </c>
      <c r="F57" s="53" t="str">
        <f t="shared" si="13"/>
        <v/>
      </c>
      <c r="G57" s="1" t="str">
        <f>IFERROR(RANK(F57,F52:F71),"")</f>
        <v/>
      </c>
      <c r="I57" s="52" t="str">
        <f t="shared" si="14"/>
        <v/>
      </c>
      <c r="J57" s="1" t="str">
        <f>IF('Equipes et choix des points'!$A$7&lt;&gt;"",'Equipes et choix des points'!$A$7,"")</f>
        <v/>
      </c>
      <c r="K57" s="52" t="str">
        <f>IFERROR(VLOOKUP(J57,'Matchs et classements'!$AI$5:$AP$24,7,0),"")</f>
        <v/>
      </c>
      <c r="L57" s="52" t="str">
        <f>IFERROR(VLOOKUP(J57,'Matchs et classements'!$AI$5:$AP$24,8,0),"")</f>
        <v/>
      </c>
      <c r="M57" s="52" t="str">
        <f>IFERROR(VLOOKUP(J57,'Matchs et classements'!$AI$5:$AP$24,5,0),"")</f>
        <v/>
      </c>
      <c r="N57" s="53" t="str">
        <f t="shared" si="15"/>
        <v/>
      </c>
      <c r="O57" s="52" t="str">
        <f>IFERROR(RANK(N57,N52:N71,1),"")</f>
        <v/>
      </c>
      <c r="Q57" s="52" t="str">
        <f t="shared" si="16"/>
        <v/>
      </c>
      <c r="R57" s="1" t="str">
        <f>IF('Equipes et choix des points'!$A$7&lt;&gt;"",'Equipes et choix des points'!$A$7,"")</f>
        <v/>
      </c>
      <c r="S57" s="52" t="str">
        <f>IFERROR(VLOOKUP(R57,J52:M71,3,0),"")</f>
        <v/>
      </c>
      <c r="V57" s="54" t="str">
        <f t="shared" si="17"/>
        <v/>
      </c>
      <c r="W57" s="52" t="str">
        <f>IFERROR(RANK(V57,V52:V71),"")</f>
        <v/>
      </c>
    </row>
    <row r="58" spans="1:75" hidden="1" x14ac:dyDescent="0.25">
      <c r="A58" s="1" t="str">
        <f t="shared" si="12"/>
        <v/>
      </c>
      <c r="B58" s="1" t="str">
        <f>IF('Equipes et choix des points'!$A$8&lt;&gt;"",'Equipes et choix des points'!$A$8,"")</f>
        <v/>
      </c>
      <c r="C58" s="1" t="str">
        <f>IFERROR(VLOOKUP(B58,'Matchs et classements'!$AI$5:$AP$24,6,0),"")</f>
        <v/>
      </c>
      <c r="D58" s="1" t="str">
        <f>IFERROR(VLOOKUP(B58,'Matchs et classements'!$AI$5:$AP$24,8,0),"")</f>
        <v/>
      </c>
      <c r="E58" s="1" t="str">
        <f>IFERROR(VLOOKUP(B58,'Matchs et classements'!$AI$5:$AP$24,3,0),"")</f>
        <v/>
      </c>
      <c r="F58" s="53" t="str">
        <f t="shared" si="13"/>
        <v/>
      </c>
      <c r="G58" s="1" t="str">
        <f>IFERROR(RANK(F58,F52:F71),"")</f>
        <v/>
      </c>
      <c r="I58" s="52" t="str">
        <f t="shared" si="14"/>
        <v/>
      </c>
      <c r="J58" s="1" t="str">
        <f>IF('Equipes et choix des points'!$A$8&lt;&gt;"",'Equipes et choix des points'!$A$8,"")</f>
        <v/>
      </c>
      <c r="K58" s="52" t="str">
        <f>IFERROR(VLOOKUP(J58,'Matchs et classements'!$AI$5:$AP$24,7,0),"")</f>
        <v/>
      </c>
      <c r="L58" s="52" t="str">
        <f>IFERROR(VLOOKUP(J58,'Matchs et classements'!$AI$5:$AP$24,8,0),"")</f>
        <v/>
      </c>
      <c r="M58" s="52" t="str">
        <f>IFERROR(VLOOKUP(J58,'Matchs et classements'!$AI$5:$AP$24,5,0),"")</f>
        <v/>
      </c>
      <c r="N58" s="53" t="str">
        <f t="shared" si="15"/>
        <v/>
      </c>
      <c r="O58" s="52" t="str">
        <f>IFERROR(RANK(N58,N52:N71,1),"")</f>
        <v/>
      </c>
      <c r="Q58" s="52" t="str">
        <f t="shared" si="16"/>
        <v/>
      </c>
      <c r="R58" s="1" t="str">
        <f>IF('Equipes et choix des points'!$A$8&lt;&gt;"",'Equipes et choix des points'!$A$8,"")</f>
        <v/>
      </c>
      <c r="S58" s="52" t="str">
        <f>IFERROR(VLOOKUP(R58,J52:M71,3,0),"")</f>
        <v/>
      </c>
      <c r="V58" s="54" t="str">
        <f t="shared" si="17"/>
        <v/>
      </c>
      <c r="W58" s="52" t="str">
        <f>IFERROR(RANK(V58,V52:V71),"")</f>
        <v/>
      </c>
    </row>
    <row r="59" spans="1:75" hidden="1" x14ac:dyDescent="0.25">
      <c r="A59" s="1" t="str">
        <f t="shared" si="12"/>
        <v/>
      </c>
      <c r="B59" s="1" t="str">
        <f>IF('Equipes et choix des points'!$A$9&lt;&gt;"",'Equipes et choix des points'!$A$9,"")</f>
        <v/>
      </c>
      <c r="C59" s="1" t="str">
        <f>IFERROR(VLOOKUP(B59,'Matchs et classements'!$AI$5:$AP$24,6,0),"")</f>
        <v/>
      </c>
      <c r="D59" s="1" t="str">
        <f>IFERROR(VLOOKUP(B59,'Matchs et classements'!$AI$5:$AP$24,8,0),"")</f>
        <v/>
      </c>
      <c r="E59" s="1" t="str">
        <f>IFERROR(VLOOKUP(B59,'Matchs et classements'!$AI$5:$AP$24,3,0),"")</f>
        <v/>
      </c>
      <c r="F59" s="53" t="str">
        <f t="shared" si="13"/>
        <v/>
      </c>
      <c r="G59" s="1" t="str">
        <f>IFERROR(RANK(F59,F52:F71),"")</f>
        <v/>
      </c>
      <c r="I59" s="52" t="str">
        <f t="shared" si="14"/>
        <v/>
      </c>
      <c r="J59" s="1" t="str">
        <f>IF('Equipes et choix des points'!$A$9&lt;&gt;"",'Equipes et choix des points'!$A$9,"")</f>
        <v/>
      </c>
      <c r="K59" s="52" t="str">
        <f>IFERROR(VLOOKUP(J59,'Matchs et classements'!$AI$5:$AP$24,7,0),"")</f>
        <v/>
      </c>
      <c r="L59" s="52" t="str">
        <f>IFERROR(VLOOKUP(J59,'Matchs et classements'!$AI$5:$AP$24,8,0),"")</f>
        <v/>
      </c>
      <c r="M59" s="52" t="str">
        <f>IFERROR(VLOOKUP(J59,'Matchs et classements'!$AI$5:$AP$24,5,0),"")</f>
        <v/>
      </c>
      <c r="N59" s="53" t="str">
        <f t="shared" si="15"/>
        <v/>
      </c>
      <c r="O59" s="52" t="str">
        <f>IFERROR(RANK(N59,N52:N71,1),"")</f>
        <v/>
      </c>
      <c r="Q59" s="52" t="str">
        <f t="shared" si="16"/>
        <v/>
      </c>
      <c r="R59" s="1" t="str">
        <f>IF('Equipes et choix des points'!$A$9&lt;&gt;"",'Equipes et choix des points'!$A$9,"")</f>
        <v/>
      </c>
      <c r="S59" s="52" t="str">
        <f>IFERROR(VLOOKUP(R59,J52:M71,3,0),"")</f>
        <v/>
      </c>
      <c r="V59" s="54" t="str">
        <f t="shared" si="17"/>
        <v/>
      </c>
      <c r="W59" s="52" t="str">
        <f>IFERROR(RANK(V59,V52:V71),"")</f>
        <v/>
      </c>
    </row>
    <row r="60" spans="1:75" hidden="1" x14ac:dyDescent="0.25">
      <c r="A60" s="1" t="str">
        <f t="shared" si="12"/>
        <v/>
      </c>
      <c r="B60" s="1" t="str">
        <f>IF('Equipes et choix des points'!$A$10&lt;&gt;"",'Equipes et choix des points'!$A$10,"")</f>
        <v/>
      </c>
      <c r="C60" s="1" t="str">
        <f>IFERROR(VLOOKUP(B60,'Matchs et classements'!$AI$5:$AP$24,6,0),"")</f>
        <v/>
      </c>
      <c r="D60" s="1" t="str">
        <f>IFERROR(VLOOKUP(B60,'Matchs et classements'!$AI$5:$AP$24,8,0),"")</f>
        <v/>
      </c>
      <c r="E60" s="1" t="str">
        <f>IFERROR(VLOOKUP(B60,'Matchs et classements'!$AI$5:$AP$24,3,0),"")</f>
        <v/>
      </c>
      <c r="F60" s="53" t="str">
        <f t="shared" si="13"/>
        <v/>
      </c>
      <c r="G60" s="1" t="str">
        <f>IFERROR(RANK(F60,F52:F71),"")</f>
        <v/>
      </c>
      <c r="I60" s="52" t="str">
        <f t="shared" si="14"/>
        <v/>
      </c>
      <c r="J60" s="1" t="str">
        <f>IF('Equipes et choix des points'!$A$10&lt;&gt;"",'Equipes et choix des points'!$A$10,"")</f>
        <v/>
      </c>
      <c r="K60" s="52" t="str">
        <f>IFERROR(VLOOKUP(J60,'Matchs et classements'!$AI$5:$AP$24,7,0),"")</f>
        <v/>
      </c>
      <c r="L60" s="52" t="str">
        <f>IFERROR(VLOOKUP(J60,'Matchs et classements'!$AI$5:$AP$24,8,0),"")</f>
        <v/>
      </c>
      <c r="M60" s="52" t="str">
        <f>IFERROR(VLOOKUP(J60,'Matchs et classements'!$AI$5:$AP$24,5,0),"")</f>
        <v/>
      </c>
      <c r="N60" s="53" t="str">
        <f t="shared" si="15"/>
        <v/>
      </c>
      <c r="O60" s="52" t="str">
        <f>IFERROR(RANK(N60,N52:N71,1),"")</f>
        <v/>
      </c>
      <c r="Q60" s="52" t="str">
        <f t="shared" si="16"/>
        <v/>
      </c>
      <c r="R60" s="1" t="str">
        <f>IF('Equipes et choix des points'!$A$10&lt;&gt;"",'Equipes et choix des points'!$A$10,"")</f>
        <v/>
      </c>
      <c r="S60" s="52" t="str">
        <f>IFERROR(VLOOKUP(R60,J52:M71,3,0),"")</f>
        <v/>
      </c>
      <c r="V60" s="54" t="str">
        <f t="shared" si="17"/>
        <v/>
      </c>
      <c r="W60" s="52" t="str">
        <f>IFERROR(RANK(V60,V52:V71),"")</f>
        <v/>
      </c>
    </row>
    <row r="61" spans="1:75" hidden="1" x14ac:dyDescent="0.25">
      <c r="A61" s="1" t="str">
        <f t="shared" si="12"/>
        <v/>
      </c>
      <c r="B61" s="1" t="str">
        <f>IF('Equipes et choix des points'!$A$11&lt;&gt;"",'Equipes et choix des points'!$A$11,"")</f>
        <v/>
      </c>
      <c r="C61" s="1" t="str">
        <f>IFERROR(VLOOKUP(B61,'Matchs et classements'!$AI$5:$AP$24,6,0),"")</f>
        <v/>
      </c>
      <c r="D61" s="1" t="str">
        <f>IFERROR(VLOOKUP(B61,'Matchs et classements'!$AI$5:$AP$24,8,0),"")</f>
        <v/>
      </c>
      <c r="E61" s="1" t="str">
        <f>IFERROR(VLOOKUP(B61,'Matchs et classements'!$AI$5:$AP$24,3,0),"")</f>
        <v/>
      </c>
      <c r="F61" s="53" t="str">
        <f t="shared" si="13"/>
        <v/>
      </c>
      <c r="G61" s="1" t="str">
        <f>IFERROR(RANK(F61,F52:F71),"")</f>
        <v/>
      </c>
      <c r="I61" s="52" t="str">
        <f t="shared" si="14"/>
        <v/>
      </c>
      <c r="J61" s="1" t="str">
        <f>IF('Equipes et choix des points'!$A$11&lt;&gt;"",'Equipes et choix des points'!$A$11,"")</f>
        <v/>
      </c>
      <c r="K61" s="52" t="str">
        <f>IFERROR(VLOOKUP(J61,'Matchs et classements'!$AI$5:$AP$24,7,0),"")</f>
        <v/>
      </c>
      <c r="L61" s="52" t="str">
        <f>IFERROR(VLOOKUP(J61,'Matchs et classements'!$AI$5:$AP$24,8,0),"")</f>
        <v/>
      </c>
      <c r="M61" s="52" t="str">
        <f>IFERROR(VLOOKUP(J61,'Matchs et classements'!$AI$5:$AP$24,5,0),"")</f>
        <v/>
      </c>
      <c r="N61" s="53" t="str">
        <f t="shared" si="15"/>
        <v/>
      </c>
      <c r="O61" s="52" t="str">
        <f>IFERROR(RANK(N61,N52:N71,1),"")</f>
        <v/>
      </c>
      <c r="Q61" s="52" t="str">
        <f t="shared" si="16"/>
        <v/>
      </c>
      <c r="R61" s="1" t="str">
        <f>IF('Equipes et choix des points'!$A$11&lt;&gt;"",'Equipes et choix des points'!$A$11,"")</f>
        <v/>
      </c>
      <c r="S61" s="52" t="str">
        <f>IFERROR(VLOOKUP(R61,J52:M71,3,0),"")</f>
        <v/>
      </c>
      <c r="V61" s="54" t="str">
        <f t="shared" si="17"/>
        <v/>
      </c>
      <c r="W61" s="52" t="str">
        <f>IFERROR(RANK(V61,V52:V71),"")</f>
        <v/>
      </c>
    </row>
    <row r="62" spans="1:75" hidden="1" x14ac:dyDescent="0.25">
      <c r="A62" s="1" t="str">
        <f t="shared" si="12"/>
        <v/>
      </c>
      <c r="B62" s="1" t="str">
        <f>IF('Equipes et choix des points'!$A$12&lt;&gt;"",'Equipes et choix des points'!$A$12,"")</f>
        <v/>
      </c>
      <c r="C62" s="1" t="str">
        <f>IFERROR(VLOOKUP(B62,'Matchs et classements'!$AI$5:$AP$24,6,0),"")</f>
        <v/>
      </c>
      <c r="D62" s="1" t="str">
        <f>IFERROR(VLOOKUP(B62,'Matchs et classements'!$AI$5:$AP$24,8,0),"")</f>
        <v/>
      </c>
      <c r="E62" s="1" t="str">
        <f>IFERROR(VLOOKUP(B62,'Matchs et classements'!$AI$5:$AP$24,3,0),"")</f>
        <v/>
      </c>
      <c r="F62" s="53" t="str">
        <f t="shared" si="13"/>
        <v/>
      </c>
      <c r="G62" s="1" t="str">
        <f>IFERROR(RANK(F62,F52:F71),"")</f>
        <v/>
      </c>
      <c r="I62" s="52" t="str">
        <f t="shared" si="14"/>
        <v/>
      </c>
      <c r="J62" s="1" t="str">
        <f>IF('Equipes et choix des points'!$A$12&lt;&gt;"",'Equipes et choix des points'!$A$12,"")</f>
        <v/>
      </c>
      <c r="K62" s="52" t="str">
        <f>IFERROR(VLOOKUP(J62,'Matchs et classements'!$AI$5:$AP$24,7,0),"")</f>
        <v/>
      </c>
      <c r="L62" s="52" t="str">
        <f>IFERROR(VLOOKUP(J62,'Matchs et classements'!$AI$5:$AP$24,8,0),"")</f>
        <v/>
      </c>
      <c r="M62" s="52" t="str">
        <f>IFERROR(VLOOKUP(J62,'Matchs et classements'!$AI$5:$AP$24,5,0),"")</f>
        <v/>
      </c>
      <c r="N62" s="53" t="str">
        <f t="shared" si="15"/>
        <v/>
      </c>
      <c r="O62" s="52" t="str">
        <f>IFERROR(RANK(N62,N52:N71,1),"")</f>
        <v/>
      </c>
      <c r="Q62" s="52" t="str">
        <f t="shared" si="16"/>
        <v/>
      </c>
      <c r="R62" s="1" t="str">
        <f>IF('Equipes et choix des points'!$A$12&lt;&gt;"",'Equipes et choix des points'!$A$12,"")</f>
        <v/>
      </c>
      <c r="S62" s="52" t="str">
        <f>IFERROR(VLOOKUP(R62,J52:M71,3,0),"")</f>
        <v/>
      </c>
      <c r="V62" s="54" t="str">
        <f t="shared" si="17"/>
        <v/>
      </c>
      <c r="W62" s="52" t="str">
        <f>IFERROR(RANK(V62,V52:V71),"")</f>
        <v/>
      </c>
    </row>
    <row r="63" spans="1:75" hidden="1" x14ac:dyDescent="0.25">
      <c r="A63" s="1" t="str">
        <f t="shared" si="12"/>
        <v/>
      </c>
      <c r="B63" s="1" t="str">
        <f>IF('Equipes et choix des points'!$A$13&lt;&gt;"",'Equipes et choix des points'!$A$13,"")</f>
        <v/>
      </c>
      <c r="C63" s="1" t="str">
        <f>IFERROR(VLOOKUP(B63,'Matchs et classements'!$AI$5:$AP$24,6,0),"")</f>
        <v/>
      </c>
      <c r="D63" s="1" t="str">
        <f>IFERROR(VLOOKUP(B63,'Matchs et classements'!$AI$5:$AP$24,8,0),"")</f>
        <v/>
      </c>
      <c r="E63" s="1" t="str">
        <f>IFERROR(VLOOKUP(B63,'Matchs et classements'!$AI$5:$AP$24,3,0),"")</f>
        <v/>
      </c>
      <c r="F63" s="53" t="str">
        <f t="shared" si="13"/>
        <v/>
      </c>
      <c r="G63" s="1" t="str">
        <f>IFERROR(RANK(F63,F52:F71),"")</f>
        <v/>
      </c>
      <c r="I63" s="52" t="str">
        <f t="shared" si="14"/>
        <v/>
      </c>
      <c r="J63" s="1" t="str">
        <f>IF('Equipes et choix des points'!$A$13&lt;&gt;"",'Equipes et choix des points'!$A$13,"")</f>
        <v/>
      </c>
      <c r="K63" s="52" t="str">
        <f>IFERROR(VLOOKUP(J63,'Matchs et classements'!$AI$5:$AP$24,7,0),"")</f>
        <v/>
      </c>
      <c r="L63" s="52" t="str">
        <f>IFERROR(VLOOKUP(J63,'Matchs et classements'!$AI$5:$AP$24,8,0),"")</f>
        <v/>
      </c>
      <c r="M63" s="52" t="str">
        <f>IFERROR(VLOOKUP(J63,'Matchs et classements'!$AI$5:$AP$24,5,0),"")</f>
        <v/>
      </c>
      <c r="N63" s="53" t="str">
        <f t="shared" si="15"/>
        <v/>
      </c>
      <c r="O63" s="52" t="str">
        <f>IFERROR(RANK(N63,N52:N71,1),"")</f>
        <v/>
      </c>
      <c r="Q63" s="52" t="str">
        <f t="shared" si="16"/>
        <v/>
      </c>
      <c r="R63" s="1" t="str">
        <f>IF('Equipes et choix des points'!$A$13&lt;&gt;"",'Equipes et choix des points'!$A$13,"")</f>
        <v/>
      </c>
      <c r="S63" s="52" t="str">
        <f>IFERROR(VLOOKUP(R63,J52:M71,3,0),"")</f>
        <v/>
      </c>
      <c r="V63" s="54" t="str">
        <f t="shared" si="17"/>
        <v/>
      </c>
      <c r="W63" s="52" t="str">
        <f>IFERROR(RANK(V63,V52:V71),"")</f>
        <v/>
      </c>
    </row>
    <row r="64" spans="1:75" hidden="1" x14ac:dyDescent="0.25">
      <c r="A64" s="1" t="str">
        <f t="shared" si="12"/>
        <v/>
      </c>
      <c r="B64" s="1" t="str">
        <f>IF('Equipes et choix des points'!$A$14&lt;&gt;"",'Equipes et choix des points'!$A$14,"")</f>
        <v/>
      </c>
      <c r="C64" s="1" t="str">
        <f>IFERROR(VLOOKUP(B64,'Matchs et classements'!$AI$5:$AP$24,6,0),"")</f>
        <v/>
      </c>
      <c r="D64" s="1" t="str">
        <f>IFERROR(VLOOKUP(B64,'Matchs et classements'!$AI$5:$AP$24,8,0),"")</f>
        <v/>
      </c>
      <c r="E64" s="1" t="str">
        <f>IFERROR(VLOOKUP(B64,'Matchs et classements'!$AI$5:$AP$24,3,0),"")</f>
        <v/>
      </c>
      <c r="F64" s="53" t="str">
        <f t="shared" si="13"/>
        <v/>
      </c>
      <c r="G64" s="1" t="str">
        <f>IFERROR(RANK(F64,F52:F71),"")</f>
        <v/>
      </c>
      <c r="I64" s="52" t="str">
        <f t="shared" si="14"/>
        <v/>
      </c>
      <c r="J64" s="1" t="str">
        <f>IF('Equipes et choix des points'!$A$14&lt;&gt;"",'Equipes et choix des points'!$A$14,"")</f>
        <v/>
      </c>
      <c r="K64" s="52" t="str">
        <f>IFERROR(VLOOKUP(J64,'Matchs et classements'!$AI$5:$AP$24,7,0),"")</f>
        <v/>
      </c>
      <c r="L64" s="52" t="str">
        <f>IFERROR(VLOOKUP(J64,'Matchs et classements'!$AI$5:$AP$24,8,0),"")</f>
        <v/>
      </c>
      <c r="M64" s="52" t="str">
        <f>IFERROR(VLOOKUP(J64,'Matchs et classements'!$AI$5:$AP$24,5,0),"")</f>
        <v/>
      </c>
      <c r="N64" s="53" t="str">
        <f t="shared" si="15"/>
        <v/>
      </c>
      <c r="O64" s="52" t="str">
        <f>IFERROR(RANK(N64,N52:N71,1),"")</f>
        <v/>
      </c>
      <c r="Q64" s="52" t="str">
        <f t="shared" si="16"/>
        <v/>
      </c>
      <c r="R64" s="1" t="str">
        <f>IF('Equipes et choix des points'!$A$14&lt;&gt;"",'Equipes et choix des points'!$A$14,"")</f>
        <v/>
      </c>
      <c r="S64" s="52" t="str">
        <f>IFERROR(VLOOKUP(R64,J52:M71,3,0),"")</f>
        <v/>
      </c>
      <c r="V64" s="54" t="str">
        <f t="shared" si="17"/>
        <v/>
      </c>
      <c r="W64" s="52" t="str">
        <f>IFERROR(RANK(V64,V52:V71),"")</f>
        <v/>
      </c>
    </row>
    <row r="65" spans="1:58" hidden="1" x14ac:dyDescent="0.25">
      <c r="A65" s="1" t="str">
        <f t="shared" si="12"/>
        <v/>
      </c>
      <c r="B65" s="1" t="str">
        <f>IF('Equipes et choix des points'!$A$15&lt;&gt;"",'Equipes et choix des points'!$A$15,"")</f>
        <v/>
      </c>
      <c r="C65" s="1" t="str">
        <f>IFERROR(VLOOKUP(B65,'Matchs et classements'!$AI$5:$AP$24,6,0),"")</f>
        <v/>
      </c>
      <c r="D65" s="1" t="str">
        <f>IFERROR(VLOOKUP(B65,'Matchs et classements'!$AI$5:$AP$24,8,0),"")</f>
        <v/>
      </c>
      <c r="E65" s="1" t="str">
        <f>IFERROR(VLOOKUP(B65,'Matchs et classements'!$AI$5:$AP$24,3,0),"")</f>
        <v/>
      </c>
      <c r="F65" s="53" t="str">
        <f t="shared" si="13"/>
        <v/>
      </c>
      <c r="G65" s="1" t="str">
        <f>IFERROR(RANK(F65,F52:F71),"")</f>
        <v/>
      </c>
      <c r="I65" s="52" t="str">
        <f t="shared" si="14"/>
        <v/>
      </c>
      <c r="J65" s="1" t="str">
        <f>IF('Equipes et choix des points'!$A$15&lt;&gt;"",'Equipes et choix des points'!$A$15,"")</f>
        <v/>
      </c>
      <c r="K65" s="52" t="str">
        <f>IFERROR(VLOOKUP(J65,'Matchs et classements'!$AI$5:$AP$24,7,0),"")</f>
        <v/>
      </c>
      <c r="L65" s="52" t="str">
        <f>IFERROR(VLOOKUP(J65,'Matchs et classements'!$AI$5:$AP$24,8,0),"")</f>
        <v/>
      </c>
      <c r="M65" s="52" t="str">
        <f>IFERROR(VLOOKUP(J65,'Matchs et classements'!$AI$5:$AP$24,5,0),"")</f>
        <v/>
      </c>
      <c r="N65" s="53" t="str">
        <f t="shared" si="15"/>
        <v/>
      </c>
      <c r="O65" s="52" t="str">
        <f>IFERROR(RANK(N65,N52:N71,1),"")</f>
        <v/>
      </c>
      <c r="Q65" s="52" t="str">
        <f t="shared" si="16"/>
        <v/>
      </c>
      <c r="R65" s="1" t="str">
        <f>IF('Equipes et choix des points'!$A$15&lt;&gt;"",'Equipes et choix des points'!$A$15,"")</f>
        <v/>
      </c>
      <c r="S65" s="52" t="str">
        <f>IFERROR(VLOOKUP(R65,J52:M71,3,0),"")</f>
        <v/>
      </c>
      <c r="V65" s="54" t="str">
        <f t="shared" si="17"/>
        <v/>
      </c>
      <c r="W65" s="52" t="str">
        <f>IFERROR(RANK(V65,V52:V71),"")</f>
        <v/>
      </c>
    </row>
    <row r="66" spans="1:58" hidden="1" x14ac:dyDescent="0.25">
      <c r="A66" s="1" t="str">
        <f t="shared" si="12"/>
        <v/>
      </c>
      <c r="B66" s="1" t="str">
        <f>IF('Equipes et choix des points'!$A$16&lt;&gt;"",'Equipes et choix des points'!$A$16,"")</f>
        <v/>
      </c>
      <c r="C66" s="1" t="str">
        <f>IFERROR(VLOOKUP(B66,'Matchs et classements'!$AI$5:$AP$24,6,0),"")</f>
        <v/>
      </c>
      <c r="D66" s="1" t="str">
        <f>IFERROR(VLOOKUP(B66,'Matchs et classements'!$AI$5:$AP$24,8,0),"")</f>
        <v/>
      </c>
      <c r="E66" s="1" t="str">
        <f>IFERROR(VLOOKUP(B66,'Matchs et classements'!$AI$5:$AP$24,3,0),"")</f>
        <v/>
      </c>
      <c r="F66" s="53" t="str">
        <f t="shared" si="13"/>
        <v/>
      </c>
      <c r="G66" s="1" t="str">
        <f>IFERROR(RANK(F66,F52:F71),"")</f>
        <v/>
      </c>
      <c r="I66" s="52" t="str">
        <f t="shared" si="14"/>
        <v/>
      </c>
      <c r="J66" s="1" t="str">
        <f>IF('Equipes et choix des points'!$A$16&lt;&gt;"",'Equipes et choix des points'!$A$16,"")</f>
        <v/>
      </c>
      <c r="K66" s="52" t="str">
        <f>IFERROR(VLOOKUP(J66,'Matchs et classements'!$AI$5:$AP$24,7,0),"")</f>
        <v/>
      </c>
      <c r="L66" s="52" t="str">
        <f>IFERROR(VLOOKUP(J66,'Matchs et classements'!$AI$5:$AP$24,8,0),"")</f>
        <v/>
      </c>
      <c r="M66" s="52" t="str">
        <f>IFERROR(VLOOKUP(J66,'Matchs et classements'!$AI$5:$AP$24,5,0),"")</f>
        <v/>
      </c>
      <c r="N66" s="53" t="str">
        <f t="shared" si="15"/>
        <v/>
      </c>
      <c r="O66" s="52" t="str">
        <f>IFERROR(RANK(N66,N52:N71,1),"")</f>
        <v/>
      </c>
      <c r="Q66" s="52" t="str">
        <f t="shared" si="16"/>
        <v/>
      </c>
      <c r="R66" s="1" t="str">
        <f>IF('Equipes et choix des points'!$A$16&lt;&gt;"",'Equipes et choix des points'!$A$16,"")</f>
        <v/>
      </c>
      <c r="S66" s="52" t="str">
        <f>IFERROR(VLOOKUP(R66,J52:M71,3,0),"")</f>
        <v/>
      </c>
      <c r="V66" s="54" t="str">
        <f t="shared" si="17"/>
        <v/>
      </c>
      <c r="W66" s="52" t="str">
        <f>IFERROR(RANK(V66,V52:V71),"")</f>
        <v/>
      </c>
    </row>
    <row r="67" spans="1:58" hidden="1" x14ac:dyDescent="0.25">
      <c r="A67" s="1" t="str">
        <f t="shared" si="12"/>
        <v/>
      </c>
      <c r="B67" s="1" t="str">
        <f>IF('Equipes et choix des points'!$A$17&lt;&gt;"",'Equipes et choix des points'!$A$17,"")</f>
        <v/>
      </c>
      <c r="C67" s="1" t="str">
        <f>IFERROR(VLOOKUP(B67,'Matchs et classements'!$AI$5:$AP$24,6,0),"")</f>
        <v/>
      </c>
      <c r="D67" s="1" t="str">
        <f>IFERROR(VLOOKUP(B67,'Matchs et classements'!$AI$5:$AP$24,8,0),"")</f>
        <v/>
      </c>
      <c r="E67" s="1" t="str">
        <f>IFERROR(VLOOKUP(B67,'Matchs et classements'!$AI$5:$AP$24,3,0),"")</f>
        <v/>
      </c>
      <c r="F67" s="53" t="str">
        <f t="shared" si="13"/>
        <v/>
      </c>
      <c r="G67" s="1" t="str">
        <f>IFERROR(RANK(F67,F52:F71),"")</f>
        <v/>
      </c>
      <c r="I67" s="52" t="str">
        <f t="shared" si="14"/>
        <v/>
      </c>
      <c r="J67" s="1" t="str">
        <f>IF('Equipes et choix des points'!$A$17&lt;&gt;"",'Equipes et choix des points'!$A$17,"")</f>
        <v/>
      </c>
      <c r="K67" s="52" t="str">
        <f>IFERROR(VLOOKUP(J67,'Matchs et classements'!$AI$5:$AP$24,7,0),"")</f>
        <v/>
      </c>
      <c r="L67" s="52" t="str">
        <f>IFERROR(VLOOKUP(J67,'Matchs et classements'!$AI$5:$AP$24,8,0),"")</f>
        <v/>
      </c>
      <c r="M67" s="52" t="str">
        <f>IFERROR(VLOOKUP(J67,'Matchs et classements'!$AI$5:$AP$24,5,0),"")</f>
        <v/>
      </c>
      <c r="N67" s="53" t="str">
        <f t="shared" si="15"/>
        <v/>
      </c>
      <c r="O67" s="52" t="str">
        <f>IFERROR(RANK(N67,N52:N71,1),"")</f>
        <v/>
      </c>
      <c r="Q67" s="52" t="str">
        <f t="shared" si="16"/>
        <v/>
      </c>
      <c r="R67" s="1" t="str">
        <f>IF('Equipes et choix des points'!$A$17&lt;&gt;"",'Equipes et choix des points'!$A$17,"")</f>
        <v/>
      </c>
      <c r="S67" s="52" t="str">
        <f>IFERROR(VLOOKUP(R67,J52:M71,3,0),"")</f>
        <v/>
      </c>
      <c r="V67" s="54" t="str">
        <f t="shared" si="17"/>
        <v/>
      </c>
      <c r="W67" s="52" t="str">
        <f>IFERROR(RANK(V67,V52:V71),"")</f>
        <v/>
      </c>
    </row>
    <row r="68" spans="1:58" hidden="1" x14ac:dyDescent="0.25">
      <c r="A68" s="1" t="str">
        <f t="shared" si="12"/>
        <v/>
      </c>
      <c r="B68" s="1" t="str">
        <f>IF('Equipes et choix des points'!$A$18&lt;&gt;"",'Equipes et choix des points'!$A$18,"")</f>
        <v/>
      </c>
      <c r="C68" s="1" t="str">
        <f>IFERROR(VLOOKUP(B68,'Matchs et classements'!$AI$5:$AP$24,6,0),"")</f>
        <v/>
      </c>
      <c r="D68" s="1" t="str">
        <f>IFERROR(VLOOKUP(B68,'Matchs et classements'!$AI$5:$AP$24,8,0),"")</f>
        <v/>
      </c>
      <c r="E68" s="1" t="str">
        <f>IFERROR(VLOOKUP(B68,'Matchs et classements'!$AI$5:$AP$24,3,0),"")</f>
        <v/>
      </c>
      <c r="F68" s="53" t="str">
        <f t="shared" si="13"/>
        <v/>
      </c>
      <c r="G68" s="1" t="str">
        <f>IFERROR(RANK(F68,F52:F71),"")</f>
        <v/>
      </c>
      <c r="I68" s="52" t="str">
        <f t="shared" si="14"/>
        <v/>
      </c>
      <c r="J68" s="1" t="str">
        <f>IF('Equipes et choix des points'!$A$18&lt;&gt;"",'Equipes et choix des points'!$A$18,"")</f>
        <v/>
      </c>
      <c r="K68" s="52" t="str">
        <f>IFERROR(VLOOKUP(J68,'Matchs et classements'!$AI$5:$AP$24,7,0),"")</f>
        <v/>
      </c>
      <c r="L68" s="52" t="str">
        <f>IFERROR(VLOOKUP(J68,'Matchs et classements'!$AI$5:$AP$24,8,0),"")</f>
        <v/>
      </c>
      <c r="M68" s="52" t="str">
        <f>IFERROR(VLOOKUP(J68,'Matchs et classements'!$AI$5:$AP$24,5,0),"")</f>
        <v/>
      </c>
      <c r="N68" s="53" t="str">
        <f t="shared" si="15"/>
        <v/>
      </c>
      <c r="O68" s="52" t="str">
        <f>IFERROR(RANK(N68,N52:N71,1),"")</f>
        <v/>
      </c>
      <c r="Q68" s="52" t="str">
        <f t="shared" si="16"/>
        <v/>
      </c>
      <c r="R68" s="1" t="str">
        <f>IF('Equipes et choix des points'!$A$18&lt;&gt;"",'Equipes et choix des points'!$A$18,"")</f>
        <v/>
      </c>
      <c r="S68" s="52" t="str">
        <f>IFERROR(VLOOKUP(R68,J52:M71,3,0),"")</f>
        <v/>
      </c>
      <c r="V68" s="54" t="str">
        <f t="shared" si="17"/>
        <v/>
      </c>
      <c r="W68" s="52" t="str">
        <f>IFERROR(RANK(V68,V52:V71),"")</f>
        <v/>
      </c>
    </row>
    <row r="69" spans="1:58" hidden="1" x14ac:dyDescent="0.25">
      <c r="A69" s="1" t="str">
        <f t="shared" si="12"/>
        <v/>
      </c>
      <c r="B69" s="1" t="str">
        <f>IF('Equipes et choix des points'!$A$19&lt;&gt;"",'Equipes et choix des points'!$A$19,"")</f>
        <v/>
      </c>
      <c r="C69" s="1" t="str">
        <f>IFERROR(VLOOKUP(B69,'Matchs et classements'!$AI$5:$AP$24,6,0),"")</f>
        <v/>
      </c>
      <c r="D69" s="1" t="str">
        <f>IFERROR(VLOOKUP(B69,'Matchs et classements'!$AI$5:$AP$24,8,0),"")</f>
        <v/>
      </c>
      <c r="E69" s="1" t="str">
        <f>IFERROR(VLOOKUP(B69,'Matchs et classements'!$AI$5:$AP$24,3,0),"")</f>
        <v/>
      </c>
      <c r="F69" s="53" t="str">
        <f t="shared" si="13"/>
        <v/>
      </c>
      <c r="G69" s="1" t="str">
        <f>IFERROR(RANK(F69,F52:F71),"")</f>
        <v/>
      </c>
      <c r="I69" s="52" t="str">
        <f t="shared" si="14"/>
        <v/>
      </c>
      <c r="J69" s="1" t="str">
        <f>IF('Equipes et choix des points'!$A$19&lt;&gt;"",'Equipes et choix des points'!$A$19,"")</f>
        <v/>
      </c>
      <c r="K69" s="52" t="str">
        <f>IFERROR(VLOOKUP(J69,'Matchs et classements'!$AI$5:$AP$24,7,0),"")</f>
        <v/>
      </c>
      <c r="L69" s="52" t="str">
        <f>IFERROR(VLOOKUP(J69,'Matchs et classements'!$AI$5:$AP$24,8,0),"")</f>
        <v/>
      </c>
      <c r="M69" s="52" t="str">
        <f>IFERROR(VLOOKUP(J69,'Matchs et classements'!$AI$5:$AP$24,5,0),"")</f>
        <v/>
      </c>
      <c r="N69" s="53" t="str">
        <f t="shared" si="15"/>
        <v/>
      </c>
      <c r="O69" s="52" t="str">
        <f>IFERROR(RANK(N69,N52:N71,1),"")</f>
        <v/>
      </c>
      <c r="Q69" s="52" t="str">
        <f t="shared" si="16"/>
        <v/>
      </c>
      <c r="R69" s="1" t="str">
        <f>IF('Equipes et choix des points'!$A$19&lt;&gt;"",'Equipes et choix des points'!$A$19,"")</f>
        <v/>
      </c>
      <c r="S69" s="52" t="str">
        <f>IFERROR(VLOOKUP(R69,J52:M71,3,0),"")</f>
        <v/>
      </c>
      <c r="V69" s="54" t="str">
        <f t="shared" si="17"/>
        <v/>
      </c>
      <c r="W69" s="52" t="str">
        <f>IFERROR(RANK(V69,V52:V71),"")</f>
        <v/>
      </c>
    </row>
    <row r="70" spans="1:58" hidden="1" x14ac:dyDescent="0.25">
      <c r="A70" s="1" t="str">
        <f t="shared" si="12"/>
        <v/>
      </c>
      <c r="B70" s="1" t="str">
        <f>IF('Equipes et choix des points'!$A$20&lt;&gt;"",'Equipes et choix des points'!$A$20,"")</f>
        <v/>
      </c>
      <c r="C70" s="1" t="str">
        <f>IFERROR(VLOOKUP(B70,'Matchs et classements'!$AI$5:$AP$24,6,0),"")</f>
        <v/>
      </c>
      <c r="D70" s="1" t="str">
        <f>IFERROR(VLOOKUP(B70,'Matchs et classements'!$AI$5:$AP$24,8,0),"")</f>
        <v/>
      </c>
      <c r="E70" s="1" t="str">
        <f>IFERROR(VLOOKUP(B70,'Matchs et classements'!$AI$5:$AP$24,3,0),"")</f>
        <v/>
      </c>
      <c r="F70" s="53" t="str">
        <f t="shared" si="13"/>
        <v/>
      </c>
      <c r="G70" s="1" t="str">
        <f>IFERROR(RANK(F70,F52:F71),"")</f>
        <v/>
      </c>
      <c r="I70" s="52" t="str">
        <f t="shared" si="14"/>
        <v/>
      </c>
      <c r="J70" s="1" t="str">
        <f>IF('Equipes et choix des points'!$A$20&lt;&gt;"",'Equipes et choix des points'!$A$20,"")</f>
        <v/>
      </c>
      <c r="K70" s="52" t="str">
        <f>IFERROR(VLOOKUP(J70,'Matchs et classements'!$AI$5:$AP$24,7,0),"")</f>
        <v/>
      </c>
      <c r="L70" s="52" t="str">
        <f>IFERROR(VLOOKUP(J70,'Matchs et classements'!$AI$5:$AP$24,8,0),"")</f>
        <v/>
      </c>
      <c r="M70" s="52" t="str">
        <f>IFERROR(VLOOKUP(J70,'Matchs et classements'!$AI$5:$AP$24,5,0),"")</f>
        <v/>
      </c>
      <c r="N70" s="53" t="str">
        <f t="shared" si="15"/>
        <v/>
      </c>
      <c r="O70" s="52" t="str">
        <f>IFERROR(RANK(N70,N52:N71,1),"")</f>
        <v/>
      </c>
      <c r="Q70" s="52" t="str">
        <f t="shared" si="16"/>
        <v/>
      </c>
      <c r="R70" s="1" t="str">
        <f>IF('Equipes et choix des points'!$A$20&lt;&gt;"",'Equipes et choix des points'!$A$20,"")</f>
        <v/>
      </c>
      <c r="S70" s="52" t="str">
        <f>IFERROR(VLOOKUP(R70,J52:M71,3,0),"")</f>
        <v/>
      </c>
      <c r="V70" s="54" t="str">
        <f t="shared" si="17"/>
        <v/>
      </c>
      <c r="W70" s="52" t="str">
        <f>IFERROR(RANK(V70,V52:V71),"")</f>
        <v/>
      </c>
    </row>
    <row r="71" spans="1:58" hidden="1" x14ac:dyDescent="0.25">
      <c r="A71" s="1" t="str">
        <f t="shared" si="12"/>
        <v/>
      </c>
      <c r="B71" s="1" t="str">
        <f>IF('Equipes et choix des points'!$A$21&lt;&gt;"",'Equipes et choix des points'!$A$21,"")</f>
        <v/>
      </c>
      <c r="C71" s="1" t="str">
        <f>IFERROR(VLOOKUP(B71,'Matchs et classements'!$AI$5:$AP$24,6,0),"")</f>
        <v/>
      </c>
      <c r="D71" s="1" t="str">
        <f>IFERROR(VLOOKUP(B71,'Matchs et classements'!$AI$5:$AP$24,8,0),"")</f>
        <v/>
      </c>
      <c r="E71" s="1" t="str">
        <f>IFERROR(VLOOKUP(B71,'Matchs et classements'!$AI$5:$AP$24,3,0),"")</f>
        <v/>
      </c>
      <c r="F71" s="53" t="str">
        <f t="shared" si="13"/>
        <v/>
      </c>
      <c r="G71" s="1" t="str">
        <f>IFERROR(RANK(F71,F52:F71),"")</f>
        <v/>
      </c>
      <c r="I71" s="52" t="str">
        <f t="shared" si="14"/>
        <v/>
      </c>
      <c r="J71" s="1" t="str">
        <f>IF('Equipes et choix des points'!$A$21&lt;&gt;"",'Equipes et choix des points'!$A$21,"")</f>
        <v/>
      </c>
      <c r="K71" s="52" t="str">
        <f>IFERROR(VLOOKUP(J71,'Matchs et classements'!$AI$5:$AP$24,7,0),"")</f>
        <v/>
      </c>
      <c r="L71" s="52" t="str">
        <f>IFERROR(VLOOKUP(J71,'Matchs et classements'!$AI$5:$AP$24,8,0),"")</f>
        <v/>
      </c>
      <c r="M71" s="52" t="str">
        <f>IFERROR(VLOOKUP(J71,'Matchs et classements'!$AI$5:$AP$24,5,0),"")</f>
        <v/>
      </c>
      <c r="N71" s="53" t="str">
        <f t="shared" si="15"/>
        <v/>
      </c>
      <c r="O71" s="52" t="str">
        <f>IFERROR(RANK(N71,N52:N71,1),"")</f>
        <v/>
      </c>
      <c r="Q71" s="52" t="str">
        <f t="shared" si="16"/>
        <v/>
      </c>
      <c r="R71" s="1" t="str">
        <f>IF('Equipes et choix des points'!$A$21&lt;&gt;"",'Equipes et choix des points'!$A$21,"")</f>
        <v/>
      </c>
      <c r="S71" s="52" t="str">
        <f>IFERROR(VLOOKUP(R71,J52:M71,3,0),"")</f>
        <v/>
      </c>
      <c r="V71" s="54" t="str">
        <f t="shared" si="17"/>
        <v/>
      </c>
      <c r="W71" s="52" t="str">
        <f>IFERROR(RANK(V71,V52:V71),"")</f>
        <v/>
      </c>
    </row>
    <row r="72" spans="1:58" hidden="1" x14ac:dyDescent="0.25"/>
    <row r="73" spans="1:58" hidden="1" x14ac:dyDescent="0.25"/>
    <row r="74" spans="1:58" ht="15.75" hidden="1" thickBot="1" x14ac:dyDescent="0.3"/>
    <row r="75" spans="1:58" x14ac:dyDescent="0.25">
      <c r="A75" s="118" t="s">
        <v>25</v>
      </c>
      <c r="B75" s="119"/>
      <c r="C75" s="119"/>
      <c r="D75" s="119"/>
      <c r="E75" s="119"/>
      <c r="F75" s="119"/>
      <c r="G75" s="119"/>
      <c r="H75" s="119"/>
      <c r="I75" s="119"/>
      <c r="J75" s="119"/>
      <c r="K75" s="120"/>
      <c r="L75" s="133"/>
      <c r="M75" s="135" t="s">
        <v>26</v>
      </c>
      <c r="N75" s="136"/>
      <c r="O75" s="136"/>
      <c r="P75" s="136"/>
      <c r="Q75" s="136"/>
      <c r="R75" s="136"/>
      <c r="S75" s="136"/>
      <c r="T75" s="136"/>
      <c r="U75" s="136"/>
      <c r="V75" s="136"/>
      <c r="W75" s="137"/>
      <c r="X75" s="133"/>
      <c r="Y75" s="144" t="s">
        <v>27</v>
      </c>
      <c r="Z75" s="145"/>
      <c r="AA75" s="145"/>
      <c r="AB75" s="145"/>
      <c r="AC75" s="145"/>
      <c r="AD75" s="145"/>
      <c r="AE75" s="145"/>
      <c r="AF75" s="145"/>
      <c r="AG75" s="145"/>
      <c r="AH75" s="145"/>
      <c r="AI75" s="146"/>
      <c r="AJ75" s="50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</row>
    <row r="76" spans="1:58" ht="15.75" thickBot="1" x14ac:dyDescent="0.3">
      <c r="A76" s="121"/>
      <c r="B76" s="122"/>
      <c r="C76" s="122"/>
      <c r="D76" s="122"/>
      <c r="E76" s="122"/>
      <c r="F76" s="122"/>
      <c r="G76" s="122"/>
      <c r="H76" s="122"/>
      <c r="I76" s="122"/>
      <c r="J76" s="122"/>
      <c r="K76" s="123"/>
      <c r="L76" s="134"/>
      <c r="M76" s="138"/>
      <c r="N76" s="139"/>
      <c r="O76" s="139"/>
      <c r="P76" s="139"/>
      <c r="Q76" s="139"/>
      <c r="R76" s="139"/>
      <c r="S76" s="139"/>
      <c r="T76" s="139"/>
      <c r="U76" s="139"/>
      <c r="V76" s="139"/>
      <c r="W76" s="140"/>
      <c r="X76" s="134"/>
      <c r="Y76" s="147"/>
      <c r="Z76" s="148"/>
      <c r="AA76" s="148"/>
      <c r="AB76" s="148"/>
      <c r="AC76" s="148"/>
      <c r="AD76" s="148"/>
      <c r="AE76" s="148"/>
      <c r="AF76" s="148"/>
      <c r="AG76" s="148"/>
      <c r="AH76" s="148"/>
      <c r="AI76" s="149"/>
      <c r="AJ76" s="50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</row>
    <row r="77" spans="1:58" x14ac:dyDescent="0.25">
      <c r="A77" s="128" t="s">
        <v>135</v>
      </c>
      <c r="B77" s="124"/>
      <c r="C77" s="124"/>
      <c r="D77" s="130"/>
      <c r="E77" s="124" t="s">
        <v>136</v>
      </c>
      <c r="F77" s="124"/>
      <c r="G77" s="124"/>
      <c r="H77" s="130"/>
      <c r="I77" s="124" t="s">
        <v>137</v>
      </c>
      <c r="J77" s="124"/>
      <c r="K77" s="125"/>
      <c r="L77" s="134"/>
      <c r="M77" s="128" t="s">
        <v>135</v>
      </c>
      <c r="N77" s="124"/>
      <c r="O77" s="124"/>
      <c r="P77" s="141"/>
      <c r="Q77" s="124" t="s">
        <v>136</v>
      </c>
      <c r="R77" s="124"/>
      <c r="S77" s="124"/>
      <c r="T77" s="141"/>
      <c r="U77" s="124" t="s">
        <v>137</v>
      </c>
      <c r="V77" s="124"/>
      <c r="W77" s="125"/>
      <c r="X77" s="134"/>
      <c r="Y77" s="128" t="s">
        <v>135</v>
      </c>
      <c r="Z77" s="124"/>
      <c r="AA77" s="124"/>
      <c r="AB77" s="150"/>
      <c r="AC77" s="124" t="s">
        <v>136</v>
      </c>
      <c r="AD77" s="124"/>
      <c r="AE77" s="124"/>
      <c r="AF77" s="150"/>
      <c r="AG77" s="124" t="s">
        <v>137</v>
      </c>
      <c r="AH77" s="124"/>
      <c r="AI77" s="125"/>
      <c r="AJ77" s="50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</row>
    <row r="78" spans="1:58" ht="15.75" thickBot="1" x14ac:dyDescent="0.3">
      <c r="A78" s="129"/>
      <c r="B78" s="126"/>
      <c r="C78" s="126"/>
      <c r="D78" s="131"/>
      <c r="E78" s="126"/>
      <c r="F78" s="126"/>
      <c r="G78" s="126"/>
      <c r="H78" s="131"/>
      <c r="I78" s="126"/>
      <c r="J78" s="126"/>
      <c r="K78" s="127"/>
      <c r="L78" s="134"/>
      <c r="M78" s="129"/>
      <c r="N78" s="126"/>
      <c r="O78" s="126"/>
      <c r="P78" s="142"/>
      <c r="Q78" s="126"/>
      <c r="R78" s="126"/>
      <c r="S78" s="126"/>
      <c r="T78" s="142"/>
      <c r="U78" s="126"/>
      <c r="V78" s="126"/>
      <c r="W78" s="127"/>
      <c r="X78" s="134"/>
      <c r="Y78" s="129"/>
      <c r="Z78" s="126"/>
      <c r="AA78" s="126"/>
      <c r="AB78" s="151"/>
      <c r="AC78" s="126"/>
      <c r="AD78" s="126"/>
      <c r="AE78" s="126"/>
      <c r="AF78" s="151"/>
      <c r="AG78" s="126"/>
      <c r="AH78" s="126"/>
      <c r="AI78" s="127"/>
      <c r="AJ78" s="50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</row>
    <row r="79" spans="1:58" x14ac:dyDescent="0.25">
      <c r="A79" s="62" t="str">
        <f>IF('Equipes et choix des points'!$A$2="","",1)</f>
        <v/>
      </c>
      <c r="B79" s="63" t="str">
        <f>IFERROR(VLOOKUP(A79,$A$4:$C$23,2,0),"")</f>
        <v/>
      </c>
      <c r="C79" s="64" t="str">
        <f>IFERROR(VLOOKUP(B79,$B$4:$C$23,2,0),"")</f>
        <v/>
      </c>
      <c r="D79" s="131"/>
      <c r="E79" s="65" t="str">
        <f>IF('Equipes et choix des points'!$A$2="","",1)</f>
        <v/>
      </c>
      <c r="F79" s="63" t="str">
        <f>IFERROR(VLOOKUP(E79,$I$4:$K$23,2,0),"")</f>
        <v/>
      </c>
      <c r="G79" s="64" t="str">
        <f>IFERROR(VLOOKUP(F79,$J$4:$K$23,2,0),"")</f>
        <v/>
      </c>
      <c r="H79" s="131"/>
      <c r="I79" s="65" t="str">
        <f>IF('Equipes et choix des points'!$A$2="","",1)</f>
        <v/>
      </c>
      <c r="J79" s="63" t="str">
        <f>IFERROR(VLOOKUP(I79,$Q$4:$S$23,2,0),"")</f>
        <v/>
      </c>
      <c r="K79" s="66" t="str">
        <f>IFERROR(VLOOKUP(J79,$R$4:$S$23,2,0),"")</f>
        <v/>
      </c>
      <c r="L79" s="134"/>
      <c r="M79" s="62" t="str">
        <f>IF('Equipes et choix des points'!$A$2="","",1)</f>
        <v/>
      </c>
      <c r="N79" s="63" t="str">
        <f>IFERROR(VLOOKUP(M79,$A$28:$C$47,2,0),"")</f>
        <v/>
      </c>
      <c r="O79" s="64" t="str">
        <f>IFERROR(VLOOKUP(N79,$B$28:$C$47,2,0),"")</f>
        <v/>
      </c>
      <c r="P79" s="142"/>
      <c r="Q79" s="65" t="str">
        <f>IF('Equipes et choix des points'!$A$2="","",1)</f>
        <v/>
      </c>
      <c r="R79" s="63" t="str">
        <f>IFERROR(VLOOKUP(Q79,$I$28:$K$47,2,0),"")</f>
        <v/>
      </c>
      <c r="S79" s="64" t="str">
        <f>IFERROR(VLOOKUP(R79,$J$28:$K$47,2,0),"")</f>
        <v/>
      </c>
      <c r="T79" s="142"/>
      <c r="U79" s="65" t="str">
        <f>IF('Equipes et choix des points'!$A$2="","",1)</f>
        <v/>
      </c>
      <c r="V79" s="63" t="str">
        <f>IFERROR(VLOOKUP(U79,$Q$28:$S$47,2,0),"")</f>
        <v/>
      </c>
      <c r="W79" s="66" t="str">
        <f>IFERROR(VLOOKUP(V79,$R$28:$S$47,2,0),"")</f>
        <v/>
      </c>
      <c r="X79" s="134"/>
      <c r="Y79" s="62" t="str">
        <f>IF('Equipes et choix des points'!$A$2="","",1)</f>
        <v/>
      </c>
      <c r="Z79" s="63" t="str">
        <f>IFERROR(VLOOKUP(Y79,$A$52:$C$71,2,0),"")</f>
        <v/>
      </c>
      <c r="AA79" s="64" t="str">
        <f>IFERROR(VLOOKUP(Z79,$B$52:$C$71,2,0),"")</f>
        <v/>
      </c>
      <c r="AB79" s="151"/>
      <c r="AC79" s="65" t="str">
        <f>IF('Equipes et choix des points'!$A$2="","",1)</f>
        <v/>
      </c>
      <c r="AD79" s="63" t="str">
        <f>IFERROR(VLOOKUP(AC79,$I$52:$K$71,2,0),"")</f>
        <v/>
      </c>
      <c r="AE79" s="64" t="str">
        <f>IFERROR(VLOOKUP(AD79,$J$52:$K$71,2,0),"")</f>
        <v/>
      </c>
      <c r="AF79" s="151"/>
      <c r="AG79" s="65" t="str">
        <f>IF('Equipes et choix des points'!$A$2="","",1)</f>
        <v/>
      </c>
      <c r="AH79" s="63" t="str">
        <f>IFERROR(VLOOKUP(AG79,$Q$52:$S$71,2,0),"")</f>
        <v/>
      </c>
      <c r="AI79" s="66" t="str">
        <f>IFERROR(VLOOKUP(AH79,$R$52:$S$71,2,0),"")</f>
        <v/>
      </c>
      <c r="AJ79" s="50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</row>
    <row r="80" spans="1:58" x14ac:dyDescent="0.25">
      <c r="A80" s="55" t="str">
        <f>IF('Equipes et choix des points'!$A$3="","",Statistiques!A79+1)</f>
        <v/>
      </c>
      <c r="B80" s="63" t="str">
        <f t="shared" ref="B80:B98" si="18">IFERROR(VLOOKUP(A80,$A$4:$C$23,2,0),"")</f>
        <v/>
      </c>
      <c r="C80" s="64" t="str">
        <f t="shared" ref="C80:C98" si="19">IFERROR(VLOOKUP(B80,$B$4:$C$23,2,0),"")</f>
        <v/>
      </c>
      <c r="D80" s="131"/>
      <c r="E80" s="56" t="str">
        <f>IF('Equipes et choix des points'!$A$3="","",Statistiques!E79+1)</f>
        <v/>
      </c>
      <c r="F80" s="63" t="str">
        <f t="shared" ref="F80:F98" si="20">IFERROR(VLOOKUP(E80,$I$4:$K$23,2,0),"")</f>
        <v/>
      </c>
      <c r="G80" s="64" t="str">
        <f t="shared" ref="G80:G98" si="21">IFERROR(VLOOKUP(F80,$J$4:$K$23,2,0),"")</f>
        <v/>
      </c>
      <c r="H80" s="131"/>
      <c r="I80" s="56" t="str">
        <f>IF('Equipes et choix des points'!$A$3="","",Statistiques!I79+1)</f>
        <v/>
      </c>
      <c r="J80" s="63" t="str">
        <f t="shared" ref="J80:J98" si="22">IFERROR(VLOOKUP(I80,$Q$4:$S$23,2,0),"")</f>
        <v/>
      </c>
      <c r="K80" s="66" t="str">
        <f t="shared" ref="K80:K98" si="23">IFERROR(VLOOKUP(J80,$R$4:$S$23,2,0),"")</f>
        <v/>
      </c>
      <c r="L80" s="134"/>
      <c r="M80" s="55" t="str">
        <f>IF('Equipes et choix des points'!$A$3="","",Statistiques!M79+1)</f>
        <v/>
      </c>
      <c r="N80" s="63" t="str">
        <f t="shared" ref="N80:N98" si="24">IFERROR(VLOOKUP(M80,$A$28:$C$47,2,0),"")</f>
        <v/>
      </c>
      <c r="O80" s="64" t="str">
        <f t="shared" ref="O80:O98" si="25">IFERROR(VLOOKUP(N80,$B$28:$C$47,2,0),"")</f>
        <v/>
      </c>
      <c r="P80" s="142"/>
      <c r="Q80" s="56" t="str">
        <f>IF('Equipes et choix des points'!$A$3="","",Statistiques!Q79+1)</f>
        <v/>
      </c>
      <c r="R80" s="63" t="str">
        <f t="shared" ref="R80:R98" si="26">IFERROR(VLOOKUP(Q80,$I$28:$K$47,2,0),"")</f>
        <v/>
      </c>
      <c r="S80" s="64" t="str">
        <f t="shared" ref="S80:S98" si="27">IFERROR(VLOOKUP(R80,$J$28:$K$47,2,0),"")</f>
        <v/>
      </c>
      <c r="T80" s="142"/>
      <c r="U80" s="56" t="str">
        <f>IF('Equipes et choix des points'!$A$3="","",Statistiques!U79+1)</f>
        <v/>
      </c>
      <c r="V80" s="63" t="str">
        <f t="shared" ref="V80:V98" si="28">IFERROR(VLOOKUP(U80,$Q$28:$S$47,2,0),"")</f>
        <v/>
      </c>
      <c r="W80" s="66" t="str">
        <f t="shared" ref="W80:W98" si="29">IFERROR(VLOOKUP(V80,$R$28:$S$47,2,0),"")</f>
        <v/>
      </c>
      <c r="X80" s="134"/>
      <c r="Y80" s="55" t="str">
        <f>IF('Equipes et choix des points'!$A$3="","",Statistiques!Y79+1)</f>
        <v/>
      </c>
      <c r="Z80" s="63" t="str">
        <f t="shared" ref="Z80:Z98" si="30">IFERROR(VLOOKUP(Y80,$A$52:$C$71,2,0),"")</f>
        <v/>
      </c>
      <c r="AA80" s="64" t="str">
        <f t="shared" ref="AA80:AA98" si="31">IFERROR(VLOOKUP(Z80,$B$52:$C$71,2,0),"")</f>
        <v/>
      </c>
      <c r="AB80" s="151"/>
      <c r="AC80" s="56" t="str">
        <f>IF('Equipes et choix des points'!$A$3="","",Statistiques!AC79+1)</f>
        <v/>
      </c>
      <c r="AD80" s="63" t="str">
        <f t="shared" ref="AD80:AD98" si="32">IFERROR(VLOOKUP(AC80,$I$52:$K$71,2,0),"")</f>
        <v/>
      </c>
      <c r="AE80" s="64" t="str">
        <f t="shared" ref="AE80:AE98" si="33">IFERROR(VLOOKUP(AD80,$J$52:$K$71,2,0),"")</f>
        <v/>
      </c>
      <c r="AF80" s="151"/>
      <c r="AG80" s="56" t="str">
        <f>IF('Equipes et choix des points'!$A$3="","",Statistiques!AG79+1)</f>
        <v/>
      </c>
      <c r="AH80" s="63" t="str">
        <f t="shared" ref="AH80:AH98" si="34">IFERROR(VLOOKUP(AG80,$Q$52:$S$71,2,0),"")</f>
        <v/>
      </c>
      <c r="AI80" s="66" t="str">
        <f t="shared" ref="AI80:AI98" si="35">IFERROR(VLOOKUP(AH80,$R$52:$S$71,2,0),"")</f>
        <v/>
      </c>
      <c r="AJ80" s="50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</row>
    <row r="81" spans="1:58" x14ac:dyDescent="0.25">
      <c r="A81" s="55" t="str">
        <f>IF('Equipes et choix des points'!$A$4="","",Statistiques!A80+1)</f>
        <v/>
      </c>
      <c r="B81" s="63" t="str">
        <f t="shared" si="18"/>
        <v/>
      </c>
      <c r="C81" s="64" t="str">
        <f t="shared" si="19"/>
        <v/>
      </c>
      <c r="D81" s="131"/>
      <c r="E81" s="56" t="str">
        <f>IF('Equipes et choix des points'!$A$4="","",Statistiques!E80+1)</f>
        <v/>
      </c>
      <c r="F81" s="63" t="str">
        <f t="shared" si="20"/>
        <v/>
      </c>
      <c r="G81" s="64" t="str">
        <f t="shared" si="21"/>
        <v/>
      </c>
      <c r="H81" s="131"/>
      <c r="I81" s="56" t="str">
        <f>IF('Equipes et choix des points'!$A$4="","",Statistiques!I80+1)</f>
        <v/>
      </c>
      <c r="J81" s="63" t="str">
        <f t="shared" si="22"/>
        <v/>
      </c>
      <c r="K81" s="66" t="str">
        <f t="shared" si="23"/>
        <v/>
      </c>
      <c r="L81" s="134"/>
      <c r="M81" s="55" t="str">
        <f>IF('Equipes et choix des points'!$A$4="","",Statistiques!M80+1)</f>
        <v/>
      </c>
      <c r="N81" s="63" t="str">
        <f t="shared" si="24"/>
        <v/>
      </c>
      <c r="O81" s="64" t="str">
        <f t="shared" si="25"/>
        <v/>
      </c>
      <c r="P81" s="142"/>
      <c r="Q81" s="56" t="str">
        <f>IF('Equipes et choix des points'!$A$4="","",Statistiques!Q80+1)</f>
        <v/>
      </c>
      <c r="R81" s="63" t="str">
        <f t="shared" si="26"/>
        <v/>
      </c>
      <c r="S81" s="64" t="str">
        <f t="shared" si="27"/>
        <v/>
      </c>
      <c r="T81" s="142"/>
      <c r="U81" s="56" t="str">
        <f>IF('Equipes et choix des points'!$A$4="","",Statistiques!U80+1)</f>
        <v/>
      </c>
      <c r="V81" s="63" t="str">
        <f t="shared" si="28"/>
        <v/>
      </c>
      <c r="W81" s="66" t="str">
        <f t="shared" si="29"/>
        <v/>
      </c>
      <c r="X81" s="134"/>
      <c r="Y81" s="55" t="str">
        <f>IF('Equipes et choix des points'!$A$4="","",Statistiques!Y80+1)</f>
        <v/>
      </c>
      <c r="Z81" s="63" t="str">
        <f t="shared" si="30"/>
        <v/>
      </c>
      <c r="AA81" s="64" t="str">
        <f t="shared" si="31"/>
        <v/>
      </c>
      <c r="AB81" s="151"/>
      <c r="AC81" s="56" t="str">
        <f>IF('Equipes et choix des points'!$A$4="","",Statistiques!AC80+1)</f>
        <v/>
      </c>
      <c r="AD81" s="63" t="str">
        <f t="shared" si="32"/>
        <v/>
      </c>
      <c r="AE81" s="64" t="str">
        <f t="shared" si="33"/>
        <v/>
      </c>
      <c r="AF81" s="151"/>
      <c r="AG81" s="56" t="str">
        <f>IF('Equipes et choix des points'!$A$4="","",Statistiques!AG80+1)</f>
        <v/>
      </c>
      <c r="AH81" s="63" t="str">
        <f t="shared" si="34"/>
        <v/>
      </c>
      <c r="AI81" s="66" t="str">
        <f t="shared" si="35"/>
        <v/>
      </c>
      <c r="AJ81" s="50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</row>
    <row r="82" spans="1:58" x14ac:dyDescent="0.25">
      <c r="A82" s="55" t="str">
        <f>IF('Equipes et choix des points'!$A$5="","",Statistiques!A81+1)</f>
        <v/>
      </c>
      <c r="B82" s="63" t="str">
        <f t="shared" si="18"/>
        <v/>
      </c>
      <c r="C82" s="64" t="str">
        <f t="shared" si="19"/>
        <v/>
      </c>
      <c r="D82" s="131"/>
      <c r="E82" s="56" t="str">
        <f>IF('Equipes et choix des points'!$A$5="","",Statistiques!E81+1)</f>
        <v/>
      </c>
      <c r="F82" s="63" t="str">
        <f t="shared" si="20"/>
        <v/>
      </c>
      <c r="G82" s="64" t="str">
        <f t="shared" si="21"/>
        <v/>
      </c>
      <c r="H82" s="131"/>
      <c r="I82" s="56" t="str">
        <f>IF('Equipes et choix des points'!$A$5="","",Statistiques!I81+1)</f>
        <v/>
      </c>
      <c r="J82" s="63" t="str">
        <f t="shared" si="22"/>
        <v/>
      </c>
      <c r="K82" s="66" t="str">
        <f t="shared" si="23"/>
        <v/>
      </c>
      <c r="L82" s="134"/>
      <c r="M82" s="55" t="str">
        <f>IF('Equipes et choix des points'!$A$5="","",Statistiques!M81+1)</f>
        <v/>
      </c>
      <c r="N82" s="63" t="str">
        <f t="shared" si="24"/>
        <v/>
      </c>
      <c r="O82" s="64" t="str">
        <f t="shared" si="25"/>
        <v/>
      </c>
      <c r="P82" s="142"/>
      <c r="Q82" s="56" t="str">
        <f>IF('Equipes et choix des points'!$A$5="","",Statistiques!Q81+1)</f>
        <v/>
      </c>
      <c r="R82" s="63" t="str">
        <f t="shared" si="26"/>
        <v/>
      </c>
      <c r="S82" s="64" t="str">
        <f t="shared" si="27"/>
        <v/>
      </c>
      <c r="T82" s="142"/>
      <c r="U82" s="56" t="str">
        <f>IF('Equipes et choix des points'!$A$5="","",Statistiques!U81+1)</f>
        <v/>
      </c>
      <c r="V82" s="63" t="str">
        <f t="shared" si="28"/>
        <v/>
      </c>
      <c r="W82" s="66" t="str">
        <f t="shared" si="29"/>
        <v/>
      </c>
      <c r="X82" s="134"/>
      <c r="Y82" s="55" t="str">
        <f>IF('Equipes et choix des points'!$A$5="","",Statistiques!Y81+1)</f>
        <v/>
      </c>
      <c r="Z82" s="63" t="str">
        <f t="shared" si="30"/>
        <v/>
      </c>
      <c r="AA82" s="64" t="str">
        <f t="shared" si="31"/>
        <v/>
      </c>
      <c r="AB82" s="151"/>
      <c r="AC82" s="56" t="str">
        <f>IF('Equipes et choix des points'!$A$5="","",Statistiques!AC81+1)</f>
        <v/>
      </c>
      <c r="AD82" s="63" t="str">
        <f t="shared" si="32"/>
        <v/>
      </c>
      <c r="AE82" s="64" t="str">
        <f t="shared" si="33"/>
        <v/>
      </c>
      <c r="AF82" s="151"/>
      <c r="AG82" s="56" t="str">
        <f>IF('Equipes et choix des points'!$A$5="","",Statistiques!AG81+1)</f>
        <v/>
      </c>
      <c r="AH82" s="63" t="str">
        <f t="shared" si="34"/>
        <v/>
      </c>
      <c r="AI82" s="66" t="str">
        <f t="shared" si="35"/>
        <v/>
      </c>
      <c r="AJ82" s="50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</row>
    <row r="83" spans="1:58" x14ac:dyDescent="0.25">
      <c r="A83" s="55" t="str">
        <f>IF('Equipes et choix des points'!$A$6="","",Statistiques!A82+1)</f>
        <v/>
      </c>
      <c r="B83" s="63" t="str">
        <f t="shared" si="18"/>
        <v/>
      </c>
      <c r="C83" s="64" t="str">
        <f t="shared" si="19"/>
        <v/>
      </c>
      <c r="D83" s="131"/>
      <c r="E83" s="56" t="str">
        <f>IF('Equipes et choix des points'!$A$6="","",Statistiques!E82+1)</f>
        <v/>
      </c>
      <c r="F83" s="63" t="str">
        <f t="shared" si="20"/>
        <v/>
      </c>
      <c r="G83" s="64" t="str">
        <f t="shared" si="21"/>
        <v/>
      </c>
      <c r="H83" s="131"/>
      <c r="I83" s="56" t="str">
        <f>IF('Equipes et choix des points'!$A$6="","",Statistiques!I82+1)</f>
        <v/>
      </c>
      <c r="J83" s="63" t="str">
        <f t="shared" si="22"/>
        <v/>
      </c>
      <c r="K83" s="66" t="str">
        <f t="shared" si="23"/>
        <v/>
      </c>
      <c r="L83" s="134"/>
      <c r="M83" s="55" t="str">
        <f>IF('Equipes et choix des points'!$A$6="","",Statistiques!M82+1)</f>
        <v/>
      </c>
      <c r="N83" s="63" t="str">
        <f t="shared" si="24"/>
        <v/>
      </c>
      <c r="O83" s="64" t="str">
        <f t="shared" si="25"/>
        <v/>
      </c>
      <c r="P83" s="142"/>
      <c r="Q83" s="56" t="str">
        <f>IF('Equipes et choix des points'!$A$6="","",Statistiques!Q82+1)</f>
        <v/>
      </c>
      <c r="R83" s="63" t="str">
        <f t="shared" si="26"/>
        <v/>
      </c>
      <c r="S83" s="64" t="str">
        <f t="shared" si="27"/>
        <v/>
      </c>
      <c r="T83" s="142"/>
      <c r="U83" s="56" t="str">
        <f>IF('Equipes et choix des points'!$A$6="","",Statistiques!U82+1)</f>
        <v/>
      </c>
      <c r="V83" s="63" t="str">
        <f t="shared" si="28"/>
        <v/>
      </c>
      <c r="W83" s="66" t="str">
        <f t="shared" si="29"/>
        <v/>
      </c>
      <c r="X83" s="134"/>
      <c r="Y83" s="55" t="str">
        <f>IF('Equipes et choix des points'!$A$6="","",Statistiques!Y82+1)</f>
        <v/>
      </c>
      <c r="Z83" s="63" t="str">
        <f t="shared" si="30"/>
        <v/>
      </c>
      <c r="AA83" s="64" t="str">
        <f t="shared" si="31"/>
        <v/>
      </c>
      <c r="AB83" s="151"/>
      <c r="AC83" s="56" t="str">
        <f>IF('Equipes et choix des points'!$A$6="","",Statistiques!AC82+1)</f>
        <v/>
      </c>
      <c r="AD83" s="63" t="str">
        <f t="shared" si="32"/>
        <v/>
      </c>
      <c r="AE83" s="64" t="str">
        <f t="shared" si="33"/>
        <v/>
      </c>
      <c r="AF83" s="151"/>
      <c r="AG83" s="56" t="str">
        <f>IF('Equipes et choix des points'!$A$6="","",Statistiques!AG82+1)</f>
        <v/>
      </c>
      <c r="AH83" s="63" t="str">
        <f t="shared" si="34"/>
        <v/>
      </c>
      <c r="AI83" s="66" t="str">
        <f t="shared" si="35"/>
        <v/>
      </c>
      <c r="AJ83" s="50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</row>
    <row r="84" spans="1:58" x14ac:dyDescent="0.25">
      <c r="A84" s="55" t="str">
        <f>IF('Equipes et choix des points'!$A$7="","",Statistiques!A83+1)</f>
        <v/>
      </c>
      <c r="B84" s="63" t="str">
        <f t="shared" si="18"/>
        <v/>
      </c>
      <c r="C84" s="64" t="str">
        <f t="shared" si="19"/>
        <v/>
      </c>
      <c r="D84" s="131"/>
      <c r="E84" s="56" t="str">
        <f>IF('Equipes et choix des points'!$A$7="","",Statistiques!E83+1)</f>
        <v/>
      </c>
      <c r="F84" s="63" t="str">
        <f t="shared" si="20"/>
        <v/>
      </c>
      <c r="G84" s="64" t="str">
        <f t="shared" si="21"/>
        <v/>
      </c>
      <c r="H84" s="131"/>
      <c r="I84" s="56" t="str">
        <f>IF('Equipes et choix des points'!$A$7="","",Statistiques!I83+1)</f>
        <v/>
      </c>
      <c r="J84" s="63" t="str">
        <f t="shared" si="22"/>
        <v/>
      </c>
      <c r="K84" s="66" t="str">
        <f t="shared" si="23"/>
        <v/>
      </c>
      <c r="L84" s="134"/>
      <c r="M84" s="55" t="str">
        <f>IF('Equipes et choix des points'!$A$7="","",Statistiques!M83+1)</f>
        <v/>
      </c>
      <c r="N84" s="63" t="str">
        <f t="shared" si="24"/>
        <v/>
      </c>
      <c r="O84" s="64" t="str">
        <f t="shared" si="25"/>
        <v/>
      </c>
      <c r="P84" s="142"/>
      <c r="Q84" s="56" t="str">
        <f>IF('Equipes et choix des points'!$A$7="","",Statistiques!Q83+1)</f>
        <v/>
      </c>
      <c r="R84" s="63" t="str">
        <f t="shared" si="26"/>
        <v/>
      </c>
      <c r="S84" s="64" t="str">
        <f t="shared" si="27"/>
        <v/>
      </c>
      <c r="T84" s="142"/>
      <c r="U84" s="56" t="str">
        <f>IF('Equipes et choix des points'!$A$7="","",Statistiques!U83+1)</f>
        <v/>
      </c>
      <c r="V84" s="63" t="str">
        <f t="shared" si="28"/>
        <v/>
      </c>
      <c r="W84" s="66" t="str">
        <f t="shared" si="29"/>
        <v/>
      </c>
      <c r="X84" s="134"/>
      <c r="Y84" s="55" t="str">
        <f>IF('Equipes et choix des points'!$A$7="","",Statistiques!Y83+1)</f>
        <v/>
      </c>
      <c r="Z84" s="63" t="str">
        <f t="shared" si="30"/>
        <v/>
      </c>
      <c r="AA84" s="64" t="str">
        <f t="shared" si="31"/>
        <v/>
      </c>
      <c r="AB84" s="151"/>
      <c r="AC84" s="56" t="str">
        <f>IF('Equipes et choix des points'!$A$7="","",Statistiques!AC83+1)</f>
        <v/>
      </c>
      <c r="AD84" s="63" t="str">
        <f t="shared" si="32"/>
        <v/>
      </c>
      <c r="AE84" s="64" t="str">
        <f t="shared" si="33"/>
        <v/>
      </c>
      <c r="AF84" s="151"/>
      <c r="AG84" s="56" t="str">
        <f>IF('Equipes et choix des points'!$A$7="","",Statistiques!AG83+1)</f>
        <v/>
      </c>
      <c r="AH84" s="63" t="str">
        <f t="shared" si="34"/>
        <v/>
      </c>
      <c r="AI84" s="66" t="str">
        <f t="shared" si="35"/>
        <v/>
      </c>
      <c r="AJ84" s="50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</row>
    <row r="85" spans="1:58" x14ac:dyDescent="0.25">
      <c r="A85" s="55" t="str">
        <f>IF('Equipes et choix des points'!$A$8="","",Statistiques!A84+1)</f>
        <v/>
      </c>
      <c r="B85" s="63" t="str">
        <f t="shared" si="18"/>
        <v/>
      </c>
      <c r="C85" s="64" t="str">
        <f t="shared" si="19"/>
        <v/>
      </c>
      <c r="D85" s="131"/>
      <c r="E85" s="56" t="str">
        <f>IF('Equipes et choix des points'!$A$8="","",Statistiques!E84+1)</f>
        <v/>
      </c>
      <c r="F85" s="63" t="str">
        <f t="shared" si="20"/>
        <v/>
      </c>
      <c r="G85" s="64" t="str">
        <f t="shared" si="21"/>
        <v/>
      </c>
      <c r="H85" s="131"/>
      <c r="I85" s="56" t="str">
        <f>IF('Equipes et choix des points'!$A$8="","",Statistiques!I84+1)</f>
        <v/>
      </c>
      <c r="J85" s="63" t="str">
        <f t="shared" si="22"/>
        <v/>
      </c>
      <c r="K85" s="66" t="str">
        <f t="shared" si="23"/>
        <v/>
      </c>
      <c r="L85" s="134"/>
      <c r="M85" s="55" t="str">
        <f>IF('Equipes et choix des points'!$A$8="","",Statistiques!M84+1)</f>
        <v/>
      </c>
      <c r="N85" s="63" t="str">
        <f t="shared" si="24"/>
        <v/>
      </c>
      <c r="O85" s="64" t="str">
        <f t="shared" si="25"/>
        <v/>
      </c>
      <c r="P85" s="142"/>
      <c r="Q85" s="56" t="str">
        <f>IF('Equipes et choix des points'!$A$8="","",Statistiques!Q84+1)</f>
        <v/>
      </c>
      <c r="R85" s="63" t="str">
        <f t="shared" si="26"/>
        <v/>
      </c>
      <c r="S85" s="64" t="str">
        <f t="shared" si="27"/>
        <v/>
      </c>
      <c r="T85" s="142"/>
      <c r="U85" s="56" t="str">
        <f>IF('Equipes et choix des points'!$A$8="","",Statistiques!U84+1)</f>
        <v/>
      </c>
      <c r="V85" s="63" t="str">
        <f t="shared" si="28"/>
        <v/>
      </c>
      <c r="W85" s="66" t="str">
        <f t="shared" si="29"/>
        <v/>
      </c>
      <c r="X85" s="134"/>
      <c r="Y85" s="55" t="str">
        <f>IF('Equipes et choix des points'!$A$8="","",Statistiques!Y84+1)</f>
        <v/>
      </c>
      <c r="Z85" s="63" t="str">
        <f t="shared" si="30"/>
        <v/>
      </c>
      <c r="AA85" s="64" t="str">
        <f t="shared" si="31"/>
        <v/>
      </c>
      <c r="AB85" s="151"/>
      <c r="AC85" s="56" t="str">
        <f>IF('Equipes et choix des points'!$A$8="","",Statistiques!AC84+1)</f>
        <v/>
      </c>
      <c r="AD85" s="63" t="str">
        <f t="shared" si="32"/>
        <v/>
      </c>
      <c r="AE85" s="64" t="str">
        <f t="shared" si="33"/>
        <v/>
      </c>
      <c r="AF85" s="151"/>
      <c r="AG85" s="56" t="str">
        <f>IF('Equipes et choix des points'!$A$8="","",Statistiques!AG84+1)</f>
        <v/>
      </c>
      <c r="AH85" s="63" t="str">
        <f t="shared" si="34"/>
        <v/>
      </c>
      <c r="AI85" s="66" t="str">
        <f t="shared" si="35"/>
        <v/>
      </c>
      <c r="AJ85" s="50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</row>
    <row r="86" spans="1:58" x14ac:dyDescent="0.25">
      <c r="A86" s="55" t="str">
        <f>IF('Equipes et choix des points'!$A$9="","",Statistiques!A85+1)</f>
        <v/>
      </c>
      <c r="B86" s="63" t="str">
        <f t="shared" si="18"/>
        <v/>
      </c>
      <c r="C86" s="64" t="str">
        <f t="shared" si="19"/>
        <v/>
      </c>
      <c r="D86" s="131"/>
      <c r="E86" s="56" t="str">
        <f>IF('Equipes et choix des points'!$A$9="","",Statistiques!E85+1)</f>
        <v/>
      </c>
      <c r="F86" s="63" t="str">
        <f t="shared" si="20"/>
        <v/>
      </c>
      <c r="G86" s="64" t="str">
        <f t="shared" si="21"/>
        <v/>
      </c>
      <c r="H86" s="131"/>
      <c r="I86" s="56" t="str">
        <f>IF('Equipes et choix des points'!$A$9="","",Statistiques!I85+1)</f>
        <v/>
      </c>
      <c r="J86" s="63" t="str">
        <f t="shared" si="22"/>
        <v/>
      </c>
      <c r="K86" s="66" t="str">
        <f t="shared" si="23"/>
        <v/>
      </c>
      <c r="L86" s="134"/>
      <c r="M86" s="55" t="str">
        <f>IF('Equipes et choix des points'!$A$9="","",Statistiques!M85+1)</f>
        <v/>
      </c>
      <c r="N86" s="63" t="str">
        <f t="shared" si="24"/>
        <v/>
      </c>
      <c r="O86" s="64" t="str">
        <f t="shared" si="25"/>
        <v/>
      </c>
      <c r="P86" s="142"/>
      <c r="Q86" s="56" t="str">
        <f>IF('Equipes et choix des points'!$A$9="","",Statistiques!Q85+1)</f>
        <v/>
      </c>
      <c r="R86" s="63" t="str">
        <f t="shared" si="26"/>
        <v/>
      </c>
      <c r="S86" s="64" t="str">
        <f t="shared" si="27"/>
        <v/>
      </c>
      <c r="T86" s="142"/>
      <c r="U86" s="56" t="str">
        <f>IF('Equipes et choix des points'!$A$9="","",Statistiques!U85+1)</f>
        <v/>
      </c>
      <c r="V86" s="63" t="str">
        <f t="shared" si="28"/>
        <v/>
      </c>
      <c r="W86" s="66" t="str">
        <f t="shared" si="29"/>
        <v/>
      </c>
      <c r="X86" s="134"/>
      <c r="Y86" s="55" t="str">
        <f>IF('Equipes et choix des points'!$A$9="","",Statistiques!Y85+1)</f>
        <v/>
      </c>
      <c r="Z86" s="63" t="str">
        <f t="shared" si="30"/>
        <v/>
      </c>
      <c r="AA86" s="64" t="str">
        <f t="shared" si="31"/>
        <v/>
      </c>
      <c r="AB86" s="151"/>
      <c r="AC86" s="56" t="str">
        <f>IF('Equipes et choix des points'!$A$9="","",Statistiques!AC85+1)</f>
        <v/>
      </c>
      <c r="AD86" s="63" t="str">
        <f t="shared" si="32"/>
        <v/>
      </c>
      <c r="AE86" s="64" t="str">
        <f t="shared" si="33"/>
        <v/>
      </c>
      <c r="AF86" s="151"/>
      <c r="AG86" s="56" t="str">
        <f>IF('Equipes et choix des points'!$A$9="","",Statistiques!AG85+1)</f>
        <v/>
      </c>
      <c r="AH86" s="63" t="str">
        <f t="shared" si="34"/>
        <v/>
      </c>
      <c r="AI86" s="66" t="str">
        <f t="shared" si="35"/>
        <v/>
      </c>
      <c r="AJ86" s="50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</row>
    <row r="87" spans="1:58" x14ac:dyDescent="0.25">
      <c r="A87" s="55" t="str">
        <f>IF('Equipes et choix des points'!$A$10="","",Statistiques!A86+1)</f>
        <v/>
      </c>
      <c r="B87" s="63" t="str">
        <f t="shared" si="18"/>
        <v/>
      </c>
      <c r="C87" s="64" t="str">
        <f t="shared" si="19"/>
        <v/>
      </c>
      <c r="D87" s="131"/>
      <c r="E87" s="56" t="str">
        <f>IF('Equipes et choix des points'!$A$10="","",Statistiques!E86+1)</f>
        <v/>
      </c>
      <c r="F87" s="63" t="str">
        <f t="shared" si="20"/>
        <v/>
      </c>
      <c r="G87" s="64" t="str">
        <f t="shared" si="21"/>
        <v/>
      </c>
      <c r="H87" s="131"/>
      <c r="I87" s="56" t="str">
        <f>IF('Equipes et choix des points'!$A$10="","",Statistiques!I86+1)</f>
        <v/>
      </c>
      <c r="J87" s="63" t="str">
        <f t="shared" si="22"/>
        <v/>
      </c>
      <c r="K87" s="66" t="str">
        <f t="shared" si="23"/>
        <v/>
      </c>
      <c r="L87" s="134"/>
      <c r="M87" s="55" t="str">
        <f>IF('Equipes et choix des points'!$A$10="","",Statistiques!M86+1)</f>
        <v/>
      </c>
      <c r="N87" s="63" t="str">
        <f t="shared" si="24"/>
        <v/>
      </c>
      <c r="O87" s="64" t="str">
        <f t="shared" si="25"/>
        <v/>
      </c>
      <c r="P87" s="142"/>
      <c r="Q87" s="56" t="str">
        <f>IF('Equipes et choix des points'!$A$10="","",Statistiques!Q86+1)</f>
        <v/>
      </c>
      <c r="R87" s="63" t="str">
        <f t="shared" si="26"/>
        <v/>
      </c>
      <c r="S87" s="64" t="str">
        <f t="shared" si="27"/>
        <v/>
      </c>
      <c r="T87" s="142"/>
      <c r="U87" s="56" t="str">
        <f>IF('Equipes et choix des points'!$A$10="","",Statistiques!U86+1)</f>
        <v/>
      </c>
      <c r="V87" s="63" t="str">
        <f t="shared" si="28"/>
        <v/>
      </c>
      <c r="W87" s="66" t="str">
        <f t="shared" si="29"/>
        <v/>
      </c>
      <c r="X87" s="134"/>
      <c r="Y87" s="55" t="str">
        <f>IF('Equipes et choix des points'!$A$10="","",Statistiques!Y86+1)</f>
        <v/>
      </c>
      <c r="Z87" s="63" t="str">
        <f t="shared" si="30"/>
        <v/>
      </c>
      <c r="AA87" s="64" t="str">
        <f t="shared" si="31"/>
        <v/>
      </c>
      <c r="AB87" s="151"/>
      <c r="AC87" s="56" t="str">
        <f>IF('Equipes et choix des points'!$A$10="","",Statistiques!AC86+1)</f>
        <v/>
      </c>
      <c r="AD87" s="63" t="str">
        <f t="shared" si="32"/>
        <v/>
      </c>
      <c r="AE87" s="64" t="str">
        <f t="shared" si="33"/>
        <v/>
      </c>
      <c r="AF87" s="151"/>
      <c r="AG87" s="56" t="str">
        <f>IF('Equipes et choix des points'!$A$10="","",Statistiques!AG86+1)</f>
        <v/>
      </c>
      <c r="AH87" s="63" t="str">
        <f t="shared" si="34"/>
        <v/>
      </c>
      <c r="AI87" s="66" t="str">
        <f t="shared" si="35"/>
        <v/>
      </c>
      <c r="AJ87" s="50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</row>
    <row r="88" spans="1:58" x14ac:dyDescent="0.25">
      <c r="A88" s="55" t="str">
        <f>IF('Equipes et choix des points'!$A$11="","",Statistiques!A87+1)</f>
        <v/>
      </c>
      <c r="B88" s="63" t="str">
        <f t="shared" si="18"/>
        <v/>
      </c>
      <c r="C88" s="64" t="str">
        <f t="shared" si="19"/>
        <v/>
      </c>
      <c r="D88" s="131"/>
      <c r="E88" s="56" t="str">
        <f>IF('Equipes et choix des points'!$A$11="","",Statistiques!E87+1)</f>
        <v/>
      </c>
      <c r="F88" s="63" t="str">
        <f t="shared" si="20"/>
        <v/>
      </c>
      <c r="G88" s="64" t="str">
        <f t="shared" si="21"/>
        <v/>
      </c>
      <c r="H88" s="131"/>
      <c r="I88" s="56" t="str">
        <f>IF('Equipes et choix des points'!$A$11="","",Statistiques!I87+1)</f>
        <v/>
      </c>
      <c r="J88" s="63" t="str">
        <f t="shared" si="22"/>
        <v/>
      </c>
      <c r="K88" s="66" t="str">
        <f t="shared" si="23"/>
        <v/>
      </c>
      <c r="L88" s="134"/>
      <c r="M88" s="55" t="str">
        <f>IF('Equipes et choix des points'!$A$11="","",Statistiques!M87+1)</f>
        <v/>
      </c>
      <c r="N88" s="63" t="str">
        <f t="shared" si="24"/>
        <v/>
      </c>
      <c r="O88" s="64" t="str">
        <f t="shared" si="25"/>
        <v/>
      </c>
      <c r="P88" s="142"/>
      <c r="Q88" s="56" t="str">
        <f>IF('Equipes et choix des points'!$A$11="","",Statistiques!Q87+1)</f>
        <v/>
      </c>
      <c r="R88" s="63" t="str">
        <f t="shared" si="26"/>
        <v/>
      </c>
      <c r="S88" s="64" t="str">
        <f t="shared" si="27"/>
        <v/>
      </c>
      <c r="T88" s="142"/>
      <c r="U88" s="56" t="str">
        <f>IF('Equipes et choix des points'!$A$11="","",Statistiques!U87+1)</f>
        <v/>
      </c>
      <c r="V88" s="63" t="str">
        <f t="shared" si="28"/>
        <v/>
      </c>
      <c r="W88" s="66" t="str">
        <f t="shared" si="29"/>
        <v/>
      </c>
      <c r="X88" s="134"/>
      <c r="Y88" s="55" t="str">
        <f>IF('Equipes et choix des points'!$A$11="","",Statistiques!Y87+1)</f>
        <v/>
      </c>
      <c r="Z88" s="63" t="str">
        <f t="shared" si="30"/>
        <v/>
      </c>
      <c r="AA88" s="64" t="str">
        <f t="shared" si="31"/>
        <v/>
      </c>
      <c r="AB88" s="151"/>
      <c r="AC88" s="56" t="str">
        <f>IF('Equipes et choix des points'!$A$11="","",Statistiques!AC87+1)</f>
        <v/>
      </c>
      <c r="AD88" s="63" t="str">
        <f t="shared" si="32"/>
        <v/>
      </c>
      <c r="AE88" s="64" t="str">
        <f t="shared" si="33"/>
        <v/>
      </c>
      <c r="AF88" s="151"/>
      <c r="AG88" s="56" t="str">
        <f>IF('Equipes et choix des points'!$A$11="","",Statistiques!AG87+1)</f>
        <v/>
      </c>
      <c r="AH88" s="63" t="str">
        <f t="shared" si="34"/>
        <v/>
      </c>
      <c r="AI88" s="66" t="str">
        <f t="shared" si="35"/>
        <v/>
      </c>
      <c r="AJ88" s="50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</row>
    <row r="89" spans="1:58" x14ac:dyDescent="0.25">
      <c r="A89" s="55" t="str">
        <f>IF('Equipes et choix des points'!$A$12="","",Statistiques!A88+1)</f>
        <v/>
      </c>
      <c r="B89" s="63" t="str">
        <f t="shared" si="18"/>
        <v/>
      </c>
      <c r="C89" s="64" t="str">
        <f t="shared" si="19"/>
        <v/>
      </c>
      <c r="D89" s="131"/>
      <c r="E89" s="56" t="str">
        <f>IF('Equipes et choix des points'!$A$12="","",Statistiques!E88+1)</f>
        <v/>
      </c>
      <c r="F89" s="63" t="str">
        <f t="shared" si="20"/>
        <v/>
      </c>
      <c r="G89" s="64" t="str">
        <f t="shared" si="21"/>
        <v/>
      </c>
      <c r="H89" s="131"/>
      <c r="I89" s="56" t="str">
        <f>IF('Equipes et choix des points'!$A$12="","",Statistiques!I88+1)</f>
        <v/>
      </c>
      <c r="J89" s="63" t="str">
        <f t="shared" si="22"/>
        <v/>
      </c>
      <c r="K89" s="66" t="str">
        <f t="shared" si="23"/>
        <v/>
      </c>
      <c r="L89" s="134"/>
      <c r="M89" s="55" t="str">
        <f>IF('Equipes et choix des points'!$A$12="","",Statistiques!M88+1)</f>
        <v/>
      </c>
      <c r="N89" s="63" t="str">
        <f t="shared" si="24"/>
        <v/>
      </c>
      <c r="O89" s="64" t="str">
        <f t="shared" si="25"/>
        <v/>
      </c>
      <c r="P89" s="142"/>
      <c r="Q89" s="56" t="str">
        <f>IF('Equipes et choix des points'!$A$12="","",Statistiques!Q88+1)</f>
        <v/>
      </c>
      <c r="R89" s="63" t="str">
        <f t="shared" si="26"/>
        <v/>
      </c>
      <c r="S89" s="64" t="str">
        <f t="shared" si="27"/>
        <v/>
      </c>
      <c r="T89" s="142"/>
      <c r="U89" s="56" t="str">
        <f>IF('Equipes et choix des points'!$A$12="","",Statistiques!U88+1)</f>
        <v/>
      </c>
      <c r="V89" s="63" t="str">
        <f t="shared" si="28"/>
        <v/>
      </c>
      <c r="W89" s="66" t="str">
        <f t="shared" si="29"/>
        <v/>
      </c>
      <c r="X89" s="134"/>
      <c r="Y89" s="55" t="str">
        <f>IF('Equipes et choix des points'!$A$12="","",Statistiques!Y88+1)</f>
        <v/>
      </c>
      <c r="Z89" s="63" t="str">
        <f t="shared" si="30"/>
        <v/>
      </c>
      <c r="AA89" s="64" t="str">
        <f t="shared" si="31"/>
        <v/>
      </c>
      <c r="AB89" s="151"/>
      <c r="AC89" s="56" t="str">
        <f>IF('Equipes et choix des points'!$A$12="","",Statistiques!AC88+1)</f>
        <v/>
      </c>
      <c r="AD89" s="63" t="str">
        <f t="shared" si="32"/>
        <v/>
      </c>
      <c r="AE89" s="64" t="str">
        <f t="shared" si="33"/>
        <v/>
      </c>
      <c r="AF89" s="151"/>
      <c r="AG89" s="56" t="str">
        <f>IF('Equipes et choix des points'!$A$12="","",Statistiques!AG88+1)</f>
        <v/>
      </c>
      <c r="AH89" s="63" t="str">
        <f t="shared" si="34"/>
        <v/>
      </c>
      <c r="AI89" s="66" t="str">
        <f t="shared" si="35"/>
        <v/>
      </c>
      <c r="AJ89" s="50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</row>
    <row r="90" spans="1:58" x14ac:dyDescent="0.25">
      <c r="A90" s="55" t="str">
        <f>IF('Equipes et choix des points'!$A$13="","",Statistiques!A89+1)</f>
        <v/>
      </c>
      <c r="B90" s="63" t="str">
        <f t="shared" si="18"/>
        <v/>
      </c>
      <c r="C90" s="64" t="str">
        <f t="shared" si="19"/>
        <v/>
      </c>
      <c r="D90" s="131"/>
      <c r="E90" s="56" t="str">
        <f>IF('Equipes et choix des points'!$A$13="","",Statistiques!E89+1)</f>
        <v/>
      </c>
      <c r="F90" s="63" t="str">
        <f t="shared" si="20"/>
        <v/>
      </c>
      <c r="G90" s="64" t="str">
        <f t="shared" si="21"/>
        <v/>
      </c>
      <c r="H90" s="131"/>
      <c r="I90" s="56" t="str">
        <f>IF('Equipes et choix des points'!$A$13="","",Statistiques!I89+1)</f>
        <v/>
      </c>
      <c r="J90" s="63" t="str">
        <f t="shared" si="22"/>
        <v/>
      </c>
      <c r="K90" s="66" t="str">
        <f t="shared" si="23"/>
        <v/>
      </c>
      <c r="L90" s="134"/>
      <c r="M90" s="55" t="str">
        <f>IF('Equipes et choix des points'!$A$13="","",Statistiques!M89+1)</f>
        <v/>
      </c>
      <c r="N90" s="63" t="str">
        <f t="shared" si="24"/>
        <v/>
      </c>
      <c r="O90" s="64" t="str">
        <f t="shared" si="25"/>
        <v/>
      </c>
      <c r="P90" s="142"/>
      <c r="Q90" s="56" t="str">
        <f>IF('Equipes et choix des points'!$A$13="","",Statistiques!Q89+1)</f>
        <v/>
      </c>
      <c r="R90" s="63" t="str">
        <f t="shared" si="26"/>
        <v/>
      </c>
      <c r="S90" s="64" t="str">
        <f t="shared" si="27"/>
        <v/>
      </c>
      <c r="T90" s="142"/>
      <c r="U90" s="56" t="str">
        <f>IF('Equipes et choix des points'!$A$13="","",Statistiques!U89+1)</f>
        <v/>
      </c>
      <c r="V90" s="63" t="str">
        <f t="shared" si="28"/>
        <v/>
      </c>
      <c r="W90" s="66" t="str">
        <f t="shared" si="29"/>
        <v/>
      </c>
      <c r="X90" s="134"/>
      <c r="Y90" s="55" t="str">
        <f>IF('Equipes et choix des points'!$A$13="","",Statistiques!Y89+1)</f>
        <v/>
      </c>
      <c r="Z90" s="63" t="str">
        <f t="shared" si="30"/>
        <v/>
      </c>
      <c r="AA90" s="64" t="str">
        <f t="shared" si="31"/>
        <v/>
      </c>
      <c r="AB90" s="151"/>
      <c r="AC90" s="56" t="str">
        <f>IF('Equipes et choix des points'!$A$13="","",Statistiques!AC89+1)</f>
        <v/>
      </c>
      <c r="AD90" s="63" t="str">
        <f t="shared" si="32"/>
        <v/>
      </c>
      <c r="AE90" s="64" t="str">
        <f t="shared" si="33"/>
        <v/>
      </c>
      <c r="AF90" s="151"/>
      <c r="AG90" s="56" t="str">
        <f>IF('Equipes et choix des points'!$A$13="","",Statistiques!AG89+1)</f>
        <v/>
      </c>
      <c r="AH90" s="63" t="str">
        <f t="shared" si="34"/>
        <v/>
      </c>
      <c r="AI90" s="66" t="str">
        <f t="shared" si="35"/>
        <v/>
      </c>
      <c r="AJ90" s="50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</row>
    <row r="91" spans="1:58" x14ac:dyDescent="0.25">
      <c r="A91" s="55" t="str">
        <f>IF('Equipes et choix des points'!$A$14="","",Statistiques!A90+1)</f>
        <v/>
      </c>
      <c r="B91" s="63" t="str">
        <f t="shared" si="18"/>
        <v/>
      </c>
      <c r="C91" s="64" t="str">
        <f t="shared" si="19"/>
        <v/>
      </c>
      <c r="D91" s="131"/>
      <c r="E91" s="56" t="str">
        <f>IF('Equipes et choix des points'!$A$14="","",Statistiques!E90+1)</f>
        <v/>
      </c>
      <c r="F91" s="63" t="str">
        <f t="shared" si="20"/>
        <v/>
      </c>
      <c r="G91" s="64" t="str">
        <f t="shared" si="21"/>
        <v/>
      </c>
      <c r="H91" s="131"/>
      <c r="I91" s="56" t="str">
        <f>IF('Equipes et choix des points'!$A$14="","",Statistiques!I90+1)</f>
        <v/>
      </c>
      <c r="J91" s="63" t="str">
        <f t="shared" si="22"/>
        <v/>
      </c>
      <c r="K91" s="66" t="str">
        <f t="shared" si="23"/>
        <v/>
      </c>
      <c r="L91" s="134"/>
      <c r="M91" s="55" t="str">
        <f>IF('Equipes et choix des points'!$A$14="","",Statistiques!M90+1)</f>
        <v/>
      </c>
      <c r="N91" s="63" t="str">
        <f t="shared" si="24"/>
        <v/>
      </c>
      <c r="O91" s="64" t="str">
        <f t="shared" si="25"/>
        <v/>
      </c>
      <c r="P91" s="142"/>
      <c r="Q91" s="56" t="str">
        <f>IF('Equipes et choix des points'!$A$14="","",Statistiques!Q90+1)</f>
        <v/>
      </c>
      <c r="R91" s="63" t="str">
        <f t="shared" si="26"/>
        <v/>
      </c>
      <c r="S91" s="64" t="str">
        <f t="shared" si="27"/>
        <v/>
      </c>
      <c r="T91" s="142"/>
      <c r="U91" s="56" t="str">
        <f>IF('Equipes et choix des points'!$A$14="","",Statistiques!U90+1)</f>
        <v/>
      </c>
      <c r="V91" s="63" t="str">
        <f t="shared" si="28"/>
        <v/>
      </c>
      <c r="W91" s="66" t="str">
        <f t="shared" si="29"/>
        <v/>
      </c>
      <c r="X91" s="134"/>
      <c r="Y91" s="55" t="str">
        <f>IF('Equipes et choix des points'!$A$14="","",Statistiques!Y90+1)</f>
        <v/>
      </c>
      <c r="Z91" s="63" t="str">
        <f t="shared" si="30"/>
        <v/>
      </c>
      <c r="AA91" s="64" t="str">
        <f t="shared" si="31"/>
        <v/>
      </c>
      <c r="AB91" s="151"/>
      <c r="AC91" s="56" t="str">
        <f>IF('Equipes et choix des points'!$A$14="","",Statistiques!AC90+1)</f>
        <v/>
      </c>
      <c r="AD91" s="63" t="str">
        <f t="shared" si="32"/>
        <v/>
      </c>
      <c r="AE91" s="64" t="str">
        <f t="shared" si="33"/>
        <v/>
      </c>
      <c r="AF91" s="151"/>
      <c r="AG91" s="56" t="str">
        <f>IF('Equipes et choix des points'!$A$14="","",Statistiques!AG90+1)</f>
        <v/>
      </c>
      <c r="AH91" s="63" t="str">
        <f t="shared" si="34"/>
        <v/>
      </c>
      <c r="AI91" s="66" t="str">
        <f t="shared" si="35"/>
        <v/>
      </c>
      <c r="AJ91" s="50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</row>
    <row r="92" spans="1:58" x14ac:dyDescent="0.25">
      <c r="A92" s="55" t="str">
        <f>IF('Equipes et choix des points'!$A$15="","",Statistiques!A91+1)</f>
        <v/>
      </c>
      <c r="B92" s="63" t="str">
        <f t="shared" si="18"/>
        <v/>
      </c>
      <c r="C92" s="64" t="str">
        <f t="shared" si="19"/>
        <v/>
      </c>
      <c r="D92" s="131"/>
      <c r="E92" s="56" t="str">
        <f>IF('Equipes et choix des points'!$A$15="","",Statistiques!E91+1)</f>
        <v/>
      </c>
      <c r="F92" s="63" t="str">
        <f t="shared" si="20"/>
        <v/>
      </c>
      <c r="G92" s="64" t="str">
        <f t="shared" si="21"/>
        <v/>
      </c>
      <c r="H92" s="131"/>
      <c r="I92" s="56" t="str">
        <f>IF('Equipes et choix des points'!$A$15="","",Statistiques!I91+1)</f>
        <v/>
      </c>
      <c r="J92" s="63" t="str">
        <f t="shared" si="22"/>
        <v/>
      </c>
      <c r="K92" s="66" t="str">
        <f t="shared" si="23"/>
        <v/>
      </c>
      <c r="L92" s="134"/>
      <c r="M92" s="55" t="str">
        <f>IF('Equipes et choix des points'!$A$15="","",Statistiques!M91+1)</f>
        <v/>
      </c>
      <c r="N92" s="63" t="str">
        <f t="shared" si="24"/>
        <v/>
      </c>
      <c r="O92" s="64" t="str">
        <f t="shared" si="25"/>
        <v/>
      </c>
      <c r="P92" s="142"/>
      <c r="Q92" s="56" t="str">
        <f>IF('Equipes et choix des points'!$A$15="","",Statistiques!Q91+1)</f>
        <v/>
      </c>
      <c r="R92" s="63" t="str">
        <f t="shared" si="26"/>
        <v/>
      </c>
      <c r="S92" s="64" t="str">
        <f t="shared" si="27"/>
        <v/>
      </c>
      <c r="T92" s="142"/>
      <c r="U92" s="56" t="str">
        <f>IF('Equipes et choix des points'!$A$15="","",Statistiques!U91+1)</f>
        <v/>
      </c>
      <c r="V92" s="63" t="str">
        <f t="shared" si="28"/>
        <v/>
      </c>
      <c r="W92" s="66" t="str">
        <f t="shared" si="29"/>
        <v/>
      </c>
      <c r="X92" s="134"/>
      <c r="Y92" s="55" t="str">
        <f>IF('Equipes et choix des points'!$A$15="","",Statistiques!Y91+1)</f>
        <v/>
      </c>
      <c r="Z92" s="63" t="str">
        <f t="shared" si="30"/>
        <v/>
      </c>
      <c r="AA92" s="64" t="str">
        <f t="shared" si="31"/>
        <v/>
      </c>
      <c r="AB92" s="151"/>
      <c r="AC92" s="56" t="str">
        <f>IF('Equipes et choix des points'!$A$15="","",Statistiques!AC91+1)</f>
        <v/>
      </c>
      <c r="AD92" s="63" t="str">
        <f t="shared" si="32"/>
        <v/>
      </c>
      <c r="AE92" s="64" t="str">
        <f t="shared" si="33"/>
        <v/>
      </c>
      <c r="AF92" s="151"/>
      <c r="AG92" s="56" t="str">
        <f>IF('Equipes et choix des points'!$A$15="","",Statistiques!AG91+1)</f>
        <v/>
      </c>
      <c r="AH92" s="63" t="str">
        <f t="shared" si="34"/>
        <v/>
      </c>
      <c r="AI92" s="66" t="str">
        <f t="shared" si="35"/>
        <v/>
      </c>
      <c r="AJ92" s="50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</row>
    <row r="93" spans="1:58" x14ac:dyDescent="0.25">
      <c r="A93" s="55" t="str">
        <f>IF('Equipes et choix des points'!$A$16="","",Statistiques!A92+1)</f>
        <v/>
      </c>
      <c r="B93" s="63" t="str">
        <f t="shared" si="18"/>
        <v/>
      </c>
      <c r="C93" s="64" t="str">
        <f t="shared" si="19"/>
        <v/>
      </c>
      <c r="D93" s="131"/>
      <c r="E93" s="56" t="str">
        <f>IF('Equipes et choix des points'!$A$16="","",Statistiques!E92+1)</f>
        <v/>
      </c>
      <c r="F93" s="63" t="str">
        <f t="shared" si="20"/>
        <v/>
      </c>
      <c r="G93" s="64" t="str">
        <f t="shared" si="21"/>
        <v/>
      </c>
      <c r="H93" s="131"/>
      <c r="I93" s="56" t="str">
        <f>IF('Equipes et choix des points'!$A$16="","",Statistiques!I92+1)</f>
        <v/>
      </c>
      <c r="J93" s="63" t="str">
        <f t="shared" si="22"/>
        <v/>
      </c>
      <c r="K93" s="66" t="str">
        <f t="shared" si="23"/>
        <v/>
      </c>
      <c r="L93" s="134"/>
      <c r="M93" s="55" t="str">
        <f>IF('Equipes et choix des points'!$A$16="","",Statistiques!M92+1)</f>
        <v/>
      </c>
      <c r="N93" s="63" t="str">
        <f t="shared" si="24"/>
        <v/>
      </c>
      <c r="O93" s="64" t="str">
        <f t="shared" si="25"/>
        <v/>
      </c>
      <c r="P93" s="142"/>
      <c r="Q93" s="56" t="str">
        <f>IF('Equipes et choix des points'!$A$16="","",Statistiques!Q92+1)</f>
        <v/>
      </c>
      <c r="R93" s="63" t="str">
        <f t="shared" si="26"/>
        <v/>
      </c>
      <c r="S93" s="64" t="str">
        <f t="shared" si="27"/>
        <v/>
      </c>
      <c r="T93" s="142"/>
      <c r="U93" s="56" t="str">
        <f>IF('Equipes et choix des points'!$A$16="","",Statistiques!U92+1)</f>
        <v/>
      </c>
      <c r="V93" s="63" t="str">
        <f t="shared" si="28"/>
        <v/>
      </c>
      <c r="W93" s="66" t="str">
        <f t="shared" si="29"/>
        <v/>
      </c>
      <c r="X93" s="134"/>
      <c r="Y93" s="55" t="str">
        <f>IF('Equipes et choix des points'!$A$16="","",Statistiques!Y92+1)</f>
        <v/>
      </c>
      <c r="Z93" s="63" t="str">
        <f t="shared" si="30"/>
        <v/>
      </c>
      <c r="AA93" s="64" t="str">
        <f t="shared" si="31"/>
        <v/>
      </c>
      <c r="AB93" s="151"/>
      <c r="AC93" s="56" t="str">
        <f>IF('Equipes et choix des points'!$A$16="","",Statistiques!AC92+1)</f>
        <v/>
      </c>
      <c r="AD93" s="63" t="str">
        <f t="shared" si="32"/>
        <v/>
      </c>
      <c r="AE93" s="64" t="str">
        <f t="shared" si="33"/>
        <v/>
      </c>
      <c r="AF93" s="151"/>
      <c r="AG93" s="56" t="str">
        <f>IF('Equipes et choix des points'!$A$16="","",Statistiques!AG92+1)</f>
        <v/>
      </c>
      <c r="AH93" s="63" t="str">
        <f t="shared" si="34"/>
        <v/>
      </c>
      <c r="AI93" s="66" t="str">
        <f t="shared" si="35"/>
        <v/>
      </c>
      <c r="AJ93" s="50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</row>
    <row r="94" spans="1:58" x14ac:dyDescent="0.25">
      <c r="A94" s="55" t="str">
        <f>IF('Equipes et choix des points'!$A$17="","",Statistiques!A93+1)</f>
        <v/>
      </c>
      <c r="B94" s="63" t="str">
        <f t="shared" si="18"/>
        <v/>
      </c>
      <c r="C94" s="64" t="str">
        <f t="shared" si="19"/>
        <v/>
      </c>
      <c r="D94" s="131"/>
      <c r="E94" s="56" t="str">
        <f>IF('Equipes et choix des points'!$A$17="","",Statistiques!E93+1)</f>
        <v/>
      </c>
      <c r="F94" s="63" t="str">
        <f t="shared" si="20"/>
        <v/>
      </c>
      <c r="G94" s="64" t="str">
        <f t="shared" si="21"/>
        <v/>
      </c>
      <c r="H94" s="131"/>
      <c r="I94" s="56" t="str">
        <f>IF('Equipes et choix des points'!$A$17="","",Statistiques!I93+1)</f>
        <v/>
      </c>
      <c r="J94" s="63" t="str">
        <f t="shared" si="22"/>
        <v/>
      </c>
      <c r="K94" s="66" t="str">
        <f t="shared" si="23"/>
        <v/>
      </c>
      <c r="L94" s="134"/>
      <c r="M94" s="55" t="str">
        <f>IF('Equipes et choix des points'!$A$17="","",Statistiques!M93+1)</f>
        <v/>
      </c>
      <c r="N94" s="63" t="str">
        <f t="shared" si="24"/>
        <v/>
      </c>
      <c r="O94" s="64" t="str">
        <f t="shared" si="25"/>
        <v/>
      </c>
      <c r="P94" s="142"/>
      <c r="Q94" s="56" t="str">
        <f>IF('Equipes et choix des points'!$A$17="","",Statistiques!Q93+1)</f>
        <v/>
      </c>
      <c r="R94" s="63" t="str">
        <f t="shared" si="26"/>
        <v/>
      </c>
      <c r="S94" s="64" t="str">
        <f t="shared" si="27"/>
        <v/>
      </c>
      <c r="T94" s="142"/>
      <c r="U94" s="56" t="str">
        <f>IF('Equipes et choix des points'!$A$17="","",Statistiques!U93+1)</f>
        <v/>
      </c>
      <c r="V94" s="63" t="str">
        <f t="shared" si="28"/>
        <v/>
      </c>
      <c r="W94" s="66" t="str">
        <f t="shared" si="29"/>
        <v/>
      </c>
      <c r="X94" s="134"/>
      <c r="Y94" s="55" t="str">
        <f>IF('Equipes et choix des points'!$A$17="","",Statistiques!Y93+1)</f>
        <v/>
      </c>
      <c r="Z94" s="63" t="str">
        <f t="shared" si="30"/>
        <v/>
      </c>
      <c r="AA94" s="64" t="str">
        <f t="shared" si="31"/>
        <v/>
      </c>
      <c r="AB94" s="151"/>
      <c r="AC94" s="56" t="str">
        <f>IF('Equipes et choix des points'!$A$17="","",Statistiques!AC93+1)</f>
        <v/>
      </c>
      <c r="AD94" s="63" t="str">
        <f t="shared" si="32"/>
        <v/>
      </c>
      <c r="AE94" s="64" t="str">
        <f t="shared" si="33"/>
        <v/>
      </c>
      <c r="AF94" s="151"/>
      <c r="AG94" s="56" t="str">
        <f>IF('Equipes et choix des points'!$A$17="","",Statistiques!AG93+1)</f>
        <v/>
      </c>
      <c r="AH94" s="63" t="str">
        <f t="shared" si="34"/>
        <v/>
      </c>
      <c r="AI94" s="66" t="str">
        <f t="shared" si="35"/>
        <v/>
      </c>
      <c r="AJ94" s="50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</row>
    <row r="95" spans="1:58" x14ac:dyDescent="0.25">
      <c r="A95" s="55" t="str">
        <f>IF('Equipes et choix des points'!$A$18="","",Statistiques!A94+1)</f>
        <v/>
      </c>
      <c r="B95" s="63" t="str">
        <f t="shared" si="18"/>
        <v/>
      </c>
      <c r="C95" s="64" t="str">
        <f t="shared" si="19"/>
        <v/>
      </c>
      <c r="D95" s="131"/>
      <c r="E95" s="56" t="str">
        <f>IF('Equipes et choix des points'!$A$18="","",Statistiques!E94+1)</f>
        <v/>
      </c>
      <c r="F95" s="63" t="str">
        <f t="shared" si="20"/>
        <v/>
      </c>
      <c r="G95" s="64" t="str">
        <f t="shared" si="21"/>
        <v/>
      </c>
      <c r="H95" s="131"/>
      <c r="I95" s="56" t="str">
        <f>IF('Equipes et choix des points'!$A$18="","",Statistiques!I94+1)</f>
        <v/>
      </c>
      <c r="J95" s="63" t="str">
        <f t="shared" si="22"/>
        <v/>
      </c>
      <c r="K95" s="66" t="str">
        <f t="shared" si="23"/>
        <v/>
      </c>
      <c r="L95" s="134"/>
      <c r="M95" s="55" t="str">
        <f>IF('Equipes et choix des points'!$A$18="","",Statistiques!M94+1)</f>
        <v/>
      </c>
      <c r="N95" s="63" t="str">
        <f t="shared" si="24"/>
        <v/>
      </c>
      <c r="O95" s="64" t="str">
        <f t="shared" si="25"/>
        <v/>
      </c>
      <c r="P95" s="142"/>
      <c r="Q95" s="56" t="str">
        <f>IF('Equipes et choix des points'!$A$18="","",Statistiques!Q94+1)</f>
        <v/>
      </c>
      <c r="R95" s="63" t="str">
        <f t="shared" si="26"/>
        <v/>
      </c>
      <c r="S95" s="64" t="str">
        <f t="shared" si="27"/>
        <v/>
      </c>
      <c r="T95" s="142"/>
      <c r="U95" s="56" t="str">
        <f>IF('Equipes et choix des points'!$A$18="","",Statistiques!U94+1)</f>
        <v/>
      </c>
      <c r="V95" s="63" t="str">
        <f t="shared" si="28"/>
        <v/>
      </c>
      <c r="W95" s="66" t="str">
        <f t="shared" si="29"/>
        <v/>
      </c>
      <c r="X95" s="134"/>
      <c r="Y95" s="55" t="str">
        <f>IF('Equipes et choix des points'!$A$18="","",Statistiques!Y94+1)</f>
        <v/>
      </c>
      <c r="Z95" s="63" t="str">
        <f t="shared" si="30"/>
        <v/>
      </c>
      <c r="AA95" s="64" t="str">
        <f t="shared" si="31"/>
        <v/>
      </c>
      <c r="AB95" s="151"/>
      <c r="AC95" s="56" t="str">
        <f>IF('Equipes et choix des points'!$A$18="","",Statistiques!AC94+1)</f>
        <v/>
      </c>
      <c r="AD95" s="63" t="str">
        <f t="shared" si="32"/>
        <v/>
      </c>
      <c r="AE95" s="64" t="str">
        <f t="shared" si="33"/>
        <v/>
      </c>
      <c r="AF95" s="151"/>
      <c r="AG95" s="56" t="str">
        <f>IF('Equipes et choix des points'!$A$18="","",Statistiques!AG94+1)</f>
        <v/>
      </c>
      <c r="AH95" s="63" t="str">
        <f t="shared" si="34"/>
        <v/>
      </c>
      <c r="AI95" s="66" t="str">
        <f t="shared" si="35"/>
        <v/>
      </c>
      <c r="AJ95" s="50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</row>
    <row r="96" spans="1:58" x14ac:dyDescent="0.25">
      <c r="A96" s="55" t="str">
        <f>IF('Equipes et choix des points'!$A$19="","",Statistiques!A95+1)</f>
        <v/>
      </c>
      <c r="B96" s="63" t="str">
        <f t="shared" si="18"/>
        <v/>
      </c>
      <c r="C96" s="64" t="str">
        <f t="shared" si="19"/>
        <v/>
      </c>
      <c r="D96" s="131"/>
      <c r="E96" s="56" t="str">
        <f>IF('Equipes et choix des points'!$A$19="","",Statistiques!E95+1)</f>
        <v/>
      </c>
      <c r="F96" s="63" t="str">
        <f t="shared" si="20"/>
        <v/>
      </c>
      <c r="G96" s="64" t="str">
        <f t="shared" si="21"/>
        <v/>
      </c>
      <c r="H96" s="131"/>
      <c r="I96" s="56" t="str">
        <f>IF('Equipes et choix des points'!$A$19="","",Statistiques!I95+1)</f>
        <v/>
      </c>
      <c r="J96" s="63" t="str">
        <f t="shared" si="22"/>
        <v/>
      </c>
      <c r="K96" s="66" t="str">
        <f t="shared" si="23"/>
        <v/>
      </c>
      <c r="L96" s="134"/>
      <c r="M96" s="55" t="str">
        <f>IF('Equipes et choix des points'!$A$19="","",Statistiques!M95+1)</f>
        <v/>
      </c>
      <c r="N96" s="63" t="str">
        <f t="shared" si="24"/>
        <v/>
      </c>
      <c r="O96" s="64" t="str">
        <f t="shared" si="25"/>
        <v/>
      </c>
      <c r="P96" s="142"/>
      <c r="Q96" s="56" t="str">
        <f>IF('Equipes et choix des points'!$A$19="","",Statistiques!Q95+1)</f>
        <v/>
      </c>
      <c r="R96" s="63" t="str">
        <f t="shared" si="26"/>
        <v/>
      </c>
      <c r="S96" s="64" t="str">
        <f t="shared" si="27"/>
        <v/>
      </c>
      <c r="T96" s="142"/>
      <c r="U96" s="56" t="str">
        <f>IF('Equipes et choix des points'!$A$19="","",Statistiques!U95+1)</f>
        <v/>
      </c>
      <c r="V96" s="63" t="str">
        <f t="shared" si="28"/>
        <v/>
      </c>
      <c r="W96" s="66" t="str">
        <f t="shared" si="29"/>
        <v/>
      </c>
      <c r="X96" s="134"/>
      <c r="Y96" s="55" t="str">
        <f>IF('Equipes et choix des points'!$A$19="","",Statistiques!Y95+1)</f>
        <v/>
      </c>
      <c r="Z96" s="63" t="str">
        <f t="shared" si="30"/>
        <v/>
      </c>
      <c r="AA96" s="64" t="str">
        <f t="shared" si="31"/>
        <v/>
      </c>
      <c r="AB96" s="151"/>
      <c r="AC96" s="56" t="str">
        <f>IF('Equipes et choix des points'!$A$19="","",Statistiques!AC95+1)</f>
        <v/>
      </c>
      <c r="AD96" s="63" t="str">
        <f t="shared" si="32"/>
        <v/>
      </c>
      <c r="AE96" s="64" t="str">
        <f t="shared" si="33"/>
        <v/>
      </c>
      <c r="AF96" s="151"/>
      <c r="AG96" s="56" t="str">
        <f>IF('Equipes et choix des points'!$A$19="","",Statistiques!AG95+1)</f>
        <v/>
      </c>
      <c r="AH96" s="63" t="str">
        <f t="shared" si="34"/>
        <v/>
      </c>
      <c r="AI96" s="66" t="str">
        <f t="shared" si="35"/>
        <v/>
      </c>
      <c r="AJ96" s="50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</row>
    <row r="97" spans="1:58" x14ac:dyDescent="0.25">
      <c r="A97" s="55" t="str">
        <f>IF('Equipes et choix des points'!$A$20="","",Statistiques!A96+1)</f>
        <v/>
      </c>
      <c r="B97" s="63" t="str">
        <f t="shared" si="18"/>
        <v/>
      </c>
      <c r="C97" s="64" t="str">
        <f t="shared" si="19"/>
        <v/>
      </c>
      <c r="D97" s="131"/>
      <c r="E97" s="56" t="str">
        <f>IF('Equipes et choix des points'!$A$20="","",Statistiques!E96+1)</f>
        <v/>
      </c>
      <c r="F97" s="63" t="str">
        <f t="shared" si="20"/>
        <v/>
      </c>
      <c r="G97" s="64" t="str">
        <f t="shared" si="21"/>
        <v/>
      </c>
      <c r="H97" s="131"/>
      <c r="I97" s="56" t="str">
        <f>IF('Equipes et choix des points'!$A$20="","",Statistiques!I96+1)</f>
        <v/>
      </c>
      <c r="J97" s="63" t="str">
        <f t="shared" si="22"/>
        <v/>
      </c>
      <c r="K97" s="66" t="str">
        <f t="shared" si="23"/>
        <v/>
      </c>
      <c r="L97" s="134"/>
      <c r="M97" s="55" t="str">
        <f>IF('Equipes et choix des points'!$A$20="","",Statistiques!M96+1)</f>
        <v/>
      </c>
      <c r="N97" s="63" t="str">
        <f t="shared" si="24"/>
        <v/>
      </c>
      <c r="O97" s="64" t="str">
        <f t="shared" si="25"/>
        <v/>
      </c>
      <c r="P97" s="142"/>
      <c r="Q97" s="56" t="str">
        <f>IF('Equipes et choix des points'!$A$20="","",Statistiques!Q96+1)</f>
        <v/>
      </c>
      <c r="R97" s="63" t="str">
        <f t="shared" si="26"/>
        <v/>
      </c>
      <c r="S97" s="64" t="str">
        <f t="shared" si="27"/>
        <v/>
      </c>
      <c r="T97" s="142"/>
      <c r="U97" s="56" t="str">
        <f>IF('Equipes et choix des points'!$A$20="","",Statistiques!U96+1)</f>
        <v/>
      </c>
      <c r="V97" s="63" t="str">
        <f t="shared" si="28"/>
        <v/>
      </c>
      <c r="W97" s="66" t="str">
        <f t="shared" si="29"/>
        <v/>
      </c>
      <c r="X97" s="134"/>
      <c r="Y97" s="55" t="str">
        <f>IF('Equipes et choix des points'!$A$20="","",Statistiques!Y96+1)</f>
        <v/>
      </c>
      <c r="Z97" s="63" t="str">
        <f t="shared" si="30"/>
        <v/>
      </c>
      <c r="AA97" s="64" t="str">
        <f t="shared" si="31"/>
        <v/>
      </c>
      <c r="AB97" s="151"/>
      <c r="AC97" s="56" t="str">
        <f>IF('Equipes et choix des points'!$A$20="","",Statistiques!AC96+1)</f>
        <v/>
      </c>
      <c r="AD97" s="63" t="str">
        <f t="shared" si="32"/>
        <v/>
      </c>
      <c r="AE97" s="64" t="str">
        <f t="shared" si="33"/>
        <v/>
      </c>
      <c r="AF97" s="151"/>
      <c r="AG97" s="56" t="str">
        <f>IF('Equipes et choix des points'!$A$20="","",Statistiques!AG96+1)</f>
        <v/>
      </c>
      <c r="AH97" s="63" t="str">
        <f t="shared" si="34"/>
        <v/>
      </c>
      <c r="AI97" s="66" t="str">
        <f t="shared" si="35"/>
        <v/>
      </c>
      <c r="AJ97" s="50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</row>
    <row r="98" spans="1:58" ht="15.75" thickBot="1" x14ac:dyDescent="0.3">
      <c r="A98" s="57" t="str">
        <f>IF('Equipes et choix des points'!$A$21="","",Statistiques!A97+1)</f>
        <v/>
      </c>
      <c r="B98" s="58" t="str">
        <f t="shared" si="18"/>
        <v/>
      </c>
      <c r="C98" s="59" t="str">
        <f t="shared" si="19"/>
        <v/>
      </c>
      <c r="D98" s="132"/>
      <c r="E98" s="60" t="str">
        <f>IF('Equipes et choix des points'!$A$21="","",Statistiques!E97+1)</f>
        <v/>
      </c>
      <c r="F98" s="58" t="str">
        <f t="shared" si="20"/>
        <v/>
      </c>
      <c r="G98" s="59" t="str">
        <f t="shared" si="21"/>
        <v/>
      </c>
      <c r="H98" s="132"/>
      <c r="I98" s="60" t="str">
        <f>IF('Equipes et choix des points'!$A$21="","",Statistiques!I97+1)</f>
        <v/>
      </c>
      <c r="J98" s="58" t="str">
        <f t="shared" si="22"/>
        <v/>
      </c>
      <c r="K98" s="61" t="str">
        <f t="shared" si="23"/>
        <v/>
      </c>
      <c r="L98" s="134"/>
      <c r="M98" s="57" t="str">
        <f>IF('Equipes et choix des points'!$A$21="","",Statistiques!M97+1)</f>
        <v/>
      </c>
      <c r="N98" s="58" t="str">
        <f t="shared" si="24"/>
        <v/>
      </c>
      <c r="O98" s="59" t="str">
        <f t="shared" si="25"/>
        <v/>
      </c>
      <c r="P98" s="143"/>
      <c r="Q98" s="60" t="str">
        <f>IF('Equipes et choix des points'!$A$21="","",Statistiques!Q97+1)</f>
        <v/>
      </c>
      <c r="R98" s="58" t="str">
        <f t="shared" si="26"/>
        <v/>
      </c>
      <c r="S98" s="59" t="str">
        <f t="shared" si="27"/>
        <v/>
      </c>
      <c r="T98" s="143"/>
      <c r="U98" s="60" t="str">
        <f>IF('Equipes et choix des points'!$A$21="","",Statistiques!U97+1)</f>
        <v/>
      </c>
      <c r="V98" s="58" t="str">
        <f t="shared" si="28"/>
        <v/>
      </c>
      <c r="W98" s="61" t="str">
        <f t="shared" si="29"/>
        <v/>
      </c>
      <c r="X98" s="134"/>
      <c r="Y98" s="57" t="str">
        <f>IF('Equipes et choix des points'!$A$21="","",Statistiques!Y97+1)</f>
        <v/>
      </c>
      <c r="Z98" s="58" t="str">
        <f t="shared" si="30"/>
        <v/>
      </c>
      <c r="AA98" s="59" t="str">
        <f t="shared" si="31"/>
        <v/>
      </c>
      <c r="AB98" s="152"/>
      <c r="AC98" s="60" t="str">
        <f>IF('Equipes et choix des points'!$A$21="","",Statistiques!AC97+1)</f>
        <v/>
      </c>
      <c r="AD98" s="58" t="str">
        <f t="shared" si="32"/>
        <v/>
      </c>
      <c r="AE98" s="59" t="str">
        <f t="shared" si="33"/>
        <v/>
      </c>
      <c r="AF98" s="152"/>
      <c r="AG98" s="60" t="str">
        <f>IF('Equipes et choix des points'!$A$21="","",Statistiques!AG97+1)</f>
        <v/>
      </c>
      <c r="AH98" s="58" t="str">
        <f t="shared" si="34"/>
        <v/>
      </c>
      <c r="AI98" s="61" t="str">
        <f t="shared" si="35"/>
        <v/>
      </c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</row>
    <row r="99" spans="1:5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</row>
    <row r="100" spans="1:5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</row>
    <row r="101" spans="1:58" x14ac:dyDescent="0.25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</row>
    <row r="102" spans="1:58" x14ac:dyDescent="0.25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</row>
    <row r="103" spans="1:58" x14ac:dyDescent="0.25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</row>
    <row r="104" spans="1:58" x14ac:dyDescent="0.25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8"/>
    </row>
    <row r="105" spans="1:58" x14ac:dyDescent="0.2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</row>
    <row r="106" spans="1:58" x14ac:dyDescent="0.25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8"/>
    </row>
    <row r="107" spans="1:58" x14ac:dyDescent="0.25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8"/>
    </row>
    <row r="108" spans="1:58" x14ac:dyDescent="0.25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8"/>
    </row>
    <row r="109" spans="1:58" x14ac:dyDescent="0.25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8"/>
    </row>
    <row r="110" spans="1:58" x14ac:dyDescent="0.25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  <c r="AY110" s="18"/>
      <c r="AZ110" s="18"/>
      <c r="BA110" s="18"/>
      <c r="BB110" s="18"/>
      <c r="BC110" s="18"/>
      <c r="BD110" s="18"/>
      <c r="BE110" s="18"/>
      <c r="BF110" s="18"/>
    </row>
    <row r="111" spans="1:58" x14ac:dyDescent="0.25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</row>
    <row r="112" spans="1:58" x14ac:dyDescent="0.25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8"/>
    </row>
    <row r="113" spans="1:58" x14ac:dyDescent="0.25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</row>
    <row r="114" spans="1:58" x14ac:dyDescent="0.25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</row>
    <row r="115" spans="1:58" x14ac:dyDescent="0.25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8"/>
    </row>
    <row r="116" spans="1:58" x14ac:dyDescent="0.25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  <c r="AY116" s="18"/>
      <c r="AZ116" s="18"/>
      <c r="BA116" s="18"/>
      <c r="BB116" s="18"/>
      <c r="BC116" s="18"/>
      <c r="BD116" s="18"/>
      <c r="BE116" s="18"/>
      <c r="BF116" s="18"/>
    </row>
    <row r="117" spans="1:58" x14ac:dyDescent="0.25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  <c r="AY117" s="18"/>
      <c r="AZ117" s="18"/>
      <c r="BA117" s="18"/>
      <c r="BB117" s="18"/>
      <c r="BC117" s="18"/>
      <c r="BD117" s="18"/>
      <c r="BE117" s="18"/>
      <c r="BF117" s="18"/>
    </row>
    <row r="118" spans="1:58" x14ac:dyDescent="0.25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  <c r="AY118" s="18"/>
      <c r="AZ118" s="18"/>
      <c r="BA118" s="18"/>
      <c r="BB118" s="18"/>
      <c r="BC118" s="18"/>
      <c r="BD118" s="18"/>
      <c r="BE118" s="18"/>
      <c r="BF118" s="18"/>
    </row>
    <row r="119" spans="1:58" x14ac:dyDescent="0.25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  <c r="AY119" s="18"/>
      <c r="AZ119" s="18"/>
      <c r="BA119" s="18"/>
      <c r="BB119" s="18"/>
      <c r="BC119" s="18"/>
      <c r="BD119" s="18"/>
      <c r="BE119" s="18"/>
      <c r="BF119" s="18"/>
    </row>
    <row r="120" spans="1:58" x14ac:dyDescent="0.25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  <c r="AY120" s="18"/>
      <c r="AZ120" s="18"/>
      <c r="BA120" s="18"/>
      <c r="BB120" s="18"/>
      <c r="BC120" s="18"/>
      <c r="BD120" s="18"/>
      <c r="BE120" s="18"/>
      <c r="BF120" s="18"/>
    </row>
    <row r="121" spans="1:58" x14ac:dyDescent="0.25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  <c r="AY121" s="18"/>
      <c r="AZ121" s="18"/>
      <c r="BA121" s="18"/>
      <c r="BB121" s="18"/>
      <c r="BC121" s="18"/>
      <c r="BD121" s="18"/>
      <c r="BE121" s="18"/>
      <c r="BF121" s="18"/>
    </row>
    <row r="122" spans="1:58" x14ac:dyDescent="0.25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  <c r="AY122" s="18"/>
      <c r="AZ122" s="18"/>
      <c r="BA122" s="18"/>
      <c r="BB122" s="18"/>
      <c r="BC122" s="18"/>
      <c r="BD122" s="18"/>
      <c r="BE122" s="18"/>
      <c r="BF122" s="18"/>
    </row>
    <row r="123" spans="1:58" x14ac:dyDescent="0.25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  <c r="AY123" s="18"/>
      <c r="AZ123" s="18"/>
      <c r="BA123" s="18"/>
      <c r="BB123" s="18"/>
      <c r="BC123" s="18"/>
      <c r="BD123" s="18"/>
      <c r="BE123" s="18"/>
      <c r="BF123" s="18"/>
    </row>
    <row r="124" spans="1:58" x14ac:dyDescent="0.25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  <c r="AY124" s="18"/>
      <c r="AZ124" s="18"/>
      <c r="BA124" s="18"/>
      <c r="BB124" s="18"/>
      <c r="BC124" s="18"/>
      <c r="BD124" s="18"/>
      <c r="BE124" s="18"/>
      <c r="BF124" s="18"/>
    </row>
    <row r="125" spans="1:58" x14ac:dyDescent="0.25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  <c r="BD125" s="18"/>
      <c r="BE125" s="18"/>
      <c r="BF125" s="18"/>
    </row>
    <row r="126" spans="1:58" x14ac:dyDescent="0.25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  <c r="AY126" s="18"/>
      <c r="AZ126" s="18"/>
      <c r="BA126" s="18"/>
      <c r="BB126" s="18"/>
      <c r="BC126" s="18"/>
      <c r="BD126" s="18"/>
      <c r="BE126" s="18"/>
      <c r="BF126" s="18"/>
    </row>
    <row r="127" spans="1:58" x14ac:dyDescent="0.25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  <c r="AY127" s="18"/>
      <c r="AZ127" s="18"/>
      <c r="BA127" s="18"/>
      <c r="BB127" s="18"/>
      <c r="BC127" s="18"/>
      <c r="BD127" s="18"/>
      <c r="BE127" s="18"/>
      <c r="BF127" s="18"/>
    </row>
    <row r="128" spans="1:58" x14ac:dyDescent="0.25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  <c r="AY128" s="18"/>
      <c r="AZ128" s="18"/>
      <c r="BA128" s="18"/>
      <c r="BB128" s="18"/>
      <c r="BC128" s="18"/>
      <c r="BD128" s="18"/>
      <c r="BE128" s="18"/>
      <c r="BF128" s="18"/>
    </row>
    <row r="129" spans="1:58" x14ac:dyDescent="0.25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  <c r="AY129" s="18"/>
      <c r="AZ129" s="18"/>
      <c r="BA129" s="18"/>
      <c r="BB129" s="18"/>
      <c r="BC129" s="18"/>
      <c r="BD129" s="18"/>
      <c r="BE129" s="18"/>
      <c r="BF129" s="18"/>
    </row>
    <row r="130" spans="1:58" x14ac:dyDescent="0.25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  <c r="BF130" s="18"/>
    </row>
    <row r="131" spans="1:58" x14ac:dyDescent="0.25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  <c r="AY131" s="18"/>
      <c r="AZ131" s="18"/>
      <c r="BA131" s="18"/>
      <c r="BB131" s="18"/>
      <c r="BC131" s="18"/>
      <c r="BD131" s="18"/>
      <c r="BE131" s="18"/>
      <c r="BF131" s="18"/>
    </row>
    <row r="132" spans="1:58" x14ac:dyDescent="0.25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  <c r="AY132" s="18"/>
      <c r="AZ132" s="18"/>
      <c r="BA132" s="18"/>
      <c r="BB132" s="18"/>
      <c r="BC132" s="18"/>
      <c r="BD132" s="18"/>
      <c r="BE132" s="18"/>
      <c r="BF132" s="18"/>
    </row>
    <row r="133" spans="1:58" x14ac:dyDescent="0.25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  <c r="AY133" s="18"/>
      <c r="AZ133" s="18"/>
      <c r="BA133" s="18"/>
      <c r="BB133" s="18"/>
      <c r="BC133" s="18"/>
      <c r="BD133" s="18"/>
      <c r="BE133" s="18"/>
      <c r="BF133" s="18"/>
    </row>
    <row r="134" spans="1:58" x14ac:dyDescent="0.25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  <c r="AY134" s="18"/>
      <c r="AZ134" s="18"/>
      <c r="BA134" s="18"/>
      <c r="BB134" s="18"/>
      <c r="BC134" s="18"/>
      <c r="BD134" s="18"/>
      <c r="BE134" s="18"/>
      <c r="BF134" s="18"/>
    </row>
    <row r="135" spans="1:58" x14ac:dyDescent="0.2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  <c r="AY135" s="18"/>
      <c r="AZ135" s="18"/>
      <c r="BA135" s="18"/>
      <c r="BB135" s="18"/>
      <c r="BC135" s="18"/>
      <c r="BD135" s="18"/>
      <c r="BE135" s="18"/>
      <c r="BF135" s="18"/>
    </row>
    <row r="136" spans="1:58" x14ac:dyDescent="0.25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  <c r="AY136" s="18"/>
      <c r="AZ136" s="18"/>
      <c r="BA136" s="18"/>
      <c r="BB136" s="18"/>
      <c r="BC136" s="18"/>
      <c r="BD136" s="18"/>
      <c r="BE136" s="18"/>
      <c r="BF136" s="18"/>
    </row>
  </sheetData>
  <sheetProtection algorithmName="SHA-512" hashValue="0k7Tg2rqY6fGlMKatkkrG1BmeKICSIp2I6m3O9J6j82g6kx9gnYYvUvRBUFQrK66Upn0O2cEGcd7woJs8YLPfQ==" saltValue="KZhoBWVBECBwfkio2LJfWg==" spinCount="100000" sheet="1" objects="1" scenarios="1"/>
  <mergeCells count="23">
    <mergeCell ref="X75:X98"/>
    <mergeCell ref="Y75:AI76"/>
    <mergeCell ref="Y77:AA78"/>
    <mergeCell ref="AB77:AB98"/>
    <mergeCell ref="AC77:AE78"/>
    <mergeCell ref="AF77:AF98"/>
    <mergeCell ref="AG77:AI78"/>
    <mergeCell ref="A1:W2"/>
    <mergeCell ref="A25:W26"/>
    <mergeCell ref="A49:W50"/>
    <mergeCell ref="A75:K76"/>
    <mergeCell ref="I77:K78"/>
    <mergeCell ref="E77:G78"/>
    <mergeCell ref="A77:C78"/>
    <mergeCell ref="D77:D98"/>
    <mergeCell ref="H77:H98"/>
    <mergeCell ref="L75:L98"/>
    <mergeCell ref="M75:W76"/>
    <mergeCell ref="M77:O78"/>
    <mergeCell ref="P77:P98"/>
    <mergeCell ref="Q77:S78"/>
    <mergeCell ref="T77:T98"/>
    <mergeCell ref="U77:W7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9C91D-3963-49DA-BC5E-E2E6D5FD667C}">
  <sheetPr>
    <tabColor rgb="FFFF0000"/>
  </sheetPr>
  <dimension ref="A1:M91"/>
  <sheetViews>
    <sheetView workbookViewId="0">
      <selection activeCell="G1" sqref="G1"/>
    </sheetView>
  </sheetViews>
  <sheetFormatPr baseColWidth="10" defaultRowHeight="15" x14ac:dyDescent="0.25"/>
  <cols>
    <col min="1" max="1" width="12.7109375" style="1" bestFit="1" customWidth="1"/>
    <col min="2" max="4" width="11.42578125" style="1"/>
    <col min="5" max="5" width="15.5703125" style="1" bestFit="1" customWidth="1"/>
    <col min="6" max="13" width="11.42578125" style="1"/>
  </cols>
  <sheetData>
    <row r="1" spans="1:5" x14ac:dyDescent="0.25">
      <c r="C1" s="1" t="s">
        <v>38</v>
      </c>
      <c r="D1" s="1">
        <v>2011</v>
      </c>
      <c r="E1" s="1" t="str">
        <f>_xlfn.CONCAT(C1," - ",D1)</f>
        <v>Saison 2010 - 2011</v>
      </c>
    </row>
    <row r="2" spans="1:5" x14ac:dyDescent="0.25">
      <c r="A2" s="1" t="s">
        <v>6</v>
      </c>
      <c r="C2" s="1" t="s">
        <v>39</v>
      </c>
      <c r="D2" s="1">
        <v>2012</v>
      </c>
      <c r="E2" s="1" t="str">
        <f t="shared" ref="E2:E65" si="0">_xlfn.CONCAT(C2," - ",D2)</f>
        <v>Saison 2011 - 2012</v>
      </c>
    </row>
    <row r="3" spans="1:5" x14ac:dyDescent="0.25">
      <c r="A3" s="1" t="s">
        <v>8</v>
      </c>
      <c r="C3" s="1" t="s">
        <v>40</v>
      </c>
      <c r="D3" s="1">
        <v>2013</v>
      </c>
      <c r="E3" s="1" t="str">
        <f t="shared" si="0"/>
        <v>Saison 2012 - 2013</v>
      </c>
    </row>
    <row r="4" spans="1:5" x14ac:dyDescent="0.25">
      <c r="A4" s="1" t="s">
        <v>7</v>
      </c>
      <c r="C4" s="1" t="s">
        <v>41</v>
      </c>
      <c r="D4" s="1">
        <v>2014</v>
      </c>
      <c r="E4" s="1" t="str">
        <f t="shared" si="0"/>
        <v>Saison 2013 - 2014</v>
      </c>
    </row>
    <row r="5" spans="1:5" x14ac:dyDescent="0.25">
      <c r="C5" s="1" t="s">
        <v>42</v>
      </c>
      <c r="D5" s="1">
        <v>2015</v>
      </c>
      <c r="E5" s="1" t="str">
        <f t="shared" si="0"/>
        <v>Saison 2014 - 2015</v>
      </c>
    </row>
    <row r="6" spans="1:5" x14ac:dyDescent="0.25">
      <c r="C6" s="1" t="s">
        <v>43</v>
      </c>
      <c r="D6" s="1">
        <v>2016</v>
      </c>
      <c r="E6" s="1" t="str">
        <f t="shared" si="0"/>
        <v>Saison 2015 - 2016</v>
      </c>
    </row>
    <row r="7" spans="1:5" x14ac:dyDescent="0.25">
      <c r="C7" s="1" t="s">
        <v>44</v>
      </c>
      <c r="D7" s="1">
        <v>2017</v>
      </c>
      <c r="E7" s="1" t="str">
        <f t="shared" si="0"/>
        <v>Saison 2016 - 2017</v>
      </c>
    </row>
    <row r="8" spans="1:5" x14ac:dyDescent="0.25">
      <c r="C8" s="1" t="s">
        <v>45</v>
      </c>
      <c r="D8" s="1">
        <v>2018</v>
      </c>
      <c r="E8" s="1" t="str">
        <f t="shared" si="0"/>
        <v>Saison 2017 - 2018</v>
      </c>
    </row>
    <row r="9" spans="1:5" x14ac:dyDescent="0.25">
      <c r="A9" s="1" t="s">
        <v>141</v>
      </c>
      <c r="C9" s="1" t="s">
        <v>46</v>
      </c>
      <c r="D9" s="1">
        <v>2019</v>
      </c>
      <c r="E9" s="1" t="str">
        <f t="shared" si="0"/>
        <v>Saison 2018 - 2019</v>
      </c>
    </row>
    <row r="10" spans="1:5" x14ac:dyDescent="0.25">
      <c r="A10" s="1" t="s">
        <v>144</v>
      </c>
      <c r="C10" s="1" t="s">
        <v>47</v>
      </c>
      <c r="D10" s="1">
        <v>2020</v>
      </c>
      <c r="E10" s="1" t="str">
        <f t="shared" si="0"/>
        <v>Saison 2019 - 2020</v>
      </c>
    </row>
    <row r="11" spans="1:5" x14ac:dyDescent="0.25">
      <c r="A11" s="1" t="s">
        <v>142</v>
      </c>
      <c r="C11" s="1" t="s">
        <v>48</v>
      </c>
      <c r="D11" s="1">
        <v>2021</v>
      </c>
      <c r="E11" s="1" t="str">
        <f t="shared" si="0"/>
        <v>Saison 2020 - 2021</v>
      </c>
    </row>
    <row r="12" spans="1:5" x14ac:dyDescent="0.25">
      <c r="C12" s="1" t="s">
        <v>49</v>
      </c>
      <c r="D12" s="1">
        <v>2022</v>
      </c>
      <c r="E12" s="1" t="str">
        <f t="shared" si="0"/>
        <v>Saison 2021 - 2022</v>
      </c>
    </row>
    <row r="13" spans="1:5" x14ac:dyDescent="0.25">
      <c r="C13" s="1" t="s">
        <v>50</v>
      </c>
      <c r="D13" s="1">
        <v>2023</v>
      </c>
      <c r="E13" s="1" t="str">
        <f t="shared" si="0"/>
        <v>Saison 2022 - 2023</v>
      </c>
    </row>
    <row r="14" spans="1:5" x14ac:dyDescent="0.25">
      <c r="C14" s="1" t="s">
        <v>51</v>
      </c>
      <c r="D14" s="1">
        <v>2024</v>
      </c>
      <c r="E14" s="1" t="str">
        <f t="shared" si="0"/>
        <v>Saison 2023 - 2024</v>
      </c>
    </row>
    <row r="15" spans="1:5" x14ac:dyDescent="0.25">
      <c r="C15" s="1" t="s">
        <v>52</v>
      </c>
      <c r="D15" s="1">
        <v>2025</v>
      </c>
      <c r="E15" s="1" t="str">
        <f t="shared" si="0"/>
        <v>Saison 2024 - 2025</v>
      </c>
    </row>
    <row r="16" spans="1:5" x14ac:dyDescent="0.25">
      <c r="C16" s="1" t="s">
        <v>53</v>
      </c>
      <c r="D16" s="1">
        <v>2026</v>
      </c>
      <c r="E16" s="1" t="str">
        <f t="shared" si="0"/>
        <v>Saison 2025 - 2026</v>
      </c>
    </row>
    <row r="17" spans="3:5" x14ac:dyDescent="0.25">
      <c r="C17" s="1" t="s">
        <v>54</v>
      </c>
      <c r="D17" s="1">
        <v>2027</v>
      </c>
      <c r="E17" s="1" t="str">
        <f t="shared" si="0"/>
        <v>Saison 2026 - 2027</v>
      </c>
    </row>
    <row r="18" spans="3:5" x14ac:dyDescent="0.25">
      <c r="C18" s="1" t="s">
        <v>55</v>
      </c>
      <c r="D18" s="1">
        <v>2028</v>
      </c>
      <c r="E18" s="1" t="str">
        <f t="shared" si="0"/>
        <v>Saison 2027 - 2028</v>
      </c>
    </row>
    <row r="19" spans="3:5" x14ac:dyDescent="0.25">
      <c r="C19" s="1" t="s">
        <v>56</v>
      </c>
      <c r="D19" s="1">
        <v>2029</v>
      </c>
      <c r="E19" s="1" t="str">
        <f t="shared" si="0"/>
        <v>Saison 2028 - 2029</v>
      </c>
    </row>
    <row r="20" spans="3:5" x14ac:dyDescent="0.25">
      <c r="C20" s="1" t="s">
        <v>57</v>
      </c>
      <c r="D20" s="1">
        <v>2030</v>
      </c>
      <c r="E20" s="1" t="str">
        <f t="shared" si="0"/>
        <v>Saison 2029 - 2030</v>
      </c>
    </row>
    <row r="21" spans="3:5" x14ac:dyDescent="0.25">
      <c r="C21" s="1" t="s">
        <v>58</v>
      </c>
      <c r="D21" s="1">
        <v>2031</v>
      </c>
      <c r="E21" s="1" t="str">
        <f t="shared" si="0"/>
        <v>Saison 2030 - 2031</v>
      </c>
    </row>
    <row r="22" spans="3:5" x14ac:dyDescent="0.25">
      <c r="C22" s="1" t="s">
        <v>59</v>
      </c>
      <c r="D22" s="1">
        <v>2032</v>
      </c>
      <c r="E22" s="1" t="str">
        <f t="shared" si="0"/>
        <v>Saison 2031 - 2032</v>
      </c>
    </row>
    <row r="23" spans="3:5" x14ac:dyDescent="0.25">
      <c r="C23" s="1" t="s">
        <v>60</v>
      </c>
      <c r="D23" s="1">
        <v>2033</v>
      </c>
      <c r="E23" s="1" t="str">
        <f t="shared" si="0"/>
        <v>Saison 2032 - 2033</v>
      </c>
    </row>
    <row r="24" spans="3:5" x14ac:dyDescent="0.25">
      <c r="C24" s="1" t="s">
        <v>61</v>
      </c>
      <c r="D24" s="1">
        <v>2034</v>
      </c>
      <c r="E24" s="1" t="str">
        <f t="shared" si="0"/>
        <v>Saison 2033 - 2034</v>
      </c>
    </row>
    <row r="25" spans="3:5" x14ac:dyDescent="0.25">
      <c r="C25" s="1" t="s">
        <v>62</v>
      </c>
      <c r="D25" s="1">
        <v>2035</v>
      </c>
      <c r="E25" s="1" t="str">
        <f t="shared" si="0"/>
        <v>Saison 2034 - 2035</v>
      </c>
    </row>
    <row r="26" spans="3:5" x14ac:dyDescent="0.25">
      <c r="C26" s="1" t="s">
        <v>63</v>
      </c>
      <c r="D26" s="1">
        <v>2036</v>
      </c>
      <c r="E26" s="1" t="str">
        <f t="shared" si="0"/>
        <v>Saison 2035 - 2036</v>
      </c>
    </row>
    <row r="27" spans="3:5" x14ac:dyDescent="0.25">
      <c r="C27" s="1" t="s">
        <v>64</v>
      </c>
      <c r="D27" s="1">
        <v>2037</v>
      </c>
      <c r="E27" s="1" t="str">
        <f t="shared" si="0"/>
        <v>Saison 2036 - 2037</v>
      </c>
    </row>
    <row r="28" spans="3:5" x14ac:dyDescent="0.25">
      <c r="C28" s="1" t="s">
        <v>65</v>
      </c>
      <c r="D28" s="1">
        <v>2038</v>
      </c>
      <c r="E28" s="1" t="str">
        <f t="shared" si="0"/>
        <v>Saison 2037 - 2038</v>
      </c>
    </row>
    <row r="29" spans="3:5" x14ac:dyDescent="0.25">
      <c r="C29" s="1" t="s">
        <v>66</v>
      </c>
      <c r="D29" s="1">
        <v>2039</v>
      </c>
      <c r="E29" s="1" t="str">
        <f t="shared" si="0"/>
        <v>Saison 2038 - 2039</v>
      </c>
    </row>
    <row r="30" spans="3:5" x14ac:dyDescent="0.25">
      <c r="C30" s="1" t="s">
        <v>67</v>
      </c>
      <c r="D30" s="1">
        <v>2040</v>
      </c>
      <c r="E30" s="1" t="str">
        <f t="shared" si="0"/>
        <v>Saison 2039 - 2040</v>
      </c>
    </row>
    <row r="31" spans="3:5" x14ac:dyDescent="0.25">
      <c r="C31" s="1" t="s">
        <v>68</v>
      </c>
      <c r="D31" s="1">
        <v>2041</v>
      </c>
      <c r="E31" s="1" t="str">
        <f t="shared" si="0"/>
        <v>Saison 2040 - 2041</v>
      </c>
    </row>
    <row r="32" spans="3:5" x14ac:dyDescent="0.25">
      <c r="C32" s="1" t="s">
        <v>69</v>
      </c>
      <c r="D32" s="1">
        <v>2042</v>
      </c>
      <c r="E32" s="1" t="str">
        <f t="shared" si="0"/>
        <v>Saison 2041 - 2042</v>
      </c>
    </row>
    <row r="33" spans="3:5" x14ac:dyDescent="0.25">
      <c r="C33" s="1" t="s">
        <v>70</v>
      </c>
      <c r="D33" s="1">
        <v>2043</v>
      </c>
      <c r="E33" s="1" t="str">
        <f t="shared" si="0"/>
        <v>Saison 2042 - 2043</v>
      </c>
    </row>
    <row r="34" spans="3:5" x14ac:dyDescent="0.25">
      <c r="C34" s="1" t="s">
        <v>71</v>
      </c>
      <c r="D34" s="1">
        <v>2044</v>
      </c>
      <c r="E34" s="1" t="str">
        <f t="shared" si="0"/>
        <v>Saison 2043 - 2044</v>
      </c>
    </row>
    <row r="35" spans="3:5" x14ac:dyDescent="0.25">
      <c r="C35" s="1" t="s">
        <v>72</v>
      </c>
      <c r="D35" s="1">
        <v>2045</v>
      </c>
      <c r="E35" s="1" t="str">
        <f t="shared" si="0"/>
        <v>Saison 2044 - 2045</v>
      </c>
    </row>
    <row r="36" spans="3:5" x14ac:dyDescent="0.25">
      <c r="C36" s="1" t="s">
        <v>73</v>
      </c>
      <c r="D36" s="1">
        <v>2046</v>
      </c>
      <c r="E36" s="1" t="str">
        <f t="shared" si="0"/>
        <v>Saison 2045 - 2046</v>
      </c>
    </row>
    <row r="37" spans="3:5" x14ac:dyDescent="0.25">
      <c r="C37" s="1" t="s">
        <v>74</v>
      </c>
      <c r="D37" s="1">
        <v>2047</v>
      </c>
      <c r="E37" s="1" t="str">
        <f t="shared" si="0"/>
        <v>Saison 2046 - 2047</v>
      </c>
    </row>
    <row r="38" spans="3:5" x14ac:dyDescent="0.25">
      <c r="C38" s="1" t="s">
        <v>75</v>
      </c>
      <c r="D38" s="1">
        <v>2048</v>
      </c>
      <c r="E38" s="1" t="str">
        <f t="shared" si="0"/>
        <v>Saison 2047 - 2048</v>
      </c>
    </row>
    <row r="39" spans="3:5" x14ac:dyDescent="0.25">
      <c r="C39" s="1" t="s">
        <v>76</v>
      </c>
      <c r="D39" s="1">
        <v>2049</v>
      </c>
      <c r="E39" s="1" t="str">
        <f t="shared" si="0"/>
        <v>Saison 2048 - 2049</v>
      </c>
    </row>
    <row r="40" spans="3:5" x14ac:dyDescent="0.25">
      <c r="C40" s="1" t="s">
        <v>77</v>
      </c>
      <c r="D40" s="1">
        <v>2050</v>
      </c>
      <c r="E40" s="1" t="str">
        <f t="shared" si="0"/>
        <v>Saison 2049 - 2050</v>
      </c>
    </row>
    <row r="41" spans="3:5" x14ac:dyDescent="0.25">
      <c r="C41" s="1" t="s">
        <v>78</v>
      </c>
      <c r="D41" s="1">
        <v>2051</v>
      </c>
      <c r="E41" s="1" t="str">
        <f t="shared" si="0"/>
        <v>Saison 2050 - 2051</v>
      </c>
    </row>
    <row r="42" spans="3:5" x14ac:dyDescent="0.25">
      <c r="C42" s="1" t="s">
        <v>79</v>
      </c>
      <c r="D42" s="1">
        <v>2052</v>
      </c>
      <c r="E42" s="1" t="str">
        <f t="shared" si="0"/>
        <v>Saison 2051 - 2052</v>
      </c>
    </row>
    <row r="43" spans="3:5" x14ac:dyDescent="0.25">
      <c r="C43" s="1" t="s">
        <v>80</v>
      </c>
      <c r="D43" s="1">
        <v>2053</v>
      </c>
      <c r="E43" s="1" t="str">
        <f t="shared" si="0"/>
        <v>Saison 2052 - 2053</v>
      </c>
    </row>
    <row r="44" spans="3:5" x14ac:dyDescent="0.25">
      <c r="C44" s="1" t="s">
        <v>81</v>
      </c>
      <c r="D44" s="1">
        <v>2054</v>
      </c>
      <c r="E44" s="1" t="str">
        <f t="shared" si="0"/>
        <v>Saison 2053 - 2054</v>
      </c>
    </row>
    <row r="45" spans="3:5" x14ac:dyDescent="0.25">
      <c r="C45" s="1" t="s">
        <v>82</v>
      </c>
      <c r="D45" s="1">
        <v>2055</v>
      </c>
      <c r="E45" s="1" t="str">
        <f t="shared" si="0"/>
        <v>Saison 2054 - 2055</v>
      </c>
    </row>
    <row r="46" spans="3:5" x14ac:dyDescent="0.25">
      <c r="C46" s="1" t="s">
        <v>83</v>
      </c>
      <c r="D46" s="1">
        <v>2056</v>
      </c>
      <c r="E46" s="1" t="str">
        <f t="shared" si="0"/>
        <v>Saison 2055 - 2056</v>
      </c>
    </row>
    <row r="47" spans="3:5" x14ac:dyDescent="0.25">
      <c r="C47" s="1" t="s">
        <v>84</v>
      </c>
      <c r="D47" s="1">
        <v>2057</v>
      </c>
      <c r="E47" s="1" t="str">
        <f t="shared" si="0"/>
        <v>Saison 2056 - 2057</v>
      </c>
    </row>
    <row r="48" spans="3:5" x14ac:dyDescent="0.25">
      <c r="C48" s="1" t="s">
        <v>85</v>
      </c>
      <c r="D48" s="1">
        <v>2058</v>
      </c>
      <c r="E48" s="1" t="str">
        <f t="shared" si="0"/>
        <v>Saison 2057 - 2058</v>
      </c>
    </row>
    <row r="49" spans="3:5" x14ac:dyDescent="0.25">
      <c r="C49" s="1" t="s">
        <v>86</v>
      </c>
      <c r="D49" s="1">
        <v>2059</v>
      </c>
      <c r="E49" s="1" t="str">
        <f t="shared" si="0"/>
        <v>Saison 2058 - 2059</v>
      </c>
    </row>
    <row r="50" spans="3:5" x14ac:dyDescent="0.25">
      <c r="C50" s="1" t="s">
        <v>87</v>
      </c>
      <c r="D50" s="1">
        <v>2060</v>
      </c>
      <c r="E50" s="1" t="str">
        <f t="shared" si="0"/>
        <v>Saison 2059 - 2060</v>
      </c>
    </row>
    <row r="51" spans="3:5" x14ac:dyDescent="0.25">
      <c r="C51" s="1" t="s">
        <v>88</v>
      </c>
      <c r="D51" s="1">
        <v>2061</v>
      </c>
      <c r="E51" s="1" t="str">
        <f t="shared" si="0"/>
        <v>Saison 2060 - 2061</v>
      </c>
    </row>
    <row r="52" spans="3:5" x14ac:dyDescent="0.25">
      <c r="C52" s="1" t="s">
        <v>89</v>
      </c>
      <c r="D52" s="1">
        <v>2062</v>
      </c>
      <c r="E52" s="1" t="str">
        <f t="shared" si="0"/>
        <v>Saison 2061 - 2062</v>
      </c>
    </row>
    <row r="53" spans="3:5" x14ac:dyDescent="0.25">
      <c r="C53" s="1" t="s">
        <v>90</v>
      </c>
      <c r="D53" s="1">
        <v>2063</v>
      </c>
      <c r="E53" s="1" t="str">
        <f t="shared" si="0"/>
        <v>Saison 2062 - 2063</v>
      </c>
    </row>
    <row r="54" spans="3:5" x14ac:dyDescent="0.25">
      <c r="C54" s="1" t="s">
        <v>91</v>
      </c>
      <c r="D54" s="1">
        <v>2064</v>
      </c>
      <c r="E54" s="1" t="str">
        <f t="shared" si="0"/>
        <v>Saison 2063 - 2064</v>
      </c>
    </row>
    <row r="55" spans="3:5" x14ac:dyDescent="0.25">
      <c r="C55" s="1" t="s">
        <v>92</v>
      </c>
      <c r="D55" s="1">
        <v>2065</v>
      </c>
      <c r="E55" s="1" t="str">
        <f t="shared" si="0"/>
        <v>Saison 2064 - 2065</v>
      </c>
    </row>
    <row r="56" spans="3:5" x14ac:dyDescent="0.25">
      <c r="C56" s="1" t="s">
        <v>93</v>
      </c>
      <c r="D56" s="1">
        <v>2066</v>
      </c>
      <c r="E56" s="1" t="str">
        <f t="shared" si="0"/>
        <v>Saison 2065 - 2066</v>
      </c>
    </row>
    <row r="57" spans="3:5" x14ac:dyDescent="0.25">
      <c r="C57" s="1" t="s">
        <v>94</v>
      </c>
      <c r="D57" s="1">
        <v>2067</v>
      </c>
      <c r="E57" s="1" t="str">
        <f t="shared" si="0"/>
        <v>Saison 2066 - 2067</v>
      </c>
    </row>
    <row r="58" spans="3:5" x14ac:dyDescent="0.25">
      <c r="C58" s="1" t="s">
        <v>95</v>
      </c>
      <c r="D58" s="1">
        <v>2068</v>
      </c>
      <c r="E58" s="1" t="str">
        <f t="shared" si="0"/>
        <v>Saison 2067 - 2068</v>
      </c>
    </row>
    <row r="59" spans="3:5" x14ac:dyDescent="0.25">
      <c r="C59" s="1" t="s">
        <v>96</v>
      </c>
      <c r="D59" s="1">
        <v>2069</v>
      </c>
      <c r="E59" s="1" t="str">
        <f t="shared" si="0"/>
        <v>Saison 2068 - 2069</v>
      </c>
    </row>
    <row r="60" spans="3:5" x14ac:dyDescent="0.25">
      <c r="C60" s="1" t="s">
        <v>97</v>
      </c>
      <c r="D60" s="1">
        <v>2070</v>
      </c>
      <c r="E60" s="1" t="str">
        <f t="shared" si="0"/>
        <v>Saison 2069 - 2070</v>
      </c>
    </row>
    <row r="61" spans="3:5" x14ac:dyDescent="0.25">
      <c r="C61" s="1" t="s">
        <v>98</v>
      </c>
      <c r="D61" s="1">
        <v>2071</v>
      </c>
      <c r="E61" s="1" t="str">
        <f t="shared" si="0"/>
        <v>Saison 2070 - 2071</v>
      </c>
    </row>
    <row r="62" spans="3:5" x14ac:dyDescent="0.25">
      <c r="C62" s="1" t="s">
        <v>99</v>
      </c>
      <c r="D62" s="1">
        <v>2072</v>
      </c>
      <c r="E62" s="1" t="str">
        <f t="shared" si="0"/>
        <v>Saison 2071 - 2072</v>
      </c>
    </row>
    <row r="63" spans="3:5" x14ac:dyDescent="0.25">
      <c r="C63" s="1" t="s">
        <v>100</v>
      </c>
      <c r="D63" s="1">
        <v>2073</v>
      </c>
      <c r="E63" s="1" t="str">
        <f t="shared" si="0"/>
        <v>Saison 2072 - 2073</v>
      </c>
    </row>
    <row r="64" spans="3:5" x14ac:dyDescent="0.25">
      <c r="C64" s="1" t="s">
        <v>101</v>
      </c>
      <c r="D64" s="1">
        <v>2074</v>
      </c>
      <c r="E64" s="1" t="str">
        <f t="shared" si="0"/>
        <v>Saison 2073 - 2074</v>
      </c>
    </row>
    <row r="65" spans="3:5" x14ac:dyDescent="0.25">
      <c r="C65" s="1" t="s">
        <v>102</v>
      </c>
      <c r="D65" s="1">
        <v>2075</v>
      </c>
      <c r="E65" s="1" t="str">
        <f t="shared" si="0"/>
        <v>Saison 2074 - 2075</v>
      </c>
    </row>
    <row r="66" spans="3:5" x14ac:dyDescent="0.25">
      <c r="C66" s="1" t="s">
        <v>103</v>
      </c>
      <c r="D66" s="1">
        <v>2076</v>
      </c>
      <c r="E66" s="1" t="str">
        <f t="shared" ref="E66:E91" si="1">_xlfn.CONCAT(C66," - ",D66)</f>
        <v>Saison 2075 - 2076</v>
      </c>
    </row>
    <row r="67" spans="3:5" x14ac:dyDescent="0.25">
      <c r="C67" s="1" t="s">
        <v>104</v>
      </c>
      <c r="D67" s="1">
        <v>2077</v>
      </c>
      <c r="E67" s="1" t="str">
        <f t="shared" si="1"/>
        <v>Saison 2076 - 2077</v>
      </c>
    </row>
    <row r="68" spans="3:5" x14ac:dyDescent="0.25">
      <c r="C68" s="1" t="s">
        <v>105</v>
      </c>
      <c r="D68" s="1">
        <v>2078</v>
      </c>
      <c r="E68" s="1" t="str">
        <f t="shared" si="1"/>
        <v>Saison 2077 - 2078</v>
      </c>
    </row>
    <row r="69" spans="3:5" x14ac:dyDescent="0.25">
      <c r="C69" s="1" t="s">
        <v>106</v>
      </c>
      <c r="D69" s="1">
        <v>2079</v>
      </c>
      <c r="E69" s="1" t="str">
        <f t="shared" si="1"/>
        <v>Saison 2078 - 2079</v>
      </c>
    </row>
    <row r="70" spans="3:5" x14ac:dyDescent="0.25">
      <c r="C70" s="1" t="s">
        <v>107</v>
      </c>
      <c r="D70" s="1">
        <v>2080</v>
      </c>
      <c r="E70" s="1" t="str">
        <f t="shared" si="1"/>
        <v>Saison 2079 - 2080</v>
      </c>
    </row>
    <row r="71" spans="3:5" x14ac:dyDescent="0.25">
      <c r="C71" s="1" t="s">
        <v>108</v>
      </c>
      <c r="D71" s="1">
        <v>2081</v>
      </c>
      <c r="E71" s="1" t="str">
        <f t="shared" si="1"/>
        <v>Saison 2080 - 2081</v>
      </c>
    </row>
    <row r="72" spans="3:5" x14ac:dyDescent="0.25">
      <c r="C72" s="1" t="s">
        <v>109</v>
      </c>
      <c r="D72" s="1">
        <v>2082</v>
      </c>
      <c r="E72" s="1" t="str">
        <f t="shared" si="1"/>
        <v>Saison 2081 - 2082</v>
      </c>
    </row>
    <row r="73" spans="3:5" x14ac:dyDescent="0.25">
      <c r="C73" s="1" t="s">
        <v>110</v>
      </c>
      <c r="D73" s="1">
        <v>2083</v>
      </c>
      <c r="E73" s="1" t="str">
        <f t="shared" si="1"/>
        <v>Saison 2082 - 2083</v>
      </c>
    </row>
    <row r="74" spans="3:5" x14ac:dyDescent="0.25">
      <c r="C74" s="1" t="s">
        <v>111</v>
      </c>
      <c r="D74" s="1">
        <v>2084</v>
      </c>
      <c r="E74" s="1" t="str">
        <f t="shared" si="1"/>
        <v>Saison 2083 - 2084</v>
      </c>
    </row>
    <row r="75" spans="3:5" x14ac:dyDescent="0.25">
      <c r="C75" s="1" t="s">
        <v>112</v>
      </c>
      <c r="D75" s="1">
        <v>2085</v>
      </c>
      <c r="E75" s="1" t="str">
        <f t="shared" si="1"/>
        <v>Saison 2084 - 2085</v>
      </c>
    </row>
    <row r="76" spans="3:5" x14ac:dyDescent="0.25">
      <c r="C76" s="1" t="s">
        <v>113</v>
      </c>
      <c r="D76" s="1">
        <v>2086</v>
      </c>
      <c r="E76" s="1" t="str">
        <f t="shared" si="1"/>
        <v>Saison 2085 - 2086</v>
      </c>
    </row>
    <row r="77" spans="3:5" x14ac:dyDescent="0.25">
      <c r="C77" s="1" t="s">
        <v>114</v>
      </c>
      <c r="D77" s="1">
        <v>2087</v>
      </c>
      <c r="E77" s="1" t="str">
        <f t="shared" si="1"/>
        <v>Saison 2086 - 2087</v>
      </c>
    </row>
    <row r="78" spans="3:5" x14ac:dyDescent="0.25">
      <c r="C78" s="1" t="s">
        <v>115</v>
      </c>
      <c r="D78" s="1">
        <v>2088</v>
      </c>
      <c r="E78" s="1" t="str">
        <f t="shared" si="1"/>
        <v>Saison 2087 - 2088</v>
      </c>
    </row>
    <row r="79" spans="3:5" x14ac:dyDescent="0.25">
      <c r="C79" s="1" t="s">
        <v>116</v>
      </c>
      <c r="D79" s="1">
        <v>2089</v>
      </c>
      <c r="E79" s="1" t="str">
        <f t="shared" si="1"/>
        <v>Saison 2088 - 2089</v>
      </c>
    </row>
    <row r="80" spans="3:5" x14ac:dyDescent="0.25">
      <c r="C80" s="1" t="s">
        <v>117</v>
      </c>
      <c r="D80" s="1">
        <v>2090</v>
      </c>
      <c r="E80" s="1" t="str">
        <f t="shared" si="1"/>
        <v>Saison 2089 - 2090</v>
      </c>
    </row>
    <row r="81" spans="3:5" x14ac:dyDescent="0.25">
      <c r="C81" s="1" t="s">
        <v>118</v>
      </c>
      <c r="D81" s="1">
        <v>2091</v>
      </c>
      <c r="E81" s="1" t="str">
        <f t="shared" si="1"/>
        <v>Saison 2090 - 2091</v>
      </c>
    </row>
    <row r="82" spans="3:5" x14ac:dyDescent="0.25">
      <c r="C82" s="1" t="s">
        <v>119</v>
      </c>
      <c r="D82" s="1">
        <v>2092</v>
      </c>
      <c r="E82" s="1" t="str">
        <f t="shared" si="1"/>
        <v>Saison 2091 - 2092</v>
      </c>
    </row>
    <row r="83" spans="3:5" x14ac:dyDescent="0.25">
      <c r="C83" s="1" t="s">
        <v>120</v>
      </c>
      <c r="D83" s="1">
        <v>2093</v>
      </c>
      <c r="E83" s="1" t="str">
        <f t="shared" si="1"/>
        <v>Saison 2092 - 2093</v>
      </c>
    </row>
    <row r="84" spans="3:5" x14ac:dyDescent="0.25">
      <c r="C84" s="1" t="s">
        <v>121</v>
      </c>
      <c r="D84" s="1">
        <v>2094</v>
      </c>
      <c r="E84" s="1" t="str">
        <f t="shared" si="1"/>
        <v>Saison 2093 - 2094</v>
      </c>
    </row>
    <row r="85" spans="3:5" x14ac:dyDescent="0.25">
      <c r="C85" s="1" t="s">
        <v>122</v>
      </c>
      <c r="D85" s="1">
        <v>2095</v>
      </c>
      <c r="E85" s="1" t="str">
        <f t="shared" si="1"/>
        <v>Saison 2094 - 2095</v>
      </c>
    </row>
    <row r="86" spans="3:5" x14ac:dyDescent="0.25">
      <c r="C86" s="1" t="s">
        <v>123</v>
      </c>
      <c r="D86" s="1">
        <v>2096</v>
      </c>
      <c r="E86" s="1" t="str">
        <f t="shared" si="1"/>
        <v>Saison 2095 - 2096</v>
      </c>
    </row>
    <row r="87" spans="3:5" x14ac:dyDescent="0.25">
      <c r="C87" s="1" t="s">
        <v>124</v>
      </c>
      <c r="D87" s="1">
        <v>2097</v>
      </c>
      <c r="E87" s="1" t="str">
        <f t="shared" si="1"/>
        <v>Saison 2096 - 2097</v>
      </c>
    </row>
    <row r="88" spans="3:5" x14ac:dyDescent="0.25">
      <c r="C88" s="1" t="s">
        <v>125</v>
      </c>
      <c r="D88" s="1">
        <v>2098</v>
      </c>
      <c r="E88" s="1" t="str">
        <f t="shared" si="1"/>
        <v>Saison 2097 - 2098</v>
      </c>
    </row>
    <row r="89" spans="3:5" x14ac:dyDescent="0.25">
      <c r="C89" s="1" t="s">
        <v>126</v>
      </c>
      <c r="D89" s="1">
        <v>2099</v>
      </c>
      <c r="E89" s="1" t="str">
        <f t="shared" si="1"/>
        <v>Saison 2098 - 2099</v>
      </c>
    </row>
    <row r="90" spans="3:5" x14ac:dyDescent="0.25">
      <c r="C90" s="1" t="s">
        <v>127</v>
      </c>
      <c r="D90" s="1">
        <v>2100</v>
      </c>
      <c r="E90" s="1" t="str">
        <f t="shared" si="1"/>
        <v>Saison 2099 - 2100</v>
      </c>
    </row>
    <row r="91" spans="3:5" x14ac:dyDescent="0.25">
      <c r="C91" s="1" t="s">
        <v>128</v>
      </c>
      <c r="D91" s="1">
        <v>2101</v>
      </c>
      <c r="E91" s="1" t="str">
        <f t="shared" si="1"/>
        <v>Saison 2100 - 2101</v>
      </c>
    </row>
  </sheetData>
  <sheetProtection algorithmName="SHA-512" hashValue="PFts3dxW78H8OIr2Xnp7EEAsOxP8beWGbmBl/b4WK4pPBWQyIs+X2peWy8uuOEXdOc5pZwmLJn3ewCTlMMj2sw==" saltValue="kshjYxrWpuUdecLF85D2Rg==" spinCount="100000" sheet="1" objects="1" scenarios="1"/>
  <sortState ref="A9:A11">
    <sortCondition ref="A9:A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Equipes et choix des points</vt:lpstr>
      <vt:lpstr>Matchs et classements</vt:lpstr>
      <vt:lpstr>Statistiques</vt:lpstr>
      <vt:lpstr>Données</vt:lpstr>
      <vt:lpstr>Année</vt:lpstr>
      <vt:lpstr>Equipes</vt:lpstr>
      <vt:lpstr>Etat</vt:lpstr>
      <vt:lpstr>Forfait</vt:lpstr>
      <vt:lpstr>P_domicile</vt:lpstr>
      <vt:lpstr>P_extérieur</vt:lpstr>
      <vt:lpstr>Saison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Jacques PASQUIER</cp:lastModifiedBy>
  <dcterms:created xsi:type="dcterms:W3CDTF">2019-03-04T13:54:14Z</dcterms:created>
  <dcterms:modified xsi:type="dcterms:W3CDTF">2019-03-06T23:35:31Z</dcterms:modified>
  <cp:version>V3</cp:version>
</cp:coreProperties>
</file>