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cqu\Downloads\"/>
    </mc:Choice>
  </mc:AlternateContent>
  <xr:revisionPtr revIDLastSave="0" documentId="13_ncr:1_{775B616C-C798-4D06-B24A-FD9C16DD5930}" xr6:coauthVersionLast="36" xr6:coauthVersionMax="36" xr10:uidLastSave="{00000000-0000-0000-0000-000000000000}"/>
  <bookViews>
    <workbookView xWindow="0" yWindow="0" windowWidth="27750" windowHeight="8490" xr2:uid="{10221FE1-0DA9-4D99-A37B-5321C62E7E1C}"/>
  </bookViews>
  <sheets>
    <sheet name="Feuil1" sheetId="1" r:id="rId1"/>
  </sheet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11" i="1" l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Z8" i="1"/>
  <c r="Z7" i="1"/>
  <c r="AA7" i="1"/>
  <c r="AA8" i="1"/>
  <c r="AJ7" i="1"/>
  <c r="AK7" i="1"/>
  <c r="AJ8" i="1"/>
  <c r="AK8" i="1"/>
  <c r="AM7" i="1"/>
  <c r="AL7" i="1"/>
  <c r="AM8" i="1"/>
  <c r="AL8" i="1"/>
  <c r="AB7" i="1"/>
  <c r="AC7" i="1"/>
  <c r="AB8" i="1"/>
  <c r="AC8" i="1"/>
  <c r="AD7" i="1"/>
  <c r="AE7" i="1"/>
  <c r="AD8" i="1"/>
  <c r="AE8" i="1"/>
  <c r="AF7" i="1"/>
  <c r="AG7" i="1"/>
  <c r="AF8" i="1"/>
  <c r="AG8" i="1"/>
  <c r="AH7" i="1"/>
  <c r="AI7" i="1"/>
  <c r="AH8" i="1"/>
  <c r="AI8" i="1"/>
  <c r="AM9" i="1"/>
  <c r="AM10" i="1"/>
  <c r="AL9" i="1"/>
  <c r="AL10" i="1"/>
  <c r="AK9" i="1"/>
  <c r="AK10" i="1"/>
  <c r="AJ9" i="1"/>
  <c r="AJ10" i="1"/>
  <c r="AI9" i="1"/>
  <c r="AI10" i="1"/>
  <c r="AH9" i="1"/>
  <c r="AH10" i="1"/>
  <c r="AG9" i="1"/>
  <c r="AG10" i="1"/>
  <c r="AF9" i="1"/>
  <c r="AF10" i="1"/>
  <c r="AE9" i="1"/>
  <c r="AE10" i="1"/>
  <c r="AD9" i="1"/>
  <c r="AD10" i="1"/>
  <c r="AC9" i="1"/>
  <c r="AC10" i="1"/>
  <c r="AB9" i="1"/>
  <c r="AB10" i="1"/>
  <c r="AA9" i="1"/>
  <c r="AA10" i="1"/>
  <c r="Z9" i="1"/>
  <c r="Z10" i="1"/>
  <c r="AQ8" i="1"/>
  <c r="AQ9" i="1"/>
  <c r="AQ7" i="1"/>
  <c r="P15" i="1"/>
  <c r="U15" i="1"/>
  <c r="V15" i="1"/>
  <c r="W15" i="1"/>
  <c r="X15" i="1"/>
  <c r="P16" i="1"/>
  <c r="U16" i="1"/>
  <c r="V16" i="1"/>
  <c r="W16" i="1"/>
  <c r="X16" i="1"/>
  <c r="P17" i="1"/>
  <c r="U17" i="1"/>
  <c r="V17" i="1"/>
  <c r="W17" i="1"/>
  <c r="X17" i="1"/>
  <c r="N15" i="1"/>
  <c r="N17" i="1"/>
  <c r="N16" i="1"/>
  <c r="Y15" i="1"/>
  <c r="Y16" i="1"/>
  <c r="Y17" i="1"/>
  <c r="O15" i="1"/>
  <c r="L15" i="1"/>
  <c r="O16" i="1"/>
  <c r="L16" i="1"/>
  <c r="O17" i="1"/>
  <c r="L17" i="1"/>
  <c r="AN8" i="1"/>
  <c r="AO8" i="1"/>
  <c r="AN7" i="1"/>
  <c r="AO7" i="1"/>
  <c r="AN9" i="1"/>
  <c r="AO9" i="1"/>
  <c r="AP8" i="1"/>
  <c r="A16" i="1"/>
  <c r="AP7" i="1"/>
  <c r="AP9" i="1"/>
  <c r="A17" i="1"/>
  <c r="B15" i="1"/>
  <c r="C15" i="1"/>
  <c r="Q16" i="1"/>
  <c r="D15" i="1"/>
  <c r="R16" i="1"/>
  <c r="E15" i="1"/>
  <c r="S16" i="1"/>
  <c r="F15" i="1"/>
  <c r="T16" i="1"/>
  <c r="G15" i="1"/>
  <c r="H15" i="1"/>
  <c r="I15" i="1"/>
  <c r="J15" i="1"/>
  <c r="B17" i="1"/>
  <c r="J17" i="1"/>
  <c r="I17" i="1"/>
  <c r="H17" i="1"/>
  <c r="T17" i="1"/>
  <c r="T15" i="1"/>
  <c r="G17" i="1"/>
  <c r="S17" i="1"/>
  <c r="S15" i="1"/>
  <c r="F17" i="1"/>
  <c r="R17" i="1"/>
  <c r="R15" i="1"/>
  <c r="E17" i="1"/>
  <c r="Q17" i="1"/>
  <c r="Q15" i="1"/>
  <c r="D17" i="1"/>
  <c r="C17" i="1"/>
  <c r="B16" i="1"/>
  <c r="J16" i="1"/>
  <c r="I16" i="1"/>
  <c r="H16" i="1"/>
  <c r="G16" i="1"/>
  <c r="F16" i="1"/>
  <c r="E16" i="1"/>
  <c r="D16" i="1"/>
  <c r="C16" i="1"/>
</calcChain>
</file>

<file path=xl/sharedStrings.xml><?xml version="1.0" encoding="utf-8"?>
<sst xmlns="http://schemas.openxmlformats.org/spreadsheetml/2006/main" count="773" uniqueCount="104">
  <si>
    <t>LIGUE DES NATIONS</t>
  </si>
  <si>
    <t>LIGUE A</t>
  </si>
  <si>
    <t xml:space="preserve">GROUPE A </t>
  </si>
  <si>
    <t>DATE</t>
  </si>
  <si>
    <t>HEURES</t>
  </si>
  <si>
    <t>DOMICILE</t>
  </si>
  <si>
    <t>SCORE</t>
  </si>
  <si>
    <t>EXTERIEUR</t>
  </si>
  <si>
    <t>Allemagne</t>
  </si>
  <si>
    <t>-</t>
  </si>
  <si>
    <t>France</t>
  </si>
  <si>
    <t>Pays-Bas</t>
  </si>
  <si>
    <t>Rang</t>
  </si>
  <si>
    <t>Equipe</t>
  </si>
  <si>
    <t>PTS</t>
  </si>
  <si>
    <t>J</t>
  </si>
  <si>
    <t>G</t>
  </si>
  <si>
    <t>N</t>
  </si>
  <si>
    <t>P</t>
  </si>
  <si>
    <t>BP</t>
  </si>
  <si>
    <t>BC</t>
  </si>
  <si>
    <t>Diff</t>
  </si>
  <si>
    <t>GROUPE 2</t>
  </si>
  <si>
    <t>Suisse</t>
  </si>
  <si>
    <t>Islande</t>
  </si>
  <si>
    <t>Belgique</t>
  </si>
  <si>
    <t>GROUPE 3</t>
  </si>
  <si>
    <t>Italie</t>
  </si>
  <si>
    <t>Pologne</t>
  </si>
  <si>
    <t>Portugal</t>
  </si>
  <si>
    <t>GROUPE 4</t>
  </si>
  <si>
    <t>DOMICLE</t>
  </si>
  <si>
    <t>Angleterre</t>
  </si>
  <si>
    <t>Espagne</t>
  </si>
  <si>
    <t>Croatie</t>
  </si>
  <si>
    <t>LIGUE B</t>
  </si>
  <si>
    <t>GROUPE 1</t>
  </si>
  <si>
    <t>Ukraine</t>
  </si>
  <si>
    <t>Rép.Tchèque</t>
  </si>
  <si>
    <t>Slovaquie</t>
  </si>
  <si>
    <t>République Tchèque</t>
  </si>
  <si>
    <t>Turquie</t>
  </si>
  <si>
    <t>Russie</t>
  </si>
  <si>
    <t>Suède</t>
  </si>
  <si>
    <t>Irlande du Nord</t>
  </si>
  <si>
    <t>Bosnie</t>
  </si>
  <si>
    <t>Autriche</t>
  </si>
  <si>
    <t>Bosnie-Herzégovine</t>
  </si>
  <si>
    <t>Galles</t>
  </si>
  <si>
    <t>Irlande</t>
  </si>
  <si>
    <t>Danemark</t>
  </si>
  <si>
    <t>Pays de Galles</t>
  </si>
  <si>
    <t xml:space="preserve">LIGUE C </t>
  </si>
  <si>
    <t xml:space="preserve">GROUPE 1 </t>
  </si>
  <si>
    <t>Albanie</t>
  </si>
  <si>
    <t>Israël</t>
  </si>
  <si>
    <t>Ecosse</t>
  </si>
  <si>
    <t>EXERIEUR</t>
  </si>
  <si>
    <t>Finlande</t>
  </si>
  <si>
    <t>Hongrie</t>
  </si>
  <si>
    <t>Estonie</t>
  </si>
  <si>
    <t>Grèce</t>
  </si>
  <si>
    <t>Slovénie</t>
  </si>
  <si>
    <t>Bulgarie</t>
  </si>
  <si>
    <t>Norvège</t>
  </si>
  <si>
    <t>Chypre</t>
  </si>
  <si>
    <t>Slovènie</t>
  </si>
  <si>
    <t>Roumanie</t>
  </si>
  <si>
    <t>Monténégro</t>
  </si>
  <si>
    <t>Lituanie</t>
  </si>
  <si>
    <t>Serbie</t>
  </si>
  <si>
    <t>LIGUE D</t>
  </si>
  <si>
    <t>Kazakhstan</t>
  </si>
  <si>
    <t>Géorgie</t>
  </si>
  <si>
    <t>Lettonie</t>
  </si>
  <si>
    <t>Andorre</t>
  </si>
  <si>
    <t>Bielorussie</t>
  </si>
  <si>
    <t>Saint- Marin</t>
  </si>
  <si>
    <t>Luxembourg</t>
  </si>
  <si>
    <t>Moldavie</t>
  </si>
  <si>
    <t>Biélorussie</t>
  </si>
  <si>
    <t>Azerbaïdjan</t>
  </si>
  <si>
    <t>Kosovo</t>
  </si>
  <si>
    <t>Îles Féroés</t>
  </si>
  <si>
    <t>Malte</t>
  </si>
  <si>
    <t>Arménie</t>
  </si>
  <si>
    <t>Liechtenstein</t>
  </si>
  <si>
    <t>Gbraltar</t>
  </si>
  <si>
    <t>Macédoine</t>
  </si>
  <si>
    <t>Gibraltar</t>
  </si>
  <si>
    <t>R</t>
  </si>
  <si>
    <t>Equipes</t>
  </si>
  <si>
    <t>Place</t>
  </si>
  <si>
    <t>Points</t>
  </si>
  <si>
    <t>Joués</t>
  </si>
  <si>
    <t>Gagnés</t>
  </si>
  <si>
    <t>Nuls</t>
  </si>
  <si>
    <t>Perdus</t>
  </si>
  <si>
    <t>Pour</t>
  </si>
  <si>
    <t>Contre</t>
  </si>
  <si>
    <t>Différence</t>
  </si>
  <si>
    <t>%</t>
  </si>
  <si>
    <t>Domicile</t>
  </si>
  <si>
    <t>Extérieur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</si>
</sst>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000"/>
  </numFmts>
  <fonts count="3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rgb="FFFF0000"/>
      </left>
      <right style="thin">
        <color rgb="FFFF0000"/>
      </right>
      <top style="medium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medium">
        <color rgb="FFFF0000"/>
      </top>
      <bottom style="thin">
        <color rgb="FFFF0000"/>
      </bottom>
      <diagonal/>
    </border>
    <border>
      <left style="thin">
        <color rgb="FFFF0000"/>
      </left>
      <right style="medium">
        <color rgb="FFFF0000"/>
      </right>
      <top style="medium">
        <color rgb="FFFF0000"/>
      </top>
      <bottom style="thin">
        <color rgb="FFFF0000"/>
      </bottom>
      <diagonal/>
    </border>
    <border>
      <left style="medium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medium">
        <color rgb="FFFF0000"/>
      </right>
      <top style="thin">
        <color rgb="FFFF0000"/>
      </top>
      <bottom style="thin">
        <color rgb="FFFF0000"/>
      </bottom>
      <diagonal/>
    </border>
    <border>
      <left style="medium">
        <color rgb="FFFF0000"/>
      </left>
      <right style="thin">
        <color rgb="FFFF0000"/>
      </right>
      <top style="thin">
        <color rgb="FFFF0000"/>
      </top>
      <bottom style="medium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medium">
        <color rgb="FFFF0000"/>
      </bottom>
      <diagonal/>
    </border>
    <border>
      <left style="thin">
        <color rgb="FFFF0000"/>
      </left>
      <right style="medium">
        <color rgb="FFFF0000"/>
      </right>
      <top style="thin">
        <color rgb="FFFF0000"/>
      </top>
      <bottom style="medium">
        <color rgb="FFFF0000"/>
      </bottom>
      <diagonal/>
    </border>
    <border>
      <left style="medium">
        <color auto="1"/>
      </left>
      <right style="thin">
        <color rgb="FFFF0000"/>
      </right>
      <top style="medium">
        <color rgb="FFFF0000"/>
      </top>
      <bottom style="thin">
        <color rgb="FFFF0000"/>
      </bottom>
      <diagonal/>
    </border>
    <border>
      <left style="medium">
        <color auto="1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medium">
        <color auto="1"/>
      </left>
      <right style="thin">
        <color rgb="FFFF0000"/>
      </right>
      <top style="thin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0" borderId="0" xfId="0" applyFont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14" fontId="0" fillId="0" borderId="5" xfId="0" applyNumberFormat="1" applyBorder="1" applyAlignment="1">
      <alignment horizontal="center"/>
    </xf>
    <xf numFmtId="20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/>
    </xf>
    <xf numFmtId="14" fontId="0" fillId="0" borderId="7" xfId="0" applyNumberFormat="1" applyBorder="1" applyAlignment="1">
      <alignment horizontal="center"/>
    </xf>
    <xf numFmtId="20" fontId="0" fillId="0" borderId="8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1" xfId="0" applyBorder="1"/>
    <xf numFmtId="20" fontId="0" fillId="0" borderId="1" xfId="0" applyNumberForma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14" fontId="0" fillId="0" borderId="5" xfId="0" applyNumberFormat="1" applyBorder="1"/>
    <xf numFmtId="0" fontId="0" fillId="0" borderId="6" xfId="0" applyBorder="1"/>
    <xf numFmtId="14" fontId="0" fillId="0" borderId="7" xfId="0" applyNumberFormat="1" applyBorder="1"/>
    <xf numFmtId="20" fontId="0" fillId="0" borderId="8" xfId="0" applyNumberFormat="1" applyBorder="1"/>
    <xf numFmtId="0" fontId="0" fillId="0" borderId="8" xfId="0" applyBorder="1"/>
    <xf numFmtId="0" fontId="0" fillId="0" borderId="9" xfId="0" applyBorder="1"/>
    <xf numFmtId="0" fontId="0" fillId="0" borderId="1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164" fontId="2" fillId="0" borderId="19" xfId="0" applyNumberFormat="1" applyFont="1" applyBorder="1" applyAlignment="1">
      <alignment horizontal="center" vertical="center"/>
    </xf>
    <xf numFmtId="164" fontId="2" fillId="0" borderId="22" xfId="0" applyNumberFormat="1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164" fontId="2" fillId="0" borderId="18" xfId="0" applyNumberFormat="1" applyFont="1" applyBorder="1" applyAlignment="1">
      <alignment horizontal="center" vertical="center"/>
    </xf>
    <xf numFmtId="164" fontId="2" fillId="0" borderId="20" xfId="0" applyNumberFormat="1" applyFont="1" applyBorder="1" applyAlignment="1">
      <alignment horizontal="center" vertical="center"/>
    </xf>
    <xf numFmtId="164" fontId="2" fillId="0" borderId="21" xfId="0" applyNumberFormat="1" applyFont="1" applyBorder="1" applyAlignment="1">
      <alignment horizontal="center" vertical="center"/>
    </xf>
    <xf numFmtId="164" fontId="2" fillId="0" borderId="23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D28709-125C-4E69-AD2C-444B59EA6EE0}">
  <dimension ref="A1:IK302"/>
  <sheetViews>
    <sheetView tabSelected="1" zoomScale="130" zoomScaleNormal="130" workbookViewId="0">
      <selection activeCell="J10" sqref="J10"/>
    </sheetView>
  </sheetViews>
  <sheetFormatPr baseColWidth="10" defaultRowHeight="15" x14ac:dyDescent="0.25"/>
  <cols>
    <col min="2" max="2" width="18.85546875" customWidth="1"/>
    <col min="4" max="4" width="16.85546875" customWidth="1"/>
    <col min="7" max="7" width="15" customWidth="1"/>
    <col min="8" max="8" width="19.85546875" customWidth="1"/>
    <col min="9" max="10" width="11.42578125" customWidth="1"/>
    <col min="11" max="23" width="11.42578125" style="42" customWidth="1"/>
    <col min="24" max="25" width="15.7109375" style="42" customWidth="1"/>
    <col min="26" max="33" width="11.42578125" style="42" customWidth="1"/>
    <col min="34" max="40" width="11.42578125" style="42"/>
    <col min="41" max="41" width="15.7109375" style="42" customWidth="1"/>
    <col min="42" max="245" width="11.42578125" style="42"/>
  </cols>
  <sheetData>
    <row r="1" spans="1:43" ht="21" x14ac:dyDescent="0.35">
      <c r="A1" s="1" t="s">
        <v>0</v>
      </c>
    </row>
    <row r="3" spans="1:43" ht="21" x14ac:dyDescent="0.35">
      <c r="A3" s="1" t="s">
        <v>1</v>
      </c>
    </row>
    <row r="4" spans="1:43" ht="21.75" thickBot="1" x14ac:dyDescent="0.4">
      <c r="A4" s="1" t="s">
        <v>2</v>
      </c>
    </row>
    <row r="5" spans="1:43" ht="15.75" thickBot="1" x14ac:dyDescent="0.3">
      <c r="Z5" s="43" t="s">
        <v>102</v>
      </c>
      <c r="AA5" s="44" t="s">
        <v>103</v>
      </c>
      <c r="AB5" s="44" t="s">
        <v>102</v>
      </c>
      <c r="AC5" s="44" t="s">
        <v>103</v>
      </c>
      <c r="AD5" s="44" t="s">
        <v>102</v>
      </c>
      <c r="AE5" s="44" t="s">
        <v>103</v>
      </c>
      <c r="AF5" s="44" t="s">
        <v>102</v>
      </c>
      <c r="AG5" s="44" t="s">
        <v>103</v>
      </c>
      <c r="AH5" s="44" t="s">
        <v>102</v>
      </c>
      <c r="AI5" s="44" t="s">
        <v>103</v>
      </c>
      <c r="AJ5" s="44" t="s">
        <v>102</v>
      </c>
      <c r="AK5" s="44" t="s">
        <v>103</v>
      </c>
      <c r="AL5" s="44" t="s">
        <v>102</v>
      </c>
      <c r="AM5" s="45" t="s">
        <v>103</v>
      </c>
    </row>
    <row r="6" spans="1:43" ht="21" x14ac:dyDescent="0.35">
      <c r="B6" s="2" t="s">
        <v>3</v>
      </c>
      <c r="C6" s="3" t="s">
        <v>4</v>
      </c>
      <c r="D6" s="3" t="s">
        <v>5</v>
      </c>
      <c r="E6" s="41" t="s">
        <v>6</v>
      </c>
      <c r="F6" s="41"/>
      <c r="G6" s="41"/>
      <c r="H6" s="4" t="s">
        <v>7</v>
      </c>
      <c r="Z6" s="46" t="s">
        <v>93</v>
      </c>
      <c r="AA6" s="47" t="s">
        <v>93</v>
      </c>
      <c r="AB6" s="47" t="s">
        <v>94</v>
      </c>
      <c r="AC6" s="47" t="s">
        <v>94</v>
      </c>
      <c r="AD6" s="47" t="s">
        <v>95</v>
      </c>
      <c r="AE6" s="47" t="s">
        <v>95</v>
      </c>
      <c r="AF6" s="47" t="s">
        <v>96</v>
      </c>
      <c r="AG6" s="47" t="s">
        <v>96</v>
      </c>
      <c r="AH6" s="47" t="s">
        <v>97</v>
      </c>
      <c r="AI6" s="47" t="s">
        <v>97</v>
      </c>
      <c r="AJ6" s="47" t="s">
        <v>98</v>
      </c>
      <c r="AK6" s="47" t="s">
        <v>98</v>
      </c>
      <c r="AL6" s="47" t="s">
        <v>99</v>
      </c>
      <c r="AM6" s="48" t="s">
        <v>99</v>
      </c>
      <c r="AN6" s="43" t="s">
        <v>91</v>
      </c>
      <c r="AO6" s="44" t="s">
        <v>101</v>
      </c>
      <c r="AP6" s="44" t="s">
        <v>90</v>
      </c>
      <c r="AQ6" s="45" t="s">
        <v>91</v>
      </c>
    </row>
    <row r="7" spans="1:43" x14ac:dyDescent="0.25">
      <c r="B7" s="5">
        <v>43349</v>
      </c>
      <c r="C7" s="6">
        <v>0.86458333333333337</v>
      </c>
      <c r="D7" s="7" t="s">
        <v>8</v>
      </c>
      <c r="E7" s="7">
        <v>0</v>
      </c>
      <c r="F7" s="7" t="s">
        <v>9</v>
      </c>
      <c r="G7" s="7">
        <v>0</v>
      </c>
      <c r="H7" s="8" t="s">
        <v>10</v>
      </c>
      <c r="Z7" s="46">
        <f>IF(E7="",0,IF(E7&gt;G7,3,IF(E7=G7,1,IF(E7&lt;G7,0))))</f>
        <v>1</v>
      </c>
      <c r="AA7" s="47">
        <f>IF(G7="",0,IF(G7&gt;E7,3,IF(G7=E7,1,IF(G7&lt;E7,0))))</f>
        <v>1</v>
      </c>
      <c r="AB7" s="47">
        <f>IF(E7="",0,1)</f>
        <v>1</v>
      </c>
      <c r="AC7" s="47">
        <f>IF(G7="",0,1)</f>
        <v>1</v>
      </c>
      <c r="AD7" s="47" t="b">
        <f>IF(E7&lt;&gt;"",IF(E7&gt;G7,1))</f>
        <v>0</v>
      </c>
      <c r="AE7" s="47" t="b">
        <f>IF(G7&lt;&gt;"",IF(G7&gt;E7,1))</f>
        <v>0</v>
      </c>
      <c r="AF7" s="47">
        <f>IF(E7&lt;&gt;"",IF(E7=G7,1))</f>
        <v>1</v>
      </c>
      <c r="AG7" s="47">
        <f>IF(G7&lt;&gt;"",IF(G7=E7,1))</f>
        <v>1</v>
      </c>
      <c r="AH7" s="47" t="b">
        <f>IF(E7&lt;&gt;"",IF(E7&lt;G7,1))</f>
        <v>0</v>
      </c>
      <c r="AI7" s="47" t="b">
        <f>IF(G7&lt;&gt;"",IF(G7&lt;E7,1))</f>
        <v>0</v>
      </c>
      <c r="AJ7" s="47">
        <f>E7</f>
        <v>0</v>
      </c>
      <c r="AK7" s="47">
        <f>G7</f>
        <v>0</v>
      </c>
      <c r="AL7" s="47">
        <f>G7</f>
        <v>0</v>
      </c>
      <c r="AM7" s="48">
        <f>E7</f>
        <v>0</v>
      </c>
      <c r="AN7" s="46" t="str">
        <f>VLOOKUP(K15,$L$15:$M$17,2,0)</f>
        <v>France</v>
      </c>
      <c r="AO7" s="52">
        <f>VLOOKUP(AN7,$M$15:$X$17,12,0)</f>
        <v>4000.0120000000002</v>
      </c>
      <c r="AP7" s="47">
        <f>RANK(AO7,$AO$7:$AO$9)</f>
        <v>1</v>
      </c>
      <c r="AQ7" s="48" t="str">
        <f>M15</f>
        <v>Allemagne</v>
      </c>
    </row>
    <row r="8" spans="1:43" x14ac:dyDescent="0.25">
      <c r="B8" s="5">
        <v>43352</v>
      </c>
      <c r="C8" s="6">
        <v>0.86458333333333337</v>
      </c>
      <c r="D8" s="7" t="s">
        <v>10</v>
      </c>
      <c r="E8" s="7">
        <v>2</v>
      </c>
      <c r="F8" s="7" t="s">
        <v>9</v>
      </c>
      <c r="G8" s="7">
        <v>1</v>
      </c>
      <c r="H8" s="8" t="s">
        <v>11</v>
      </c>
      <c r="Z8" s="46">
        <f>IF(E8="",0,IF(E8&gt;G8,3,IF(E8=G8,1,IF(E8&lt;G8,0))))</f>
        <v>3</v>
      </c>
      <c r="AA8" s="47">
        <f>IF(G8="",0,IF(G8&gt;E8,3,IF(G8=E8,1,IF(G8&lt;E8,0))))</f>
        <v>0</v>
      </c>
      <c r="AB8" s="47">
        <f>IF(E8="",0,1)</f>
        <v>1</v>
      </c>
      <c r="AC8" s="47">
        <f>IF(G8="",0,1)</f>
        <v>1</v>
      </c>
      <c r="AD8" s="47">
        <f>IF(E8&lt;&gt;"",IF(E8&gt;G8,1))</f>
        <v>1</v>
      </c>
      <c r="AE8" s="47" t="b">
        <f>IF(G8&lt;&gt;"",IF(G8&gt;E8,1))</f>
        <v>0</v>
      </c>
      <c r="AF8" s="47" t="b">
        <f>IF(E8&lt;&gt;"",IF(E8=G8,1))</f>
        <v>0</v>
      </c>
      <c r="AG8" s="47" t="b">
        <f>IF(G8&lt;&gt;"",IF(G8=E8,1))</f>
        <v>0</v>
      </c>
      <c r="AH8" s="47" t="b">
        <f>IF(E8&lt;&gt;"",IF(E8&lt;G8,1))</f>
        <v>0</v>
      </c>
      <c r="AI8" s="47">
        <f>IF(G8&lt;&gt;"",IF(G8&lt;E8,1))</f>
        <v>1</v>
      </c>
      <c r="AJ8" s="47">
        <f>E8</f>
        <v>2</v>
      </c>
      <c r="AK8" s="47">
        <f>G8</f>
        <v>1</v>
      </c>
      <c r="AL8" s="47">
        <f>G8</f>
        <v>1</v>
      </c>
      <c r="AM8" s="48">
        <f>E8</f>
        <v>2</v>
      </c>
      <c r="AN8" s="46" t="str">
        <f>VLOOKUP(K16,$L$15:$M$17,2,0)</f>
        <v>Allemagne</v>
      </c>
      <c r="AO8" s="52">
        <f>VLOOKUP(AN8,$M$15:$X$17,12,0)</f>
        <v>1000</v>
      </c>
      <c r="AP8" s="47">
        <f>RANK(AO8,$AO$7:$AO$9)</f>
        <v>2</v>
      </c>
      <c r="AQ8" s="48" t="str">
        <f>M16</f>
        <v>France</v>
      </c>
    </row>
    <row r="9" spans="1:43" ht="15.75" thickBot="1" x14ac:dyDescent="0.3">
      <c r="B9" s="5">
        <v>43386</v>
      </c>
      <c r="C9" s="6">
        <v>0.86458333333333337</v>
      </c>
      <c r="D9" s="7" t="s">
        <v>11</v>
      </c>
      <c r="E9" s="7"/>
      <c r="F9" s="7" t="s">
        <v>9</v>
      </c>
      <c r="G9" s="7"/>
      <c r="H9" s="8" t="s">
        <v>8</v>
      </c>
      <c r="Z9" s="46">
        <f>IF(E9="",0,IF(E9&gt;G9,3,IF(E9=G9,1,IF(E9&lt;G9,0))))</f>
        <v>0</v>
      </c>
      <c r="AA9" s="47">
        <f>IF(G9="",0,IF(G9&gt;E9,3,IF(G9=E9,1,IF(G9&lt;E9,0))))</f>
        <v>0</v>
      </c>
      <c r="AB9" s="47">
        <f>IF(E9="",0,1)</f>
        <v>0</v>
      </c>
      <c r="AC9" s="47">
        <f>IF(G9="",0,1)</f>
        <v>0</v>
      </c>
      <c r="AD9" s="47" t="b">
        <f>IF(E9&lt;&gt;"",IF(E9&gt;G9,1))</f>
        <v>0</v>
      </c>
      <c r="AE9" s="47" t="b">
        <f>IF(G9&lt;&gt;"",IF(G9&gt;E9,1))</f>
        <v>0</v>
      </c>
      <c r="AF9" s="47" t="b">
        <f>IF(E9&lt;&gt;"",IF(E9=G9,1))</f>
        <v>0</v>
      </c>
      <c r="AG9" s="47" t="b">
        <f>IF(G9&lt;&gt;"",IF(G9=E9,1))</f>
        <v>0</v>
      </c>
      <c r="AH9" s="47" t="b">
        <f>IF(E9&lt;&gt;"",IF(E9&lt;G9,1))</f>
        <v>0</v>
      </c>
      <c r="AI9" s="47" t="b">
        <f>IF(G9&lt;&gt;"",IF(G9&lt;E9,1))</f>
        <v>0</v>
      </c>
      <c r="AJ9" s="47">
        <f>E9</f>
        <v>0</v>
      </c>
      <c r="AK9" s="47">
        <f>G9</f>
        <v>0</v>
      </c>
      <c r="AL9" s="47">
        <f>G9</f>
        <v>0</v>
      </c>
      <c r="AM9" s="48">
        <f>E9</f>
        <v>0</v>
      </c>
      <c r="AN9" s="49" t="str">
        <f>VLOOKUP(K17,$L$15:$M$17,2,0)</f>
        <v>Pays-Bas</v>
      </c>
      <c r="AO9" s="53">
        <f>VLOOKUP(AN9,$M$15:$X$17,12,0)</f>
        <v>-9.0000000000000011E-3</v>
      </c>
      <c r="AP9" s="50">
        <f>RANK(AO9,$AO$7:$AO$9)</f>
        <v>3</v>
      </c>
      <c r="AQ9" s="51" t="str">
        <f>M17</f>
        <v>Pays-Bas</v>
      </c>
    </row>
    <row r="10" spans="1:43" x14ac:dyDescent="0.25">
      <c r="B10" s="5">
        <v>43389</v>
      </c>
      <c r="C10" s="6">
        <v>0.86458333333333337</v>
      </c>
      <c r="D10" s="7" t="s">
        <v>10</v>
      </c>
      <c r="E10" s="7"/>
      <c r="F10" s="7" t="s">
        <v>9</v>
      </c>
      <c r="G10" s="7"/>
      <c r="H10" s="8" t="s">
        <v>8</v>
      </c>
      <c r="Z10" s="46">
        <f>IF(E10="",0,IF(E10&gt;G10,3,IF(E10=G10,1,IF(E10&lt;G10,0))))</f>
        <v>0</v>
      </c>
      <c r="AA10" s="47">
        <f>IF(G10="",0,IF(G10&gt;E10,3,IF(G10=E10,1,IF(G10&lt;E10,0))))</f>
        <v>0</v>
      </c>
      <c r="AB10" s="47">
        <f>IF(E10="",0,1)</f>
        <v>0</v>
      </c>
      <c r="AC10" s="47">
        <f>IF(G10="",0,1)</f>
        <v>0</v>
      </c>
      <c r="AD10" s="47" t="b">
        <f>IF(E10&lt;&gt;"",IF(E10&gt;G10,1))</f>
        <v>0</v>
      </c>
      <c r="AE10" s="47" t="b">
        <f>IF(G10&lt;&gt;"",IF(G10&gt;E10,1))</f>
        <v>0</v>
      </c>
      <c r="AF10" s="47" t="b">
        <f>IF(E10&lt;&gt;"",IF(E10=G10,1))</f>
        <v>0</v>
      </c>
      <c r="AG10" s="47" t="b">
        <f>IF(G10&lt;&gt;"",IF(G10=E10,1))</f>
        <v>0</v>
      </c>
      <c r="AH10" s="47" t="b">
        <f>IF(E10&lt;&gt;"",IF(E10&lt;G10,1))</f>
        <v>0</v>
      </c>
      <c r="AI10" s="47" t="b">
        <f>IF(G10&lt;&gt;"",IF(G10&lt;E10,1))</f>
        <v>0</v>
      </c>
      <c r="AJ10" s="47">
        <f>E10</f>
        <v>0</v>
      </c>
      <c r="AK10" s="47">
        <f>G10</f>
        <v>0</v>
      </c>
      <c r="AL10" s="47">
        <f>G10</f>
        <v>0</v>
      </c>
      <c r="AM10" s="48">
        <f>E10</f>
        <v>0</v>
      </c>
    </row>
    <row r="11" spans="1:43" x14ac:dyDescent="0.25">
      <c r="B11" s="5">
        <v>43420</v>
      </c>
      <c r="C11" s="6">
        <v>0.86458333333333337</v>
      </c>
      <c r="D11" s="7" t="s">
        <v>11</v>
      </c>
      <c r="E11" s="7"/>
      <c r="F11" s="7" t="s">
        <v>9</v>
      </c>
      <c r="G11" s="7"/>
      <c r="H11" s="8" t="s">
        <v>10</v>
      </c>
      <c r="Z11" s="46">
        <f>IF(E11="",0,IF(E11&gt;G11,3,IF(E11=G11,1,IF(E11&lt;G11,0))))</f>
        <v>0</v>
      </c>
      <c r="AA11" s="47">
        <f>IF(G11="",0,IF(G11&gt;E11,3,IF(G11=E11,1,IF(G11&lt;E11,0))))</f>
        <v>0</v>
      </c>
      <c r="AB11" s="47">
        <f>IF(E11="",0,1)</f>
        <v>0</v>
      </c>
      <c r="AC11" s="47">
        <f>IF(G11="",0,1)</f>
        <v>0</v>
      </c>
      <c r="AD11" s="47" t="b">
        <f>IF(E11&lt;&gt;"",IF(E11&gt;G11,1))</f>
        <v>0</v>
      </c>
      <c r="AE11" s="47" t="b">
        <f>IF(G11&lt;&gt;"",IF(G11&gt;E11,1))</f>
        <v>0</v>
      </c>
      <c r="AF11" s="47" t="b">
        <f>IF(E11&lt;&gt;"",IF(E11=G11,1))</f>
        <v>0</v>
      </c>
      <c r="AG11" s="47" t="b">
        <f>IF(G11&lt;&gt;"",IF(G11=E11,1))</f>
        <v>0</v>
      </c>
      <c r="AH11" s="47" t="b">
        <f>IF(E11&lt;&gt;"",IF(E11&lt;G11,1))</f>
        <v>0</v>
      </c>
      <c r="AI11" s="47" t="b">
        <f>IF(G11&lt;&gt;"",IF(G11&lt;E11,1))</f>
        <v>0</v>
      </c>
      <c r="AJ11" s="47">
        <f>E11</f>
        <v>0</v>
      </c>
      <c r="AK11" s="47">
        <f>G11</f>
        <v>0</v>
      </c>
      <c r="AL11" s="47">
        <f>G11</f>
        <v>0</v>
      </c>
      <c r="AM11" s="48">
        <f>E11</f>
        <v>0</v>
      </c>
    </row>
    <row r="12" spans="1:43" ht="15.75" thickBot="1" x14ac:dyDescent="0.3">
      <c r="B12" s="9">
        <v>43423</v>
      </c>
      <c r="C12" s="10">
        <v>0.86458333333333337</v>
      </c>
      <c r="D12" s="11" t="s">
        <v>8</v>
      </c>
      <c r="E12" s="11"/>
      <c r="F12" s="11" t="s">
        <v>9</v>
      </c>
      <c r="G12" s="11"/>
      <c r="H12" s="12" t="s">
        <v>11</v>
      </c>
      <c r="Z12" s="49">
        <f>IF(E12="",0,IF(E12&gt;G12,3,IF(E12=G12,1,IF(E12&lt;G12,0))))</f>
        <v>0</v>
      </c>
      <c r="AA12" s="50">
        <f>IF(G12="",0,IF(G12&gt;E12,3,IF(G12=E12,1,IF(G12&lt;E12,0))))</f>
        <v>0</v>
      </c>
      <c r="AB12" s="50">
        <f>IF(E12="",0,1)</f>
        <v>0</v>
      </c>
      <c r="AC12" s="50">
        <f>IF(G12="",0,1)</f>
        <v>0</v>
      </c>
      <c r="AD12" s="50" t="b">
        <f>IF(E12&lt;&gt;"",IF(E12&gt;G12,1))</f>
        <v>0</v>
      </c>
      <c r="AE12" s="50" t="b">
        <f>IF(G12&lt;&gt;"",IF(G12&gt;E12,1))</f>
        <v>0</v>
      </c>
      <c r="AF12" s="50" t="b">
        <f>IF(E12&lt;&gt;"",IF(E12=G12,1))</f>
        <v>0</v>
      </c>
      <c r="AG12" s="50" t="b">
        <f>IF(G12&lt;&gt;"",IF(G12=E12,1))</f>
        <v>0</v>
      </c>
      <c r="AH12" s="50" t="b">
        <f>IF(E12&lt;&gt;"",IF(E12&lt;G12,1))</f>
        <v>0</v>
      </c>
      <c r="AI12" s="50" t="b">
        <f>IF(G12&lt;&gt;"",IF(G12&lt;E12,1))</f>
        <v>0</v>
      </c>
      <c r="AJ12" s="50">
        <f>E12</f>
        <v>0</v>
      </c>
      <c r="AK12" s="50">
        <f>G12</f>
        <v>0</v>
      </c>
      <c r="AL12" s="50">
        <f>G12</f>
        <v>0</v>
      </c>
      <c r="AM12" s="51">
        <f>E12</f>
        <v>0</v>
      </c>
    </row>
    <row r="13" spans="1:43" ht="15.75" thickBot="1" x14ac:dyDescent="0.3"/>
    <row r="14" spans="1:43" x14ac:dyDescent="0.25">
      <c r="A14" s="14" t="s">
        <v>12</v>
      </c>
      <c r="B14" s="15" t="s">
        <v>13</v>
      </c>
      <c r="C14" s="15" t="s">
        <v>14</v>
      </c>
      <c r="D14" s="16" t="s">
        <v>15</v>
      </c>
      <c r="E14" s="15" t="s">
        <v>16</v>
      </c>
      <c r="F14" s="16" t="s">
        <v>17</v>
      </c>
      <c r="G14" s="15" t="s">
        <v>18</v>
      </c>
      <c r="H14" s="16" t="s">
        <v>19</v>
      </c>
      <c r="I14" s="15" t="s">
        <v>20</v>
      </c>
      <c r="J14" s="17" t="s">
        <v>21</v>
      </c>
      <c r="K14" s="54" t="s">
        <v>90</v>
      </c>
      <c r="L14" s="55"/>
      <c r="M14" s="44" t="s">
        <v>91</v>
      </c>
      <c r="N14" s="44" t="s">
        <v>12</v>
      </c>
      <c r="O14" s="44" t="s">
        <v>92</v>
      </c>
      <c r="P14" s="44" t="s">
        <v>93</v>
      </c>
      <c r="Q14" s="44" t="s">
        <v>94</v>
      </c>
      <c r="R14" s="44" t="s">
        <v>95</v>
      </c>
      <c r="S14" s="44" t="s">
        <v>96</v>
      </c>
      <c r="T14" s="44" t="s">
        <v>97</v>
      </c>
      <c r="U14" s="44" t="s">
        <v>98</v>
      </c>
      <c r="V14" s="44" t="s">
        <v>99</v>
      </c>
      <c r="W14" s="45" t="s">
        <v>100</v>
      </c>
      <c r="X14" s="43" t="s">
        <v>101</v>
      </c>
      <c r="Y14" s="45" t="s">
        <v>101</v>
      </c>
    </row>
    <row r="15" spans="1:43" x14ac:dyDescent="0.25">
      <c r="A15" s="18">
        <v>1</v>
      </c>
      <c r="B15" s="7" t="str">
        <f>VLOOKUP(K15,$L$15:$M$17,2,0)</f>
        <v>France</v>
      </c>
      <c r="C15" s="7">
        <f>VLOOKUP(B15,$M$15:$W$17,4,0)</f>
        <v>4</v>
      </c>
      <c r="D15" s="7">
        <f>VLOOKUP(B15,$M$15:$W$17,5,0)</f>
        <v>2</v>
      </c>
      <c r="E15" s="7">
        <f>VLOOKUP(B15,$M$15:$W$17,6,0)</f>
        <v>1</v>
      </c>
      <c r="F15" s="7">
        <f>VLOOKUP(B15,$M$15:$W$17,7,0)</f>
        <v>1</v>
      </c>
      <c r="G15" s="7">
        <f>VLOOKUP(B15,$M$15:$W$17,8,0)</f>
        <v>0</v>
      </c>
      <c r="H15" s="7">
        <f>VLOOKUP(B15,$M$15:$W$17,9,0)</f>
        <v>2</v>
      </c>
      <c r="I15" s="7">
        <f>VLOOKUP(B15,$M$15:$W$17,10,0)</f>
        <v>1</v>
      </c>
      <c r="J15" s="7">
        <f>VLOOKUP(B15,$M$15:$W$17,11,0)</f>
        <v>1</v>
      </c>
      <c r="K15" s="56">
        <v>1</v>
      </c>
      <c r="L15" s="47">
        <f>O15</f>
        <v>2</v>
      </c>
      <c r="M15" s="47" t="s">
        <v>8</v>
      </c>
      <c r="N15" s="47">
        <f>RANK(X15,$X$15:$X$17)</f>
        <v>2</v>
      </c>
      <c r="O15" s="47">
        <f>RANK(Y15,$Y$15:$Y$17)</f>
        <v>2</v>
      </c>
      <c r="P15" s="47">
        <f>SUMPRODUCT(($D$7:$D$12=M15)*($Z$7:$Z$12))+SUMPRODUCT(($H$7:$H$12=M15)*($AA$7:$AA$12))</f>
        <v>1</v>
      </c>
      <c r="Q15" s="47">
        <f>SUMPRODUCT(($D$7:$D$12=M15)*($AB$7:$AB$12))+SUMPRODUCT(($H$7:$H$12=M15)*($AC$7:$AC$12))</f>
        <v>1</v>
      </c>
      <c r="R15" s="47">
        <f>SUMPRODUCT(($D$7:$D$12=M15)*($AD$7:$AD$12))+SUMPRODUCT(($H$7:$H$12=M15)*($AE$7:$AE$12))</f>
        <v>0</v>
      </c>
      <c r="S15" s="47">
        <f>SUMPRODUCT(($D$7:$D$12=M15)*($AF$7:$AF$12))+SUMPRODUCT(($H$7:$H$12=M15)*($AG$7:$AG$12))</f>
        <v>1</v>
      </c>
      <c r="T15" s="47">
        <f>SUMPRODUCT(($D$7:$D$12=M15)*($AH$7:$AH$12))+SUMPRODUCT(($H$7:$H$12=M15)*($AI$7:$AI$12))</f>
        <v>0</v>
      </c>
      <c r="U15" s="47">
        <f>SUMPRODUCT(($D$7:$D$12=M15)*($AJ$7:$AJ$12))+SUMPRODUCT(($H$7:$H$12=M15)*($AK$7:$AK$12))</f>
        <v>0</v>
      </c>
      <c r="V15" s="47">
        <f>SUMPRODUCT(($D$7:$D$12=M15)*($AL$7:$AL$12))+SUMPRODUCT(($H$7:$H$12=M15)*($AM$7:$AM$12))</f>
        <v>0</v>
      </c>
      <c r="W15" s="48">
        <f>U15-V15</f>
        <v>0</v>
      </c>
      <c r="X15" s="58">
        <f>SUM(P15*1000+(W15)/100+(U15)/1000)</f>
        <v>1000</v>
      </c>
      <c r="Y15" s="59">
        <f>X15+0.0000003</f>
        <v>1000.0000003</v>
      </c>
    </row>
    <row r="16" spans="1:43" x14ac:dyDescent="0.25">
      <c r="A16" s="18">
        <f>IF(AO8=AO7,AP7,AP8)</f>
        <v>2</v>
      </c>
      <c r="B16" s="7" t="str">
        <f t="shared" ref="B16:B17" si="0">VLOOKUP(K16,$L$15:$M$17,2,0)</f>
        <v>Allemagne</v>
      </c>
      <c r="C16" s="7">
        <f t="shared" ref="C16:C17" si="1">VLOOKUP(B16,$M$15:$W$17,4,0)</f>
        <v>1</v>
      </c>
      <c r="D16" s="7">
        <f t="shared" ref="D16:D17" si="2">VLOOKUP(B16,$M$15:$W$17,5,0)</f>
        <v>1</v>
      </c>
      <c r="E16" s="7">
        <f t="shared" ref="E16:E17" si="3">VLOOKUP(B16,$M$15:$W$17,6,0)</f>
        <v>0</v>
      </c>
      <c r="F16" s="7">
        <f t="shared" ref="F16:F17" si="4">VLOOKUP(B16,$M$15:$W$17,7,0)</f>
        <v>1</v>
      </c>
      <c r="G16" s="7">
        <f t="shared" ref="G16:G17" si="5">VLOOKUP(B16,$M$15:$W$17,8,0)</f>
        <v>0</v>
      </c>
      <c r="H16" s="7">
        <f t="shared" ref="H16:H17" si="6">VLOOKUP(B16,$M$15:$W$17,9,0)</f>
        <v>0</v>
      </c>
      <c r="I16" s="7">
        <f t="shared" ref="I16:I17" si="7">VLOOKUP(B16,$M$15:$W$17,10,0)</f>
        <v>0</v>
      </c>
      <c r="J16" s="7">
        <f t="shared" ref="J16:J17" si="8">VLOOKUP(B16,$M$15:$W$17,11,0)</f>
        <v>0</v>
      </c>
      <c r="K16" s="56">
        <v>2</v>
      </c>
      <c r="L16" s="47">
        <f t="shared" ref="L16:L17" si="9">O16</f>
        <v>1</v>
      </c>
      <c r="M16" s="47" t="s">
        <v>10</v>
      </c>
      <c r="N16" s="47">
        <f t="shared" ref="N16:N17" si="10">RANK(X16,$X$15:$X$17)</f>
        <v>1</v>
      </c>
      <c r="O16" s="47">
        <f t="shared" ref="O16:O17" si="11">RANK(Y16,$Y$15:$Y$17)</f>
        <v>1</v>
      </c>
      <c r="P16" s="47">
        <f>SUMPRODUCT(($D$7:$D$12=M16)*($Z$7:$Z$12))+SUMPRODUCT(($H$7:$H$12=M16)*($AA$7:$AA$12))</f>
        <v>4</v>
      </c>
      <c r="Q16" s="47">
        <f>SUMPRODUCT(($D$7:$D$12=M16)*($AB$7:$AB$12))+SUMPRODUCT(($H$7:$H$12=M16)*($AC$7:$AC$12))</f>
        <v>2</v>
      </c>
      <c r="R16" s="47">
        <f>SUMPRODUCT(($D$7:$D$12=M16)*($AD$7:$AD$12))+SUMPRODUCT(($H$7:$H$12=M16)*($AE$7:$AE$12))</f>
        <v>1</v>
      </c>
      <c r="S16" s="47">
        <f>SUMPRODUCT(($D$7:$D$12=M16)*($AF$7:$AF$12))+SUMPRODUCT(($H$7:$H$12=M16)*($AG$7:$AG$12))</f>
        <v>1</v>
      </c>
      <c r="T16" s="47">
        <f>SUMPRODUCT(($D$7:$D$12=M16)*($AH$7:$AH$12))+SUMPRODUCT(($H$7:$H$12=M16)*($AI$7:$AI$12))</f>
        <v>0</v>
      </c>
      <c r="U16" s="47">
        <f>SUMPRODUCT(($D$7:$D$12=M16)*($AJ$7:$AJ$12))+SUMPRODUCT(($H$7:$H$12=M16)*($AK$7:$AK$12))</f>
        <v>2</v>
      </c>
      <c r="V16" s="47">
        <f>SUMPRODUCT(($D$7:$D$12=M16)*($AL$7:$AL$12))+SUMPRODUCT(($H$7:$H$12=M16)*($AM$7:$AM$12))</f>
        <v>1</v>
      </c>
      <c r="W16" s="48">
        <f t="shared" ref="W16:W17" si="12">U16-V16</f>
        <v>1</v>
      </c>
      <c r="X16" s="58">
        <f t="shared" ref="X16:X17" si="13">SUM(P16*1000+(W16)/100+(U16)/1000)</f>
        <v>4000.0120000000002</v>
      </c>
      <c r="Y16" s="59">
        <f>X16+0.0000002</f>
        <v>4000.0120002000003</v>
      </c>
    </row>
    <row r="17" spans="1:25" ht="15.75" thickBot="1" x14ac:dyDescent="0.3">
      <c r="A17" s="19">
        <f>IF(AO9=AO8,AP8,AP9)</f>
        <v>3</v>
      </c>
      <c r="B17" s="11" t="str">
        <f t="shared" si="0"/>
        <v>Pays-Bas</v>
      </c>
      <c r="C17" s="11">
        <f t="shared" si="1"/>
        <v>0</v>
      </c>
      <c r="D17" s="11">
        <f t="shared" si="2"/>
        <v>1</v>
      </c>
      <c r="E17" s="11">
        <f t="shared" si="3"/>
        <v>0</v>
      </c>
      <c r="F17" s="11">
        <f t="shared" si="4"/>
        <v>0</v>
      </c>
      <c r="G17" s="11">
        <f t="shared" si="5"/>
        <v>1</v>
      </c>
      <c r="H17" s="11">
        <f t="shared" si="6"/>
        <v>1</v>
      </c>
      <c r="I17" s="11">
        <f t="shared" si="7"/>
        <v>2</v>
      </c>
      <c r="J17" s="12">
        <f t="shared" si="8"/>
        <v>-1</v>
      </c>
      <c r="K17" s="57">
        <v>3</v>
      </c>
      <c r="L17" s="50">
        <f t="shared" si="9"/>
        <v>3</v>
      </c>
      <c r="M17" s="50" t="s">
        <v>11</v>
      </c>
      <c r="N17" s="50">
        <f t="shared" si="10"/>
        <v>3</v>
      </c>
      <c r="O17" s="50">
        <f t="shared" si="11"/>
        <v>3</v>
      </c>
      <c r="P17" s="50">
        <f>SUMPRODUCT(($D$7:$D$12=M17)*($Z$7:$Z$12))+SUMPRODUCT(($H$7:$H$12=M17)*($AA$7:$AA$12))</f>
        <v>0</v>
      </c>
      <c r="Q17" s="50">
        <f>SUMPRODUCT(($D$7:$D$12=M17)*($AB$7:$AB$12))+SUMPRODUCT(($H$7:$H$12=M17)*($AC$7:$AC$12))</f>
        <v>1</v>
      </c>
      <c r="R17" s="50">
        <f>SUMPRODUCT(($D$7:$D$12=M17)*($AD$7:$AD$12))+SUMPRODUCT(($H$7:$H$12=M17)*($AE$7:$AE$12))</f>
        <v>0</v>
      </c>
      <c r="S17" s="50">
        <f>SUMPRODUCT(($D$7:$D$12=M17)*($AF$7:$AF$12))+SUMPRODUCT(($H$7:$H$12=M17)*($AG$7:$AG$12))</f>
        <v>0</v>
      </c>
      <c r="T17" s="50">
        <f>SUMPRODUCT(($D$7:$D$12=M17)*($AH$7:$AH$12))+SUMPRODUCT(($H$7:$H$12=M17)*($AI$7:$AI$12))</f>
        <v>1</v>
      </c>
      <c r="U17" s="50">
        <f>SUMPRODUCT(($D$7:$D$12=M17)*($AJ$7:$AJ$12))+SUMPRODUCT(($H$7:$H$12=M17)*($AK$7:$AK$12))</f>
        <v>1</v>
      </c>
      <c r="V17" s="50">
        <f>SUMPRODUCT(($D$7:$D$12=M17)*($AL$7:$AL$12))+SUMPRODUCT(($H$7:$H$12=M17)*($AM$7:$AM$12))</f>
        <v>2</v>
      </c>
      <c r="W17" s="51">
        <f t="shared" si="12"/>
        <v>-1</v>
      </c>
      <c r="X17" s="60">
        <f t="shared" si="13"/>
        <v>-9.0000000000000011E-3</v>
      </c>
      <c r="Y17" s="61">
        <f>X17+0.0000001</f>
        <v>-8.9999000000000016E-3</v>
      </c>
    </row>
    <row r="18" spans="1:25" x14ac:dyDescent="0.25">
      <c r="A18" s="62"/>
      <c r="B18" s="62"/>
      <c r="C18" s="62"/>
      <c r="D18" s="62"/>
      <c r="E18" s="62"/>
      <c r="F18" s="62"/>
      <c r="G18" s="62"/>
      <c r="H18" s="62"/>
      <c r="I18" s="62"/>
      <c r="J18" s="62"/>
      <c r="K18" s="63"/>
      <c r="L18" s="63"/>
      <c r="M18" s="63"/>
      <c r="N18" s="63"/>
      <c r="O18" s="63"/>
      <c r="P18" s="63"/>
      <c r="Q18" s="63"/>
      <c r="R18" s="63"/>
      <c r="S18" s="63"/>
      <c r="T18" s="63"/>
      <c r="U18" s="63"/>
      <c r="V18" s="63"/>
      <c r="W18" s="63"/>
      <c r="X18" s="64"/>
      <c r="Y18" s="64"/>
    </row>
    <row r="19" spans="1:25" x14ac:dyDescent="0.25">
      <c r="A19" t="s">
        <v>22</v>
      </c>
    </row>
    <row r="20" spans="1:25" ht="15.75" thickBot="1" x14ac:dyDescent="0.3"/>
    <row r="21" spans="1:25" x14ac:dyDescent="0.25">
      <c r="B21" s="14" t="s">
        <v>3</v>
      </c>
      <c r="C21" s="15" t="s">
        <v>4</v>
      </c>
      <c r="D21" s="15" t="s">
        <v>5</v>
      </c>
      <c r="E21" s="40" t="s">
        <v>6</v>
      </c>
      <c r="F21" s="40"/>
      <c r="G21" s="40"/>
      <c r="H21" s="21" t="s">
        <v>7</v>
      </c>
    </row>
    <row r="22" spans="1:25" x14ac:dyDescent="0.25">
      <c r="B22" s="5">
        <v>43351</v>
      </c>
      <c r="C22" s="6">
        <v>0.75</v>
      </c>
      <c r="D22" s="7" t="s">
        <v>23</v>
      </c>
      <c r="E22" s="7"/>
      <c r="F22" s="7" t="s">
        <v>9</v>
      </c>
      <c r="G22" s="7"/>
      <c r="H22" s="8" t="s">
        <v>24</v>
      </c>
    </row>
    <row r="23" spans="1:25" x14ac:dyDescent="0.25">
      <c r="B23" s="5">
        <v>43354</v>
      </c>
      <c r="C23" s="6">
        <v>0.86458333333333337</v>
      </c>
      <c r="D23" s="7" t="s">
        <v>24</v>
      </c>
      <c r="E23" s="7"/>
      <c r="F23" s="7" t="s">
        <v>9</v>
      </c>
      <c r="G23" s="7"/>
      <c r="H23" s="8" t="s">
        <v>25</v>
      </c>
    </row>
    <row r="24" spans="1:25" x14ac:dyDescent="0.25">
      <c r="B24" s="5">
        <v>43385</v>
      </c>
      <c r="C24" s="6">
        <v>0.86458333333333337</v>
      </c>
      <c r="D24" s="7" t="s">
        <v>25</v>
      </c>
      <c r="E24" s="7"/>
      <c r="F24" s="7" t="s">
        <v>9</v>
      </c>
      <c r="G24" s="7"/>
      <c r="H24" s="8" t="s">
        <v>23</v>
      </c>
    </row>
    <row r="25" spans="1:25" x14ac:dyDescent="0.25">
      <c r="B25" s="5">
        <v>43388</v>
      </c>
      <c r="C25" s="6">
        <v>0.86458333333333337</v>
      </c>
      <c r="D25" s="7" t="s">
        <v>24</v>
      </c>
      <c r="E25" s="7"/>
      <c r="F25" s="7" t="s">
        <v>9</v>
      </c>
      <c r="G25" s="7"/>
      <c r="H25" s="8" t="s">
        <v>23</v>
      </c>
    </row>
    <row r="26" spans="1:25" x14ac:dyDescent="0.25">
      <c r="B26" s="5">
        <v>43419</v>
      </c>
      <c r="C26" s="6">
        <v>0.86458333333333337</v>
      </c>
      <c r="D26" s="7" t="s">
        <v>25</v>
      </c>
      <c r="E26" s="7"/>
      <c r="F26" s="7" t="s">
        <v>9</v>
      </c>
      <c r="G26" s="7"/>
      <c r="H26" s="8" t="s">
        <v>24</v>
      </c>
    </row>
    <row r="27" spans="1:25" ht="15.75" thickBot="1" x14ac:dyDescent="0.3">
      <c r="B27" s="9">
        <v>43422</v>
      </c>
      <c r="C27" s="10">
        <v>0.86458333333333337</v>
      </c>
      <c r="D27" s="11" t="s">
        <v>23</v>
      </c>
      <c r="E27" s="11"/>
      <c r="F27" s="11" t="s">
        <v>9</v>
      </c>
      <c r="G27" s="11"/>
      <c r="H27" s="12" t="s">
        <v>25</v>
      </c>
    </row>
    <row r="28" spans="1:25" ht="15.75" thickBot="1" x14ac:dyDescent="0.3"/>
    <row r="29" spans="1:25" x14ac:dyDescent="0.25">
      <c r="A29" s="14" t="s">
        <v>12</v>
      </c>
      <c r="B29" s="15" t="s">
        <v>13</v>
      </c>
      <c r="C29" s="15" t="s">
        <v>14</v>
      </c>
      <c r="D29" s="15" t="s">
        <v>15</v>
      </c>
      <c r="E29" s="15" t="s">
        <v>16</v>
      </c>
      <c r="F29" s="15" t="s">
        <v>17</v>
      </c>
      <c r="G29" s="15" t="s">
        <v>18</v>
      </c>
      <c r="H29" s="15" t="s">
        <v>19</v>
      </c>
      <c r="I29" s="15" t="s">
        <v>20</v>
      </c>
      <c r="J29" s="21" t="s">
        <v>21</v>
      </c>
    </row>
    <row r="30" spans="1:25" x14ac:dyDescent="0.25">
      <c r="A30" s="18">
        <v>1</v>
      </c>
      <c r="B30" s="7" t="s">
        <v>25</v>
      </c>
      <c r="C30" s="7"/>
      <c r="D30" s="7"/>
      <c r="E30" s="7"/>
      <c r="F30" s="7"/>
      <c r="G30" s="7"/>
      <c r="H30" s="7"/>
      <c r="I30" s="7"/>
      <c r="J30" s="8"/>
    </row>
    <row r="31" spans="1:25" x14ac:dyDescent="0.25">
      <c r="A31" s="18">
        <v>2</v>
      </c>
      <c r="B31" s="7" t="s">
        <v>23</v>
      </c>
      <c r="C31" s="7"/>
      <c r="D31" s="7"/>
      <c r="E31" s="7"/>
      <c r="F31" s="7"/>
      <c r="G31" s="7"/>
      <c r="H31" s="7"/>
      <c r="I31" s="7"/>
      <c r="J31" s="8"/>
    </row>
    <row r="32" spans="1:25" ht="15.75" thickBot="1" x14ac:dyDescent="0.3">
      <c r="A32" s="19">
        <v>3</v>
      </c>
      <c r="B32" s="11" t="s">
        <v>24</v>
      </c>
      <c r="C32" s="11"/>
      <c r="D32" s="11"/>
      <c r="E32" s="11"/>
      <c r="F32" s="11"/>
      <c r="G32" s="11"/>
      <c r="H32" s="11"/>
      <c r="I32" s="11"/>
      <c r="J32" s="12"/>
    </row>
    <row r="34" spans="1:10" x14ac:dyDescent="0.25">
      <c r="A34" t="s">
        <v>26</v>
      </c>
    </row>
    <row r="35" spans="1:10" ht="15.75" thickBot="1" x14ac:dyDescent="0.3"/>
    <row r="36" spans="1:10" x14ac:dyDescent="0.25">
      <c r="B36" s="14" t="s">
        <v>3</v>
      </c>
      <c r="C36" s="15" t="s">
        <v>4</v>
      </c>
      <c r="D36" s="15" t="s">
        <v>5</v>
      </c>
      <c r="E36" s="40" t="s">
        <v>6</v>
      </c>
      <c r="F36" s="40"/>
      <c r="G36" s="40"/>
      <c r="H36" s="21" t="s">
        <v>7</v>
      </c>
    </row>
    <row r="37" spans="1:10" x14ac:dyDescent="0.25">
      <c r="B37" s="5">
        <v>43350</v>
      </c>
      <c r="C37" s="6">
        <v>0.86458333333333337</v>
      </c>
      <c r="D37" s="7" t="s">
        <v>27</v>
      </c>
      <c r="E37" s="7"/>
      <c r="F37" s="7" t="s">
        <v>9</v>
      </c>
      <c r="G37" s="7"/>
      <c r="H37" s="8" t="s">
        <v>28</v>
      </c>
    </row>
    <row r="38" spans="1:10" x14ac:dyDescent="0.25">
      <c r="B38" s="5">
        <v>43353</v>
      </c>
      <c r="C38" s="6">
        <v>0.86458333333333337</v>
      </c>
      <c r="D38" s="7" t="s">
        <v>29</v>
      </c>
      <c r="E38" s="7"/>
      <c r="F38" s="7" t="s">
        <v>9</v>
      </c>
      <c r="G38" s="7"/>
      <c r="H38" s="8" t="s">
        <v>27</v>
      </c>
    </row>
    <row r="39" spans="1:10" x14ac:dyDescent="0.25">
      <c r="B39" s="5">
        <v>43384</v>
      </c>
      <c r="C39" s="6">
        <v>0.86458333333333337</v>
      </c>
      <c r="D39" s="7" t="s">
        <v>28</v>
      </c>
      <c r="E39" s="7"/>
      <c r="F39" s="7" t="s">
        <v>9</v>
      </c>
      <c r="G39" s="7"/>
      <c r="H39" s="8" t="s">
        <v>29</v>
      </c>
    </row>
    <row r="40" spans="1:10" x14ac:dyDescent="0.25">
      <c r="B40" s="5">
        <v>43387</v>
      </c>
      <c r="C40" s="6">
        <v>0.86458333333333337</v>
      </c>
      <c r="D40" s="7" t="s">
        <v>28</v>
      </c>
      <c r="E40" s="7"/>
      <c r="F40" s="7" t="s">
        <v>9</v>
      </c>
      <c r="G40" s="7"/>
      <c r="H40" s="8" t="s">
        <v>27</v>
      </c>
    </row>
    <row r="41" spans="1:10" x14ac:dyDescent="0.25">
      <c r="B41" s="5">
        <v>43421</v>
      </c>
      <c r="C41" s="6">
        <v>0.86458333333333337</v>
      </c>
      <c r="D41" s="7" t="s">
        <v>27</v>
      </c>
      <c r="E41" s="7"/>
      <c r="F41" s="7" t="s">
        <v>9</v>
      </c>
      <c r="G41" s="7"/>
      <c r="H41" s="8" t="s">
        <v>29</v>
      </c>
    </row>
    <row r="42" spans="1:10" ht="15.75" thickBot="1" x14ac:dyDescent="0.3">
      <c r="B42" s="9">
        <v>43424</v>
      </c>
      <c r="C42" s="10">
        <v>0.86458333333333337</v>
      </c>
      <c r="D42" s="11" t="s">
        <v>29</v>
      </c>
      <c r="E42" s="11"/>
      <c r="F42" s="11" t="s">
        <v>9</v>
      </c>
      <c r="G42" s="11"/>
      <c r="H42" s="12" t="s">
        <v>28</v>
      </c>
    </row>
    <row r="43" spans="1:10" ht="15.75" thickBot="1" x14ac:dyDescent="0.3"/>
    <row r="44" spans="1:10" x14ac:dyDescent="0.25">
      <c r="A44" s="14" t="s">
        <v>12</v>
      </c>
      <c r="B44" s="15" t="s">
        <v>13</v>
      </c>
      <c r="C44" s="15" t="s">
        <v>14</v>
      </c>
      <c r="D44" s="15" t="s">
        <v>15</v>
      </c>
      <c r="E44" s="15" t="s">
        <v>16</v>
      </c>
      <c r="F44" s="15" t="s">
        <v>17</v>
      </c>
      <c r="G44" s="15" t="s">
        <v>18</v>
      </c>
      <c r="H44" s="15" t="s">
        <v>19</v>
      </c>
      <c r="I44" s="15" t="s">
        <v>20</v>
      </c>
      <c r="J44" s="21" t="s">
        <v>21</v>
      </c>
    </row>
    <row r="45" spans="1:10" x14ac:dyDescent="0.25">
      <c r="A45" s="18">
        <v>1</v>
      </c>
      <c r="B45" s="7" t="s">
        <v>29</v>
      </c>
      <c r="C45" s="7"/>
      <c r="D45" s="7"/>
      <c r="E45" s="7"/>
      <c r="F45" s="7"/>
      <c r="G45" s="7"/>
      <c r="H45" s="7"/>
      <c r="I45" s="7"/>
      <c r="J45" s="8"/>
    </row>
    <row r="46" spans="1:10" x14ac:dyDescent="0.25">
      <c r="A46" s="18">
        <v>2</v>
      </c>
      <c r="B46" s="7" t="s">
        <v>27</v>
      </c>
      <c r="C46" s="7"/>
      <c r="D46" s="7"/>
      <c r="E46" s="7"/>
      <c r="F46" s="7"/>
      <c r="G46" s="7"/>
      <c r="H46" s="7"/>
      <c r="I46" s="7"/>
      <c r="J46" s="8"/>
    </row>
    <row r="47" spans="1:10" ht="15.75" thickBot="1" x14ac:dyDescent="0.3">
      <c r="A47" s="19">
        <v>3</v>
      </c>
      <c r="B47" s="11" t="s">
        <v>28</v>
      </c>
      <c r="C47" s="11"/>
      <c r="D47" s="11"/>
      <c r="E47" s="11"/>
      <c r="F47" s="11"/>
      <c r="G47" s="11"/>
      <c r="H47" s="11"/>
      <c r="I47" s="11"/>
      <c r="J47" s="12"/>
    </row>
    <row r="49" spans="1:10" x14ac:dyDescent="0.25">
      <c r="A49" t="s">
        <v>30</v>
      </c>
    </row>
    <row r="50" spans="1:10" ht="15.75" thickBot="1" x14ac:dyDescent="0.3"/>
    <row r="51" spans="1:10" x14ac:dyDescent="0.25">
      <c r="B51" s="14" t="s">
        <v>3</v>
      </c>
      <c r="C51" s="15" t="s">
        <v>4</v>
      </c>
      <c r="D51" s="15" t="s">
        <v>31</v>
      </c>
      <c r="E51" s="40" t="s">
        <v>6</v>
      </c>
      <c r="F51" s="40"/>
      <c r="G51" s="40"/>
      <c r="H51" s="21" t="s">
        <v>7</v>
      </c>
    </row>
    <row r="52" spans="1:10" x14ac:dyDescent="0.25">
      <c r="B52" s="5">
        <v>43351</v>
      </c>
      <c r="C52" s="6">
        <v>0.86458333333333337</v>
      </c>
      <c r="D52" s="7" t="s">
        <v>32</v>
      </c>
      <c r="E52" s="7"/>
      <c r="F52" s="7" t="s">
        <v>9</v>
      </c>
      <c r="G52" s="7"/>
      <c r="H52" s="8" t="s">
        <v>33</v>
      </c>
    </row>
    <row r="53" spans="1:10" x14ac:dyDescent="0.25">
      <c r="B53" s="5">
        <v>43354</v>
      </c>
      <c r="C53" s="6">
        <v>0.86458333333333337</v>
      </c>
      <c r="D53" s="7" t="s">
        <v>33</v>
      </c>
      <c r="E53" s="7"/>
      <c r="F53" s="7" t="s">
        <v>9</v>
      </c>
      <c r="G53" s="7"/>
      <c r="H53" s="8" t="s">
        <v>34</v>
      </c>
    </row>
    <row r="54" spans="1:10" x14ac:dyDescent="0.25">
      <c r="B54" s="5">
        <v>43385</v>
      </c>
      <c r="C54" s="6">
        <v>0.86458333333333337</v>
      </c>
      <c r="D54" s="7" t="s">
        <v>34</v>
      </c>
      <c r="E54" s="7"/>
      <c r="F54" s="7" t="s">
        <v>9</v>
      </c>
      <c r="G54" s="7"/>
      <c r="H54" s="8" t="s">
        <v>32</v>
      </c>
    </row>
    <row r="55" spans="1:10" x14ac:dyDescent="0.25">
      <c r="B55" s="5">
        <v>43388</v>
      </c>
      <c r="C55" s="6">
        <v>0.86458333333333337</v>
      </c>
      <c r="D55" s="7" t="s">
        <v>33</v>
      </c>
      <c r="E55" s="7"/>
      <c r="F55" s="7" t="s">
        <v>9</v>
      </c>
      <c r="G55" s="7"/>
      <c r="H55" s="8" t="s">
        <v>32</v>
      </c>
    </row>
    <row r="56" spans="1:10" x14ac:dyDescent="0.25">
      <c r="B56" s="5">
        <v>43419</v>
      </c>
      <c r="C56" s="6">
        <v>0.86458333333333337</v>
      </c>
      <c r="D56" s="7" t="s">
        <v>34</v>
      </c>
      <c r="E56" s="7"/>
      <c r="F56" s="7" t="s">
        <v>9</v>
      </c>
      <c r="G56" s="7"/>
      <c r="H56" s="8" t="s">
        <v>33</v>
      </c>
    </row>
    <row r="57" spans="1:10" ht="15.75" thickBot="1" x14ac:dyDescent="0.3">
      <c r="B57" s="9">
        <v>43422</v>
      </c>
      <c r="C57" s="10">
        <v>0.86458333333333337</v>
      </c>
      <c r="D57" s="11" t="s">
        <v>32</v>
      </c>
      <c r="E57" s="11"/>
      <c r="F57" s="11" t="s">
        <v>9</v>
      </c>
      <c r="G57" s="11"/>
      <c r="H57" s="12" t="s">
        <v>34</v>
      </c>
    </row>
    <row r="58" spans="1:10" ht="15.75" thickBot="1" x14ac:dyDescent="0.3"/>
    <row r="59" spans="1:10" x14ac:dyDescent="0.25">
      <c r="A59" s="14" t="s">
        <v>12</v>
      </c>
      <c r="B59" s="15" t="s">
        <v>13</v>
      </c>
      <c r="C59" s="15" t="s">
        <v>14</v>
      </c>
      <c r="D59" s="15" t="s">
        <v>15</v>
      </c>
      <c r="E59" s="15" t="s">
        <v>16</v>
      </c>
      <c r="F59" s="15" t="s">
        <v>17</v>
      </c>
      <c r="G59" s="15" t="s">
        <v>18</v>
      </c>
      <c r="H59" s="15" t="s">
        <v>19</v>
      </c>
      <c r="I59" s="15" t="s">
        <v>20</v>
      </c>
      <c r="J59" s="21" t="s">
        <v>21</v>
      </c>
    </row>
    <row r="60" spans="1:10" x14ac:dyDescent="0.25">
      <c r="A60" s="18">
        <v>1</v>
      </c>
      <c r="B60" s="7" t="s">
        <v>33</v>
      </c>
      <c r="C60" s="7"/>
      <c r="D60" s="7"/>
      <c r="E60" s="7"/>
      <c r="F60" s="7"/>
      <c r="G60" s="7"/>
      <c r="H60" s="7"/>
      <c r="I60" s="7"/>
      <c r="J60" s="8"/>
    </row>
    <row r="61" spans="1:10" x14ac:dyDescent="0.25">
      <c r="A61" s="18">
        <v>2</v>
      </c>
      <c r="B61" s="7" t="s">
        <v>32</v>
      </c>
      <c r="C61" s="7"/>
      <c r="D61" s="7"/>
      <c r="E61" s="7"/>
      <c r="F61" s="7"/>
      <c r="G61" s="7"/>
      <c r="H61" s="7"/>
      <c r="I61" s="7"/>
      <c r="J61" s="8"/>
    </row>
    <row r="62" spans="1:10" ht="15.75" thickBot="1" x14ac:dyDescent="0.3">
      <c r="A62" s="19">
        <v>3</v>
      </c>
      <c r="B62" s="11" t="s">
        <v>34</v>
      </c>
      <c r="C62" s="11"/>
      <c r="D62" s="11"/>
      <c r="E62" s="11"/>
      <c r="F62" s="11"/>
      <c r="G62" s="11"/>
      <c r="H62" s="11"/>
      <c r="I62" s="11"/>
      <c r="J62" s="12"/>
    </row>
    <row r="65" spans="1:10" x14ac:dyDescent="0.25">
      <c r="A65" t="s">
        <v>35</v>
      </c>
    </row>
    <row r="66" spans="1:10" x14ac:dyDescent="0.25">
      <c r="A66" t="s">
        <v>36</v>
      </c>
    </row>
    <row r="67" spans="1:10" ht="15.75" thickBot="1" x14ac:dyDescent="0.3"/>
    <row r="68" spans="1:10" x14ac:dyDescent="0.25">
      <c r="B68" s="14" t="s">
        <v>3</v>
      </c>
      <c r="C68" s="15" t="s">
        <v>4</v>
      </c>
      <c r="D68" s="15" t="s">
        <v>5</v>
      </c>
      <c r="E68" s="40" t="s">
        <v>6</v>
      </c>
      <c r="F68" s="40"/>
      <c r="G68" s="40"/>
      <c r="H68" s="21" t="s">
        <v>7</v>
      </c>
    </row>
    <row r="69" spans="1:10" x14ac:dyDescent="0.25">
      <c r="B69" s="5">
        <v>43349</v>
      </c>
      <c r="C69" s="6">
        <v>0.86458333333333337</v>
      </c>
      <c r="D69" s="7" t="s">
        <v>38</v>
      </c>
      <c r="E69" s="7"/>
      <c r="F69" s="7" t="s">
        <v>9</v>
      </c>
      <c r="G69" s="7"/>
      <c r="H69" s="8" t="s">
        <v>37</v>
      </c>
    </row>
    <row r="70" spans="1:10" x14ac:dyDescent="0.25">
      <c r="B70" s="5">
        <v>43352</v>
      </c>
      <c r="C70" s="6">
        <v>0.625</v>
      </c>
      <c r="D70" s="7" t="s">
        <v>37</v>
      </c>
      <c r="E70" s="7"/>
      <c r="F70" s="7" t="s">
        <v>9</v>
      </c>
      <c r="G70" s="7"/>
      <c r="H70" s="8" t="s">
        <v>39</v>
      </c>
    </row>
    <row r="71" spans="1:10" x14ac:dyDescent="0.25">
      <c r="B71" s="5">
        <v>43386</v>
      </c>
      <c r="C71" s="6">
        <v>0.625</v>
      </c>
      <c r="D71" s="7" t="s">
        <v>39</v>
      </c>
      <c r="E71" s="7"/>
      <c r="F71" s="7" t="s">
        <v>9</v>
      </c>
      <c r="G71" s="7"/>
      <c r="H71" s="8" t="s">
        <v>38</v>
      </c>
    </row>
    <row r="72" spans="1:10" x14ac:dyDescent="0.25">
      <c r="B72" s="5">
        <v>43389</v>
      </c>
      <c r="C72" s="6">
        <v>0.86458333333333337</v>
      </c>
      <c r="D72" s="7" t="s">
        <v>37</v>
      </c>
      <c r="E72" s="7"/>
      <c r="F72" s="7" t="s">
        <v>9</v>
      </c>
      <c r="G72" s="7"/>
      <c r="H72" s="8" t="s">
        <v>38</v>
      </c>
    </row>
    <row r="73" spans="1:10" x14ac:dyDescent="0.25">
      <c r="B73" s="5">
        <v>43420</v>
      </c>
      <c r="C73" s="6">
        <v>0.86458333333333337</v>
      </c>
      <c r="D73" s="7" t="s">
        <v>39</v>
      </c>
      <c r="E73" s="7"/>
      <c r="F73" s="7" t="s">
        <v>9</v>
      </c>
      <c r="G73" s="7"/>
      <c r="H73" s="8" t="s">
        <v>37</v>
      </c>
    </row>
    <row r="74" spans="1:10" ht="15.75" thickBot="1" x14ac:dyDescent="0.3">
      <c r="B74" s="9">
        <v>43423</v>
      </c>
      <c r="C74" s="10">
        <v>0.86458333333333337</v>
      </c>
      <c r="D74" s="11" t="s">
        <v>38</v>
      </c>
      <c r="E74" s="11"/>
      <c r="F74" s="11" t="s">
        <v>9</v>
      </c>
      <c r="G74" s="11"/>
      <c r="H74" s="12" t="s">
        <v>39</v>
      </c>
    </row>
    <row r="75" spans="1:10" ht="15.75" thickBot="1" x14ac:dyDescent="0.3"/>
    <row r="76" spans="1:10" x14ac:dyDescent="0.25">
      <c r="A76" s="14" t="s">
        <v>12</v>
      </c>
      <c r="B76" s="15" t="s">
        <v>13</v>
      </c>
      <c r="C76" s="15" t="s">
        <v>14</v>
      </c>
      <c r="D76" s="15" t="s">
        <v>15</v>
      </c>
      <c r="E76" s="15" t="s">
        <v>16</v>
      </c>
      <c r="F76" s="15" t="s">
        <v>17</v>
      </c>
      <c r="G76" s="15" t="s">
        <v>18</v>
      </c>
      <c r="H76" s="15" t="s">
        <v>19</v>
      </c>
      <c r="I76" s="22" t="s">
        <v>20</v>
      </c>
      <c r="J76" s="21" t="s">
        <v>21</v>
      </c>
    </row>
    <row r="77" spans="1:10" x14ac:dyDescent="0.25">
      <c r="A77" s="18">
        <v>1</v>
      </c>
      <c r="B77" s="7" t="s">
        <v>39</v>
      </c>
      <c r="C77" s="7"/>
      <c r="D77" s="7"/>
      <c r="E77" s="7"/>
      <c r="F77" s="7"/>
      <c r="G77" s="7"/>
      <c r="H77" s="7"/>
      <c r="I77" s="23"/>
      <c r="J77" s="8"/>
    </row>
    <row r="78" spans="1:10" x14ac:dyDescent="0.25">
      <c r="A78" s="18">
        <v>2</v>
      </c>
      <c r="B78" s="7" t="s">
        <v>37</v>
      </c>
      <c r="C78" s="7"/>
      <c r="D78" s="7"/>
      <c r="E78" s="7"/>
      <c r="F78" s="7"/>
      <c r="G78" s="7"/>
      <c r="H78" s="7"/>
      <c r="I78" s="23"/>
      <c r="J78" s="8"/>
    </row>
    <row r="79" spans="1:10" ht="15.75" thickBot="1" x14ac:dyDescent="0.3">
      <c r="A79" s="19">
        <v>3</v>
      </c>
      <c r="B79" s="11" t="s">
        <v>40</v>
      </c>
      <c r="C79" s="11"/>
      <c r="D79" s="11"/>
      <c r="E79" s="11"/>
      <c r="F79" s="11"/>
      <c r="G79" s="11"/>
      <c r="H79" s="11"/>
      <c r="I79" s="24"/>
      <c r="J79" s="12"/>
    </row>
    <row r="81" spans="1:10" x14ac:dyDescent="0.25">
      <c r="A81" t="s">
        <v>22</v>
      </c>
    </row>
    <row r="82" spans="1:10" ht="15.75" thickBot="1" x14ac:dyDescent="0.3"/>
    <row r="83" spans="1:10" x14ac:dyDescent="0.25">
      <c r="B83" s="14" t="s">
        <v>3</v>
      </c>
      <c r="C83" s="15" t="s">
        <v>4</v>
      </c>
      <c r="D83" s="15" t="s">
        <v>5</v>
      </c>
      <c r="E83" s="37" t="s">
        <v>6</v>
      </c>
      <c r="F83" s="38"/>
      <c r="G83" s="39"/>
      <c r="H83" s="21" t="s">
        <v>7</v>
      </c>
    </row>
    <row r="84" spans="1:10" x14ac:dyDescent="0.25">
      <c r="B84" s="5">
        <v>43350</v>
      </c>
      <c r="C84" s="6">
        <v>0.86458333333333337</v>
      </c>
      <c r="D84" s="7" t="s">
        <v>41</v>
      </c>
      <c r="E84" s="7"/>
      <c r="F84" s="7" t="s">
        <v>9</v>
      </c>
      <c r="G84" s="7"/>
      <c r="H84" s="8" t="s">
        <v>42</v>
      </c>
    </row>
    <row r="85" spans="1:10" x14ac:dyDescent="0.25">
      <c r="B85" s="5">
        <v>43353</v>
      </c>
      <c r="C85" s="6">
        <v>0.86458333333333337</v>
      </c>
      <c r="D85" s="7" t="s">
        <v>43</v>
      </c>
      <c r="E85" s="7"/>
      <c r="F85" s="7" t="s">
        <v>9</v>
      </c>
      <c r="G85" s="7"/>
      <c r="H85" s="8" t="s">
        <v>41</v>
      </c>
    </row>
    <row r="86" spans="1:10" x14ac:dyDescent="0.25">
      <c r="B86" s="5">
        <v>43384</v>
      </c>
      <c r="C86" s="6">
        <v>0.86458333333333337</v>
      </c>
      <c r="D86" s="7" t="s">
        <v>42</v>
      </c>
      <c r="E86" s="7"/>
      <c r="F86" s="7" t="s">
        <v>9</v>
      </c>
      <c r="G86" s="7"/>
      <c r="H86" s="8" t="s">
        <v>43</v>
      </c>
    </row>
    <row r="87" spans="1:10" x14ac:dyDescent="0.25">
      <c r="B87" s="5">
        <v>43387</v>
      </c>
      <c r="C87" s="6">
        <v>0.75</v>
      </c>
      <c r="D87" s="7" t="s">
        <v>42</v>
      </c>
      <c r="E87" s="7"/>
      <c r="F87" s="7" t="s">
        <v>9</v>
      </c>
      <c r="G87" s="7"/>
      <c r="H87" s="8" t="s">
        <v>41</v>
      </c>
    </row>
    <row r="88" spans="1:10" x14ac:dyDescent="0.25">
      <c r="B88" s="5">
        <v>43421</v>
      </c>
      <c r="C88" s="6">
        <v>0.75</v>
      </c>
      <c r="D88" s="7" t="s">
        <v>41</v>
      </c>
      <c r="E88" s="7"/>
      <c r="F88" s="7" t="s">
        <v>9</v>
      </c>
      <c r="G88" s="7"/>
      <c r="H88" s="8" t="s">
        <v>43</v>
      </c>
    </row>
    <row r="89" spans="1:10" ht="15.75" thickBot="1" x14ac:dyDescent="0.3">
      <c r="B89" s="9">
        <v>43424</v>
      </c>
      <c r="C89" s="10">
        <v>0.86458333333333337</v>
      </c>
      <c r="D89" s="11" t="s">
        <v>43</v>
      </c>
      <c r="E89" s="11"/>
      <c r="F89" s="11" t="s">
        <v>9</v>
      </c>
      <c r="G89" s="11"/>
      <c r="H89" s="12" t="s">
        <v>42</v>
      </c>
    </row>
    <row r="90" spans="1:10" ht="15.75" thickBot="1" x14ac:dyDescent="0.3"/>
    <row r="91" spans="1:10" x14ac:dyDescent="0.25">
      <c r="A91" s="14" t="s">
        <v>12</v>
      </c>
      <c r="B91" s="15" t="s">
        <v>13</v>
      </c>
      <c r="C91" s="15" t="s">
        <v>14</v>
      </c>
      <c r="D91" s="16" t="s">
        <v>15</v>
      </c>
      <c r="E91" s="15" t="s">
        <v>16</v>
      </c>
      <c r="F91" s="16" t="s">
        <v>17</v>
      </c>
      <c r="G91" s="15" t="s">
        <v>18</v>
      </c>
      <c r="H91" s="16" t="s">
        <v>19</v>
      </c>
      <c r="I91" s="15" t="s">
        <v>20</v>
      </c>
      <c r="J91" s="17" t="s">
        <v>21</v>
      </c>
    </row>
    <row r="92" spans="1:10" x14ac:dyDescent="0.25">
      <c r="A92" s="18">
        <v>1</v>
      </c>
      <c r="B92" s="7" t="s">
        <v>42</v>
      </c>
      <c r="C92" s="7"/>
      <c r="D92" s="7"/>
      <c r="E92" s="7"/>
      <c r="F92" s="7"/>
      <c r="G92" s="7"/>
      <c r="H92" s="7"/>
      <c r="I92" s="7"/>
      <c r="J92" s="8"/>
    </row>
    <row r="93" spans="1:10" x14ac:dyDescent="0.25">
      <c r="A93" s="18">
        <v>2</v>
      </c>
      <c r="B93" s="7" t="s">
        <v>43</v>
      </c>
      <c r="C93" s="7"/>
      <c r="D93" s="7"/>
      <c r="E93" s="7"/>
      <c r="F93" s="7"/>
      <c r="G93" s="7"/>
      <c r="H93" s="7"/>
      <c r="I93" s="7"/>
      <c r="J93" s="8"/>
    </row>
    <row r="94" spans="1:10" ht="15.75" thickBot="1" x14ac:dyDescent="0.3">
      <c r="A94" s="19">
        <v>3</v>
      </c>
      <c r="B94" s="11" t="s">
        <v>41</v>
      </c>
      <c r="C94" s="11"/>
      <c r="D94" s="11"/>
      <c r="E94" s="11"/>
      <c r="F94" s="11"/>
      <c r="G94" s="11"/>
      <c r="H94" s="11"/>
      <c r="I94" s="11"/>
      <c r="J94" s="12"/>
    </row>
    <row r="96" spans="1:10" x14ac:dyDescent="0.25">
      <c r="A96" t="s">
        <v>26</v>
      </c>
    </row>
    <row r="97" spans="1:10" ht="15.75" thickBot="1" x14ac:dyDescent="0.3"/>
    <row r="98" spans="1:10" x14ac:dyDescent="0.25">
      <c r="B98" s="14" t="s">
        <v>3</v>
      </c>
      <c r="C98" s="15" t="s">
        <v>4</v>
      </c>
      <c r="D98" s="15" t="s">
        <v>5</v>
      </c>
      <c r="E98" s="40" t="s">
        <v>6</v>
      </c>
      <c r="F98" s="40"/>
      <c r="G98" s="40"/>
      <c r="H98" s="21" t="s">
        <v>7</v>
      </c>
    </row>
    <row r="99" spans="1:10" x14ac:dyDescent="0.25">
      <c r="B99" s="5">
        <v>43351</v>
      </c>
      <c r="C99" s="6">
        <v>0.625</v>
      </c>
      <c r="D99" s="7" t="s">
        <v>44</v>
      </c>
      <c r="E99" s="7"/>
      <c r="F99" s="7" t="s">
        <v>9</v>
      </c>
      <c r="G99" s="7"/>
      <c r="H99" s="8" t="s">
        <v>45</v>
      </c>
    </row>
    <row r="100" spans="1:10" x14ac:dyDescent="0.25">
      <c r="B100" s="5">
        <v>43354</v>
      </c>
      <c r="C100" s="6">
        <v>0.86458333333333337</v>
      </c>
      <c r="D100" s="7" t="s">
        <v>45</v>
      </c>
      <c r="E100" s="7"/>
      <c r="F100" s="7" t="s">
        <v>9</v>
      </c>
      <c r="G100" s="7"/>
      <c r="H100" s="8" t="s">
        <v>46</v>
      </c>
    </row>
    <row r="101" spans="1:10" x14ac:dyDescent="0.25">
      <c r="B101" s="5">
        <v>43385</v>
      </c>
      <c r="C101" s="6">
        <v>0.86458333333333337</v>
      </c>
      <c r="D101" s="7" t="s">
        <v>46</v>
      </c>
      <c r="E101" s="7"/>
      <c r="F101" s="7" t="s">
        <v>9</v>
      </c>
      <c r="G101" s="7"/>
      <c r="H101" s="8" t="s">
        <v>44</v>
      </c>
    </row>
    <row r="102" spans="1:10" x14ac:dyDescent="0.25">
      <c r="B102" s="5">
        <v>43388</v>
      </c>
      <c r="C102" s="6">
        <v>0.86458333333333337</v>
      </c>
      <c r="D102" s="7" t="s">
        <v>45</v>
      </c>
      <c r="E102" s="7"/>
      <c r="F102" s="7" t="s">
        <v>9</v>
      </c>
      <c r="G102" s="7"/>
      <c r="H102" s="8" t="s">
        <v>44</v>
      </c>
    </row>
    <row r="103" spans="1:10" x14ac:dyDescent="0.25">
      <c r="B103" s="5">
        <v>43419</v>
      </c>
      <c r="C103" s="6">
        <v>0.86458333333333337</v>
      </c>
      <c r="D103" s="7" t="s">
        <v>46</v>
      </c>
      <c r="E103" s="7"/>
      <c r="F103" s="7" t="s">
        <v>9</v>
      </c>
      <c r="G103" s="7"/>
      <c r="H103" s="8" t="s">
        <v>45</v>
      </c>
    </row>
    <row r="104" spans="1:10" ht="15.75" thickBot="1" x14ac:dyDescent="0.3">
      <c r="B104" s="9">
        <v>43422</v>
      </c>
      <c r="C104" s="10">
        <v>0.75</v>
      </c>
      <c r="D104" s="11" t="s">
        <v>44</v>
      </c>
      <c r="E104" s="11"/>
      <c r="F104" s="11" t="s">
        <v>9</v>
      </c>
      <c r="G104" s="11"/>
      <c r="H104" s="12" t="s">
        <v>46</v>
      </c>
    </row>
    <row r="105" spans="1:10" ht="15.75" thickBot="1" x14ac:dyDescent="0.3"/>
    <row r="106" spans="1:10" x14ac:dyDescent="0.25">
      <c r="A106" s="14" t="s">
        <v>12</v>
      </c>
      <c r="B106" s="15" t="s">
        <v>13</v>
      </c>
      <c r="C106" s="15" t="s">
        <v>14</v>
      </c>
      <c r="D106" s="15" t="s">
        <v>15</v>
      </c>
      <c r="E106" s="15" t="s">
        <v>16</v>
      </c>
      <c r="F106" s="15" t="s">
        <v>17</v>
      </c>
      <c r="G106" s="15" t="s">
        <v>18</v>
      </c>
      <c r="H106" s="15" t="s">
        <v>19</v>
      </c>
      <c r="I106" s="15" t="s">
        <v>20</v>
      </c>
      <c r="J106" s="21" t="s">
        <v>21</v>
      </c>
    </row>
    <row r="107" spans="1:10" x14ac:dyDescent="0.25">
      <c r="A107" s="18">
        <v>1</v>
      </c>
      <c r="B107" s="7" t="s">
        <v>46</v>
      </c>
      <c r="C107" s="7"/>
      <c r="D107" s="7"/>
      <c r="E107" s="7"/>
      <c r="F107" s="7"/>
      <c r="G107" s="7"/>
      <c r="H107" s="7"/>
      <c r="I107" s="7"/>
      <c r="J107" s="8"/>
    </row>
    <row r="108" spans="1:10" x14ac:dyDescent="0.25">
      <c r="A108" s="18">
        <v>2</v>
      </c>
      <c r="B108" s="7" t="s">
        <v>47</v>
      </c>
      <c r="C108" s="7"/>
      <c r="D108" s="7"/>
      <c r="E108" s="7"/>
      <c r="F108" s="7"/>
      <c r="G108" s="7"/>
      <c r="H108" s="7"/>
      <c r="I108" s="7"/>
      <c r="J108" s="8"/>
    </row>
    <row r="109" spans="1:10" ht="15.75" thickBot="1" x14ac:dyDescent="0.3">
      <c r="A109" s="19">
        <v>3</v>
      </c>
      <c r="B109" s="11" t="s">
        <v>44</v>
      </c>
      <c r="C109" s="11"/>
      <c r="D109" s="11"/>
      <c r="E109" s="11"/>
      <c r="F109" s="11"/>
      <c r="G109" s="11"/>
      <c r="H109" s="11"/>
      <c r="I109" s="11"/>
      <c r="J109" s="12"/>
    </row>
    <row r="111" spans="1:10" x14ac:dyDescent="0.25">
      <c r="A111" t="s">
        <v>30</v>
      </c>
    </row>
    <row r="112" spans="1:10" ht="15.75" thickBot="1" x14ac:dyDescent="0.3"/>
    <row r="113" spans="1:10" x14ac:dyDescent="0.25">
      <c r="B113" s="14" t="s">
        <v>3</v>
      </c>
      <c r="C113" s="15" t="s">
        <v>4</v>
      </c>
      <c r="D113" s="15" t="s">
        <v>5</v>
      </c>
      <c r="E113" s="40" t="s">
        <v>6</v>
      </c>
      <c r="F113" s="40"/>
      <c r="G113" s="40"/>
      <c r="H113" s="21" t="s">
        <v>7</v>
      </c>
    </row>
    <row r="114" spans="1:10" x14ac:dyDescent="0.25">
      <c r="B114" s="5">
        <v>43349</v>
      </c>
      <c r="C114" s="6">
        <v>0.86458333333333337</v>
      </c>
      <c r="D114" s="7" t="s">
        <v>48</v>
      </c>
      <c r="E114" s="7"/>
      <c r="F114" s="7" t="s">
        <v>9</v>
      </c>
      <c r="G114" s="7"/>
      <c r="H114" s="8" t="s">
        <v>49</v>
      </c>
    </row>
    <row r="115" spans="1:10" x14ac:dyDescent="0.25">
      <c r="B115" s="5">
        <v>43352</v>
      </c>
      <c r="C115" s="6">
        <v>0.75</v>
      </c>
      <c r="D115" s="7" t="s">
        <v>50</v>
      </c>
      <c r="E115" s="7"/>
      <c r="F115" s="7" t="s">
        <v>9</v>
      </c>
      <c r="G115" s="7"/>
      <c r="H115" s="8" t="s">
        <v>48</v>
      </c>
    </row>
    <row r="116" spans="1:10" x14ac:dyDescent="0.25">
      <c r="B116" s="5">
        <v>43386</v>
      </c>
      <c r="C116" s="6">
        <v>0.86458333333333337</v>
      </c>
      <c r="D116" s="7" t="s">
        <v>49</v>
      </c>
      <c r="E116" s="7"/>
      <c r="F116" s="7" t="s">
        <v>9</v>
      </c>
      <c r="G116" s="7"/>
      <c r="H116" s="8" t="s">
        <v>50</v>
      </c>
    </row>
    <row r="117" spans="1:10" x14ac:dyDescent="0.25">
      <c r="B117" s="5">
        <v>43389</v>
      </c>
      <c r="C117" s="6">
        <v>0.86458333333333337</v>
      </c>
      <c r="D117" s="7" t="s">
        <v>49</v>
      </c>
      <c r="E117" s="7"/>
      <c r="F117" s="7" t="s">
        <v>9</v>
      </c>
      <c r="G117" s="7"/>
      <c r="H117" s="8" t="s">
        <v>48</v>
      </c>
    </row>
    <row r="118" spans="1:10" x14ac:dyDescent="0.25">
      <c r="B118" s="5">
        <v>43420</v>
      </c>
      <c r="C118" s="6">
        <v>0.86458333333333337</v>
      </c>
      <c r="D118" s="7" t="s">
        <v>48</v>
      </c>
      <c r="E118" s="7"/>
      <c r="F118" s="7" t="s">
        <v>9</v>
      </c>
      <c r="G118" s="7"/>
      <c r="H118" s="8" t="s">
        <v>50</v>
      </c>
    </row>
    <row r="119" spans="1:10" ht="15.75" thickBot="1" x14ac:dyDescent="0.3">
      <c r="B119" s="9">
        <v>43423</v>
      </c>
      <c r="C119" s="10">
        <v>0.86458333333333337</v>
      </c>
      <c r="D119" s="11" t="s">
        <v>50</v>
      </c>
      <c r="E119" s="11"/>
      <c r="F119" s="11" t="s">
        <v>9</v>
      </c>
      <c r="G119" s="11"/>
      <c r="H119" s="12" t="s">
        <v>49</v>
      </c>
    </row>
    <row r="120" spans="1:10" ht="15.75" thickBot="1" x14ac:dyDescent="0.3"/>
    <row r="121" spans="1:10" x14ac:dyDescent="0.25">
      <c r="A121" s="14" t="s">
        <v>12</v>
      </c>
      <c r="B121" s="15" t="s">
        <v>13</v>
      </c>
      <c r="C121" s="15" t="s">
        <v>14</v>
      </c>
      <c r="D121" s="15" t="s">
        <v>15</v>
      </c>
      <c r="E121" s="15" t="s">
        <v>16</v>
      </c>
      <c r="F121" s="15" t="s">
        <v>17</v>
      </c>
      <c r="G121" s="15" t="s">
        <v>18</v>
      </c>
      <c r="H121" s="15" t="s">
        <v>19</v>
      </c>
      <c r="I121" s="15" t="s">
        <v>20</v>
      </c>
      <c r="J121" s="21" t="s">
        <v>21</v>
      </c>
    </row>
    <row r="122" spans="1:10" x14ac:dyDescent="0.25">
      <c r="A122" s="18">
        <v>1</v>
      </c>
      <c r="B122" s="7" t="s">
        <v>51</v>
      </c>
      <c r="C122" s="7"/>
      <c r="D122" s="7"/>
      <c r="E122" s="7"/>
      <c r="F122" s="7"/>
      <c r="G122" s="7"/>
      <c r="H122" s="7"/>
      <c r="I122" s="7"/>
      <c r="J122" s="8"/>
    </row>
    <row r="123" spans="1:10" x14ac:dyDescent="0.25">
      <c r="A123" s="18">
        <v>2</v>
      </c>
      <c r="B123" s="7" t="s">
        <v>49</v>
      </c>
      <c r="C123" s="7"/>
      <c r="D123" s="7"/>
      <c r="E123" s="7"/>
      <c r="F123" s="7"/>
      <c r="G123" s="7"/>
      <c r="H123" s="7"/>
      <c r="I123" s="7"/>
      <c r="J123" s="8"/>
    </row>
    <row r="124" spans="1:10" ht="15.75" thickBot="1" x14ac:dyDescent="0.3">
      <c r="A124" s="19">
        <v>3</v>
      </c>
      <c r="B124" s="11" t="s">
        <v>50</v>
      </c>
      <c r="C124" s="11"/>
      <c r="D124" s="11"/>
      <c r="E124" s="11"/>
      <c r="F124" s="11"/>
      <c r="G124" s="11"/>
      <c r="H124" s="11"/>
      <c r="I124" s="11"/>
      <c r="J124" s="12"/>
    </row>
    <row r="126" spans="1:10" x14ac:dyDescent="0.25">
      <c r="A126" t="s">
        <v>52</v>
      </c>
    </row>
    <row r="127" spans="1:10" x14ac:dyDescent="0.25">
      <c r="A127" t="s">
        <v>53</v>
      </c>
    </row>
    <row r="128" spans="1:10" ht="15.75" thickBot="1" x14ac:dyDescent="0.3"/>
    <row r="129" spans="1:10" x14ac:dyDescent="0.25">
      <c r="B129" s="14" t="s">
        <v>3</v>
      </c>
      <c r="C129" s="15" t="s">
        <v>4</v>
      </c>
      <c r="D129" s="15" t="s">
        <v>5</v>
      </c>
      <c r="E129" s="40" t="s">
        <v>6</v>
      </c>
      <c r="F129" s="40"/>
      <c r="G129" s="40"/>
      <c r="H129" s="21" t="s">
        <v>7</v>
      </c>
    </row>
    <row r="130" spans="1:10" x14ac:dyDescent="0.25">
      <c r="B130" s="5">
        <v>43350</v>
      </c>
      <c r="C130" s="6">
        <v>0.86458333333333337</v>
      </c>
      <c r="D130" s="7" t="s">
        <v>54</v>
      </c>
      <c r="E130" s="7"/>
      <c r="F130" s="7" t="s">
        <v>9</v>
      </c>
      <c r="G130" s="7"/>
      <c r="H130" s="8" t="s">
        <v>55</v>
      </c>
    </row>
    <row r="131" spans="1:10" x14ac:dyDescent="0.25">
      <c r="B131" s="5">
        <v>43353</v>
      </c>
      <c r="C131" s="6">
        <v>0.86458333333333337</v>
      </c>
      <c r="D131" s="7" t="s">
        <v>56</v>
      </c>
      <c r="E131" s="7"/>
      <c r="F131" s="7" t="s">
        <v>9</v>
      </c>
      <c r="G131" s="7"/>
      <c r="H131" s="8" t="s">
        <v>54</v>
      </c>
    </row>
    <row r="132" spans="1:10" x14ac:dyDescent="0.25">
      <c r="B132" s="5">
        <v>43384</v>
      </c>
      <c r="C132" s="6">
        <v>0.86458333333333337</v>
      </c>
      <c r="D132" s="7" t="s">
        <v>55</v>
      </c>
      <c r="E132" s="7"/>
      <c r="F132" s="7" t="s">
        <v>9</v>
      </c>
      <c r="G132" s="7"/>
      <c r="H132" s="8" t="s">
        <v>56</v>
      </c>
    </row>
    <row r="133" spans="1:10" x14ac:dyDescent="0.25">
      <c r="B133" s="5">
        <v>43387</v>
      </c>
      <c r="C133" s="6">
        <v>0.86458333333333337</v>
      </c>
      <c r="D133" s="7" t="s">
        <v>55</v>
      </c>
      <c r="E133" s="7"/>
      <c r="F133" s="7" t="s">
        <v>9</v>
      </c>
      <c r="G133" s="7"/>
      <c r="H133" s="8" t="s">
        <v>54</v>
      </c>
    </row>
    <row r="134" spans="1:10" x14ac:dyDescent="0.25">
      <c r="B134" s="5">
        <v>43421</v>
      </c>
      <c r="C134" s="6">
        <v>0.86458333333333337</v>
      </c>
      <c r="D134" s="7" t="s">
        <v>54</v>
      </c>
      <c r="E134" s="7"/>
      <c r="F134" s="7" t="s">
        <v>9</v>
      </c>
      <c r="G134" s="7"/>
      <c r="H134" s="8" t="s">
        <v>56</v>
      </c>
    </row>
    <row r="135" spans="1:10" ht="15.75" thickBot="1" x14ac:dyDescent="0.3">
      <c r="B135" s="9">
        <v>43424</v>
      </c>
      <c r="C135" s="10">
        <v>0.86458333333333337</v>
      </c>
      <c r="D135" s="11" t="s">
        <v>56</v>
      </c>
      <c r="E135" s="11"/>
      <c r="F135" s="11" t="s">
        <v>9</v>
      </c>
      <c r="G135" s="11"/>
      <c r="H135" s="12" t="s">
        <v>55</v>
      </c>
    </row>
    <row r="136" spans="1:10" ht="15.75" thickBot="1" x14ac:dyDescent="0.3"/>
    <row r="137" spans="1:10" x14ac:dyDescent="0.25">
      <c r="A137" s="14" t="s">
        <v>12</v>
      </c>
      <c r="B137" s="15" t="s">
        <v>13</v>
      </c>
      <c r="C137" s="15" t="s">
        <v>14</v>
      </c>
      <c r="D137" s="16" t="s">
        <v>15</v>
      </c>
      <c r="E137" s="15" t="s">
        <v>16</v>
      </c>
      <c r="F137" s="16" t="s">
        <v>17</v>
      </c>
      <c r="G137" s="15" t="s">
        <v>18</v>
      </c>
      <c r="H137" s="16" t="s">
        <v>19</v>
      </c>
      <c r="I137" s="15" t="s">
        <v>20</v>
      </c>
      <c r="J137" s="17" t="s">
        <v>21</v>
      </c>
    </row>
    <row r="138" spans="1:10" x14ac:dyDescent="0.25">
      <c r="A138" s="18">
        <v>1</v>
      </c>
      <c r="B138" s="7" t="s">
        <v>56</v>
      </c>
      <c r="C138" s="7"/>
      <c r="D138" s="7"/>
      <c r="E138" s="7"/>
      <c r="F138" s="7"/>
      <c r="G138" s="7"/>
      <c r="H138" s="7"/>
      <c r="I138" s="7"/>
      <c r="J138" s="8"/>
    </row>
    <row r="139" spans="1:10" x14ac:dyDescent="0.25">
      <c r="A139" s="18">
        <v>2</v>
      </c>
      <c r="B139" s="7" t="s">
        <v>54</v>
      </c>
      <c r="C139" s="7"/>
      <c r="D139" s="7"/>
      <c r="E139" s="7"/>
      <c r="F139" s="7"/>
      <c r="G139" s="7"/>
      <c r="H139" s="7"/>
      <c r="I139" s="7"/>
      <c r="J139" s="8"/>
    </row>
    <row r="140" spans="1:10" ht="15.75" thickBot="1" x14ac:dyDescent="0.3">
      <c r="A140" s="19">
        <v>3</v>
      </c>
      <c r="B140" s="11" t="s">
        <v>55</v>
      </c>
      <c r="C140" s="11"/>
      <c r="D140" s="11"/>
      <c r="E140" s="11"/>
      <c r="F140" s="11"/>
      <c r="G140" s="11"/>
      <c r="H140" s="11"/>
      <c r="I140" s="11"/>
      <c r="J140" s="12"/>
    </row>
    <row r="142" spans="1:10" x14ac:dyDescent="0.25">
      <c r="A142" t="s">
        <v>22</v>
      </c>
    </row>
    <row r="143" spans="1:10" ht="15.75" thickBot="1" x14ac:dyDescent="0.3"/>
    <row r="144" spans="1:10" x14ac:dyDescent="0.25">
      <c r="B144" s="14" t="s">
        <v>3</v>
      </c>
      <c r="C144" s="15" t="s">
        <v>4</v>
      </c>
      <c r="D144" s="15" t="s">
        <v>5</v>
      </c>
      <c r="E144" s="40" t="s">
        <v>6</v>
      </c>
      <c r="F144" s="40"/>
      <c r="G144" s="40"/>
      <c r="H144" s="21" t="s">
        <v>57</v>
      </c>
    </row>
    <row r="145" spans="1:10" x14ac:dyDescent="0.25">
      <c r="B145" s="5">
        <v>43351</v>
      </c>
      <c r="C145" s="6">
        <v>0.75</v>
      </c>
      <c r="D145" s="7" t="s">
        <v>58</v>
      </c>
      <c r="E145" s="7"/>
      <c r="F145" s="7" t="s">
        <v>9</v>
      </c>
      <c r="G145" s="7"/>
      <c r="H145" s="8" t="s">
        <v>59</v>
      </c>
    </row>
    <row r="146" spans="1:10" x14ac:dyDescent="0.25">
      <c r="B146" s="5">
        <v>43351</v>
      </c>
      <c r="C146" s="6">
        <v>0.86458333333333337</v>
      </c>
      <c r="D146" s="7" t="s">
        <v>60</v>
      </c>
      <c r="E146" s="7"/>
      <c r="F146" s="7" t="s">
        <v>9</v>
      </c>
      <c r="G146" s="7"/>
      <c r="H146" s="8" t="s">
        <v>61</v>
      </c>
    </row>
    <row r="147" spans="1:10" x14ac:dyDescent="0.25">
      <c r="B147" s="5">
        <v>43354</v>
      </c>
      <c r="C147" s="6">
        <v>0.86458333333333337</v>
      </c>
      <c r="D147" s="7" t="s">
        <v>59</v>
      </c>
      <c r="E147" s="7"/>
      <c r="F147" s="7" t="s">
        <v>9</v>
      </c>
      <c r="G147" s="7"/>
      <c r="H147" s="8" t="s">
        <v>61</v>
      </c>
    </row>
    <row r="148" spans="1:10" x14ac:dyDescent="0.25">
      <c r="B148" s="5">
        <v>43354</v>
      </c>
      <c r="C148" s="6">
        <v>0.86458333333333337</v>
      </c>
      <c r="D148" s="7" t="s">
        <v>58</v>
      </c>
      <c r="E148" s="7"/>
      <c r="F148" s="7" t="s">
        <v>9</v>
      </c>
      <c r="G148" s="7"/>
      <c r="H148" s="8" t="s">
        <v>60</v>
      </c>
    </row>
    <row r="149" spans="1:10" x14ac:dyDescent="0.25">
      <c r="B149" s="5">
        <v>43385</v>
      </c>
      <c r="C149" s="6">
        <v>0.86458333333333337</v>
      </c>
      <c r="D149" s="7" t="s">
        <v>60</v>
      </c>
      <c r="E149" s="7"/>
      <c r="F149" s="7" t="s">
        <v>9</v>
      </c>
      <c r="G149" s="7"/>
      <c r="H149" s="8" t="s">
        <v>58</v>
      </c>
    </row>
    <row r="150" spans="1:10" x14ac:dyDescent="0.25">
      <c r="B150" s="5">
        <v>43385</v>
      </c>
      <c r="C150" s="6">
        <v>0.86458333333333337</v>
      </c>
      <c r="D150" s="7" t="s">
        <v>61</v>
      </c>
      <c r="E150" s="7"/>
      <c r="F150" s="7" t="s">
        <v>9</v>
      </c>
      <c r="G150" s="7"/>
      <c r="H150" s="8" t="s">
        <v>59</v>
      </c>
    </row>
    <row r="151" spans="1:10" x14ac:dyDescent="0.25">
      <c r="B151" s="5">
        <v>43388</v>
      </c>
      <c r="C151" s="6">
        <v>0.86458333333333337</v>
      </c>
      <c r="D151" s="7" t="s">
        <v>58</v>
      </c>
      <c r="E151" s="7"/>
      <c r="F151" s="7" t="s">
        <v>9</v>
      </c>
      <c r="G151" s="7"/>
      <c r="H151" s="8" t="s">
        <v>61</v>
      </c>
    </row>
    <row r="152" spans="1:10" x14ac:dyDescent="0.25">
      <c r="B152" s="5">
        <v>43419</v>
      </c>
      <c r="C152" s="6">
        <v>0.86458333333333337</v>
      </c>
      <c r="D152" s="7" t="s">
        <v>60</v>
      </c>
      <c r="E152" s="7"/>
      <c r="F152" s="7" t="s">
        <v>9</v>
      </c>
      <c r="G152" s="7"/>
      <c r="H152" s="8" t="s">
        <v>59</v>
      </c>
    </row>
    <row r="153" spans="1:10" x14ac:dyDescent="0.25">
      <c r="B153" s="5">
        <v>43419</v>
      </c>
      <c r="C153" s="6">
        <v>0.86458333333333337</v>
      </c>
      <c r="D153" s="7" t="s">
        <v>61</v>
      </c>
      <c r="E153" s="7"/>
      <c r="F153" s="7" t="s">
        <v>9</v>
      </c>
      <c r="G153" s="7"/>
      <c r="H153" s="8" t="s">
        <v>58</v>
      </c>
    </row>
    <row r="154" spans="1:10" x14ac:dyDescent="0.25">
      <c r="B154" s="5">
        <v>43422</v>
      </c>
      <c r="C154" s="6">
        <v>0.86458333333333337</v>
      </c>
      <c r="D154" s="7" t="s">
        <v>59</v>
      </c>
      <c r="E154" s="7"/>
      <c r="F154" s="7" t="s">
        <v>9</v>
      </c>
      <c r="G154" s="7"/>
      <c r="H154" s="8" t="s">
        <v>58</v>
      </c>
    </row>
    <row r="155" spans="1:10" ht="15.75" thickBot="1" x14ac:dyDescent="0.3">
      <c r="B155" s="9">
        <v>43422</v>
      </c>
      <c r="C155" s="10">
        <v>0.86458333333333337</v>
      </c>
      <c r="D155" s="11" t="s">
        <v>61</v>
      </c>
      <c r="E155" s="11"/>
      <c r="F155" s="11" t="s">
        <v>9</v>
      </c>
      <c r="G155" s="11"/>
      <c r="H155" s="12" t="s">
        <v>60</v>
      </c>
    </row>
    <row r="157" spans="1:10" ht="15.75" thickBot="1" x14ac:dyDescent="0.3"/>
    <row r="158" spans="1:10" x14ac:dyDescent="0.25">
      <c r="A158" s="14" t="s">
        <v>12</v>
      </c>
      <c r="B158" s="15" t="s">
        <v>13</v>
      </c>
      <c r="C158" s="15" t="s">
        <v>14</v>
      </c>
      <c r="D158" s="16" t="s">
        <v>15</v>
      </c>
      <c r="E158" s="15" t="s">
        <v>16</v>
      </c>
      <c r="F158" s="16" t="s">
        <v>17</v>
      </c>
      <c r="G158" s="15" t="s">
        <v>18</v>
      </c>
      <c r="H158" s="16" t="s">
        <v>19</v>
      </c>
      <c r="I158" s="15" t="s">
        <v>20</v>
      </c>
      <c r="J158" s="17" t="s">
        <v>21</v>
      </c>
    </row>
    <row r="159" spans="1:10" x14ac:dyDescent="0.25">
      <c r="A159" s="18">
        <v>1</v>
      </c>
      <c r="B159" s="7" t="s">
        <v>59</v>
      </c>
      <c r="C159" s="7"/>
      <c r="D159" s="7"/>
      <c r="E159" s="7"/>
      <c r="F159" s="7"/>
      <c r="G159" s="7"/>
      <c r="H159" s="7"/>
      <c r="I159" s="7"/>
      <c r="J159" s="8"/>
    </row>
    <row r="160" spans="1:10" x14ac:dyDescent="0.25">
      <c r="A160" s="18">
        <v>2</v>
      </c>
      <c r="B160" s="7" t="s">
        <v>61</v>
      </c>
      <c r="C160" s="7"/>
      <c r="D160" s="7"/>
      <c r="E160" s="7"/>
      <c r="F160" s="7"/>
      <c r="G160" s="7"/>
      <c r="H160" s="7"/>
      <c r="I160" s="7"/>
      <c r="J160" s="8"/>
    </row>
    <row r="161" spans="1:10" x14ac:dyDescent="0.25">
      <c r="A161" s="18">
        <v>3</v>
      </c>
      <c r="B161" s="7" t="s">
        <v>58</v>
      </c>
      <c r="C161" s="7"/>
      <c r="D161" s="7"/>
      <c r="E161" s="7"/>
      <c r="F161" s="7"/>
      <c r="G161" s="7"/>
      <c r="H161" s="7"/>
      <c r="I161" s="7"/>
      <c r="J161" s="8"/>
    </row>
    <row r="162" spans="1:10" ht="15.75" thickBot="1" x14ac:dyDescent="0.3">
      <c r="A162" s="19">
        <v>4</v>
      </c>
      <c r="B162" s="11" t="s">
        <v>60</v>
      </c>
      <c r="C162" s="11"/>
      <c r="D162" s="11"/>
      <c r="E162" s="11"/>
      <c r="F162" s="11"/>
      <c r="G162" s="11"/>
      <c r="H162" s="11"/>
      <c r="I162" s="11"/>
      <c r="J162" s="12"/>
    </row>
    <row r="164" spans="1:10" ht="15.75" thickBot="1" x14ac:dyDescent="0.3">
      <c r="A164" t="s">
        <v>26</v>
      </c>
    </row>
    <row r="165" spans="1:10" x14ac:dyDescent="0.25">
      <c r="B165" s="25" t="s">
        <v>3</v>
      </c>
      <c r="C165" s="15" t="s">
        <v>4</v>
      </c>
      <c r="D165" s="15" t="s">
        <v>5</v>
      </c>
      <c r="E165" s="40" t="s">
        <v>6</v>
      </c>
      <c r="F165" s="40"/>
      <c r="G165" s="40"/>
      <c r="H165" s="21" t="s">
        <v>7</v>
      </c>
    </row>
    <row r="166" spans="1:10" x14ac:dyDescent="0.25">
      <c r="B166" s="5">
        <v>43349</v>
      </c>
      <c r="C166" s="6">
        <v>0.86458333333333337</v>
      </c>
      <c r="D166" s="7" t="s">
        <v>62</v>
      </c>
      <c r="E166" s="7"/>
      <c r="F166" s="7" t="s">
        <v>9</v>
      </c>
      <c r="G166" s="7"/>
      <c r="H166" s="8" t="s">
        <v>63</v>
      </c>
    </row>
    <row r="167" spans="1:10" x14ac:dyDescent="0.25">
      <c r="B167" s="5">
        <v>43349</v>
      </c>
      <c r="C167" s="6">
        <v>0.86458333333333337</v>
      </c>
      <c r="D167" s="7" t="s">
        <v>64</v>
      </c>
      <c r="E167" s="7"/>
      <c r="F167" s="7" t="s">
        <v>9</v>
      </c>
      <c r="G167" s="7"/>
      <c r="H167" s="8" t="s">
        <v>65</v>
      </c>
    </row>
    <row r="168" spans="1:10" x14ac:dyDescent="0.25">
      <c r="B168" s="5">
        <v>43352</v>
      </c>
      <c r="C168" s="6">
        <v>0.75</v>
      </c>
      <c r="D168" s="7" t="s">
        <v>63</v>
      </c>
      <c r="E168" s="7"/>
      <c r="F168" s="7" t="s">
        <v>9</v>
      </c>
      <c r="G168" s="7"/>
      <c r="H168" s="8" t="s">
        <v>64</v>
      </c>
    </row>
    <row r="169" spans="1:10" x14ac:dyDescent="0.25">
      <c r="B169" s="5">
        <v>43352</v>
      </c>
      <c r="C169" s="6">
        <v>0.86458333333333337</v>
      </c>
      <c r="D169" s="7" t="s">
        <v>65</v>
      </c>
      <c r="E169" s="7"/>
      <c r="F169" s="7" t="s">
        <v>9</v>
      </c>
      <c r="G169" s="7"/>
      <c r="H169" s="8" t="s">
        <v>66</v>
      </c>
    </row>
    <row r="170" spans="1:10" x14ac:dyDescent="0.25">
      <c r="B170" s="5">
        <v>43386</v>
      </c>
      <c r="C170" s="6">
        <v>0.75</v>
      </c>
      <c r="D170" s="7" t="s">
        <v>64</v>
      </c>
      <c r="E170" s="7"/>
      <c r="F170" s="7" t="s">
        <v>9</v>
      </c>
      <c r="G170" s="7"/>
      <c r="H170" s="8" t="s">
        <v>66</v>
      </c>
    </row>
    <row r="171" spans="1:10" x14ac:dyDescent="0.25">
      <c r="B171" s="5">
        <v>43386</v>
      </c>
      <c r="C171" s="6">
        <v>0.86458333333333337</v>
      </c>
      <c r="D171" s="7" t="s">
        <v>63</v>
      </c>
      <c r="E171" s="7"/>
      <c r="F171" s="7" t="s">
        <v>9</v>
      </c>
      <c r="G171" s="7"/>
      <c r="H171" s="8" t="s">
        <v>65</v>
      </c>
    </row>
    <row r="172" spans="1:10" x14ac:dyDescent="0.25">
      <c r="B172" s="5">
        <v>43389</v>
      </c>
      <c r="C172" s="6">
        <v>0.86458333333333337</v>
      </c>
      <c r="D172" s="7" t="s">
        <v>64</v>
      </c>
      <c r="E172" s="7"/>
      <c r="F172" s="7" t="s">
        <v>9</v>
      </c>
      <c r="G172" s="7"/>
      <c r="H172" s="8" t="s">
        <v>63</v>
      </c>
    </row>
    <row r="173" spans="1:10" x14ac:dyDescent="0.25">
      <c r="B173" s="5">
        <v>43389</v>
      </c>
      <c r="C173" s="6">
        <v>0.86458333333333337</v>
      </c>
      <c r="D173" s="7" t="s">
        <v>62</v>
      </c>
      <c r="E173" s="7"/>
      <c r="F173" s="7" t="s">
        <v>9</v>
      </c>
      <c r="G173" s="7"/>
      <c r="H173" s="8" t="s">
        <v>65</v>
      </c>
    </row>
    <row r="174" spans="1:10" x14ac:dyDescent="0.25">
      <c r="B174" s="5">
        <v>43420</v>
      </c>
      <c r="C174" s="6">
        <v>0.86458333333333337</v>
      </c>
      <c r="D174" s="7" t="s">
        <v>62</v>
      </c>
      <c r="E174" s="7"/>
      <c r="F174" s="7" t="s">
        <v>9</v>
      </c>
      <c r="G174" s="7"/>
      <c r="H174" s="8" t="s">
        <v>64</v>
      </c>
    </row>
    <row r="175" spans="1:10" x14ac:dyDescent="0.25">
      <c r="B175" s="5">
        <v>43420</v>
      </c>
      <c r="C175" s="6">
        <v>0.86458333333333337</v>
      </c>
      <c r="D175" s="7" t="s">
        <v>65</v>
      </c>
      <c r="E175" s="7"/>
      <c r="F175" s="7" t="s">
        <v>9</v>
      </c>
      <c r="G175" s="7"/>
      <c r="H175" s="8" t="s">
        <v>63</v>
      </c>
    </row>
    <row r="176" spans="1:10" x14ac:dyDescent="0.25">
      <c r="B176" s="5">
        <v>43423</v>
      </c>
      <c r="C176" s="6">
        <v>0.86458333333333337</v>
      </c>
      <c r="D176" s="7" t="s">
        <v>63</v>
      </c>
      <c r="E176" s="7"/>
      <c r="F176" s="7" t="s">
        <v>9</v>
      </c>
      <c r="G176" s="7"/>
      <c r="H176" s="8" t="s">
        <v>66</v>
      </c>
    </row>
    <row r="177" spans="1:10" ht="15.75" thickBot="1" x14ac:dyDescent="0.3">
      <c r="B177" s="9">
        <v>43423</v>
      </c>
      <c r="C177" s="10">
        <v>0.86458333333333337</v>
      </c>
      <c r="D177" s="11" t="s">
        <v>65</v>
      </c>
      <c r="E177" s="11"/>
      <c r="F177" s="11" t="s">
        <v>9</v>
      </c>
      <c r="G177" s="11"/>
      <c r="H177" s="12" t="s">
        <v>64</v>
      </c>
    </row>
    <row r="180" spans="1:10" x14ac:dyDescent="0.25">
      <c r="A180" s="7" t="s">
        <v>12</v>
      </c>
      <c r="B180" s="7" t="s">
        <v>13</v>
      </c>
      <c r="C180" s="7" t="s">
        <v>14</v>
      </c>
      <c r="D180" s="13" t="s">
        <v>15</v>
      </c>
      <c r="E180" s="7" t="s">
        <v>16</v>
      </c>
      <c r="F180" s="13" t="s">
        <v>17</v>
      </c>
      <c r="G180" s="7" t="s">
        <v>18</v>
      </c>
      <c r="H180" s="13" t="s">
        <v>19</v>
      </c>
      <c r="I180" s="7" t="s">
        <v>20</v>
      </c>
      <c r="J180" s="13" t="s">
        <v>21</v>
      </c>
    </row>
    <row r="181" spans="1:10" x14ac:dyDescent="0.25">
      <c r="A181" s="7">
        <v>1</v>
      </c>
      <c r="B181" s="7" t="s">
        <v>62</v>
      </c>
      <c r="C181" s="7"/>
      <c r="D181" s="7"/>
      <c r="E181" s="7"/>
      <c r="F181" s="7"/>
      <c r="G181" s="7"/>
      <c r="H181" s="7"/>
      <c r="I181" s="7"/>
      <c r="J181" s="7"/>
    </row>
    <row r="182" spans="1:10" x14ac:dyDescent="0.25">
      <c r="A182" s="7">
        <v>2</v>
      </c>
      <c r="B182" s="7" t="s">
        <v>64</v>
      </c>
      <c r="C182" s="7"/>
      <c r="D182" s="7"/>
      <c r="E182" s="7"/>
      <c r="F182" s="7"/>
      <c r="G182" s="7"/>
      <c r="H182" s="7"/>
      <c r="I182" s="7"/>
      <c r="J182" s="7"/>
    </row>
    <row r="183" spans="1:10" x14ac:dyDescent="0.25">
      <c r="A183" s="7">
        <v>3</v>
      </c>
      <c r="B183" s="7" t="s">
        <v>63</v>
      </c>
      <c r="C183" s="7"/>
      <c r="D183" s="7"/>
      <c r="E183" s="7"/>
      <c r="F183" s="7"/>
      <c r="G183" s="7"/>
      <c r="H183" s="7"/>
      <c r="I183" s="7"/>
      <c r="J183" s="7"/>
    </row>
    <row r="184" spans="1:10" x14ac:dyDescent="0.25">
      <c r="A184" s="7">
        <v>4</v>
      </c>
      <c r="B184" s="7" t="s">
        <v>65</v>
      </c>
      <c r="C184" s="7"/>
      <c r="D184" s="7"/>
      <c r="E184" s="7"/>
      <c r="F184" s="7"/>
      <c r="G184" s="7"/>
      <c r="H184" s="7"/>
      <c r="I184" s="7"/>
      <c r="J184" s="7"/>
    </row>
    <row r="186" spans="1:10" x14ac:dyDescent="0.25">
      <c r="A186" t="s">
        <v>30</v>
      </c>
    </row>
    <row r="187" spans="1:10" ht="15.75" thickBot="1" x14ac:dyDescent="0.3"/>
    <row r="188" spans="1:10" x14ac:dyDescent="0.25">
      <c r="B188" s="14" t="s">
        <v>3</v>
      </c>
      <c r="C188" s="15" t="s">
        <v>4</v>
      </c>
      <c r="D188" s="15" t="s">
        <v>5</v>
      </c>
      <c r="E188" s="15" t="s">
        <v>6</v>
      </c>
      <c r="F188" s="15"/>
      <c r="G188" s="15"/>
      <c r="H188" s="21" t="s">
        <v>7</v>
      </c>
    </row>
    <row r="189" spans="1:10" x14ac:dyDescent="0.25">
      <c r="B189" s="5">
        <v>43350</v>
      </c>
      <c r="C189" s="6">
        <v>0.86458333333333337</v>
      </c>
      <c r="D189" s="7" t="s">
        <v>67</v>
      </c>
      <c r="E189" s="7"/>
      <c r="F189" s="7" t="s">
        <v>9</v>
      </c>
      <c r="G189" s="7"/>
      <c r="H189" s="8" t="s">
        <v>68</v>
      </c>
    </row>
    <row r="190" spans="1:10" x14ac:dyDescent="0.25">
      <c r="B190" s="5">
        <v>43350</v>
      </c>
      <c r="C190" s="6">
        <v>0.86458333333333337</v>
      </c>
      <c r="D190" s="7" t="s">
        <v>69</v>
      </c>
      <c r="E190" s="7"/>
      <c r="F190" s="7" t="s">
        <v>9</v>
      </c>
      <c r="G190" s="7"/>
      <c r="H190" s="8" t="s">
        <v>70</v>
      </c>
    </row>
    <row r="191" spans="1:10" x14ac:dyDescent="0.25">
      <c r="B191" s="5">
        <v>43353</v>
      </c>
      <c r="C191" s="6">
        <v>0.86458333333333337</v>
      </c>
      <c r="D191" s="7" t="s">
        <v>70</v>
      </c>
      <c r="E191" s="7"/>
      <c r="F191" s="7" t="s">
        <v>9</v>
      </c>
      <c r="G191" s="7"/>
      <c r="H191" s="8" t="s">
        <v>67</v>
      </c>
    </row>
    <row r="192" spans="1:10" x14ac:dyDescent="0.25">
      <c r="B192" s="5">
        <v>43353</v>
      </c>
      <c r="C192" s="6">
        <v>0.86458333333333337</v>
      </c>
      <c r="D192" s="7" t="s">
        <v>68</v>
      </c>
      <c r="E192" s="7"/>
      <c r="F192" s="7" t="s">
        <v>9</v>
      </c>
      <c r="G192" s="7"/>
      <c r="H192" s="8" t="s">
        <v>69</v>
      </c>
    </row>
    <row r="193" spans="1:10" x14ac:dyDescent="0.25">
      <c r="B193" s="5">
        <v>43384</v>
      </c>
      <c r="C193" s="6">
        <v>0.86458333333333337</v>
      </c>
      <c r="D193" s="7" t="s">
        <v>69</v>
      </c>
      <c r="E193" s="7"/>
      <c r="F193" s="7" t="s">
        <v>9</v>
      </c>
      <c r="G193" s="7"/>
      <c r="H193" s="8" t="s">
        <v>67</v>
      </c>
    </row>
    <row r="194" spans="1:10" x14ac:dyDescent="0.25">
      <c r="B194" s="5">
        <v>43384</v>
      </c>
      <c r="C194" s="6">
        <v>0.86458333333333337</v>
      </c>
      <c r="D194" s="7" t="s">
        <v>68</v>
      </c>
      <c r="E194" s="7"/>
      <c r="F194" s="7" t="s">
        <v>9</v>
      </c>
      <c r="G194" s="7"/>
      <c r="H194" s="8" t="s">
        <v>70</v>
      </c>
    </row>
    <row r="195" spans="1:10" x14ac:dyDescent="0.25">
      <c r="B195" s="5">
        <v>43387</v>
      </c>
      <c r="C195" s="6">
        <v>0.625</v>
      </c>
      <c r="D195" s="7" t="s">
        <v>67</v>
      </c>
      <c r="E195" s="7"/>
      <c r="F195" s="7" t="s">
        <v>9</v>
      </c>
      <c r="G195" s="7"/>
      <c r="H195" s="8" t="s">
        <v>70</v>
      </c>
    </row>
    <row r="196" spans="1:10" x14ac:dyDescent="0.25">
      <c r="B196" s="5">
        <v>43387</v>
      </c>
      <c r="C196" s="6">
        <v>0.86458333333333337</v>
      </c>
      <c r="D196" s="7" t="s">
        <v>69</v>
      </c>
      <c r="E196" s="7"/>
      <c r="F196" s="7" t="s">
        <v>9</v>
      </c>
      <c r="G196" s="7"/>
      <c r="H196" s="8" t="s">
        <v>68</v>
      </c>
    </row>
    <row r="197" spans="1:10" x14ac:dyDescent="0.25">
      <c r="B197" s="5">
        <v>43421</v>
      </c>
      <c r="C197" s="6">
        <v>0.625</v>
      </c>
      <c r="D197" s="7" t="s">
        <v>70</v>
      </c>
      <c r="E197" s="7"/>
      <c r="F197" s="7" t="s">
        <v>9</v>
      </c>
      <c r="G197" s="7"/>
      <c r="H197" s="8" t="s">
        <v>68</v>
      </c>
    </row>
    <row r="198" spans="1:10" x14ac:dyDescent="0.25">
      <c r="B198" s="5">
        <v>43421</v>
      </c>
      <c r="C198" s="6">
        <v>0.86458333333333337</v>
      </c>
      <c r="D198" s="7" t="s">
        <v>67</v>
      </c>
      <c r="E198" s="7"/>
      <c r="F198" s="7" t="s">
        <v>9</v>
      </c>
      <c r="G198" s="7"/>
      <c r="H198" s="8" t="s">
        <v>69</v>
      </c>
    </row>
    <row r="199" spans="1:10" x14ac:dyDescent="0.25">
      <c r="B199" s="5">
        <v>43424</v>
      </c>
      <c r="C199" s="6">
        <v>0.86458333333333337</v>
      </c>
      <c r="D199" s="7" t="s">
        <v>68</v>
      </c>
      <c r="E199" s="7"/>
      <c r="F199" s="7" t="s">
        <v>9</v>
      </c>
      <c r="G199" s="7"/>
      <c r="H199" s="8" t="s">
        <v>67</v>
      </c>
    </row>
    <row r="200" spans="1:10" ht="15.75" thickBot="1" x14ac:dyDescent="0.3">
      <c r="B200" s="9">
        <v>43424</v>
      </c>
      <c r="C200" s="10">
        <v>0.86458333333333337</v>
      </c>
      <c r="D200" s="11" t="s">
        <v>70</v>
      </c>
      <c r="E200" s="11"/>
      <c r="F200" s="11" t="s">
        <v>9</v>
      </c>
      <c r="G200" s="11"/>
      <c r="H200" s="12" t="s">
        <v>69</v>
      </c>
    </row>
    <row r="202" spans="1:10" ht="15.75" thickBot="1" x14ac:dyDescent="0.3"/>
    <row r="203" spans="1:10" x14ac:dyDescent="0.25">
      <c r="A203" s="14" t="s">
        <v>12</v>
      </c>
      <c r="B203" s="15" t="s">
        <v>13</v>
      </c>
      <c r="C203" s="15" t="s">
        <v>14</v>
      </c>
      <c r="D203" s="16" t="s">
        <v>15</v>
      </c>
      <c r="E203" s="15" t="s">
        <v>16</v>
      </c>
      <c r="F203" s="16" t="s">
        <v>17</v>
      </c>
      <c r="G203" s="15" t="s">
        <v>18</v>
      </c>
      <c r="H203" s="16" t="s">
        <v>19</v>
      </c>
      <c r="I203" s="15" t="s">
        <v>20</v>
      </c>
      <c r="J203" s="17" t="s">
        <v>21</v>
      </c>
    </row>
    <row r="204" spans="1:10" x14ac:dyDescent="0.25">
      <c r="A204" s="18">
        <v>1</v>
      </c>
      <c r="B204" s="7" t="s">
        <v>67</v>
      </c>
      <c r="C204" s="7"/>
      <c r="D204" s="7"/>
      <c r="E204" s="7"/>
      <c r="F204" s="7"/>
      <c r="G204" s="7"/>
      <c r="H204" s="7"/>
      <c r="I204" s="7"/>
      <c r="J204" s="8"/>
    </row>
    <row r="205" spans="1:10" x14ac:dyDescent="0.25">
      <c r="A205" s="18">
        <v>2</v>
      </c>
      <c r="B205" s="7" t="s">
        <v>70</v>
      </c>
      <c r="C205" s="7"/>
      <c r="D205" s="7"/>
      <c r="E205" s="7"/>
      <c r="F205" s="7"/>
      <c r="G205" s="7"/>
      <c r="H205" s="7"/>
      <c r="I205" s="7"/>
      <c r="J205" s="8"/>
    </row>
    <row r="206" spans="1:10" x14ac:dyDescent="0.25">
      <c r="A206" s="18">
        <v>3</v>
      </c>
      <c r="B206" s="7" t="s">
        <v>68</v>
      </c>
      <c r="C206" s="7"/>
      <c r="D206" s="7"/>
      <c r="E206" s="7"/>
      <c r="F206" s="7"/>
      <c r="G206" s="7"/>
      <c r="H206" s="7"/>
      <c r="I206" s="7"/>
      <c r="J206" s="8"/>
    </row>
    <row r="207" spans="1:10" ht="15.75" thickBot="1" x14ac:dyDescent="0.3">
      <c r="A207" s="19">
        <v>4</v>
      </c>
      <c r="B207" s="11" t="s">
        <v>69</v>
      </c>
      <c r="C207" s="11"/>
      <c r="D207" s="11"/>
      <c r="E207" s="11"/>
      <c r="F207" s="11"/>
      <c r="G207" s="11"/>
      <c r="H207" s="11"/>
      <c r="I207" s="11"/>
      <c r="J207" s="12"/>
    </row>
    <row r="210" spans="1:8" x14ac:dyDescent="0.25">
      <c r="A210" t="s">
        <v>71</v>
      </c>
    </row>
    <row r="211" spans="1:8" x14ac:dyDescent="0.25">
      <c r="A211" t="s">
        <v>36</v>
      </c>
    </row>
    <row r="212" spans="1:8" ht="15.75" thickBot="1" x14ac:dyDescent="0.3"/>
    <row r="213" spans="1:8" x14ac:dyDescent="0.25">
      <c r="B213" s="14" t="s">
        <v>3</v>
      </c>
      <c r="C213" s="15" t="s">
        <v>4</v>
      </c>
      <c r="D213" s="15" t="s">
        <v>5</v>
      </c>
      <c r="E213" s="37" t="s">
        <v>6</v>
      </c>
      <c r="F213" s="38"/>
      <c r="G213" s="39"/>
      <c r="H213" s="21" t="s">
        <v>7</v>
      </c>
    </row>
    <row r="214" spans="1:8" x14ac:dyDescent="0.25">
      <c r="B214" s="5">
        <v>43349</v>
      </c>
      <c r="C214" s="6">
        <v>0.66666666666666663</v>
      </c>
      <c r="D214" s="7" t="s">
        <v>72</v>
      </c>
      <c r="E214" s="7"/>
      <c r="F214" s="7" t="s">
        <v>9</v>
      </c>
      <c r="G214" s="7"/>
      <c r="H214" s="8" t="s">
        <v>73</v>
      </c>
    </row>
    <row r="215" spans="1:8" x14ac:dyDescent="0.25">
      <c r="B215" s="5">
        <v>43349</v>
      </c>
      <c r="C215" s="6">
        <v>0.86458333333333337</v>
      </c>
      <c r="D215" s="7" t="s">
        <v>74</v>
      </c>
      <c r="E215" s="7"/>
      <c r="F215" s="7" t="s">
        <v>9</v>
      </c>
      <c r="G215" s="7"/>
      <c r="H215" s="8" t="s">
        <v>75</v>
      </c>
    </row>
    <row r="216" spans="1:8" x14ac:dyDescent="0.25">
      <c r="B216" s="5">
        <v>43352</v>
      </c>
      <c r="C216" s="6">
        <v>0.75</v>
      </c>
      <c r="D216" s="7" t="s">
        <v>73</v>
      </c>
      <c r="E216" s="7"/>
      <c r="F216" s="7" t="s">
        <v>9</v>
      </c>
      <c r="G216" s="7"/>
      <c r="H216" s="8" t="s">
        <v>74</v>
      </c>
    </row>
    <row r="217" spans="1:8" x14ac:dyDescent="0.25">
      <c r="B217" s="5">
        <v>43353</v>
      </c>
      <c r="C217" s="6">
        <v>0.86458333333333337</v>
      </c>
      <c r="D217" s="7" t="s">
        <v>75</v>
      </c>
      <c r="E217" s="7"/>
      <c r="F217" s="7" t="s">
        <v>9</v>
      </c>
      <c r="G217" s="7"/>
      <c r="H217" s="8" t="s">
        <v>72</v>
      </c>
    </row>
    <row r="218" spans="1:8" x14ac:dyDescent="0.25">
      <c r="B218" s="5">
        <v>43386</v>
      </c>
      <c r="C218" s="6">
        <v>0.75</v>
      </c>
      <c r="D218" s="7" t="s">
        <v>73</v>
      </c>
      <c r="E218" s="7"/>
      <c r="F218" s="7" t="s">
        <v>9</v>
      </c>
      <c r="G218" s="7"/>
      <c r="H218" s="8" t="s">
        <v>75</v>
      </c>
    </row>
    <row r="219" spans="1:8" x14ac:dyDescent="0.25">
      <c r="B219" s="5">
        <v>43386</v>
      </c>
      <c r="C219" s="6">
        <v>0.75</v>
      </c>
      <c r="D219" s="7" t="s">
        <v>74</v>
      </c>
      <c r="E219" s="7"/>
      <c r="F219" s="7" t="s">
        <v>9</v>
      </c>
      <c r="G219" s="7"/>
      <c r="H219" s="8" t="s">
        <v>72</v>
      </c>
    </row>
    <row r="220" spans="1:8" x14ac:dyDescent="0.25">
      <c r="B220" s="5">
        <v>43389</v>
      </c>
      <c r="C220" s="6">
        <v>0.66666666666666663</v>
      </c>
      <c r="D220" s="7" t="s">
        <v>72</v>
      </c>
      <c r="E220" s="7"/>
      <c r="F220" s="7" t="s">
        <v>9</v>
      </c>
      <c r="G220" s="7"/>
      <c r="H220" s="8" t="s">
        <v>75</v>
      </c>
    </row>
    <row r="221" spans="1:8" x14ac:dyDescent="0.25">
      <c r="B221" s="5">
        <v>43389</v>
      </c>
      <c r="C221" s="6">
        <v>0.86458333333333337</v>
      </c>
      <c r="D221" s="7" t="s">
        <v>74</v>
      </c>
      <c r="E221" s="7"/>
      <c r="F221" s="7" t="s">
        <v>9</v>
      </c>
      <c r="G221" s="7"/>
      <c r="H221" s="8" t="s">
        <v>73</v>
      </c>
    </row>
    <row r="222" spans="1:8" x14ac:dyDescent="0.25">
      <c r="B222" s="5">
        <v>43419</v>
      </c>
      <c r="C222" s="6">
        <v>0.66666666666666663</v>
      </c>
      <c r="D222" s="7" t="s">
        <v>72</v>
      </c>
      <c r="E222" s="7"/>
      <c r="F222" s="7" t="s">
        <v>9</v>
      </c>
      <c r="G222" s="7"/>
      <c r="H222" s="8" t="s">
        <v>74</v>
      </c>
    </row>
    <row r="223" spans="1:8" x14ac:dyDescent="0.25">
      <c r="B223" s="5">
        <v>43420</v>
      </c>
      <c r="C223" s="6">
        <v>0.86458333333333337</v>
      </c>
      <c r="D223" s="7" t="s">
        <v>75</v>
      </c>
      <c r="E223" s="7"/>
      <c r="F223" s="7" t="s">
        <v>9</v>
      </c>
      <c r="G223" s="7"/>
      <c r="H223" s="8" t="s">
        <v>73</v>
      </c>
    </row>
    <row r="224" spans="1:8" x14ac:dyDescent="0.25">
      <c r="B224" s="5">
        <v>43423</v>
      </c>
      <c r="C224" s="6">
        <v>0.75</v>
      </c>
      <c r="D224" s="7" t="s">
        <v>75</v>
      </c>
      <c r="E224" s="7"/>
      <c r="F224" s="7" t="s">
        <v>9</v>
      </c>
      <c r="G224" s="7"/>
      <c r="H224" s="8" t="s">
        <v>74</v>
      </c>
    </row>
    <row r="225" spans="1:10" ht="15.75" thickBot="1" x14ac:dyDescent="0.3">
      <c r="B225" s="9">
        <v>43423</v>
      </c>
      <c r="C225" s="10">
        <v>0.75</v>
      </c>
      <c r="D225" s="11" t="s">
        <v>73</v>
      </c>
      <c r="E225" s="7"/>
      <c r="F225" s="11" t="s">
        <v>9</v>
      </c>
      <c r="G225" s="7"/>
      <c r="H225" s="12" t="s">
        <v>72</v>
      </c>
    </row>
    <row r="227" spans="1:10" ht="15.75" thickBot="1" x14ac:dyDescent="0.3"/>
    <row r="228" spans="1:10" x14ac:dyDescent="0.25">
      <c r="A228" s="14" t="s">
        <v>12</v>
      </c>
      <c r="B228" s="15" t="s">
        <v>13</v>
      </c>
      <c r="C228" s="15" t="s">
        <v>14</v>
      </c>
      <c r="D228" s="16" t="s">
        <v>15</v>
      </c>
      <c r="E228" s="15" t="s">
        <v>16</v>
      </c>
      <c r="F228" s="16" t="s">
        <v>17</v>
      </c>
      <c r="G228" s="15" t="s">
        <v>18</v>
      </c>
      <c r="H228" s="16" t="s">
        <v>19</v>
      </c>
      <c r="I228" s="15" t="s">
        <v>20</v>
      </c>
      <c r="J228" s="17" t="s">
        <v>21</v>
      </c>
    </row>
    <row r="229" spans="1:10" x14ac:dyDescent="0.25">
      <c r="A229" s="18">
        <v>1</v>
      </c>
      <c r="B229" s="7" t="s">
        <v>73</v>
      </c>
      <c r="C229" s="7"/>
      <c r="D229" s="7"/>
      <c r="E229" s="7"/>
      <c r="F229" s="7"/>
      <c r="G229" s="7"/>
      <c r="H229" s="7"/>
      <c r="I229" s="7"/>
      <c r="J229" s="8"/>
    </row>
    <row r="230" spans="1:10" x14ac:dyDescent="0.25">
      <c r="A230" s="18">
        <v>2</v>
      </c>
      <c r="B230" s="7" t="s">
        <v>74</v>
      </c>
      <c r="C230" s="7"/>
      <c r="D230" s="7"/>
      <c r="E230" s="7"/>
      <c r="F230" s="7"/>
      <c r="G230" s="7"/>
      <c r="H230" s="7"/>
      <c r="I230" s="7"/>
      <c r="J230" s="8"/>
    </row>
    <row r="231" spans="1:10" x14ac:dyDescent="0.25">
      <c r="A231" s="18">
        <v>3</v>
      </c>
      <c r="B231" s="7" t="s">
        <v>72</v>
      </c>
      <c r="C231" s="7"/>
      <c r="D231" s="7"/>
      <c r="E231" s="7"/>
      <c r="F231" s="7"/>
      <c r="G231" s="7"/>
      <c r="H231" s="7"/>
      <c r="I231" s="7"/>
      <c r="J231" s="8"/>
    </row>
    <row r="232" spans="1:10" ht="15.75" thickBot="1" x14ac:dyDescent="0.3">
      <c r="A232" s="19">
        <v>4</v>
      </c>
      <c r="B232" s="11" t="s">
        <v>75</v>
      </c>
      <c r="C232" s="7"/>
      <c r="D232" s="11"/>
      <c r="E232" s="11"/>
      <c r="F232" s="11"/>
      <c r="G232" s="11"/>
      <c r="H232" s="11"/>
      <c r="I232" s="11"/>
      <c r="J232" s="12"/>
    </row>
    <row r="235" spans="1:10" x14ac:dyDescent="0.25">
      <c r="A235" t="s">
        <v>22</v>
      </c>
    </row>
    <row r="236" spans="1:10" ht="15.75" thickBot="1" x14ac:dyDescent="0.3"/>
    <row r="237" spans="1:10" x14ac:dyDescent="0.25">
      <c r="B237" s="14" t="s">
        <v>3</v>
      </c>
      <c r="C237" s="15" t="s">
        <v>4</v>
      </c>
      <c r="D237" s="15" t="s">
        <v>5</v>
      </c>
      <c r="E237" s="40" t="s">
        <v>6</v>
      </c>
      <c r="F237" s="40"/>
      <c r="G237" s="40"/>
      <c r="H237" s="21" t="s">
        <v>7</v>
      </c>
    </row>
    <row r="238" spans="1:10" x14ac:dyDescent="0.25">
      <c r="B238" s="5">
        <v>43351</v>
      </c>
      <c r="C238" s="6">
        <v>0.75</v>
      </c>
      <c r="D238" s="7" t="s">
        <v>76</v>
      </c>
      <c r="E238" s="7"/>
      <c r="F238" s="7" t="s">
        <v>9</v>
      </c>
      <c r="G238" s="7"/>
      <c r="H238" s="8" t="s">
        <v>77</v>
      </c>
    </row>
    <row r="239" spans="1:10" x14ac:dyDescent="0.25">
      <c r="B239" s="5">
        <v>43351</v>
      </c>
      <c r="C239" s="6">
        <v>0.86458333333333337</v>
      </c>
      <c r="D239" s="7" t="s">
        <v>78</v>
      </c>
      <c r="E239" s="7"/>
      <c r="F239" s="7" t="s">
        <v>9</v>
      </c>
      <c r="G239" s="7"/>
      <c r="H239" s="8" t="s">
        <v>79</v>
      </c>
    </row>
    <row r="240" spans="1:10" x14ac:dyDescent="0.25">
      <c r="B240" s="5">
        <v>43354</v>
      </c>
      <c r="C240" s="6">
        <v>0.86458333333333337</v>
      </c>
      <c r="D240" s="7" t="s">
        <v>79</v>
      </c>
      <c r="E240" s="7"/>
      <c r="F240" s="7" t="s">
        <v>9</v>
      </c>
      <c r="G240" s="7"/>
      <c r="H240" s="8" t="s">
        <v>80</v>
      </c>
    </row>
    <row r="241" spans="1:10" x14ac:dyDescent="0.25">
      <c r="B241" s="5">
        <v>43354</v>
      </c>
      <c r="C241" s="6">
        <v>0.86458333333333337</v>
      </c>
      <c r="D241" s="7" t="s">
        <v>77</v>
      </c>
      <c r="E241" s="7"/>
      <c r="F241" s="7" t="s">
        <v>9</v>
      </c>
      <c r="G241" s="7"/>
      <c r="H241" s="8" t="s">
        <v>78</v>
      </c>
    </row>
    <row r="242" spans="1:10" x14ac:dyDescent="0.25">
      <c r="B242" s="5">
        <v>43385</v>
      </c>
      <c r="C242" s="6">
        <v>0.86458333333333337</v>
      </c>
      <c r="D242" s="7" t="s">
        <v>76</v>
      </c>
      <c r="E242" s="7"/>
      <c r="F242" s="7" t="s">
        <v>9</v>
      </c>
      <c r="G242" s="7"/>
      <c r="H242" s="8" t="s">
        <v>78</v>
      </c>
    </row>
    <row r="243" spans="1:10" x14ac:dyDescent="0.25">
      <c r="B243" s="5">
        <v>43385</v>
      </c>
      <c r="C243" s="6">
        <v>0.86458333333333337</v>
      </c>
      <c r="D243" s="7" t="s">
        <v>79</v>
      </c>
      <c r="E243" s="7"/>
      <c r="F243" s="7" t="s">
        <v>9</v>
      </c>
      <c r="G243" s="7"/>
      <c r="H243" s="8" t="s">
        <v>77</v>
      </c>
    </row>
    <row r="244" spans="1:10" x14ac:dyDescent="0.25">
      <c r="B244" s="5">
        <v>43388</v>
      </c>
      <c r="C244" s="6">
        <v>0.86458333333333337</v>
      </c>
      <c r="D244" s="7" t="s">
        <v>76</v>
      </c>
      <c r="E244" s="7"/>
      <c r="F244" s="7" t="s">
        <v>9</v>
      </c>
      <c r="G244" s="7"/>
      <c r="H244" s="8" t="s">
        <v>79</v>
      </c>
    </row>
    <row r="245" spans="1:10" x14ac:dyDescent="0.25">
      <c r="B245" s="5">
        <v>43388</v>
      </c>
      <c r="C245" s="6">
        <v>0.86458333333333337</v>
      </c>
      <c r="D245" s="7" t="s">
        <v>78</v>
      </c>
      <c r="E245" s="7"/>
      <c r="F245" s="7" t="s">
        <v>9</v>
      </c>
      <c r="G245" s="7"/>
      <c r="H245" s="8" t="s">
        <v>77</v>
      </c>
    </row>
    <row r="246" spans="1:10" x14ac:dyDescent="0.25">
      <c r="B246" s="5">
        <v>43419</v>
      </c>
      <c r="C246" s="6">
        <v>0.86458333333333337</v>
      </c>
      <c r="D246" s="7" t="s">
        <v>78</v>
      </c>
      <c r="E246" s="7"/>
      <c r="F246" s="7" t="s">
        <v>9</v>
      </c>
      <c r="G246" s="7"/>
      <c r="H246" s="8" t="s">
        <v>80</v>
      </c>
    </row>
    <row r="247" spans="1:10" x14ac:dyDescent="0.25">
      <c r="B247" s="5">
        <v>43419</v>
      </c>
      <c r="C247" s="6">
        <v>0.86458333333333337</v>
      </c>
      <c r="D247" s="7" t="s">
        <v>77</v>
      </c>
      <c r="E247" s="7"/>
      <c r="F247" s="7" t="s">
        <v>9</v>
      </c>
      <c r="G247" s="7"/>
      <c r="H247" s="8" t="s">
        <v>79</v>
      </c>
    </row>
    <row r="248" spans="1:10" x14ac:dyDescent="0.25">
      <c r="B248" s="5">
        <v>43422</v>
      </c>
      <c r="C248" s="6">
        <v>0.75</v>
      </c>
      <c r="D248" s="7" t="s">
        <v>77</v>
      </c>
      <c r="E248" s="7"/>
      <c r="F248" s="7" t="s">
        <v>9</v>
      </c>
      <c r="G248" s="7"/>
      <c r="H248" s="8" t="s">
        <v>80</v>
      </c>
    </row>
    <row r="249" spans="1:10" ht="15.75" thickBot="1" x14ac:dyDescent="0.3">
      <c r="B249" s="9">
        <v>43422</v>
      </c>
      <c r="C249" s="10">
        <v>0.75</v>
      </c>
      <c r="D249" s="11" t="s">
        <v>79</v>
      </c>
      <c r="E249" s="11"/>
      <c r="F249" s="11" t="s">
        <v>9</v>
      </c>
      <c r="G249" s="11"/>
      <c r="H249" s="12" t="s">
        <v>78</v>
      </c>
    </row>
    <row r="251" spans="1:10" ht="15.75" thickBot="1" x14ac:dyDescent="0.3"/>
    <row r="252" spans="1:10" x14ac:dyDescent="0.25">
      <c r="A252" s="14" t="s">
        <v>12</v>
      </c>
      <c r="B252" s="15" t="s">
        <v>13</v>
      </c>
      <c r="C252" s="15" t="s">
        <v>14</v>
      </c>
      <c r="D252" s="16" t="s">
        <v>15</v>
      </c>
      <c r="E252" s="15" t="s">
        <v>16</v>
      </c>
      <c r="F252" s="16" t="s">
        <v>17</v>
      </c>
      <c r="G252" s="15" t="s">
        <v>18</v>
      </c>
      <c r="H252" s="16" t="s">
        <v>19</v>
      </c>
      <c r="I252" s="15" t="s">
        <v>20</v>
      </c>
      <c r="J252" s="17" t="s">
        <v>21</v>
      </c>
    </row>
    <row r="253" spans="1:10" x14ac:dyDescent="0.25">
      <c r="A253" s="18">
        <v>1</v>
      </c>
      <c r="B253" s="7" t="s">
        <v>80</v>
      </c>
      <c r="C253" s="7"/>
      <c r="D253" s="7"/>
      <c r="E253" s="7"/>
      <c r="F253" s="7"/>
      <c r="G253" s="7"/>
      <c r="H253" s="7"/>
      <c r="I253" s="7"/>
      <c r="J253" s="8"/>
    </row>
    <row r="254" spans="1:10" x14ac:dyDescent="0.25">
      <c r="A254" s="18">
        <v>2</v>
      </c>
      <c r="B254" s="7" t="s">
        <v>78</v>
      </c>
      <c r="C254" s="7"/>
      <c r="D254" s="7"/>
      <c r="E254" s="7"/>
      <c r="F254" s="7"/>
      <c r="G254" s="7"/>
      <c r="H254" s="7"/>
      <c r="I254" s="7"/>
      <c r="J254" s="8"/>
    </row>
    <row r="255" spans="1:10" x14ac:dyDescent="0.25">
      <c r="A255" s="18">
        <v>3</v>
      </c>
      <c r="B255" s="7" t="s">
        <v>79</v>
      </c>
      <c r="C255" s="7"/>
      <c r="D255" s="7"/>
      <c r="E255" s="7"/>
      <c r="F255" s="7"/>
      <c r="G255" s="7"/>
      <c r="H255" s="7"/>
      <c r="I255" s="7"/>
      <c r="J255" s="8"/>
    </row>
    <row r="256" spans="1:10" ht="15.75" thickBot="1" x14ac:dyDescent="0.3">
      <c r="A256" s="19">
        <v>4</v>
      </c>
      <c r="B256" s="11" t="s">
        <v>77</v>
      </c>
      <c r="C256" s="11"/>
      <c r="D256" s="11"/>
      <c r="E256" s="11"/>
      <c r="F256" s="11"/>
      <c r="G256" s="11"/>
      <c r="H256" s="11"/>
      <c r="I256" s="11"/>
      <c r="J256" s="12"/>
    </row>
    <row r="259" spans="1:8" x14ac:dyDescent="0.25">
      <c r="A259" t="s">
        <v>26</v>
      </c>
    </row>
    <row r="260" spans="1:8" ht="15.75" thickBot="1" x14ac:dyDescent="0.3"/>
    <row r="261" spans="1:8" x14ac:dyDescent="0.25">
      <c r="B261" s="14" t="s">
        <v>3</v>
      </c>
      <c r="C261" s="15" t="s">
        <v>4</v>
      </c>
      <c r="D261" s="15" t="s">
        <v>5</v>
      </c>
      <c r="E261" s="40" t="s">
        <v>6</v>
      </c>
      <c r="F261" s="40"/>
      <c r="G261" s="40"/>
      <c r="H261" s="21" t="s">
        <v>7</v>
      </c>
    </row>
    <row r="262" spans="1:8" x14ac:dyDescent="0.25">
      <c r="B262" s="5">
        <v>43350</v>
      </c>
      <c r="C262" s="6">
        <v>0.75</v>
      </c>
      <c r="D262" s="7" t="s">
        <v>81</v>
      </c>
      <c r="E262" s="7"/>
      <c r="F262" s="7" t="s">
        <v>9</v>
      </c>
      <c r="G262" s="7"/>
      <c r="H262" s="8" t="s">
        <v>82</v>
      </c>
    </row>
    <row r="263" spans="1:8" x14ac:dyDescent="0.25">
      <c r="B263" s="5">
        <v>43350</v>
      </c>
      <c r="C263" s="6">
        <v>0.86458333333333337</v>
      </c>
      <c r="D263" s="7" t="s">
        <v>83</v>
      </c>
      <c r="E263" s="7"/>
      <c r="F263" s="7" t="s">
        <v>9</v>
      </c>
      <c r="G263" s="7"/>
      <c r="H263" s="8" t="s">
        <v>84</v>
      </c>
    </row>
    <row r="264" spans="1:8" x14ac:dyDescent="0.25">
      <c r="B264" s="5">
        <v>43353</v>
      </c>
      <c r="C264" s="6">
        <v>0.86458333333333337</v>
      </c>
      <c r="D264" s="7" t="s">
        <v>84</v>
      </c>
      <c r="E264" s="7"/>
      <c r="F264" s="7" t="s">
        <v>9</v>
      </c>
      <c r="G264" s="7"/>
      <c r="H264" s="8" t="s">
        <v>81</v>
      </c>
    </row>
    <row r="265" spans="1:8" x14ac:dyDescent="0.25">
      <c r="B265" s="5">
        <v>43353</v>
      </c>
      <c r="C265" s="6">
        <v>0.86458333333333337</v>
      </c>
      <c r="D265" s="7" t="s">
        <v>82</v>
      </c>
      <c r="E265" s="7"/>
      <c r="F265" s="7" t="s">
        <v>9</v>
      </c>
      <c r="G265" s="7"/>
      <c r="H265" s="8" t="s">
        <v>83</v>
      </c>
    </row>
    <row r="266" spans="1:8" x14ac:dyDescent="0.25">
      <c r="B266" s="5">
        <v>43384</v>
      </c>
      <c r="C266" s="6">
        <v>0.86458333333333337</v>
      </c>
      <c r="D266" s="7" t="s">
        <v>83</v>
      </c>
      <c r="E266" s="7"/>
      <c r="F266" s="7" t="s">
        <v>9</v>
      </c>
      <c r="G266" s="7"/>
      <c r="H266" s="8" t="s">
        <v>81</v>
      </c>
    </row>
    <row r="267" spans="1:8" x14ac:dyDescent="0.25">
      <c r="B267" s="5">
        <v>43384</v>
      </c>
      <c r="C267" s="6">
        <v>0.86458333333333337</v>
      </c>
      <c r="D267" s="7" t="s">
        <v>82</v>
      </c>
      <c r="E267" s="7"/>
      <c r="F267" s="7" t="s">
        <v>9</v>
      </c>
      <c r="G267" s="7"/>
      <c r="H267" s="8" t="s">
        <v>84</v>
      </c>
    </row>
    <row r="268" spans="1:8" x14ac:dyDescent="0.25">
      <c r="B268" s="5">
        <v>43387</v>
      </c>
      <c r="C268" s="6">
        <v>0.75</v>
      </c>
      <c r="D268" s="7" t="s">
        <v>81</v>
      </c>
      <c r="E268" s="7"/>
      <c r="F268" s="7" t="s">
        <v>9</v>
      </c>
      <c r="G268" s="7"/>
      <c r="H268" s="8" t="s">
        <v>84</v>
      </c>
    </row>
    <row r="269" spans="1:8" x14ac:dyDescent="0.25">
      <c r="B269" s="5">
        <v>43387</v>
      </c>
      <c r="C269" s="6">
        <v>0.75</v>
      </c>
      <c r="D269" s="7" t="s">
        <v>83</v>
      </c>
      <c r="E269" s="7"/>
      <c r="F269" s="7" t="s">
        <v>9</v>
      </c>
      <c r="G269" s="7"/>
      <c r="H269" s="8" t="s">
        <v>82</v>
      </c>
    </row>
    <row r="270" spans="1:8" x14ac:dyDescent="0.25">
      <c r="B270" s="5">
        <v>43420</v>
      </c>
      <c r="C270" s="6">
        <v>0.75</v>
      </c>
      <c r="D270" s="7" t="s">
        <v>81</v>
      </c>
      <c r="E270" s="7"/>
      <c r="F270" s="7" t="s">
        <v>9</v>
      </c>
      <c r="G270" s="7"/>
      <c r="H270" s="8" t="s">
        <v>83</v>
      </c>
    </row>
    <row r="271" spans="1:8" x14ac:dyDescent="0.25">
      <c r="B271" s="5">
        <v>43420</v>
      </c>
      <c r="C271" s="6">
        <v>0.75</v>
      </c>
      <c r="D271" s="7" t="s">
        <v>84</v>
      </c>
      <c r="E271" s="7"/>
      <c r="F271" s="7" t="s">
        <v>9</v>
      </c>
      <c r="G271" s="7"/>
      <c r="H271" s="8" t="s">
        <v>82</v>
      </c>
    </row>
    <row r="272" spans="1:8" x14ac:dyDescent="0.25">
      <c r="B272" s="5">
        <v>43424</v>
      </c>
      <c r="C272" s="6">
        <v>0.86458333333333337</v>
      </c>
      <c r="D272" s="7" t="s">
        <v>82</v>
      </c>
      <c r="E272" s="7"/>
      <c r="F272" s="7" t="s">
        <v>9</v>
      </c>
      <c r="G272" s="7"/>
      <c r="H272" s="8" t="s">
        <v>81</v>
      </c>
    </row>
    <row r="273" spans="1:10" ht="15.75" thickBot="1" x14ac:dyDescent="0.3">
      <c r="B273" s="9">
        <v>43424</v>
      </c>
      <c r="C273" s="10">
        <v>0.86458333333333337</v>
      </c>
      <c r="D273" s="11" t="s">
        <v>84</v>
      </c>
      <c r="E273" s="11"/>
      <c r="F273" s="11" t="s">
        <v>9</v>
      </c>
      <c r="G273" s="11"/>
      <c r="H273" s="12" t="s">
        <v>83</v>
      </c>
    </row>
    <row r="274" spans="1:10" ht="15.75" thickBot="1" x14ac:dyDescent="0.3"/>
    <row r="275" spans="1:10" x14ac:dyDescent="0.25">
      <c r="A275" s="14" t="s">
        <v>12</v>
      </c>
      <c r="B275" s="15" t="s">
        <v>13</v>
      </c>
      <c r="C275" s="15" t="s">
        <v>14</v>
      </c>
      <c r="D275" s="16" t="s">
        <v>15</v>
      </c>
      <c r="E275" s="15" t="s">
        <v>16</v>
      </c>
      <c r="F275" s="16" t="s">
        <v>17</v>
      </c>
      <c r="G275" s="15" t="s">
        <v>18</v>
      </c>
      <c r="H275" s="16" t="s">
        <v>19</v>
      </c>
      <c r="I275" s="15" t="s">
        <v>20</v>
      </c>
      <c r="J275" s="17" t="s">
        <v>21</v>
      </c>
    </row>
    <row r="276" spans="1:10" x14ac:dyDescent="0.25">
      <c r="A276" s="18">
        <v>1</v>
      </c>
      <c r="B276" s="7" t="s">
        <v>81</v>
      </c>
      <c r="C276" s="7"/>
      <c r="D276" s="7"/>
      <c r="E276" s="7"/>
      <c r="F276" s="7"/>
      <c r="G276" s="7"/>
      <c r="H276" s="7"/>
      <c r="I276" s="7"/>
      <c r="J276" s="8"/>
    </row>
    <row r="277" spans="1:10" x14ac:dyDescent="0.25">
      <c r="A277" s="18">
        <v>2</v>
      </c>
      <c r="B277" s="7" t="s">
        <v>83</v>
      </c>
      <c r="C277" s="7"/>
      <c r="D277" s="7"/>
      <c r="E277" s="7"/>
      <c r="F277" s="7"/>
      <c r="G277" s="7"/>
      <c r="H277" s="7"/>
      <c r="I277" s="7"/>
      <c r="J277" s="8"/>
    </row>
    <row r="278" spans="1:10" x14ac:dyDescent="0.25">
      <c r="A278" s="18">
        <v>3</v>
      </c>
      <c r="B278" s="7" t="s">
        <v>82</v>
      </c>
      <c r="C278" s="7"/>
      <c r="D278" s="7"/>
      <c r="E278" s="7"/>
      <c r="F278" s="7"/>
      <c r="G278" s="7"/>
      <c r="H278" s="7"/>
      <c r="I278" s="7"/>
      <c r="J278" s="8"/>
    </row>
    <row r="279" spans="1:10" ht="15.75" thickBot="1" x14ac:dyDescent="0.3">
      <c r="A279" s="19">
        <v>4</v>
      </c>
      <c r="B279" s="11" t="s">
        <v>84</v>
      </c>
      <c r="C279" s="11"/>
      <c r="D279" s="11"/>
      <c r="E279" s="11"/>
      <c r="F279" s="11"/>
      <c r="G279" s="11"/>
      <c r="H279" s="11"/>
      <c r="I279" s="11"/>
      <c r="J279" s="12"/>
    </row>
    <row r="282" spans="1:10" x14ac:dyDescent="0.25">
      <c r="A282" t="s">
        <v>30</v>
      </c>
    </row>
    <row r="283" spans="1:10" ht="15.75" thickBot="1" x14ac:dyDescent="0.3"/>
    <row r="284" spans="1:10" x14ac:dyDescent="0.25">
      <c r="B284" s="28" t="s">
        <v>3</v>
      </c>
      <c r="C284" s="29" t="s">
        <v>4</v>
      </c>
      <c r="D284" s="29" t="s">
        <v>5</v>
      </c>
      <c r="E284" s="40" t="s">
        <v>6</v>
      </c>
      <c r="F284" s="40"/>
      <c r="G284" s="40"/>
      <c r="H284" s="30" t="s">
        <v>7</v>
      </c>
    </row>
    <row r="285" spans="1:10" x14ac:dyDescent="0.25">
      <c r="B285" s="31">
        <v>43349</v>
      </c>
      <c r="C285" s="27">
        <v>0.75</v>
      </c>
      <c r="D285" s="26" t="s">
        <v>85</v>
      </c>
      <c r="E285" s="26"/>
      <c r="F285" s="26" t="s">
        <v>9</v>
      </c>
      <c r="G285" s="26"/>
      <c r="H285" s="32" t="s">
        <v>86</v>
      </c>
    </row>
    <row r="286" spans="1:10" x14ac:dyDescent="0.25">
      <c r="B286" s="31">
        <v>43349</v>
      </c>
      <c r="C286" s="27">
        <v>0.86458333333333337</v>
      </c>
      <c r="D286" s="26" t="s">
        <v>87</v>
      </c>
      <c r="E286" s="26"/>
      <c r="F286" s="26" t="s">
        <v>9</v>
      </c>
      <c r="G286" s="26"/>
      <c r="H286" s="32" t="s">
        <v>88</v>
      </c>
    </row>
    <row r="287" spans="1:10" x14ac:dyDescent="0.25">
      <c r="B287" s="31">
        <v>43352</v>
      </c>
      <c r="C287" s="27">
        <v>0.75</v>
      </c>
      <c r="D287" s="26" t="s">
        <v>88</v>
      </c>
      <c r="E287" s="26"/>
      <c r="F287" s="26" t="s">
        <v>9</v>
      </c>
      <c r="G287" s="26"/>
      <c r="H287" s="32" t="s">
        <v>85</v>
      </c>
    </row>
    <row r="288" spans="1:10" x14ac:dyDescent="0.25">
      <c r="B288" s="31">
        <v>43352</v>
      </c>
      <c r="C288" s="27">
        <v>0.86458333333333337</v>
      </c>
      <c r="D288" s="26" t="s">
        <v>86</v>
      </c>
      <c r="E288" s="26"/>
      <c r="F288" s="26" t="s">
        <v>9</v>
      </c>
      <c r="G288" s="26"/>
      <c r="H288" s="32" t="s">
        <v>89</v>
      </c>
    </row>
    <row r="289" spans="1:10" x14ac:dyDescent="0.25">
      <c r="B289" s="31">
        <v>43386</v>
      </c>
      <c r="C289" s="27">
        <v>0.75</v>
      </c>
      <c r="D289" s="26" t="s">
        <v>85</v>
      </c>
      <c r="E289" s="26"/>
      <c r="F289" s="26" t="s">
        <v>9</v>
      </c>
      <c r="G289" s="26"/>
      <c r="H289" s="32" t="s">
        <v>89</v>
      </c>
    </row>
    <row r="290" spans="1:10" x14ac:dyDescent="0.25">
      <c r="B290" s="31">
        <v>43386</v>
      </c>
      <c r="C290" s="27">
        <v>0.86458333333333337</v>
      </c>
      <c r="D290" s="26" t="s">
        <v>88</v>
      </c>
      <c r="E290" s="26"/>
      <c r="F290" s="26" t="s">
        <v>9</v>
      </c>
      <c r="G290" s="26"/>
      <c r="H290" s="32" t="s">
        <v>86</v>
      </c>
    </row>
    <row r="291" spans="1:10" x14ac:dyDescent="0.25">
      <c r="B291" s="31">
        <v>43389</v>
      </c>
      <c r="C291" s="27">
        <v>0.75</v>
      </c>
      <c r="D291" s="26" t="s">
        <v>85</v>
      </c>
      <c r="E291" s="26"/>
      <c r="F291" s="26" t="s">
        <v>9</v>
      </c>
      <c r="G291" s="26"/>
      <c r="H291" s="32" t="s">
        <v>88</v>
      </c>
    </row>
    <row r="292" spans="1:10" x14ac:dyDescent="0.25">
      <c r="B292" s="31">
        <v>43389</v>
      </c>
      <c r="C292" s="27">
        <v>0.86458333333333337</v>
      </c>
      <c r="D292" s="26" t="s">
        <v>87</v>
      </c>
      <c r="E292" s="26"/>
      <c r="F292" s="26" t="s">
        <v>9</v>
      </c>
      <c r="G292" s="26"/>
      <c r="H292" s="32" t="s">
        <v>86</v>
      </c>
    </row>
    <row r="293" spans="1:10" x14ac:dyDescent="0.25">
      <c r="B293" s="31">
        <v>43420</v>
      </c>
      <c r="C293" s="27">
        <v>0.86458333333333337</v>
      </c>
      <c r="D293" s="26" t="s">
        <v>87</v>
      </c>
      <c r="E293" s="26"/>
      <c r="F293" s="26" t="s">
        <v>9</v>
      </c>
      <c r="G293" s="26"/>
      <c r="H293" s="32" t="s">
        <v>85</v>
      </c>
    </row>
    <row r="294" spans="1:10" x14ac:dyDescent="0.25">
      <c r="B294" s="31">
        <v>43420</v>
      </c>
      <c r="C294" s="27">
        <v>0.86458333333333337</v>
      </c>
      <c r="D294" s="26" t="s">
        <v>86</v>
      </c>
      <c r="E294" s="26"/>
      <c r="F294" s="26" t="s">
        <v>9</v>
      </c>
      <c r="G294" s="26"/>
      <c r="H294" s="32" t="s">
        <v>88</v>
      </c>
    </row>
    <row r="295" spans="1:10" x14ac:dyDescent="0.25">
      <c r="B295" s="31">
        <v>43423</v>
      </c>
      <c r="C295" s="27">
        <v>0.86458333333333337</v>
      </c>
      <c r="D295" s="26" t="s">
        <v>86</v>
      </c>
      <c r="E295" s="26"/>
      <c r="F295" s="26" t="s">
        <v>9</v>
      </c>
      <c r="G295" s="26"/>
      <c r="H295" s="32" t="s">
        <v>85</v>
      </c>
    </row>
    <row r="296" spans="1:10" ht="15.75" thickBot="1" x14ac:dyDescent="0.3">
      <c r="B296" s="33">
        <v>43423</v>
      </c>
      <c r="C296" s="34">
        <v>0.86458333333333337</v>
      </c>
      <c r="D296" s="35" t="s">
        <v>88</v>
      </c>
      <c r="E296" s="35"/>
      <c r="F296" s="35" t="s">
        <v>9</v>
      </c>
      <c r="G296" s="35"/>
      <c r="H296" s="36" t="s">
        <v>89</v>
      </c>
    </row>
    <row r="297" spans="1:10" ht="15.75" thickBot="1" x14ac:dyDescent="0.3"/>
    <row r="298" spans="1:10" x14ac:dyDescent="0.25">
      <c r="A298" s="14" t="s">
        <v>12</v>
      </c>
      <c r="B298" s="20" t="s">
        <v>13</v>
      </c>
      <c r="C298" s="20" t="s">
        <v>14</v>
      </c>
      <c r="D298" s="20" t="s">
        <v>15</v>
      </c>
      <c r="E298" s="20" t="s">
        <v>16</v>
      </c>
      <c r="F298" s="20" t="s">
        <v>17</v>
      </c>
      <c r="G298" s="20" t="s">
        <v>18</v>
      </c>
      <c r="H298" s="20" t="s">
        <v>19</v>
      </c>
      <c r="I298" s="20" t="s">
        <v>20</v>
      </c>
      <c r="J298" s="21" t="s">
        <v>21</v>
      </c>
    </row>
    <row r="299" spans="1:10" x14ac:dyDescent="0.25">
      <c r="A299" s="18">
        <v>1</v>
      </c>
      <c r="B299" s="7" t="s">
        <v>88</v>
      </c>
      <c r="C299" s="7"/>
      <c r="D299" s="7"/>
      <c r="E299" s="7"/>
      <c r="F299" s="7"/>
      <c r="G299" s="7"/>
      <c r="H299" s="7"/>
      <c r="I299" s="7"/>
      <c r="J299" s="8"/>
    </row>
    <row r="300" spans="1:10" x14ac:dyDescent="0.25">
      <c r="A300" s="18">
        <v>2</v>
      </c>
      <c r="B300" s="7" t="s">
        <v>85</v>
      </c>
      <c r="C300" s="7"/>
      <c r="D300" s="7"/>
      <c r="E300" s="7"/>
      <c r="F300" s="7"/>
      <c r="G300" s="7"/>
      <c r="H300" s="7"/>
      <c r="I300" s="7"/>
      <c r="J300" s="8"/>
    </row>
    <row r="301" spans="1:10" x14ac:dyDescent="0.25">
      <c r="A301" s="18">
        <v>3</v>
      </c>
      <c r="B301" s="7" t="s">
        <v>86</v>
      </c>
      <c r="C301" s="7"/>
      <c r="D301" s="7"/>
      <c r="E301" s="7"/>
      <c r="F301" s="7"/>
      <c r="G301" s="7"/>
      <c r="H301" s="7"/>
      <c r="I301" s="7"/>
      <c r="J301" s="8"/>
    </row>
    <row r="302" spans="1:10" ht="15.75" thickBot="1" x14ac:dyDescent="0.3">
      <c r="A302" s="19">
        <v>4</v>
      </c>
      <c r="B302" s="11" t="s">
        <v>89</v>
      </c>
      <c r="C302" s="11"/>
      <c r="D302" s="11"/>
      <c r="E302" s="11"/>
      <c r="F302" s="11"/>
      <c r="G302" s="11"/>
      <c r="H302" s="11"/>
      <c r="I302" s="11"/>
      <c r="J302" s="12"/>
    </row>
  </sheetData>
  <mergeCells count="16">
    <mergeCell ref="K14:L14"/>
    <mergeCell ref="E83:G83"/>
    <mergeCell ref="E284:G284"/>
    <mergeCell ref="E6:G6"/>
    <mergeCell ref="E21:G21"/>
    <mergeCell ref="E36:G36"/>
    <mergeCell ref="E51:G51"/>
    <mergeCell ref="E68:G68"/>
    <mergeCell ref="E237:G237"/>
    <mergeCell ref="E261:G261"/>
    <mergeCell ref="E98:G98"/>
    <mergeCell ref="E113:G113"/>
    <mergeCell ref="E129:G129"/>
    <mergeCell ref="E144:G144"/>
    <mergeCell ref="E165:G165"/>
    <mergeCell ref="E213:G213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Lolo</dc:creator>
  <cp:lastModifiedBy>Jacques PASQUIER</cp:lastModifiedBy>
  <dcterms:created xsi:type="dcterms:W3CDTF">2018-09-06T14:10:20Z</dcterms:created>
  <dcterms:modified xsi:type="dcterms:W3CDTF">2018-09-22T23:59:58Z</dcterms:modified>
</cp:coreProperties>
</file>