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acqu_000\Documents\Calculs\"/>
    </mc:Choice>
  </mc:AlternateContent>
  <bookViews>
    <workbookView xWindow="0" yWindow="0" windowWidth="28800" windowHeight="12585" tabRatio="946"/>
  </bookViews>
  <sheets>
    <sheet name="Orth" sheetId="1" r:id="rId1"/>
    <sheet name="Conj" sheetId="2" r:id="rId2"/>
    <sheet name="Gram" sheetId="3" r:id="rId3"/>
    <sheet name="Voca" sheetId="4" r:id="rId4"/>
    <sheet name="Ecrit" sheetId="5" r:id="rId5"/>
    <sheet name="Dictée" sheetId="18" r:id="rId6"/>
    <sheet name="Exposé" sheetId="6" r:id="rId7"/>
    <sheet name="Lecture" sheetId="21" r:id="rId8"/>
    <sheet name="Poésie" sheetId="7" r:id="rId9"/>
    <sheet name="Num" sheetId="8" r:id="rId10"/>
    <sheet name="Calcul" sheetId="9" r:id="rId11"/>
    <sheet name="Calculmental" sheetId="10" r:id="rId12"/>
    <sheet name="Problèmes" sheetId="11" r:id="rId13"/>
    <sheet name="Mesures" sheetId="12" r:id="rId14"/>
    <sheet name="Géométrie" sheetId="13" r:id="rId15"/>
    <sheet name="Histoire" sheetId="14" r:id="rId16"/>
    <sheet name="Géographie" sheetId="15" r:id="rId17"/>
    <sheet name="Sciences" sheetId="16" r:id="rId18"/>
    <sheet name="Anglais" sheetId="17" r:id="rId19"/>
    <sheet name="EPS" sheetId="19" r:id="rId20"/>
    <sheet name="Comportement" sheetId="20" r:id="rId21"/>
    <sheet name="Bilans" sheetId="23" r:id="rId22"/>
    <sheet name="Bulletins" sheetId="24" r:id="rId23"/>
    <sheet name="Données" sheetId="25" r:id="rId24"/>
  </sheets>
  <definedNames>
    <definedName name="Changement">Données!$A$50:$A$53</definedName>
    <definedName name="Compétence">Données!$A$55:$A$57</definedName>
    <definedName name="Groupe">Données!$A$45:$A$48</definedName>
    <definedName name="Nom_complet">Données!$C$1:$C$29</definedName>
    <definedName name="Noms">Données!$A$1:$A$29</definedName>
    <definedName name="Périodes">Données!$A$38:$A$43</definedName>
    <definedName name="Prénoms">Données!$B$1:$B$29</definedName>
    <definedName name="_xlnm.Print_Area" localSheetId="22">Bulletins!$A$1:$I$75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23" l="1"/>
  <c r="G25" i="20"/>
  <c r="Q25" i="17"/>
  <c r="Q25" i="16"/>
  <c r="Q25" i="15"/>
  <c r="Q25" i="14"/>
  <c r="Q25" i="13"/>
  <c r="Q25" i="12"/>
  <c r="Q25" i="11"/>
  <c r="Q25" i="10"/>
  <c r="Q25" i="9"/>
  <c r="Q25" i="7"/>
  <c r="Q25" i="6"/>
  <c r="O25" i="18"/>
  <c r="Q25" i="5"/>
  <c r="Q25" i="3"/>
  <c r="Q25" i="1"/>
  <c r="B2" i="24" l="1"/>
  <c r="C1" i="19" l="1"/>
  <c r="A5" i="19"/>
  <c r="B5" i="19"/>
  <c r="C5" i="19"/>
  <c r="A6" i="19"/>
  <c r="B6" i="19"/>
  <c r="C6" i="19"/>
  <c r="A7" i="19"/>
  <c r="B7" i="19"/>
  <c r="C7" i="19"/>
  <c r="A8" i="19"/>
  <c r="B8" i="19"/>
  <c r="C8" i="19"/>
  <c r="A9" i="19"/>
  <c r="B9" i="19"/>
  <c r="C9" i="19"/>
  <c r="A10" i="19"/>
  <c r="B10" i="19"/>
  <c r="C10" i="19"/>
  <c r="A11" i="19"/>
  <c r="B11" i="19"/>
  <c r="C11" i="19"/>
  <c r="A12" i="19"/>
  <c r="B12" i="19"/>
  <c r="C12" i="19"/>
  <c r="A13" i="19"/>
  <c r="B13" i="19"/>
  <c r="C13" i="19"/>
  <c r="A14" i="19"/>
  <c r="B14" i="19"/>
  <c r="C14" i="19"/>
  <c r="A15" i="19"/>
  <c r="B15" i="19"/>
  <c r="C15" i="19"/>
  <c r="A16" i="19"/>
  <c r="B16" i="19"/>
  <c r="C16" i="19"/>
  <c r="A17" i="19"/>
  <c r="B17" i="19"/>
  <c r="C17" i="19"/>
  <c r="A18" i="19"/>
  <c r="B18" i="19"/>
  <c r="C18" i="19"/>
  <c r="A19" i="19"/>
  <c r="B19" i="19"/>
  <c r="C19" i="19"/>
  <c r="A20" i="19"/>
  <c r="B20" i="19"/>
  <c r="C20" i="19"/>
  <c r="A21" i="19"/>
  <c r="B21" i="19"/>
  <c r="C21" i="19"/>
  <c r="A22" i="19"/>
  <c r="B22" i="19"/>
  <c r="C22" i="19"/>
  <c r="A23" i="19"/>
  <c r="B23" i="19"/>
  <c r="C23" i="19"/>
  <c r="A24" i="19"/>
  <c r="B24" i="19"/>
  <c r="C24" i="19"/>
  <c r="A25" i="19"/>
  <c r="B25" i="19"/>
  <c r="C25" i="19"/>
  <c r="A26" i="19"/>
  <c r="B26" i="19"/>
  <c r="C26" i="19"/>
  <c r="A27" i="19"/>
  <c r="B27" i="19"/>
  <c r="C27" i="19"/>
  <c r="A28" i="19"/>
  <c r="B28" i="19"/>
  <c r="C28" i="19"/>
  <c r="A29" i="19"/>
  <c r="B29" i="19"/>
  <c r="C29" i="19"/>
  <c r="A30" i="19"/>
  <c r="B30" i="19"/>
  <c r="C30" i="19"/>
  <c r="A31" i="19"/>
  <c r="B31" i="19"/>
  <c r="C31" i="19"/>
  <c r="A32" i="19"/>
  <c r="B32" i="19"/>
  <c r="C32" i="19"/>
  <c r="B4" i="19"/>
  <c r="A4" i="19"/>
  <c r="C1" i="20" l="1"/>
  <c r="C5" i="20"/>
  <c r="C6" i="20"/>
  <c r="C7" i="20"/>
  <c r="C8" i="20"/>
  <c r="C9" i="20"/>
  <c r="C10" i="20"/>
  <c r="C11" i="20"/>
  <c r="C12" i="20"/>
  <c r="C13" i="20"/>
  <c r="C14" i="20"/>
  <c r="C15" i="20"/>
  <c r="C16" i="20"/>
  <c r="C17" i="20"/>
  <c r="C18" i="20"/>
  <c r="C19" i="20"/>
  <c r="C20" i="20"/>
  <c r="C21" i="20"/>
  <c r="C22" i="20"/>
  <c r="C23" i="20"/>
  <c r="C24" i="20"/>
  <c r="C25" i="20"/>
  <c r="C26" i="20"/>
  <c r="C27" i="20"/>
  <c r="C28" i="20"/>
  <c r="C29" i="20"/>
  <c r="C30" i="20"/>
  <c r="C31" i="20"/>
  <c r="C32" i="20"/>
  <c r="B5" i="20"/>
  <c r="B6" i="20"/>
  <c r="B7" i="20"/>
  <c r="B8" i="20"/>
  <c r="B9" i="20"/>
  <c r="B10" i="20"/>
  <c r="B11" i="20"/>
  <c r="B12" i="20"/>
  <c r="B13" i="20"/>
  <c r="B14" i="20"/>
  <c r="B15" i="20"/>
  <c r="B16" i="20"/>
  <c r="B17" i="20"/>
  <c r="B18" i="20"/>
  <c r="B19" i="20"/>
  <c r="B20" i="20"/>
  <c r="B21" i="20"/>
  <c r="B22" i="20"/>
  <c r="B23" i="20"/>
  <c r="B24" i="20"/>
  <c r="B25" i="20"/>
  <c r="B26" i="20"/>
  <c r="B27" i="20"/>
  <c r="B28" i="20"/>
  <c r="B29" i="20"/>
  <c r="B30" i="20"/>
  <c r="B31" i="20"/>
  <c r="B32" i="20"/>
  <c r="B4" i="20"/>
  <c r="A5" i="20"/>
  <c r="A6" i="20"/>
  <c r="A7" i="20"/>
  <c r="A8" i="20"/>
  <c r="A9" i="20"/>
  <c r="A10" i="20"/>
  <c r="A11" i="20"/>
  <c r="A12" i="20"/>
  <c r="A13" i="20"/>
  <c r="A14" i="20"/>
  <c r="A15" i="20"/>
  <c r="A16" i="20"/>
  <c r="A17" i="20"/>
  <c r="A18" i="20"/>
  <c r="A19" i="20"/>
  <c r="A20" i="20"/>
  <c r="A21" i="20"/>
  <c r="A22" i="20"/>
  <c r="A23" i="20"/>
  <c r="A24" i="20"/>
  <c r="A25" i="20"/>
  <c r="A26" i="20"/>
  <c r="A27" i="20"/>
  <c r="A28" i="20"/>
  <c r="A29" i="20"/>
  <c r="A30" i="20"/>
  <c r="A31" i="20"/>
  <c r="A32" i="20"/>
  <c r="A4" i="20"/>
  <c r="AA7" i="23" l="1"/>
  <c r="O5" i="21"/>
  <c r="O6" i="21"/>
  <c r="O7" i="21"/>
  <c r="O8" i="21"/>
  <c r="O9" i="21"/>
  <c r="O10" i="21"/>
  <c r="O11" i="21"/>
  <c r="O12" i="21"/>
  <c r="O13" i="21"/>
  <c r="O14" i="21"/>
  <c r="O15" i="21"/>
  <c r="O16" i="21"/>
  <c r="O17" i="21"/>
  <c r="O18" i="21"/>
  <c r="O19" i="21"/>
  <c r="O20" i="21"/>
  <c r="O21" i="21"/>
  <c r="O22" i="21"/>
  <c r="O23" i="21"/>
  <c r="O24" i="21"/>
  <c r="O25" i="21"/>
  <c r="O26" i="21"/>
  <c r="O27" i="21"/>
  <c r="O28" i="21"/>
  <c r="O29" i="21"/>
  <c r="O30" i="21"/>
  <c r="O31" i="21"/>
  <c r="O32" i="21"/>
  <c r="O4" i="21"/>
  <c r="L5" i="7"/>
  <c r="L6" i="7"/>
  <c r="L7" i="7"/>
  <c r="L8" i="7"/>
  <c r="L9" i="7"/>
  <c r="L10" i="7"/>
  <c r="L11" i="7"/>
  <c r="L12" i="7"/>
  <c r="L13" i="7"/>
  <c r="L14" i="7"/>
  <c r="L15" i="7"/>
  <c r="L16" i="7"/>
  <c r="L17" i="7"/>
  <c r="L18" i="7"/>
  <c r="L19" i="7"/>
  <c r="L20" i="7"/>
  <c r="L21" i="7"/>
  <c r="L22" i="7"/>
  <c r="L23" i="7"/>
  <c r="L24" i="7"/>
  <c r="L25" i="7"/>
  <c r="L26" i="7"/>
  <c r="L27" i="7"/>
  <c r="L28" i="7"/>
  <c r="L29" i="7"/>
  <c r="L30" i="7"/>
  <c r="L31" i="7"/>
  <c r="L32" i="7"/>
  <c r="L5" i="8"/>
  <c r="L6" i="8"/>
  <c r="L7" i="8"/>
  <c r="L8" i="8"/>
  <c r="L9" i="8"/>
  <c r="L10" i="8"/>
  <c r="Q25" i="8" s="1"/>
  <c r="L11" i="8"/>
  <c r="L12" i="8"/>
  <c r="L13" i="8"/>
  <c r="L14" i="8"/>
  <c r="L15" i="8"/>
  <c r="L16" i="8"/>
  <c r="L17" i="8"/>
  <c r="L18" i="8"/>
  <c r="L19" i="8"/>
  <c r="L20" i="8"/>
  <c r="L21" i="8"/>
  <c r="L22" i="8"/>
  <c r="L23" i="8"/>
  <c r="L24" i="8"/>
  <c r="L25" i="8"/>
  <c r="L26" i="8"/>
  <c r="L27" i="8"/>
  <c r="L28" i="8"/>
  <c r="L29" i="8"/>
  <c r="L30" i="8"/>
  <c r="L31" i="8"/>
  <c r="L32" i="8"/>
  <c r="L5" i="9"/>
  <c r="L6" i="9"/>
  <c r="L7" i="9"/>
  <c r="L8" i="9"/>
  <c r="L9" i="9"/>
  <c r="L10" i="9"/>
  <c r="L11" i="9"/>
  <c r="L12" i="9"/>
  <c r="L13" i="9"/>
  <c r="L14" i="9"/>
  <c r="L15" i="9"/>
  <c r="L16" i="9"/>
  <c r="L17" i="9"/>
  <c r="L18" i="9"/>
  <c r="L19" i="9"/>
  <c r="L20" i="9"/>
  <c r="L21" i="9"/>
  <c r="L22" i="9"/>
  <c r="L23" i="9"/>
  <c r="L24" i="9"/>
  <c r="L25" i="9"/>
  <c r="L26" i="9"/>
  <c r="L27" i="9"/>
  <c r="L28" i="9"/>
  <c r="L29" i="9"/>
  <c r="L30" i="9"/>
  <c r="L31" i="9"/>
  <c r="L32" i="9"/>
  <c r="L5" i="10"/>
  <c r="L6" i="10"/>
  <c r="L7" i="10"/>
  <c r="L8" i="10"/>
  <c r="L9" i="10"/>
  <c r="L10" i="10"/>
  <c r="L11" i="10"/>
  <c r="L12" i="10"/>
  <c r="L13" i="10"/>
  <c r="L14" i="10"/>
  <c r="L15" i="10"/>
  <c r="L16" i="10"/>
  <c r="L17" i="10"/>
  <c r="L18" i="10"/>
  <c r="L19" i="10"/>
  <c r="L20" i="10"/>
  <c r="L21" i="10"/>
  <c r="L22" i="10"/>
  <c r="L23" i="10"/>
  <c r="L24" i="10"/>
  <c r="L25" i="10"/>
  <c r="L26" i="10"/>
  <c r="L27" i="10"/>
  <c r="L28" i="10"/>
  <c r="L29" i="10"/>
  <c r="L30" i="10"/>
  <c r="L31" i="10"/>
  <c r="L32" i="10"/>
  <c r="L5" i="11"/>
  <c r="L6" i="11"/>
  <c r="L7" i="11"/>
  <c r="L8" i="11"/>
  <c r="L9" i="11"/>
  <c r="L10" i="11"/>
  <c r="L11" i="11"/>
  <c r="L12" i="11"/>
  <c r="L13" i="11"/>
  <c r="L14" i="11"/>
  <c r="L15" i="11"/>
  <c r="L16" i="11"/>
  <c r="L17" i="11"/>
  <c r="L18" i="11"/>
  <c r="L19" i="11"/>
  <c r="L20" i="11"/>
  <c r="L21" i="11"/>
  <c r="L22" i="11"/>
  <c r="L23" i="11"/>
  <c r="L24" i="11"/>
  <c r="L25" i="11"/>
  <c r="L26" i="11"/>
  <c r="L27" i="11"/>
  <c r="L28" i="11"/>
  <c r="L29" i="11"/>
  <c r="L30" i="11"/>
  <c r="L31" i="11"/>
  <c r="L32" i="11"/>
  <c r="L5" i="12"/>
  <c r="L6" i="12"/>
  <c r="L7" i="12"/>
  <c r="L8" i="12"/>
  <c r="L9" i="12"/>
  <c r="L10" i="12"/>
  <c r="L11" i="12"/>
  <c r="L12" i="12"/>
  <c r="L13" i="12"/>
  <c r="L14" i="12"/>
  <c r="L15" i="12"/>
  <c r="L16" i="12"/>
  <c r="L17" i="12"/>
  <c r="L18" i="12"/>
  <c r="L19" i="12"/>
  <c r="L20" i="12"/>
  <c r="L21" i="12"/>
  <c r="L22" i="12"/>
  <c r="L23" i="12"/>
  <c r="L24" i="12"/>
  <c r="L25" i="12"/>
  <c r="L26" i="12"/>
  <c r="L27" i="12"/>
  <c r="L28" i="12"/>
  <c r="L29" i="12"/>
  <c r="L30" i="12"/>
  <c r="L31" i="12"/>
  <c r="L32" i="12"/>
  <c r="L5" i="13"/>
  <c r="L6" i="13"/>
  <c r="L7" i="13"/>
  <c r="L8" i="13"/>
  <c r="L9" i="13"/>
  <c r="L10" i="13"/>
  <c r="L11" i="13"/>
  <c r="L12" i="13"/>
  <c r="L13" i="13"/>
  <c r="L14" i="13"/>
  <c r="L15" i="13"/>
  <c r="L16" i="13"/>
  <c r="L17" i="13"/>
  <c r="L18" i="13"/>
  <c r="L19" i="13"/>
  <c r="L20" i="13"/>
  <c r="L21" i="13"/>
  <c r="L22" i="13"/>
  <c r="L23" i="13"/>
  <c r="L24" i="13"/>
  <c r="L25" i="13"/>
  <c r="L26" i="13"/>
  <c r="L27" i="13"/>
  <c r="L28" i="13"/>
  <c r="L29" i="13"/>
  <c r="L30" i="13"/>
  <c r="L31" i="13"/>
  <c r="L32" i="13"/>
  <c r="L5" i="14"/>
  <c r="L6" i="14"/>
  <c r="L7" i="14"/>
  <c r="L8" i="14"/>
  <c r="L9" i="14"/>
  <c r="L10" i="14"/>
  <c r="L11" i="14"/>
  <c r="L12" i="14"/>
  <c r="L13" i="14"/>
  <c r="L14" i="14"/>
  <c r="L15" i="14"/>
  <c r="L16" i="14"/>
  <c r="L17" i="14"/>
  <c r="L18" i="14"/>
  <c r="L19" i="14"/>
  <c r="L20" i="14"/>
  <c r="L21" i="14"/>
  <c r="L22" i="14"/>
  <c r="L23" i="14"/>
  <c r="L24" i="14"/>
  <c r="L25" i="14"/>
  <c r="L26" i="14"/>
  <c r="L27" i="14"/>
  <c r="L28" i="14"/>
  <c r="L29" i="14"/>
  <c r="L30" i="14"/>
  <c r="L31" i="14"/>
  <c r="L32" i="14"/>
  <c r="L5" i="15"/>
  <c r="L6" i="15"/>
  <c r="L7" i="15"/>
  <c r="L8" i="15"/>
  <c r="L9" i="15"/>
  <c r="L10" i="15"/>
  <c r="L11" i="15"/>
  <c r="L12" i="15"/>
  <c r="L13" i="15"/>
  <c r="L14" i="15"/>
  <c r="L15" i="15"/>
  <c r="L16" i="15"/>
  <c r="L17" i="15"/>
  <c r="L18" i="15"/>
  <c r="L19" i="15"/>
  <c r="L20" i="15"/>
  <c r="L21" i="15"/>
  <c r="L22" i="15"/>
  <c r="L23" i="15"/>
  <c r="L24" i="15"/>
  <c r="L25" i="15"/>
  <c r="L26" i="15"/>
  <c r="L27" i="15"/>
  <c r="L28" i="15"/>
  <c r="L29" i="15"/>
  <c r="L30" i="15"/>
  <c r="L31" i="15"/>
  <c r="L32" i="15"/>
  <c r="L5" i="16"/>
  <c r="L6" i="16"/>
  <c r="L7" i="16"/>
  <c r="L8" i="16"/>
  <c r="L9" i="16"/>
  <c r="L10" i="16"/>
  <c r="L11" i="16"/>
  <c r="L12" i="16"/>
  <c r="L13" i="16"/>
  <c r="L14" i="16"/>
  <c r="L15" i="16"/>
  <c r="L16" i="16"/>
  <c r="L17" i="16"/>
  <c r="L18" i="16"/>
  <c r="L19" i="16"/>
  <c r="L20" i="16"/>
  <c r="L21" i="16"/>
  <c r="L22" i="16"/>
  <c r="L23" i="16"/>
  <c r="L24" i="16"/>
  <c r="L25" i="16"/>
  <c r="L26" i="16"/>
  <c r="L27" i="16"/>
  <c r="L28" i="16"/>
  <c r="L29" i="16"/>
  <c r="L30" i="16"/>
  <c r="L31" i="16"/>
  <c r="L32" i="16"/>
  <c r="L5" i="17"/>
  <c r="L6" i="17"/>
  <c r="L7" i="17"/>
  <c r="L8" i="17"/>
  <c r="L9" i="17"/>
  <c r="L10" i="17"/>
  <c r="L11" i="17"/>
  <c r="L12" i="17"/>
  <c r="L13" i="17"/>
  <c r="L14" i="17"/>
  <c r="L15" i="17"/>
  <c r="L16" i="17"/>
  <c r="L17" i="17"/>
  <c r="L18" i="17"/>
  <c r="L19" i="17"/>
  <c r="L20" i="17"/>
  <c r="L21" i="17"/>
  <c r="L22" i="17"/>
  <c r="L23" i="17"/>
  <c r="L24" i="17"/>
  <c r="L25" i="17"/>
  <c r="L26" i="17"/>
  <c r="L27" i="17"/>
  <c r="L28" i="17"/>
  <c r="L29" i="17"/>
  <c r="L30" i="17"/>
  <c r="L31" i="17"/>
  <c r="L32" i="17"/>
  <c r="L5" i="6"/>
  <c r="L6" i="6"/>
  <c r="L7" i="6"/>
  <c r="L8" i="6"/>
  <c r="L9" i="6"/>
  <c r="L10" i="6"/>
  <c r="L11" i="6"/>
  <c r="L12" i="6"/>
  <c r="L13" i="6"/>
  <c r="L14" i="6"/>
  <c r="L15" i="6"/>
  <c r="L16" i="6"/>
  <c r="L17" i="6"/>
  <c r="L18" i="6"/>
  <c r="L19" i="6"/>
  <c r="L20" i="6"/>
  <c r="L21" i="6"/>
  <c r="L22" i="6"/>
  <c r="L23" i="6"/>
  <c r="L24" i="6"/>
  <c r="L25" i="6"/>
  <c r="L26" i="6"/>
  <c r="L27" i="6"/>
  <c r="L28" i="6"/>
  <c r="L29" i="6"/>
  <c r="L30" i="6"/>
  <c r="L31" i="6"/>
  <c r="L32" i="6"/>
  <c r="L4" i="7"/>
  <c r="L4" i="8"/>
  <c r="L4" i="9"/>
  <c r="L4" i="10"/>
  <c r="L4" i="11"/>
  <c r="L4" i="12"/>
  <c r="L4" i="13"/>
  <c r="L4" i="14"/>
  <c r="L4" i="15"/>
  <c r="L4" i="16"/>
  <c r="L4" i="17"/>
  <c r="L4" i="6"/>
  <c r="L5" i="3"/>
  <c r="L6" i="3"/>
  <c r="L7" i="3"/>
  <c r="L8" i="3"/>
  <c r="L9" i="3"/>
  <c r="L10" i="3"/>
  <c r="L11" i="3"/>
  <c r="L12" i="3"/>
  <c r="L13" i="3"/>
  <c r="L14" i="3"/>
  <c r="L15" i="3"/>
  <c r="L16" i="3"/>
  <c r="L17" i="3"/>
  <c r="L18" i="3"/>
  <c r="L19" i="3"/>
  <c r="L20" i="3"/>
  <c r="L21" i="3"/>
  <c r="L22" i="3"/>
  <c r="L23" i="3"/>
  <c r="L24" i="3"/>
  <c r="L25" i="3"/>
  <c r="L26" i="3"/>
  <c r="L27" i="3"/>
  <c r="L28" i="3"/>
  <c r="L29" i="3"/>
  <c r="L30" i="3"/>
  <c r="L31" i="3"/>
  <c r="L32" i="3"/>
  <c r="L5" i="4"/>
  <c r="Q25" i="4" s="1"/>
  <c r="L6" i="4"/>
  <c r="L7" i="4"/>
  <c r="L8" i="4"/>
  <c r="L9" i="4"/>
  <c r="L10" i="4"/>
  <c r="L11" i="4"/>
  <c r="L12" i="4"/>
  <c r="L13" i="4"/>
  <c r="L14" i="4"/>
  <c r="L15" i="4"/>
  <c r="L16" i="4"/>
  <c r="L17" i="4"/>
  <c r="L18" i="4"/>
  <c r="L19" i="4"/>
  <c r="L20" i="4"/>
  <c r="L21" i="4"/>
  <c r="L22" i="4"/>
  <c r="L23" i="4"/>
  <c r="L24" i="4"/>
  <c r="L25" i="4"/>
  <c r="L26" i="4"/>
  <c r="L27" i="4"/>
  <c r="L28" i="4"/>
  <c r="L29" i="4"/>
  <c r="L30" i="4"/>
  <c r="L31" i="4"/>
  <c r="L32" i="4"/>
  <c r="L5" i="5"/>
  <c r="L6" i="5"/>
  <c r="L7" i="5"/>
  <c r="L8" i="5"/>
  <c r="L9" i="5"/>
  <c r="L10" i="5"/>
  <c r="L11" i="5"/>
  <c r="L12" i="5"/>
  <c r="L13" i="5"/>
  <c r="L14" i="5"/>
  <c r="L15" i="5"/>
  <c r="L16" i="5"/>
  <c r="L17" i="5"/>
  <c r="L18" i="5"/>
  <c r="L19" i="5"/>
  <c r="L20" i="5"/>
  <c r="L21" i="5"/>
  <c r="L22" i="5"/>
  <c r="L23" i="5"/>
  <c r="L24" i="5"/>
  <c r="L25" i="5"/>
  <c r="L26" i="5"/>
  <c r="L27" i="5"/>
  <c r="L28" i="5"/>
  <c r="L29" i="5"/>
  <c r="L30" i="5"/>
  <c r="L31" i="5"/>
  <c r="L32" i="5"/>
  <c r="L5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J5" i="18"/>
  <c r="J6" i="18"/>
  <c r="J7" i="18"/>
  <c r="J8" i="18"/>
  <c r="J9" i="18"/>
  <c r="J10" i="18"/>
  <c r="J11" i="18"/>
  <c r="J12" i="18"/>
  <c r="J13" i="18"/>
  <c r="J14" i="18"/>
  <c r="J15" i="18"/>
  <c r="J16" i="18"/>
  <c r="J17" i="18"/>
  <c r="J18" i="18"/>
  <c r="J19" i="18"/>
  <c r="J20" i="18"/>
  <c r="J21" i="18"/>
  <c r="J22" i="18"/>
  <c r="J23" i="18"/>
  <c r="J24" i="18"/>
  <c r="J25" i="18"/>
  <c r="J26" i="18"/>
  <c r="J27" i="18"/>
  <c r="J28" i="18"/>
  <c r="J29" i="18"/>
  <c r="J30" i="18"/>
  <c r="J31" i="18"/>
  <c r="J32" i="18"/>
  <c r="J4" i="18"/>
  <c r="L4" i="3"/>
  <c r="L4" i="4"/>
  <c r="L4" i="5"/>
  <c r="L4" i="2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4" i="1"/>
  <c r="Q25" i="2" l="1"/>
  <c r="S25" i="21"/>
  <c r="G18" i="24"/>
  <c r="F18" i="24"/>
  <c r="E18" i="24"/>
  <c r="D18" i="24"/>
  <c r="C18" i="24"/>
  <c r="C1" i="3" l="1"/>
  <c r="C1" i="4"/>
  <c r="C1" i="5"/>
  <c r="C1" i="18"/>
  <c r="C1" i="6"/>
  <c r="C1" i="21"/>
  <c r="C1" i="7"/>
  <c r="C1" i="8"/>
  <c r="C1" i="9"/>
  <c r="C1" i="10"/>
  <c r="C1" i="11"/>
  <c r="C1" i="12"/>
  <c r="C1" i="13"/>
  <c r="C1" i="14"/>
  <c r="C1" i="15"/>
  <c r="C1" i="16"/>
  <c r="C1" i="17"/>
  <c r="C1" i="2"/>
  <c r="M7" i="24"/>
  <c r="A39" i="25" l="1"/>
  <c r="A40" i="25"/>
  <c r="A41" i="25"/>
  <c r="A42" i="25"/>
  <c r="A43" i="25"/>
  <c r="A38" i="25"/>
  <c r="C7" i="23"/>
  <c r="C8" i="23"/>
  <c r="C9" i="23"/>
  <c r="C10" i="23"/>
  <c r="C11" i="23"/>
  <c r="C12" i="23"/>
  <c r="C13" i="23"/>
  <c r="C14" i="23"/>
  <c r="C15" i="23"/>
  <c r="C16" i="23"/>
  <c r="C17" i="23"/>
  <c r="C18" i="23"/>
  <c r="C19" i="23"/>
  <c r="C20" i="23"/>
  <c r="C21" i="23"/>
  <c r="C22" i="23"/>
  <c r="C23" i="23"/>
  <c r="C24" i="23"/>
  <c r="C25" i="23"/>
  <c r="C26" i="23"/>
  <c r="C27" i="23"/>
  <c r="C28" i="23"/>
  <c r="C29" i="23"/>
  <c r="C30" i="23"/>
  <c r="C31" i="23"/>
  <c r="C32" i="23"/>
  <c r="C33" i="23"/>
  <c r="C34" i="23"/>
  <c r="B7" i="23"/>
  <c r="B8" i="23"/>
  <c r="B9" i="23"/>
  <c r="B10" i="23"/>
  <c r="B11" i="23"/>
  <c r="B12" i="23"/>
  <c r="B13" i="23"/>
  <c r="B14" i="23"/>
  <c r="B15" i="23"/>
  <c r="B16" i="23"/>
  <c r="B17" i="23"/>
  <c r="B18" i="23"/>
  <c r="B19" i="23"/>
  <c r="B20" i="23"/>
  <c r="B21" i="23"/>
  <c r="B22" i="23"/>
  <c r="B23" i="23"/>
  <c r="B24" i="23"/>
  <c r="B25" i="23"/>
  <c r="B26" i="23"/>
  <c r="B27" i="23"/>
  <c r="B28" i="23"/>
  <c r="B29" i="23"/>
  <c r="B30" i="23"/>
  <c r="B31" i="23"/>
  <c r="B32" i="23"/>
  <c r="B33" i="23"/>
  <c r="B34" i="23"/>
  <c r="B6" i="23"/>
  <c r="A7" i="23"/>
  <c r="A8" i="23"/>
  <c r="A9" i="23"/>
  <c r="A10" i="23"/>
  <c r="A11" i="23"/>
  <c r="A12" i="23"/>
  <c r="A13" i="23"/>
  <c r="A14" i="23"/>
  <c r="A15" i="23"/>
  <c r="A16" i="23"/>
  <c r="A17" i="23"/>
  <c r="A18" i="23"/>
  <c r="A19" i="23"/>
  <c r="A20" i="23"/>
  <c r="A21" i="23"/>
  <c r="A22" i="23"/>
  <c r="A23" i="23"/>
  <c r="A24" i="23"/>
  <c r="A25" i="23"/>
  <c r="A26" i="23"/>
  <c r="A27" i="23"/>
  <c r="A28" i="23"/>
  <c r="A29" i="23"/>
  <c r="A30" i="23"/>
  <c r="A31" i="23"/>
  <c r="A32" i="23"/>
  <c r="A33" i="23"/>
  <c r="A34" i="23"/>
  <c r="A6" i="23"/>
  <c r="B32" i="21"/>
  <c r="A32" i="21"/>
  <c r="B31" i="21"/>
  <c r="A31" i="21"/>
  <c r="B30" i="21"/>
  <c r="A30" i="21"/>
  <c r="B29" i="21"/>
  <c r="A29" i="21"/>
  <c r="B28" i="21"/>
  <c r="A28" i="21"/>
  <c r="B27" i="21"/>
  <c r="A27" i="21"/>
  <c r="B26" i="21"/>
  <c r="A26" i="21"/>
  <c r="B25" i="21"/>
  <c r="A25" i="21"/>
  <c r="B24" i="21"/>
  <c r="A24" i="21"/>
  <c r="B23" i="21"/>
  <c r="A23" i="21"/>
  <c r="B22" i="21"/>
  <c r="A22" i="21"/>
  <c r="B21" i="21"/>
  <c r="A21" i="21"/>
  <c r="B20" i="21"/>
  <c r="A20" i="21"/>
  <c r="B19" i="21"/>
  <c r="A19" i="21"/>
  <c r="B18" i="21"/>
  <c r="A18" i="21"/>
  <c r="B17" i="21"/>
  <c r="A17" i="21"/>
  <c r="B16" i="21"/>
  <c r="A16" i="21"/>
  <c r="B15" i="21"/>
  <c r="A15" i="21"/>
  <c r="B14" i="21"/>
  <c r="A14" i="21"/>
  <c r="B13" i="21"/>
  <c r="A13" i="21"/>
  <c r="B12" i="21"/>
  <c r="A12" i="21"/>
  <c r="B11" i="21"/>
  <c r="A11" i="21"/>
  <c r="B10" i="21"/>
  <c r="A10" i="21"/>
  <c r="B9" i="21"/>
  <c r="A9" i="21"/>
  <c r="B8" i="21"/>
  <c r="A8" i="21"/>
  <c r="B7" i="21"/>
  <c r="A7" i="21"/>
  <c r="B6" i="21"/>
  <c r="A6" i="21"/>
  <c r="B5" i="21"/>
  <c r="A5" i="21"/>
  <c r="B4" i="21"/>
  <c r="A4" i="21"/>
  <c r="C6" i="21" l="1"/>
  <c r="C8" i="21"/>
  <c r="C10" i="21"/>
  <c r="C12" i="21"/>
  <c r="C14" i="21"/>
  <c r="C16" i="21"/>
  <c r="C18" i="21"/>
  <c r="C20" i="21"/>
  <c r="C22" i="21"/>
  <c r="C24" i="21"/>
  <c r="C26" i="21"/>
  <c r="C28" i="21"/>
  <c r="C30" i="21"/>
  <c r="C32" i="21"/>
  <c r="C5" i="21"/>
  <c r="C7" i="21"/>
  <c r="C9" i="21"/>
  <c r="C11" i="21"/>
  <c r="C13" i="21"/>
  <c r="C15" i="21"/>
  <c r="C17" i="21"/>
  <c r="C19" i="21"/>
  <c r="C21" i="21"/>
  <c r="C23" i="21"/>
  <c r="C25" i="21"/>
  <c r="C27" i="21"/>
  <c r="C29" i="21"/>
  <c r="C31" i="21"/>
  <c r="C4" i="21"/>
  <c r="C2" i="25"/>
  <c r="C3" i="25"/>
  <c r="C4" i="25"/>
  <c r="C5" i="25"/>
  <c r="C6" i="25"/>
  <c r="C7" i="25"/>
  <c r="C8" i="25"/>
  <c r="C9" i="25"/>
  <c r="C10" i="25"/>
  <c r="C11" i="25"/>
  <c r="C12" i="25"/>
  <c r="C13" i="25"/>
  <c r="C14" i="25"/>
  <c r="C15" i="25"/>
  <c r="C16" i="25"/>
  <c r="C17" i="25"/>
  <c r="C18" i="25"/>
  <c r="C19" i="25"/>
  <c r="C20" i="25"/>
  <c r="C21" i="25"/>
  <c r="C22" i="25"/>
  <c r="C23" i="25"/>
  <c r="C24" i="25"/>
  <c r="C25" i="25"/>
  <c r="C26" i="25"/>
  <c r="C27" i="25"/>
  <c r="C28" i="25"/>
  <c r="C29" i="25"/>
  <c r="C1" i="25"/>
  <c r="J33" i="18"/>
  <c r="B32" i="18"/>
  <c r="A32" i="18"/>
  <c r="B31" i="18"/>
  <c r="A31" i="18"/>
  <c r="C31" i="18" s="1"/>
  <c r="B30" i="18"/>
  <c r="A30" i="18"/>
  <c r="B29" i="18"/>
  <c r="A29" i="18"/>
  <c r="B28" i="18"/>
  <c r="A28" i="18"/>
  <c r="B27" i="18"/>
  <c r="A27" i="18"/>
  <c r="C27" i="18" s="1"/>
  <c r="B26" i="18"/>
  <c r="A26" i="18"/>
  <c r="B25" i="18"/>
  <c r="A25" i="18"/>
  <c r="B24" i="18"/>
  <c r="A24" i="18"/>
  <c r="B23" i="18"/>
  <c r="A23" i="18"/>
  <c r="C23" i="18" s="1"/>
  <c r="B22" i="18"/>
  <c r="A22" i="18"/>
  <c r="B21" i="18"/>
  <c r="A21" i="18"/>
  <c r="B20" i="18"/>
  <c r="A20" i="18"/>
  <c r="B19" i="18"/>
  <c r="A19" i="18"/>
  <c r="C19" i="18" s="1"/>
  <c r="B18" i="18"/>
  <c r="A18" i="18"/>
  <c r="B17" i="18"/>
  <c r="A17" i="18"/>
  <c r="B16" i="18"/>
  <c r="A16" i="18"/>
  <c r="B15" i="18"/>
  <c r="A15" i="18"/>
  <c r="C15" i="18" s="1"/>
  <c r="B14" i="18"/>
  <c r="A14" i="18"/>
  <c r="B13" i="18"/>
  <c r="A13" i="18"/>
  <c r="B12" i="18"/>
  <c r="A12" i="18"/>
  <c r="B11" i="18"/>
  <c r="A11" i="18"/>
  <c r="B10" i="18"/>
  <c r="A10" i="18"/>
  <c r="B9" i="18"/>
  <c r="A9" i="18"/>
  <c r="B8" i="18"/>
  <c r="A8" i="18"/>
  <c r="B7" i="18"/>
  <c r="A7" i="18"/>
  <c r="B6" i="18"/>
  <c r="A6" i="18"/>
  <c r="B5" i="18"/>
  <c r="A5" i="18"/>
  <c r="B4" i="18"/>
  <c r="A4" i="18"/>
  <c r="L33" i="17"/>
  <c r="B32" i="17"/>
  <c r="A32" i="17"/>
  <c r="C32" i="17" s="1"/>
  <c r="B31" i="17"/>
  <c r="A31" i="17"/>
  <c r="B30" i="17"/>
  <c r="A30" i="17"/>
  <c r="C30" i="17" s="1"/>
  <c r="B29" i="17"/>
  <c r="A29" i="17"/>
  <c r="B28" i="17"/>
  <c r="A28" i="17"/>
  <c r="C28" i="17" s="1"/>
  <c r="B27" i="17"/>
  <c r="A27" i="17"/>
  <c r="B26" i="17"/>
  <c r="A26" i="17"/>
  <c r="C26" i="17" s="1"/>
  <c r="B25" i="17"/>
  <c r="A25" i="17"/>
  <c r="B24" i="17"/>
  <c r="A24" i="17"/>
  <c r="C24" i="17" s="1"/>
  <c r="B23" i="17"/>
  <c r="A23" i="17"/>
  <c r="B22" i="17"/>
  <c r="A22" i="17"/>
  <c r="C22" i="17" s="1"/>
  <c r="B21" i="17"/>
  <c r="A21" i="17"/>
  <c r="B20" i="17"/>
  <c r="A20" i="17"/>
  <c r="C20" i="17" s="1"/>
  <c r="B19" i="17"/>
  <c r="A19" i="17"/>
  <c r="B18" i="17"/>
  <c r="A18" i="17"/>
  <c r="C18" i="17" s="1"/>
  <c r="B17" i="17"/>
  <c r="A17" i="17"/>
  <c r="B16" i="17"/>
  <c r="A16" i="17"/>
  <c r="C16" i="17" s="1"/>
  <c r="B15" i="17"/>
  <c r="A15" i="17"/>
  <c r="B14" i="17"/>
  <c r="A14" i="17"/>
  <c r="C14" i="17" s="1"/>
  <c r="B13" i="17"/>
  <c r="A13" i="17"/>
  <c r="B12" i="17"/>
  <c r="A12" i="17"/>
  <c r="C12" i="17" s="1"/>
  <c r="B11" i="17"/>
  <c r="A11" i="17"/>
  <c r="B10" i="17"/>
  <c r="A10" i="17"/>
  <c r="B9" i="17"/>
  <c r="A9" i="17"/>
  <c r="B8" i="17"/>
  <c r="A8" i="17"/>
  <c r="C8" i="17" s="1"/>
  <c r="B7" i="17"/>
  <c r="A7" i="17"/>
  <c r="B6" i="17"/>
  <c r="A6" i="17"/>
  <c r="B5" i="17"/>
  <c r="A5" i="17"/>
  <c r="B4" i="17"/>
  <c r="A4" i="17"/>
  <c r="L33" i="16"/>
  <c r="B32" i="16"/>
  <c r="A32" i="16"/>
  <c r="C32" i="16" s="1"/>
  <c r="B31" i="16"/>
  <c r="A31" i="16"/>
  <c r="B30" i="16"/>
  <c r="A30" i="16"/>
  <c r="C30" i="16" s="1"/>
  <c r="B29" i="16"/>
  <c r="A29" i="16"/>
  <c r="B28" i="16"/>
  <c r="A28" i="16"/>
  <c r="C28" i="16" s="1"/>
  <c r="B27" i="16"/>
  <c r="A27" i="16"/>
  <c r="B26" i="16"/>
  <c r="A26" i="16"/>
  <c r="C26" i="16" s="1"/>
  <c r="B25" i="16"/>
  <c r="A25" i="16"/>
  <c r="B24" i="16"/>
  <c r="A24" i="16"/>
  <c r="C24" i="16" s="1"/>
  <c r="B23" i="16"/>
  <c r="A23" i="16"/>
  <c r="B22" i="16"/>
  <c r="A22" i="16"/>
  <c r="C22" i="16" s="1"/>
  <c r="B21" i="16"/>
  <c r="A21" i="16"/>
  <c r="B20" i="16"/>
  <c r="A20" i="16"/>
  <c r="C20" i="16" s="1"/>
  <c r="B19" i="16"/>
  <c r="A19" i="16"/>
  <c r="B18" i="16"/>
  <c r="A18" i="16"/>
  <c r="C18" i="16" s="1"/>
  <c r="B17" i="16"/>
  <c r="A17" i="16"/>
  <c r="B16" i="16"/>
  <c r="A16" i="16"/>
  <c r="C16" i="16" s="1"/>
  <c r="B15" i="16"/>
  <c r="A15" i="16"/>
  <c r="B14" i="16"/>
  <c r="A14" i="16"/>
  <c r="C14" i="16" s="1"/>
  <c r="B13" i="16"/>
  <c r="A13" i="16"/>
  <c r="B12" i="16"/>
  <c r="A12" i="16"/>
  <c r="C12" i="16" s="1"/>
  <c r="B11" i="16"/>
  <c r="A11" i="16"/>
  <c r="B10" i="16"/>
  <c r="A10" i="16"/>
  <c r="B9" i="16"/>
  <c r="A9" i="16"/>
  <c r="B8" i="16"/>
  <c r="A8" i="16"/>
  <c r="C8" i="16" s="1"/>
  <c r="B7" i="16"/>
  <c r="A7" i="16"/>
  <c r="B6" i="16"/>
  <c r="A6" i="16"/>
  <c r="B5" i="16"/>
  <c r="A5" i="16"/>
  <c r="B4" i="16"/>
  <c r="A4" i="16"/>
  <c r="L33" i="15"/>
  <c r="B32" i="15"/>
  <c r="A32" i="15"/>
  <c r="C32" i="15" s="1"/>
  <c r="B31" i="15"/>
  <c r="A31" i="15"/>
  <c r="B30" i="15"/>
  <c r="A30" i="15"/>
  <c r="C30" i="15" s="1"/>
  <c r="B29" i="15"/>
  <c r="A29" i="15"/>
  <c r="B28" i="15"/>
  <c r="A28" i="15"/>
  <c r="C28" i="15" s="1"/>
  <c r="B27" i="15"/>
  <c r="A27" i="15"/>
  <c r="B26" i="15"/>
  <c r="A26" i="15"/>
  <c r="C26" i="15" s="1"/>
  <c r="B25" i="15"/>
  <c r="A25" i="15"/>
  <c r="B24" i="15"/>
  <c r="A24" i="15"/>
  <c r="C24" i="15" s="1"/>
  <c r="B23" i="15"/>
  <c r="A23" i="15"/>
  <c r="B22" i="15"/>
  <c r="A22" i="15"/>
  <c r="C22" i="15" s="1"/>
  <c r="B21" i="15"/>
  <c r="A21" i="15"/>
  <c r="B20" i="15"/>
  <c r="A20" i="15"/>
  <c r="C20" i="15" s="1"/>
  <c r="B19" i="15"/>
  <c r="A19" i="15"/>
  <c r="B18" i="15"/>
  <c r="A18" i="15"/>
  <c r="C18" i="15" s="1"/>
  <c r="B17" i="15"/>
  <c r="A17" i="15"/>
  <c r="B16" i="15"/>
  <c r="A16" i="15"/>
  <c r="C16" i="15" s="1"/>
  <c r="B15" i="15"/>
  <c r="A15" i="15"/>
  <c r="B14" i="15"/>
  <c r="A14" i="15"/>
  <c r="C14" i="15" s="1"/>
  <c r="B13" i="15"/>
  <c r="A13" i="15"/>
  <c r="B12" i="15"/>
  <c r="A12" i="15"/>
  <c r="C12" i="15" s="1"/>
  <c r="B11" i="15"/>
  <c r="A11" i="15"/>
  <c r="B10" i="15"/>
  <c r="A10" i="15"/>
  <c r="B9" i="15"/>
  <c r="A9" i="15"/>
  <c r="B8" i="15"/>
  <c r="A8" i="15"/>
  <c r="C8" i="15" s="1"/>
  <c r="B7" i="15"/>
  <c r="A7" i="15"/>
  <c r="B6" i="15"/>
  <c r="A6" i="15"/>
  <c r="B5" i="15"/>
  <c r="A5" i="15"/>
  <c r="B4" i="15"/>
  <c r="A4" i="15"/>
  <c r="L33" i="14"/>
  <c r="B32" i="14"/>
  <c r="A32" i="14"/>
  <c r="C32" i="14" s="1"/>
  <c r="B31" i="14"/>
  <c r="A31" i="14"/>
  <c r="B30" i="14"/>
  <c r="A30" i="14"/>
  <c r="C30" i="14" s="1"/>
  <c r="B29" i="14"/>
  <c r="A29" i="14"/>
  <c r="B28" i="14"/>
  <c r="A28" i="14"/>
  <c r="C28" i="14" s="1"/>
  <c r="B27" i="14"/>
  <c r="A27" i="14"/>
  <c r="B26" i="14"/>
  <c r="A26" i="14"/>
  <c r="C26" i="14" s="1"/>
  <c r="B25" i="14"/>
  <c r="A25" i="14"/>
  <c r="B24" i="14"/>
  <c r="A24" i="14"/>
  <c r="C24" i="14" s="1"/>
  <c r="B23" i="14"/>
  <c r="A23" i="14"/>
  <c r="B22" i="14"/>
  <c r="A22" i="14"/>
  <c r="C22" i="14" s="1"/>
  <c r="B21" i="14"/>
  <c r="A21" i="14"/>
  <c r="B20" i="14"/>
  <c r="A20" i="14"/>
  <c r="C20" i="14" s="1"/>
  <c r="B19" i="14"/>
  <c r="A19" i="14"/>
  <c r="B18" i="14"/>
  <c r="A18" i="14"/>
  <c r="C18" i="14" s="1"/>
  <c r="B17" i="14"/>
  <c r="A17" i="14"/>
  <c r="B16" i="14"/>
  <c r="A16" i="14"/>
  <c r="C16" i="14" s="1"/>
  <c r="B15" i="14"/>
  <c r="A15" i="14"/>
  <c r="B14" i="14"/>
  <c r="A14" i="14"/>
  <c r="C14" i="14" s="1"/>
  <c r="B13" i="14"/>
  <c r="A13" i="14"/>
  <c r="B12" i="14"/>
  <c r="A12" i="14"/>
  <c r="C12" i="14" s="1"/>
  <c r="B11" i="14"/>
  <c r="A11" i="14"/>
  <c r="B10" i="14"/>
  <c r="A10" i="14"/>
  <c r="B9" i="14"/>
  <c r="A9" i="14"/>
  <c r="B8" i="14"/>
  <c r="A8" i="14"/>
  <c r="C8" i="14" s="1"/>
  <c r="B7" i="14"/>
  <c r="A7" i="14"/>
  <c r="B6" i="14"/>
  <c r="A6" i="14"/>
  <c r="B5" i="14"/>
  <c r="A5" i="14"/>
  <c r="B4" i="14"/>
  <c r="A4" i="14"/>
  <c r="L33" i="13"/>
  <c r="B32" i="13"/>
  <c r="A32" i="13"/>
  <c r="C32" i="13" s="1"/>
  <c r="B31" i="13"/>
  <c r="A31" i="13"/>
  <c r="B30" i="13"/>
  <c r="A30" i="13"/>
  <c r="C30" i="13" s="1"/>
  <c r="B29" i="13"/>
  <c r="A29" i="13"/>
  <c r="B28" i="13"/>
  <c r="A28" i="13"/>
  <c r="C28" i="13" s="1"/>
  <c r="B27" i="13"/>
  <c r="A27" i="13"/>
  <c r="B26" i="13"/>
  <c r="A26" i="13"/>
  <c r="C26" i="13" s="1"/>
  <c r="B25" i="13"/>
  <c r="A25" i="13"/>
  <c r="B24" i="13"/>
  <c r="A24" i="13"/>
  <c r="C24" i="13" s="1"/>
  <c r="B23" i="13"/>
  <c r="A23" i="13"/>
  <c r="B22" i="13"/>
  <c r="A22" i="13"/>
  <c r="C22" i="13" s="1"/>
  <c r="B21" i="13"/>
  <c r="A21" i="13"/>
  <c r="B20" i="13"/>
  <c r="A20" i="13"/>
  <c r="C20" i="13" s="1"/>
  <c r="B19" i="13"/>
  <c r="A19" i="13"/>
  <c r="B18" i="13"/>
  <c r="A18" i="13"/>
  <c r="C18" i="13" s="1"/>
  <c r="B17" i="13"/>
  <c r="A17" i="13"/>
  <c r="B16" i="13"/>
  <c r="A16" i="13"/>
  <c r="C16" i="13" s="1"/>
  <c r="B15" i="13"/>
  <c r="A15" i="13"/>
  <c r="B14" i="13"/>
  <c r="A14" i="13"/>
  <c r="C14" i="13" s="1"/>
  <c r="B13" i="13"/>
  <c r="A13" i="13"/>
  <c r="B12" i="13"/>
  <c r="A12" i="13"/>
  <c r="C12" i="13" s="1"/>
  <c r="B11" i="13"/>
  <c r="A11" i="13"/>
  <c r="B10" i="13"/>
  <c r="A10" i="13"/>
  <c r="B9" i="13"/>
  <c r="A9" i="13"/>
  <c r="B8" i="13"/>
  <c r="A8" i="13"/>
  <c r="C8" i="13" s="1"/>
  <c r="B7" i="13"/>
  <c r="A7" i="13"/>
  <c r="B6" i="13"/>
  <c r="A6" i="13"/>
  <c r="B5" i="13"/>
  <c r="A5" i="13"/>
  <c r="B4" i="13"/>
  <c r="A4" i="13"/>
  <c r="L33" i="12"/>
  <c r="B32" i="12"/>
  <c r="A32" i="12"/>
  <c r="C32" i="12" s="1"/>
  <c r="B31" i="12"/>
  <c r="A31" i="12"/>
  <c r="B30" i="12"/>
  <c r="A30" i="12"/>
  <c r="C30" i="12" s="1"/>
  <c r="B29" i="12"/>
  <c r="A29" i="12"/>
  <c r="B28" i="12"/>
  <c r="A28" i="12"/>
  <c r="C28" i="12" s="1"/>
  <c r="B27" i="12"/>
  <c r="A27" i="12"/>
  <c r="B26" i="12"/>
  <c r="A26" i="12"/>
  <c r="C26" i="12" s="1"/>
  <c r="B25" i="12"/>
  <c r="A25" i="12"/>
  <c r="B24" i="12"/>
  <c r="A24" i="12"/>
  <c r="C24" i="12" s="1"/>
  <c r="B23" i="12"/>
  <c r="A23" i="12"/>
  <c r="B22" i="12"/>
  <c r="A22" i="12"/>
  <c r="C22" i="12" s="1"/>
  <c r="B21" i="12"/>
  <c r="A21" i="12"/>
  <c r="B20" i="12"/>
  <c r="A20" i="12"/>
  <c r="C20" i="12" s="1"/>
  <c r="B19" i="12"/>
  <c r="A19" i="12"/>
  <c r="B18" i="12"/>
  <c r="A18" i="12"/>
  <c r="C18" i="12" s="1"/>
  <c r="B17" i="12"/>
  <c r="A17" i="12"/>
  <c r="B16" i="12"/>
  <c r="A16" i="12"/>
  <c r="C16" i="12" s="1"/>
  <c r="B15" i="12"/>
  <c r="A15" i="12"/>
  <c r="B14" i="12"/>
  <c r="A14" i="12"/>
  <c r="C14" i="12" s="1"/>
  <c r="B13" i="12"/>
  <c r="A13" i="12"/>
  <c r="B12" i="12"/>
  <c r="A12" i="12"/>
  <c r="C12" i="12" s="1"/>
  <c r="B11" i="12"/>
  <c r="A11" i="12"/>
  <c r="B10" i="12"/>
  <c r="A10" i="12"/>
  <c r="B9" i="12"/>
  <c r="A9" i="12"/>
  <c r="B8" i="12"/>
  <c r="A8" i="12"/>
  <c r="C8" i="12" s="1"/>
  <c r="B7" i="12"/>
  <c r="A7" i="12"/>
  <c r="B6" i="12"/>
  <c r="A6" i="12"/>
  <c r="B5" i="12"/>
  <c r="A5" i="12"/>
  <c r="B4" i="12"/>
  <c r="A4" i="12"/>
  <c r="L33" i="11"/>
  <c r="B32" i="11"/>
  <c r="A32" i="11"/>
  <c r="C32" i="11" s="1"/>
  <c r="B31" i="11"/>
  <c r="A31" i="11"/>
  <c r="B30" i="11"/>
  <c r="A30" i="11"/>
  <c r="C30" i="11" s="1"/>
  <c r="B29" i="11"/>
  <c r="A29" i="11"/>
  <c r="B28" i="11"/>
  <c r="A28" i="11"/>
  <c r="C28" i="11" s="1"/>
  <c r="B27" i="11"/>
  <c r="A27" i="11"/>
  <c r="B26" i="11"/>
  <c r="A26" i="11"/>
  <c r="C26" i="11" s="1"/>
  <c r="B25" i="11"/>
  <c r="A25" i="11"/>
  <c r="B24" i="11"/>
  <c r="A24" i="11"/>
  <c r="C24" i="11" s="1"/>
  <c r="B23" i="11"/>
  <c r="A23" i="11"/>
  <c r="B22" i="11"/>
  <c r="A22" i="11"/>
  <c r="C22" i="11" s="1"/>
  <c r="B21" i="11"/>
  <c r="A21" i="11"/>
  <c r="B20" i="11"/>
  <c r="A20" i="11"/>
  <c r="C20" i="11" s="1"/>
  <c r="B19" i="11"/>
  <c r="A19" i="11"/>
  <c r="B18" i="11"/>
  <c r="A18" i="11"/>
  <c r="C18" i="11" s="1"/>
  <c r="B17" i="11"/>
  <c r="A17" i="11"/>
  <c r="B16" i="11"/>
  <c r="A16" i="11"/>
  <c r="C16" i="11" s="1"/>
  <c r="B15" i="11"/>
  <c r="A15" i="11"/>
  <c r="B14" i="11"/>
  <c r="A14" i="11"/>
  <c r="C14" i="11" s="1"/>
  <c r="B13" i="11"/>
  <c r="A13" i="11"/>
  <c r="B12" i="11"/>
  <c r="A12" i="11"/>
  <c r="C12" i="11" s="1"/>
  <c r="B11" i="11"/>
  <c r="A11" i="11"/>
  <c r="B10" i="11"/>
  <c r="A10" i="11"/>
  <c r="B9" i="11"/>
  <c r="A9" i="11"/>
  <c r="B8" i="11"/>
  <c r="A8" i="11"/>
  <c r="C8" i="11" s="1"/>
  <c r="B7" i="11"/>
  <c r="A7" i="11"/>
  <c r="B6" i="11"/>
  <c r="A6" i="11"/>
  <c r="B5" i="11"/>
  <c r="A5" i="11"/>
  <c r="B4" i="11"/>
  <c r="A4" i="11"/>
  <c r="L33" i="10"/>
  <c r="B32" i="10"/>
  <c r="A32" i="10"/>
  <c r="B31" i="10"/>
  <c r="A31" i="10"/>
  <c r="B30" i="10"/>
  <c r="A30" i="10"/>
  <c r="B29" i="10"/>
  <c r="C29" i="10" s="1"/>
  <c r="A29" i="10"/>
  <c r="B28" i="10"/>
  <c r="A28" i="10"/>
  <c r="B27" i="10"/>
  <c r="A27" i="10"/>
  <c r="B26" i="10"/>
  <c r="A26" i="10"/>
  <c r="B25" i="10"/>
  <c r="C25" i="10" s="1"/>
  <c r="A25" i="10"/>
  <c r="B24" i="10"/>
  <c r="A24" i="10"/>
  <c r="B23" i="10"/>
  <c r="A23" i="10"/>
  <c r="B22" i="10"/>
  <c r="A22" i="10"/>
  <c r="B21" i="10"/>
  <c r="C21" i="10" s="1"/>
  <c r="A21" i="10"/>
  <c r="B20" i="10"/>
  <c r="A20" i="10"/>
  <c r="B19" i="10"/>
  <c r="A19" i="10"/>
  <c r="B18" i="10"/>
  <c r="A18" i="10"/>
  <c r="B17" i="10"/>
  <c r="C17" i="10" s="1"/>
  <c r="A17" i="10"/>
  <c r="B16" i="10"/>
  <c r="A16" i="10"/>
  <c r="B15" i="10"/>
  <c r="A15" i="10"/>
  <c r="B14" i="10"/>
  <c r="A14" i="10"/>
  <c r="B13" i="10"/>
  <c r="C13" i="10" s="1"/>
  <c r="A13" i="10"/>
  <c r="B12" i="10"/>
  <c r="A12" i="10"/>
  <c r="B11" i="10"/>
  <c r="A11" i="10"/>
  <c r="B10" i="10"/>
  <c r="A10" i="10"/>
  <c r="B9" i="10"/>
  <c r="A9" i="10"/>
  <c r="B8" i="10"/>
  <c r="A8" i="10"/>
  <c r="B7" i="10"/>
  <c r="A7" i="10"/>
  <c r="B6" i="10"/>
  <c r="A6" i="10"/>
  <c r="B5" i="10"/>
  <c r="A5" i="10"/>
  <c r="B4" i="10"/>
  <c r="A4" i="10"/>
  <c r="L33" i="9"/>
  <c r="B32" i="9"/>
  <c r="A32" i="9"/>
  <c r="B31" i="9"/>
  <c r="A31" i="9"/>
  <c r="B30" i="9"/>
  <c r="A30" i="9"/>
  <c r="B29" i="9"/>
  <c r="C29" i="9" s="1"/>
  <c r="A29" i="9"/>
  <c r="B28" i="9"/>
  <c r="A28" i="9"/>
  <c r="B27" i="9"/>
  <c r="A27" i="9"/>
  <c r="B26" i="9"/>
  <c r="A26" i="9"/>
  <c r="B25" i="9"/>
  <c r="C25" i="9" s="1"/>
  <c r="A25" i="9"/>
  <c r="B24" i="9"/>
  <c r="A24" i="9"/>
  <c r="B23" i="9"/>
  <c r="A23" i="9"/>
  <c r="B22" i="9"/>
  <c r="A22" i="9"/>
  <c r="B21" i="9"/>
  <c r="C21" i="9" s="1"/>
  <c r="A21" i="9"/>
  <c r="B20" i="9"/>
  <c r="A20" i="9"/>
  <c r="B19" i="9"/>
  <c r="A19" i="9"/>
  <c r="B18" i="9"/>
  <c r="A18" i="9"/>
  <c r="B17" i="9"/>
  <c r="C17" i="9" s="1"/>
  <c r="A17" i="9"/>
  <c r="B16" i="9"/>
  <c r="A16" i="9"/>
  <c r="B15" i="9"/>
  <c r="A15" i="9"/>
  <c r="B14" i="9"/>
  <c r="A14" i="9"/>
  <c r="B13" i="9"/>
  <c r="C13" i="9" s="1"/>
  <c r="A13" i="9"/>
  <c r="B12" i="9"/>
  <c r="A12" i="9"/>
  <c r="B11" i="9"/>
  <c r="A11" i="9"/>
  <c r="B10" i="9"/>
  <c r="A10" i="9"/>
  <c r="B9" i="9"/>
  <c r="A9" i="9"/>
  <c r="B8" i="9"/>
  <c r="A8" i="9"/>
  <c r="B7" i="9"/>
  <c r="A7" i="9"/>
  <c r="B6" i="9"/>
  <c r="A6" i="9"/>
  <c r="B5" i="9"/>
  <c r="A5" i="9"/>
  <c r="B4" i="9"/>
  <c r="A4" i="9"/>
  <c r="L33" i="8"/>
  <c r="B32" i="8"/>
  <c r="A32" i="8"/>
  <c r="C32" i="8" s="1"/>
  <c r="B31" i="8"/>
  <c r="A31" i="8"/>
  <c r="B30" i="8"/>
  <c r="A30" i="8"/>
  <c r="C30" i="8" s="1"/>
  <c r="B29" i="8"/>
  <c r="A29" i="8"/>
  <c r="B28" i="8"/>
  <c r="A28" i="8"/>
  <c r="C28" i="8" s="1"/>
  <c r="B27" i="8"/>
  <c r="A27" i="8"/>
  <c r="B26" i="8"/>
  <c r="A26" i="8"/>
  <c r="C26" i="8" s="1"/>
  <c r="B25" i="8"/>
  <c r="A25" i="8"/>
  <c r="B24" i="8"/>
  <c r="A24" i="8"/>
  <c r="C24" i="8" s="1"/>
  <c r="B23" i="8"/>
  <c r="A23" i="8"/>
  <c r="B22" i="8"/>
  <c r="A22" i="8"/>
  <c r="C22" i="8" s="1"/>
  <c r="B21" i="8"/>
  <c r="A21" i="8"/>
  <c r="B20" i="8"/>
  <c r="A20" i="8"/>
  <c r="C20" i="8" s="1"/>
  <c r="B19" i="8"/>
  <c r="A19" i="8"/>
  <c r="B18" i="8"/>
  <c r="A18" i="8"/>
  <c r="C18" i="8" s="1"/>
  <c r="B17" i="8"/>
  <c r="A17" i="8"/>
  <c r="B16" i="8"/>
  <c r="A16" i="8"/>
  <c r="C16" i="8" s="1"/>
  <c r="B15" i="8"/>
  <c r="A15" i="8"/>
  <c r="B14" i="8"/>
  <c r="A14" i="8"/>
  <c r="C14" i="8" s="1"/>
  <c r="B13" i="8"/>
  <c r="A13" i="8"/>
  <c r="B12" i="8"/>
  <c r="A12" i="8"/>
  <c r="C12" i="8" s="1"/>
  <c r="B11" i="8"/>
  <c r="A11" i="8"/>
  <c r="B10" i="8"/>
  <c r="A10" i="8"/>
  <c r="B9" i="8"/>
  <c r="A9" i="8"/>
  <c r="B8" i="8"/>
  <c r="A8" i="8"/>
  <c r="C8" i="8" s="1"/>
  <c r="B7" i="8"/>
  <c r="A7" i="8"/>
  <c r="B6" i="8"/>
  <c r="A6" i="8"/>
  <c r="B5" i="8"/>
  <c r="A5" i="8"/>
  <c r="B4" i="8"/>
  <c r="A4" i="8"/>
  <c r="L33" i="7"/>
  <c r="B32" i="7"/>
  <c r="A32" i="7"/>
  <c r="B31" i="7"/>
  <c r="A31" i="7"/>
  <c r="B30" i="7"/>
  <c r="A30" i="7"/>
  <c r="B29" i="7"/>
  <c r="C29" i="7" s="1"/>
  <c r="A29" i="7"/>
  <c r="B28" i="7"/>
  <c r="A28" i="7"/>
  <c r="B27" i="7"/>
  <c r="A27" i="7"/>
  <c r="B26" i="7"/>
  <c r="A26" i="7"/>
  <c r="B25" i="7"/>
  <c r="C25" i="7" s="1"/>
  <c r="A25" i="7"/>
  <c r="B24" i="7"/>
  <c r="A24" i="7"/>
  <c r="B23" i="7"/>
  <c r="A23" i="7"/>
  <c r="B22" i="7"/>
  <c r="A22" i="7"/>
  <c r="B21" i="7"/>
  <c r="C21" i="7" s="1"/>
  <c r="A21" i="7"/>
  <c r="B20" i="7"/>
  <c r="A20" i="7"/>
  <c r="B19" i="7"/>
  <c r="A19" i="7"/>
  <c r="B18" i="7"/>
  <c r="A18" i="7"/>
  <c r="B17" i="7"/>
  <c r="C17" i="7" s="1"/>
  <c r="A17" i="7"/>
  <c r="B16" i="7"/>
  <c r="A16" i="7"/>
  <c r="B15" i="7"/>
  <c r="A15" i="7"/>
  <c r="B14" i="7"/>
  <c r="A14" i="7"/>
  <c r="B13" i="7"/>
  <c r="C13" i="7" s="1"/>
  <c r="A13" i="7"/>
  <c r="B12" i="7"/>
  <c r="A12" i="7"/>
  <c r="B11" i="7"/>
  <c r="A11" i="7"/>
  <c r="B10" i="7"/>
  <c r="A10" i="7"/>
  <c r="B9" i="7"/>
  <c r="A9" i="7"/>
  <c r="B8" i="7"/>
  <c r="A8" i="7"/>
  <c r="B7" i="7"/>
  <c r="A7" i="7"/>
  <c r="B6" i="7"/>
  <c r="A6" i="7"/>
  <c r="B5" i="7"/>
  <c r="A5" i="7"/>
  <c r="B4" i="7"/>
  <c r="A4" i="7"/>
  <c r="L33" i="6"/>
  <c r="B32" i="6"/>
  <c r="A32" i="6"/>
  <c r="C32" i="6" s="1"/>
  <c r="B31" i="6"/>
  <c r="A31" i="6"/>
  <c r="B30" i="6"/>
  <c r="A30" i="6"/>
  <c r="C30" i="6" s="1"/>
  <c r="B29" i="6"/>
  <c r="A29" i="6"/>
  <c r="B28" i="6"/>
  <c r="A28" i="6"/>
  <c r="C28" i="6" s="1"/>
  <c r="B27" i="6"/>
  <c r="A27" i="6"/>
  <c r="B26" i="6"/>
  <c r="A26" i="6"/>
  <c r="C26" i="6" s="1"/>
  <c r="B25" i="6"/>
  <c r="A25" i="6"/>
  <c r="B24" i="6"/>
  <c r="A24" i="6"/>
  <c r="C24" i="6" s="1"/>
  <c r="B23" i="6"/>
  <c r="A23" i="6"/>
  <c r="B22" i="6"/>
  <c r="A22" i="6"/>
  <c r="C22" i="6" s="1"/>
  <c r="B21" i="6"/>
  <c r="A21" i="6"/>
  <c r="B20" i="6"/>
  <c r="A20" i="6"/>
  <c r="C20" i="6" s="1"/>
  <c r="B19" i="6"/>
  <c r="A19" i="6"/>
  <c r="B18" i="6"/>
  <c r="A18" i="6"/>
  <c r="C18" i="6" s="1"/>
  <c r="B17" i="6"/>
  <c r="A17" i="6"/>
  <c r="B16" i="6"/>
  <c r="A16" i="6"/>
  <c r="C16" i="6" s="1"/>
  <c r="B15" i="6"/>
  <c r="A15" i="6"/>
  <c r="B14" i="6"/>
  <c r="A14" i="6"/>
  <c r="C14" i="6" s="1"/>
  <c r="B13" i="6"/>
  <c r="A13" i="6"/>
  <c r="B12" i="6"/>
  <c r="A12" i="6"/>
  <c r="C12" i="6" s="1"/>
  <c r="B11" i="6"/>
  <c r="A11" i="6"/>
  <c r="B10" i="6"/>
  <c r="A10" i="6"/>
  <c r="B9" i="6"/>
  <c r="A9" i="6"/>
  <c r="B8" i="6"/>
  <c r="A8" i="6"/>
  <c r="C8" i="6" s="1"/>
  <c r="B7" i="6"/>
  <c r="A7" i="6"/>
  <c r="B6" i="6"/>
  <c r="A6" i="6"/>
  <c r="B5" i="6"/>
  <c r="A5" i="6"/>
  <c r="B4" i="6"/>
  <c r="A4" i="6"/>
  <c r="L33" i="5"/>
  <c r="B32" i="5"/>
  <c r="A32" i="5"/>
  <c r="C32" i="5" s="1"/>
  <c r="B31" i="5"/>
  <c r="A31" i="5"/>
  <c r="B30" i="5"/>
  <c r="A30" i="5"/>
  <c r="C30" i="5" s="1"/>
  <c r="B29" i="5"/>
  <c r="A29" i="5"/>
  <c r="B28" i="5"/>
  <c r="A28" i="5"/>
  <c r="C28" i="5" s="1"/>
  <c r="B27" i="5"/>
  <c r="A27" i="5"/>
  <c r="B26" i="5"/>
  <c r="A26" i="5"/>
  <c r="C26" i="5" s="1"/>
  <c r="B25" i="5"/>
  <c r="A25" i="5"/>
  <c r="B24" i="5"/>
  <c r="A24" i="5"/>
  <c r="C24" i="5" s="1"/>
  <c r="B23" i="5"/>
  <c r="A23" i="5"/>
  <c r="B22" i="5"/>
  <c r="A22" i="5"/>
  <c r="C22" i="5" s="1"/>
  <c r="B21" i="5"/>
  <c r="A21" i="5"/>
  <c r="B20" i="5"/>
  <c r="A20" i="5"/>
  <c r="C20" i="5" s="1"/>
  <c r="B19" i="5"/>
  <c r="A19" i="5"/>
  <c r="B18" i="5"/>
  <c r="A18" i="5"/>
  <c r="C18" i="5" s="1"/>
  <c r="B17" i="5"/>
  <c r="A17" i="5"/>
  <c r="B16" i="5"/>
  <c r="A16" i="5"/>
  <c r="C16" i="5" s="1"/>
  <c r="B15" i="5"/>
  <c r="A15" i="5"/>
  <c r="B14" i="5"/>
  <c r="A14" i="5"/>
  <c r="C14" i="5" s="1"/>
  <c r="B13" i="5"/>
  <c r="A13" i="5"/>
  <c r="B12" i="5"/>
  <c r="A12" i="5"/>
  <c r="C12" i="5" s="1"/>
  <c r="B11" i="5"/>
  <c r="A11" i="5"/>
  <c r="B10" i="5"/>
  <c r="A10" i="5"/>
  <c r="B9" i="5"/>
  <c r="A9" i="5"/>
  <c r="B8" i="5"/>
  <c r="A8" i="5"/>
  <c r="C8" i="5" s="1"/>
  <c r="B7" i="5"/>
  <c r="A7" i="5"/>
  <c r="B6" i="5"/>
  <c r="A6" i="5"/>
  <c r="B5" i="5"/>
  <c r="A5" i="5"/>
  <c r="B4" i="5"/>
  <c r="A4" i="5"/>
  <c r="L33" i="4"/>
  <c r="B32" i="4"/>
  <c r="A32" i="4"/>
  <c r="C32" i="4" s="1"/>
  <c r="B31" i="4"/>
  <c r="A31" i="4"/>
  <c r="B30" i="4"/>
  <c r="A30" i="4"/>
  <c r="C30" i="4" s="1"/>
  <c r="B29" i="4"/>
  <c r="A29" i="4"/>
  <c r="B28" i="4"/>
  <c r="A28" i="4"/>
  <c r="C28" i="4" s="1"/>
  <c r="B27" i="4"/>
  <c r="A27" i="4"/>
  <c r="B26" i="4"/>
  <c r="A26" i="4"/>
  <c r="C26" i="4" s="1"/>
  <c r="B25" i="4"/>
  <c r="A25" i="4"/>
  <c r="B24" i="4"/>
  <c r="A24" i="4"/>
  <c r="C24" i="4" s="1"/>
  <c r="B23" i="4"/>
  <c r="A23" i="4"/>
  <c r="B22" i="4"/>
  <c r="A22" i="4"/>
  <c r="C22" i="4" s="1"/>
  <c r="B21" i="4"/>
  <c r="A21" i="4"/>
  <c r="B20" i="4"/>
  <c r="A20" i="4"/>
  <c r="C20" i="4" s="1"/>
  <c r="B19" i="4"/>
  <c r="A19" i="4"/>
  <c r="B18" i="4"/>
  <c r="A18" i="4"/>
  <c r="C18" i="4" s="1"/>
  <c r="B17" i="4"/>
  <c r="A17" i="4"/>
  <c r="B16" i="4"/>
  <c r="A16" i="4"/>
  <c r="C16" i="4" s="1"/>
  <c r="B15" i="4"/>
  <c r="A15" i="4"/>
  <c r="B14" i="4"/>
  <c r="A14" i="4"/>
  <c r="C14" i="4" s="1"/>
  <c r="B13" i="4"/>
  <c r="A13" i="4"/>
  <c r="B12" i="4"/>
  <c r="A12" i="4"/>
  <c r="C12" i="4" s="1"/>
  <c r="B11" i="4"/>
  <c r="A11" i="4"/>
  <c r="B10" i="4"/>
  <c r="A10" i="4"/>
  <c r="B9" i="4"/>
  <c r="A9" i="4"/>
  <c r="B8" i="4"/>
  <c r="A8" i="4"/>
  <c r="C8" i="4" s="1"/>
  <c r="B7" i="4"/>
  <c r="A7" i="4"/>
  <c r="B6" i="4"/>
  <c r="A6" i="4"/>
  <c r="B5" i="4"/>
  <c r="A5" i="4"/>
  <c r="B4" i="4"/>
  <c r="A4" i="4"/>
  <c r="L33" i="3"/>
  <c r="B32" i="3"/>
  <c r="A32" i="3"/>
  <c r="B31" i="3"/>
  <c r="A31" i="3"/>
  <c r="B30" i="3"/>
  <c r="A30" i="3"/>
  <c r="B29" i="3"/>
  <c r="C29" i="3" s="1"/>
  <c r="A29" i="3"/>
  <c r="B28" i="3"/>
  <c r="A28" i="3"/>
  <c r="B27" i="3"/>
  <c r="A27" i="3"/>
  <c r="B26" i="3"/>
  <c r="C26" i="3" s="1"/>
  <c r="A26" i="3"/>
  <c r="B25" i="3"/>
  <c r="C25" i="3" s="1"/>
  <c r="A25" i="3"/>
  <c r="B24" i="3"/>
  <c r="A24" i="3"/>
  <c r="B23" i="3"/>
  <c r="A23" i="3"/>
  <c r="B22" i="3"/>
  <c r="C22" i="3" s="1"/>
  <c r="A22" i="3"/>
  <c r="B21" i="3"/>
  <c r="C21" i="3" s="1"/>
  <c r="A21" i="3"/>
  <c r="B20" i="3"/>
  <c r="A20" i="3"/>
  <c r="B19" i="3"/>
  <c r="A19" i="3"/>
  <c r="B18" i="3"/>
  <c r="C18" i="3" s="1"/>
  <c r="A18" i="3"/>
  <c r="B17" i="3"/>
  <c r="C17" i="3" s="1"/>
  <c r="A17" i="3"/>
  <c r="B16" i="3"/>
  <c r="A16" i="3"/>
  <c r="B15" i="3"/>
  <c r="A15" i="3"/>
  <c r="B14" i="3"/>
  <c r="A14" i="3"/>
  <c r="B13" i="3"/>
  <c r="C13" i="3" s="1"/>
  <c r="A13" i="3"/>
  <c r="B12" i="3"/>
  <c r="A12" i="3"/>
  <c r="B11" i="3"/>
  <c r="A11" i="3"/>
  <c r="B10" i="3"/>
  <c r="A10" i="3"/>
  <c r="B9" i="3"/>
  <c r="A9" i="3"/>
  <c r="B8" i="3"/>
  <c r="A8" i="3"/>
  <c r="B7" i="3"/>
  <c r="A7" i="3"/>
  <c r="B6" i="3"/>
  <c r="A6" i="3"/>
  <c r="B5" i="3"/>
  <c r="A5" i="3"/>
  <c r="B4" i="3"/>
  <c r="A4" i="3"/>
  <c r="B5" i="2"/>
  <c r="C5" i="2" s="1"/>
  <c r="B6" i="2"/>
  <c r="C6" i="2" s="1"/>
  <c r="B7" i="2"/>
  <c r="B8" i="2"/>
  <c r="B9" i="2"/>
  <c r="C9" i="2" s="1"/>
  <c r="B10" i="2"/>
  <c r="C10" i="2" s="1"/>
  <c r="B11" i="2"/>
  <c r="B12" i="2"/>
  <c r="B13" i="2"/>
  <c r="B14" i="2"/>
  <c r="C14" i="2" s="1"/>
  <c r="B15" i="2"/>
  <c r="B16" i="2"/>
  <c r="C16" i="2" s="1"/>
  <c r="B17" i="2"/>
  <c r="B18" i="2"/>
  <c r="C18" i="2" s="1"/>
  <c r="B19" i="2"/>
  <c r="B20" i="2"/>
  <c r="C20" i="2" s="1"/>
  <c r="B21" i="2"/>
  <c r="B22" i="2"/>
  <c r="C22" i="2" s="1"/>
  <c r="B23" i="2"/>
  <c r="B24" i="2"/>
  <c r="C24" i="2" s="1"/>
  <c r="B25" i="2"/>
  <c r="C25" i="2" s="1"/>
  <c r="B26" i="2"/>
  <c r="C26" i="2" s="1"/>
  <c r="B27" i="2"/>
  <c r="B28" i="2"/>
  <c r="C28" i="2" s="1"/>
  <c r="B29" i="2"/>
  <c r="B30" i="2"/>
  <c r="C30" i="2" s="1"/>
  <c r="B31" i="2"/>
  <c r="B32" i="2"/>
  <c r="C32" i="2" s="1"/>
  <c r="B4" i="2"/>
  <c r="A5" i="2"/>
  <c r="A6" i="2"/>
  <c r="A7" i="2"/>
  <c r="C7" i="2" s="1"/>
  <c r="A8" i="2"/>
  <c r="A9" i="2"/>
  <c r="A10" i="2"/>
  <c r="A11" i="2"/>
  <c r="C11" i="2" s="1"/>
  <c r="A12" i="2"/>
  <c r="A13" i="2"/>
  <c r="A14" i="2"/>
  <c r="A15" i="2"/>
  <c r="C15" i="2" s="1"/>
  <c r="A16" i="2"/>
  <c r="A17" i="2"/>
  <c r="A18" i="2"/>
  <c r="A19" i="2"/>
  <c r="C19" i="2" s="1"/>
  <c r="A20" i="2"/>
  <c r="A21" i="2"/>
  <c r="A22" i="2"/>
  <c r="A23" i="2"/>
  <c r="A24" i="2"/>
  <c r="A25" i="2"/>
  <c r="A26" i="2"/>
  <c r="A27" i="2"/>
  <c r="C27" i="2" s="1"/>
  <c r="A28" i="2"/>
  <c r="A29" i="2"/>
  <c r="A30" i="2"/>
  <c r="A31" i="2"/>
  <c r="C31" i="2" s="1"/>
  <c r="A32" i="2"/>
  <c r="A4" i="2"/>
  <c r="L33" i="2"/>
  <c r="C29" i="2"/>
  <c r="C23" i="2"/>
  <c r="C21" i="2"/>
  <c r="C17" i="2"/>
  <c r="C13" i="2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4" i="1"/>
  <c r="L33" i="1"/>
  <c r="C4" i="19" l="1"/>
  <c r="D7" i="23"/>
  <c r="D11" i="23"/>
  <c r="D15" i="23"/>
  <c r="D19" i="23"/>
  <c r="D23" i="23"/>
  <c r="D27" i="23"/>
  <c r="D31" i="23"/>
  <c r="D14" i="23"/>
  <c r="D26" i="23"/>
  <c r="D8" i="23"/>
  <c r="D12" i="23"/>
  <c r="D16" i="23"/>
  <c r="D20" i="23"/>
  <c r="D24" i="23"/>
  <c r="D28" i="23"/>
  <c r="D32" i="23"/>
  <c r="D18" i="23"/>
  <c r="D34" i="23"/>
  <c r="C4" i="20"/>
  <c r="D9" i="23"/>
  <c r="D13" i="23"/>
  <c r="D17" i="23"/>
  <c r="D21" i="23"/>
  <c r="D25" i="23"/>
  <c r="D29" i="23"/>
  <c r="D33" i="23"/>
  <c r="D10" i="23"/>
  <c r="D22" i="23"/>
  <c r="D30" i="23"/>
  <c r="I8" i="24"/>
  <c r="C8" i="24"/>
  <c r="E8" i="24"/>
  <c r="G8" i="24"/>
  <c r="F8" i="24"/>
  <c r="H8" i="24"/>
  <c r="D8" i="24"/>
  <c r="J22" i="23"/>
  <c r="J21" i="23"/>
  <c r="J32" i="23"/>
  <c r="J16" i="23"/>
  <c r="J15" i="23"/>
  <c r="J7" i="23"/>
  <c r="J34" i="23"/>
  <c r="J18" i="23"/>
  <c r="J33" i="23"/>
  <c r="J17" i="23"/>
  <c r="J28" i="23"/>
  <c r="J12" i="23"/>
  <c r="J27" i="23"/>
  <c r="J19" i="23"/>
  <c r="J30" i="23"/>
  <c r="J14" i="23"/>
  <c r="J29" i="23"/>
  <c r="J13" i="23"/>
  <c r="J24" i="23"/>
  <c r="J8" i="23"/>
  <c r="J11" i="23"/>
  <c r="J9" i="23"/>
  <c r="E19" i="24"/>
  <c r="D19" i="24"/>
  <c r="G19" i="24"/>
  <c r="I18" i="24"/>
  <c r="J26" i="23"/>
  <c r="J20" i="23"/>
  <c r="J10" i="23"/>
  <c r="J31" i="23"/>
  <c r="E17" i="24"/>
  <c r="F19" i="24"/>
  <c r="G17" i="24"/>
  <c r="J25" i="23"/>
  <c r="J23" i="23"/>
  <c r="D17" i="24"/>
  <c r="F17" i="24"/>
  <c r="H18" i="24"/>
  <c r="C19" i="24"/>
  <c r="C17" i="24"/>
  <c r="C14" i="18"/>
  <c r="C16" i="18"/>
  <c r="C18" i="18"/>
  <c r="C20" i="18"/>
  <c r="C22" i="18"/>
  <c r="C24" i="18"/>
  <c r="C26" i="18"/>
  <c r="C28" i="18"/>
  <c r="C30" i="18"/>
  <c r="C32" i="18"/>
  <c r="C6" i="23"/>
  <c r="C8" i="18"/>
  <c r="C12" i="18"/>
  <c r="C6" i="4"/>
  <c r="C10" i="4"/>
  <c r="C6" i="5"/>
  <c r="C10" i="5"/>
  <c r="C6" i="6"/>
  <c r="C10" i="6"/>
  <c r="C6" i="8"/>
  <c r="C10" i="8"/>
  <c r="C6" i="11"/>
  <c r="C10" i="11"/>
  <c r="C6" i="12"/>
  <c r="C10" i="12"/>
  <c r="C6" i="13"/>
  <c r="C10" i="13"/>
  <c r="C6" i="14"/>
  <c r="C10" i="14"/>
  <c r="C6" i="15"/>
  <c r="C10" i="15"/>
  <c r="C6" i="16"/>
  <c r="C10" i="16"/>
  <c r="C6" i="17"/>
  <c r="C10" i="17"/>
  <c r="C6" i="18"/>
  <c r="C10" i="18"/>
  <c r="C12" i="2"/>
  <c r="C8" i="2"/>
  <c r="C5" i="3"/>
  <c r="C9" i="3"/>
  <c r="C5" i="7"/>
  <c r="C9" i="7"/>
  <c r="C5" i="9"/>
  <c r="C9" i="9"/>
  <c r="C5" i="10"/>
  <c r="C9" i="10"/>
  <c r="C4" i="4"/>
  <c r="C4" i="5"/>
  <c r="C4" i="6"/>
  <c r="C4" i="8"/>
  <c r="C4" i="11"/>
  <c r="C4" i="12"/>
  <c r="C4" i="13"/>
  <c r="C4" i="14"/>
  <c r="C4" i="15"/>
  <c r="C4" i="16"/>
  <c r="C4" i="17"/>
  <c r="C4" i="18"/>
  <c r="C7" i="4"/>
  <c r="C11" i="4"/>
  <c r="C15" i="4"/>
  <c r="C19" i="4"/>
  <c r="C23" i="4"/>
  <c r="C27" i="4"/>
  <c r="C31" i="4"/>
  <c r="C7" i="5"/>
  <c r="C11" i="5"/>
  <c r="C15" i="5"/>
  <c r="C19" i="5"/>
  <c r="C23" i="5"/>
  <c r="C27" i="5"/>
  <c r="C31" i="5"/>
  <c r="C7" i="6"/>
  <c r="C11" i="6"/>
  <c r="C15" i="6"/>
  <c r="C19" i="6"/>
  <c r="C23" i="6"/>
  <c r="C27" i="6"/>
  <c r="C31" i="6"/>
  <c r="C7" i="8"/>
  <c r="C11" i="8"/>
  <c r="C15" i="8"/>
  <c r="C19" i="8"/>
  <c r="C23" i="8"/>
  <c r="C27" i="8"/>
  <c r="C31" i="8"/>
  <c r="C7" i="11"/>
  <c r="C11" i="11"/>
  <c r="C15" i="11"/>
  <c r="C19" i="11"/>
  <c r="C23" i="11"/>
  <c r="C27" i="11"/>
  <c r="C31" i="11"/>
  <c r="C7" i="12"/>
  <c r="C11" i="12"/>
  <c r="C15" i="12"/>
  <c r="C19" i="12"/>
  <c r="C23" i="12"/>
  <c r="C27" i="12"/>
  <c r="C31" i="12"/>
  <c r="C7" i="13"/>
  <c r="C11" i="13"/>
  <c r="C15" i="13"/>
  <c r="C19" i="13"/>
  <c r="C23" i="13"/>
  <c r="C27" i="13"/>
  <c r="C31" i="13"/>
  <c r="C7" i="14"/>
  <c r="C11" i="14"/>
  <c r="C15" i="14"/>
  <c r="C19" i="14"/>
  <c r="C23" i="14"/>
  <c r="C27" i="14"/>
  <c r="C31" i="14"/>
  <c r="C7" i="15"/>
  <c r="C11" i="15"/>
  <c r="C15" i="15"/>
  <c r="C19" i="15"/>
  <c r="C23" i="15"/>
  <c r="C27" i="15"/>
  <c r="C31" i="15"/>
  <c r="C7" i="16"/>
  <c r="C11" i="16"/>
  <c r="C15" i="16"/>
  <c r="C19" i="16"/>
  <c r="C23" i="16"/>
  <c r="C27" i="16"/>
  <c r="C31" i="16"/>
  <c r="C7" i="17"/>
  <c r="C11" i="17"/>
  <c r="C15" i="17"/>
  <c r="C19" i="17"/>
  <c r="C23" i="17"/>
  <c r="C27" i="17"/>
  <c r="C31" i="17"/>
  <c r="C7" i="18"/>
  <c r="C11" i="18"/>
  <c r="C5" i="4"/>
  <c r="C9" i="4"/>
  <c r="C13" i="4"/>
  <c r="C17" i="4"/>
  <c r="C21" i="4"/>
  <c r="C25" i="4"/>
  <c r="C29" i="4"/>
  <c r="C5" i="5"/>
  <c r="C9" i="5"/>
  <c r="C13" i="5"/>
  <c r="C17" i="5"/>
  <c r="C21" i="5"/>
  <c r="C25" i="5"/>
  <c r="C29" i="5"/>
  <c r="C5" i="6"/>
  <c r="C9" i="6"/>
  <c r="C13" i="6"/>
  <c r="C17" i="6"/>
  <c r="C21" i="6"/>
  <c r="C25" i="6"/>
  <c r="C29" i="6"/>
  <c r="C5" i="8"/>
  <c r="C9" i="8"/>
  <c r="C13" i="8"/>
  <c r="C17" i="8"/>
  <c r="C21" i="8"/>
  <c r="C25" i="8"/>
  <c r="C29" i="8"/>
  <c r="C5" i="11"/>
  <c r="C9" i="11"/>
  <c r="C13" i="11"/>
  <c r="C17" i="11"/>
  <c r="C21" i="11"/>
  <c r="C25" i="11"/>
  <c r="C29" i="11"/>
  <c r="C5" i="12"/>
  <c r="C9" i="12"/>
  <c r="C13" i="12"/>
  <c r="C17" i="12"/>
  <c r="C21" i="12"/>
  <c r="C25" i="12"/>
  <c r="C29" i="12"/>
  <c r="C5" i="13"/>
  <c r="C9" i="13"/>
  <c r="C13" i="13"/>
  <c r="C17" i="13"/>
  <c r="C21" i="13"/>
  <c r="C25" i="13"/>
  <c r="C29" i="13"/>
  <c r="C5" i="14"/>
  <c r="C9" i="14"/>
  <c r="C13" i="14"/>
  <c r="C17" i="14"/>
  <c r="C21" i="14"/>
  <c r="C25" i="14"/>
  <c r="C29" i="14"/>
  <c r="C5" i="15"/>
  <c r="C9" i="15"/>
  <c r="C13" i="15"/>
  <c r="C17" i="15"/>
  <c r="C21" i="15"/>
  <c r="C25" i="15"/>
  <c r="C29" i="15"/>
  <c r="C5" i="16"/>
  <c r="C9" i="16"/>
  <c r="C13" i="16"/>
  <c r="C17" i="16"/>
  <c r="C21" i="16"/>
  <c r="C25" i="16"/>
  <c r="C29" i="16"/>
  <c r="C5" i="17"/>
  <c r="C9" i="17"/>
  <c r="C13" i="17"/>
  <c r="C17" i="17"/>
  <c r="C21" i="17"/>
  <c r="C25" i="17"/>
  <c r="C29" i="17"/>
  <c r="C5" i="18"/>
  <c r="C9" i="18"/>
  <c r="C13" i="18"/>
  <c r="C17" i="18"/>
  <c r="C21" i="18"/>
  <c r="C25" i="18"/>
  <c r="C29" i="18"/>
  <c r="C16" i="3"/>
  <c r="C20" i="3"/>
  <c r="C24" i="3"/>
  <c r="C28" i="3"/>
  <c r="C32" i="3"/>
  <c r="C16" i="7"/>
  <c r="C20" i="7"/>
  <c r="C24" i="7"/>
  <c r="C28" i="7"/>
  <c r="C32" i="7"/>
  <c r="C16" i="9"/>
  <c r="C20" i="9"/>
  <c r="C24" i="9"/>
  <c r="C28" i="9"/>
  <c r="C32" i="9"/>
  <c r="C16" i="10"/>
  <c r="C20" i="10"/>
  <c r="C24" i="10"/>
  <c r="C28" i="10"/>
  <c r="C32" i="10"/>
  <c r="C15" i="3"/>
  <c r="C19" i="3"/>
  <c r="C23" i="3"/>
  <c r="C27" i="3"/>
  <c r="C31" i="3"/>
  <c r="C15" i="7"/>
  <c r="C19" i="7"/>
  <c r="C23" i="7"/>
  <c r="C27" i="7"/>
  <c r="C31" i="7"/>
  <c r="C15" i="9"/>
  <c r="C19" i="9"/>
  <c r="C23" i="9"/>
  <c r="C27" i="9"/>
  <c r="C31" i="9"/>
  <c r="C15" i="10"/>
  <c r="C19" i="10"/>
  <c r="C23" i="10"/>
  <c r="C27" i="10"/>
  <c r="C31" i="10"/>
  <c r="C30" i="3"/>
  <c r="C18" i="7"/>
  <c r="C22" i="7"/>
  <c r="C26" i="7"/>
  <c r="C30" i="7"/>
  <c r="C18" i="9"/>
  <c r="C22" i="9"/>
  <c r="C26" i="9"/>
  <c r="C30" i="9"/>
  <c r="C18" i="10"/>
  <c r="C22" i="10"/>
  <c r="C26" i="10"/>
  <c r="C30" i="10"/>
  <c r="C14" i="3"/>
  <c r="C14" i="7"/>
  <c r="C14" i="9"/>
  <c r="C14" i="10"/>
  <c r="C12" i="3"/>
  <c r="C12" i="7"/>
  <c r="C12" i="9"/>
  <c r="C12" i="10"/>
  <c r="C11" i="3"/>
  <c r="C11" i="7"/>
  <c r="C11" i="9"/>
  <c r="C11" i="10"/>
  <c r="C10" i="3"/>
  <c r="C10" i="7"/>
  <c r="C10" i="9"/>
  <c r="C10" i="10"/>
  <c r="C8" i="3"/>
  <c r="C8" i="7"/>
  <c r="C8" i="9"/>
  <c r="C8" i="10"/>
  <c r="C7" i="3"/>
  <c r="C7" i="7"/>
  <c r="C7" i="9"/>
  <c r="C7" i="10"/>
  <c r="C6" i="3"/>
  <c r="C6" i="7"/>
  <c r="C6" i="9"/>
  <c r="C6" i="10"/>
  <c r="C4" i="3"/>
  <c r="C4" i="7"/>
  <c r="C4" i="9"/>
  <c r="C4" i="10"/>
  <c r="C4" i="2"/>
  <c r="N7" i="23" l="1"/>
  <c r="N11" i="23"/>
  <c r="N15" i="23"/>
  <c r="N19" i="23"/>
  <c r="N23" i="23"/>
  <c r="N32" i="23"/>
  <c r="N31" i="23"/>
  <c r="N34" i="23"/>
  <c r="N8" i="23"/>
  <c r="N12" i="23"/>
  <c r="N16" i="23"/>
  <c r="N20" i="23"/>
  <c r="N24" i="23"/>
  <c r="N33" i="23"/>
  <c r="N29" i="23"/>
  <c r="N9" i="23"/>
  <c r="N13" i="23"/>
  <c r="N17" i="23"/>
  <c r="N21" i="23"/>
  <c r="N25" i="23"/>
  <c r="N26" i="23"/>
  <c r="N18" i="23"/>
  <c r="N30" i="23"/>
  <c r="G42" i="24"/>
  <c r="N22" i="23"/>
  <c r="C42" i="24"/>
  <c r="F42" i="24"/>
  <c r="N10" i="23"/>
  <c r="N28" i="23"/>
  <c r="D42" i="24"/>
  <c r="N14" i="23"/>
  <c r="N27" i="23"/>
  <c r="H42" i="24"/>
  <c r="E42" i="24"/>
  <c r="I42" i="24"/>
  <c r="L10" i="23"/>
  <c r="L14" i="23"/>
  <c r="L18" i="23"/>
  <c r="L22" i="23"/>
  <c r="L26" i="23"/>
  <c r="L30" i="23"/>
  <c r="L34" i="23"/>
  <c r="L7" i="23"/>
  <c r="L11" i="23"/>
  <c r="L15" i="23"/>
  <c r="L19" i="23"/>
  <c r="L23" i="23"/>
  <c r="L27" i="23"/>
  <c r="L31" i="23"/>
  <c r="L8" i="23"/>
  <c r="L12" i="23"/>
  <c r="L16" i="23"/>
  <c r="L20" i="23"/>
  <c r="L24" i="23"/>
  <c r="L28" i="23"/>
  <c r="L32" i="23"/>
  <c r="L13" i="23"/>
  <c r="L29" i="23"/>
  <c r="E40" i="24"/>
  <c r="L17" i="23"/>
  <c r="L33" i="23"/>
  <c r="L21" i="23"/>
  <c r="H40" i="24"/>
  <c r="G40" i="24"/>
  <c r="F40" i="24"/>
  <c r="L9" i="23"/>
  <c r="L25" i="23"/>
  <c r="D40" i="24"/>
  <c r="I40" i="24"/>
  <c r="C40" i="24"/>
  <c r="V6" i="23"/>
  <c r="W6" i="23"/>
  <c r="D6" i="23"/>
  <c r="X6" i="23"/>
  <c r="S6" i="23"/>
  <c r="J6" i="23"/>
  <c r="L6" i="23"/>
  <c r="R6" i="23"/>
  <c r="T6" i="23"/>
  <c r="O6" i="23"/>
  <c r="H6" i="23"/>
  <c r="N6" i="23"/>
  <c r="G6" i="23"/>
  <c r="P6" i="23"/>
  <c r="M6" i="23"/>
  <c r="F6" i="23"/>
  <c r="K6" i="23"/>
  <c r="U6" i="23"/>
  <c r="E6" i="23"/>
  <c r="Q6" i="23"/>
  <c r="I6" i="23"/>
  <c r="W34" i="23"/>
  <c r="W30" i="23"/>
  <c r="W26" i="23"/>
  <c r="W22" i="23"/>
  <c r="W18" i="23"/>
  <c r="W14" i="23"/>
  <c r="W10" i="23"/>
  <c r="W15" i="23"/>
  <c r="W33" i="23"/>
  <c r="W29" i="23"/>
  <c r="W25" i="23"/>
  <c r="W21" i="23"/>
  <c r="W17" i="23"/>
  <c r="W13" i="23"/>
  <c r="W9" i="23"/>
  <c r="W27" i="23"/>
  <c r="W23" i="23"/>
  <c r="W11" i="23"/>
  <c r="W32" i="23"/>
  <c r="W28" i="23"/>
  <c r="W24" i="23"/>
  <c r="W20" i="23"/>
  <c r="W16" i="23"/>
  <c r="W12" i="23"/>
  <c r="W8" i="23"/>
  <c r="W31" i="23"/>
  <c r="W19" i="23"/>
  <c r="W7" i="23"/>
  <c r="I68" i="24"/>
  <c r="R8" i="23"/>
  <c r="R12" i="23"/>
  <c r="R16" i="23"/>
  <c r="R20" i="23"/>
  <c r="R24" i="23"/>
  <c r="R26" i="23"/>
  <c r="R28" i="23"/>
  <c r="R9" i="23"/>
  <c r="R13" i="23"/>
  <c r="R17" i="23"/>
  <c r="R21" i="23"/>
  <c r="R25" i="23"/>
  <c r="R32" i="23"/>
  <c r="R10" i="23"/>
  <c r="R14" i="23"/>
  <c r="R18" i="23"/>
  <c r="R22" i="23"/>
  <c r="R27" i="23"/>
  <c r="R30" i="23"/>
  <c r="R29" i="23"/>
  <c r="R15" i="23"/>
  <c r="R34" i="23"/>
  <c r="F53" i="24"/>
  <c r="R19" i="23"/>
  <c r="R33" i="23"/>
  <c r="H53" i="24"/>
  <c r="R7" i="23"/>
  <c r="R23" i="23"/>
  <c r="D53" i="24"/>
  <c r="G53" i="24"/>
  <c r="R11" i="23"/>
  <c r="R31" i="23"/>
  <c r="C53" i="24"/>
  <c r="E53" i="24"/>
  <c r="I53" i="24"/>
  <c r="U9" i="23"/>
  <c r="U19" i="23"/>
  <c r="U23" i="23"/>
  <c r="U12" i="23"/>
  <c r="U33" i="23"/>
  <c r="U34" i="23"/>
  <c r="U31" i="23"/>
  <c r="H56" i="24"/>
  <c r="E56" i="24"/>
  <c r="U10" i="23"/>
  <c r="U20" i="23"/>
  <c r="U24" i="23"/>
  <c r="U16" i="23"/>
  <c r="U15" i="23"/>
  <c r="U11" i="23"/>
  <c r="D56" i="24"/>
  <c r="G56" i="24"/>
  <c r="U7" i="23"/>
  <c r="U14" i="23"/>
  <c r="U21" i="23"/>
  <c r="U13" i="23"/>
  <c r="U26" i="23"/>
  <c r="U28" i="23"/>
  <c r="U25" i="23"/>
  <c r="U30" i="23"/>
  <c r="C56" i="24"/>
  <c r="U8" i="23"/>
  <c r="U29" i="23"/>
  <c r="U18" i="23"/>
  <c r="U32" i="23"/>
  <c r="I56" i="24"/>
  <c r="U22" i="23"/>
  <c r="U27" i="23"/>
  <c r="U17" i="23"/>
  <c r="F56" i="24"/>
  <c r="I10" i="23"/>
  <c r="I14" i="23"/>
  <c r="I18" i="23"/>
  <c r="I22" i="23"/>
  <c r="I26" i="23"/>
  <c r="I28" i="23"/>
  <c r="I31" i="23"/>
  <c r="I7" i="23"/>
  <c r="I11" i="23"/>
  <c r="I15" i="23"/>
  <c r="I19" i="23"/>
  <c r="I23" i="23"/>
  <c r="I29" i="23"/>
  <c r="I32" i="23"/>
  <c r="I30" i="23"/>
  <c r="I8" i="23"/>
  <c r="I12" i="23"/>
  <c r="I16" i="23"/>
  <c r="I20" i="23"/>
  <c r="I24" i="23"/>
  <c r="I33" i="23"/>
  <c r="I34" i="23"/>
  <c r="H13" i="24"/>
  <c r="E13" i="24"/>
  <c r="I17" i="23"/>
  <c r="I27" i="23"/>
  <c r="F13" i="24"/>
  <c r="G13" i="24"/>
  <c r="I21" i="23"/>
  <c r="I9" i="23"/>
  <c r="I25" i="23"/>
  <c r="D13" i="24"/>
  <c r="I13" i="23"/>
  <c r="C13" i="24"/>
  <c r="I13" i="24"/>
  <c r="X9" i="23"/>
  <c r="X13" i="23"/>
  <c r="X17" i="23"/>
  <c r="X29" i="23"/>
  <c r="X33" i="23"/>
  <c r="X20" i="23"/>
  <c r="X10" i="23"/>
  <c r="X14" i="23"/>
  <c r="X26" i="23"/>
  <c r="X30" i="23"/>
  <c r="X19" i="23"/>
  <c r="X18" i="23"/>
  <c r="X24" i="23"/>
  <c r="X7" i="23"/>
  <c r="X11" i="23"/>
  <c r="X15" i="23"/>
  <c r="X27" i="23"/>
  <c r="X31" i="23"/>
  <c r="X23" i="23"/>
  <c r="X22" i="23"/>
  <c r="X21" i="23"/>
  <c r="X16" i="23"/>
  <c r="X25" i="23"/>
  <c r="X28" i="23"/>
  <c r="X8" i="23"/>
  <c r="X32" i="23"/>
  <c r="X12" i="23"/>
  <c r="X34" i="23"/>
  <c r="G34" i="24"/>
  <c r="C34" i="24"/>
  <c r="Q8" i="23"/>
  <c r="Q16" i="23"/>
  <c r="Q20" i="23"/>
  <c r="Q24" i="23"/>
  <c r="Q26" i="23"/>
  <c r="Q17" i="23"/>
  <c r="Q28" i="23"/>
  <c r="C45" i="24"/>
  <c r="H45" i="24"/>
  <c r="F45" i="24"/>
  <c r="Q9" i="23"/>
  <c r="Q11" i="23"/>
  <c r="Q21" i="23"/>
  <c r="Q25" i="23"/>
  <c r="Q30" i="23"/>
  <c r="Q29" i="23"/>
  <c r="Q32" i="23"/>
  <c r="D45" i="24"/>
  <c r="I45" i="24"/>
  <c r="Q10" i="23"/>
  <c r="Q15" i="23"/>
  <c r="Q22" i="23"/>
  <c r="Q14" i="23"/>
  <c r="Q33" i="23"/>
  <c r="Q27" i="23"/>
  <c r="E45" i="24"/>
  <c r="Q12" i="23"/>
  <c r="Q13" i="23"/>
  <c r="Q19" i="23"/>
  <c r="Q34" i="23"/>
  <c r="Q23" i="23"/>
  <c r="Q31" i="23"/>
  <c r="G45" i="24"/>
  <c r="Q7" i="23"/>
  <c r="Q18" i="23"/>
  <c r="T7" i="23"/>
  <c r="T11" i="23"/>
  <c r="T15" i="23"/>
  <c r="T26" i="23"/>
  <c r="T30" i="23"/>
  <c r="T20" i="23"/>
  <c r="T23" i="23"/>
  <c r="T22" i="23"/>
  <c r="T8" i="23"/>
  <c r="T12" i="23"/>
  <c r="T16" i="23"/>
  <c r="T27" i="23"/>
  <c r="T31" i="23"/>
  <c r="T24" i="23"/>
  <c r="T25" i="23"/>
  <c r="T9" i="23"/>
  <c r="T13" i="23"/>
  <c r="T17" i="23"/>
  <c r="T28" i="23"/>
  <c r="T32" i="23"/>
  <c r="T34" i="23"/>
  <c r="T10" i="23"/>
  <c r="T33" i="23"/>
  <c r="I55" i="24"/>
  <c r="T14" i="23"/>
  <c r="T19" i="23"/>
  <c r="E55" i="24"/>
  <c r="H55" i="24"/>
  <c r="T18" i="23"/>
  <c r="T21" i="23"/>
  <c r="G55" i="24"/>
  <c r="D55" i="24"/>
  <c r="T29" i="23"/>
  <c r="C55" i="24"/>
  <c r="F55" i="24"/>
  <c r="P8" i="23"/>
  <c r="P12" i="23"/>
  <c r="P16" i="23"/>
  <c r="P20" i="23"/>
  <c r="P24" i="23"/>
  <c r="P9" i="23"/>
  <c r="P10" i="23"/>
  <c r="P14" i="23"/>
  <c r="P18" i="23"/>
  <c r="P22" i="23"/>
  <c r="P27" i="23"/>
  <c r="P11" i="23"/>
  <c r="P19" i="23"/>
  <c r="P28" i="23"/>
  <c r="P32" i="23"/>
  <c r="D44" i="24"/>
  <c r="P13" i="23"/>
  <c r="P21" i="23"/>
  <c r="P29" i="23"/>
  <c r="P33" i="23"/>
  <c r="F44" i="24"/>
  <c r="I44" i="24"/>
  <c r="C44" i="24"/>
  <c r="P15" i="23"/>
  <c r="P23" i="23"/>
  <c r="P30" i="23"/>
  <c r="P25" i="23"/>
  <c r="G44" i="24"/>
  <c r="E44" i="24"/>
  <c r="P7" i="23"/>
  <c r="P17" i="23"/>
  <c r="P26" i="23"/>
  <c r="P31" i="23"/>
  <c r="P34" i="23"/>
  <c r="H44" i="24"/>
  <c r="H9" i="23"/>
  <c r="H11" i="23"/>
  <c r="H27" i="23"/>
  <c r="H28" i="23"/>
  <c r="H25" i="23"/>
  <c r="H20" i="23"/>
  <c r="H19" i="23"/>
  <c r="H10" i="23"/>
  <c r="H15" i="23"/>
  <c r="H13" i="23"/>
  <c r="H32" i="23"/>
  <c r="H31" i="23"/>
  <c r="H24" i="23"/>
  <c r="H23" i="23"/>
  <c r="H7" i="23"/>
  <c r="H12" i="23"/>
  <c r="H14" i="23"/>
  <c r="H17" i="23"/>
  <c r="H26" i="23"/>
  <c r="H30" i="23"/>
  <c r="H29" i="23"/>
  <c r="H16" i="23"/>
  <c r="H33" i="23"/>
  <c r="I12" i="24"/>
  <c r="H18" i="23"/>
  <c r="H34" i="23"/>
  <c r="H22" i="23"/>
  <c r="C12" i="24"/>
  <c r="H8" i="23"/>
  <c r="H21" i="23"/>
  <c r="H12" i="24"/>
  <c r="F12" i="24"/>
  <c r="E12" i="24"/>
  <c r="D12" i="24"/>
  <c r="G12" i="24"/>
  <c r="M7" i="23"/>
  <c r="M14" i="23"/>
  <c r="M12" i="23"/>
  <c r="M21" i="23"/>
  <c r="M25" i="23"/>
  <c r="M11" i="23"/>
  <c r="M28" i="23"/>
  <c r="D41" i="24"/>
  <c r="I41" i="24"/>
  <c r="M8" i="23"/>
  <c r="M18" i="23"/>
  <c r="M16" i="23"/>
  <c r="M22" i="23"/>
  <c r="M26" i="23"/>
  <c r="M30" i="23"/>
  <c r="M15" i="23"/>
  <c r="F41" i="24"/>
  <c r="E41" i="24"/>
  <c r="H41" i="24"/>
  <c r="M9" i="23"/>
  <c r="M13" i="23"/>
  <c r="M19" i="23"/>
  <c r="M23" i="23"/>
  <c r="M27" i="23"/>
  <c r="M34" i="23"/>
  <c r="M29" i="23"/>
  <c r="G41" i="24"/>
  <c r="M17" i="23"/>
  <c r="M32" i="23"/>
  <c r="C41" i="24"/>
  <c r="M20" i="23"/>
  <c r="M33" i="23"/>
  <c r="M24" i="23"/>
  <c r="M10" i="23"/>
  <c r="M31" i="23"/>
  <c r="K19" i="23"/>
  <c r="K23" i="23"/>
  <c r="K16" i="23"/>
  <c r="K26" i="23"/>
  <c r="K18" i="23"/>
  <c r="K27" i="23"/>
  <c r="K32" i="23"/>
  <c r="K8" i="23"/>
  <c r="K20" i="23"/>
  <c r="K24" i="23"/>
  <c r="K10" i="23"/>
  <c r="K30" i="23"/>
  <c r="K29" i="23"/>
  <c r="K9" i="23"/>
  <c r="K31" i="23"/>
  <c r="K13" i="23"/>
  <c r="K21" i="23"/>
  <c r="K7" i="23"/>
  <c r="K11" i="23"/>
  <c r="K34" i="23"/>
  <c r="K33" i="23"/>
  <c r="K25" i="23"/>
  <c r="K17" i="23"/>
  <c r="K14" i="23"/>
  <c r="K22" i="23"/>
  <c r="K12" i="23"/>
  <c r="K28" i="23"/>
  <c r="K15" i="23"/>
  <c r="E14" i="24"/>
  <c r="F14" i="24"/>
  <c r="D14" i="24"/>
  <c r="I14" i="24"/>
  <c r="H14" i="24"/>
  <c r="C14" i="24"/>
  <c r="G14" i="24"/>
  <c r="E10" i="23"/>
  <c r="E14" i="23"/>
  <c r="E18" i="23"/>
  <c r="E22" i="23"/>
  <c r="E26" i="23"/>
  <c r="E29" i="23"/>
  <c r="E32" i="23"/>
  <c r="E7" i="23"/>
  <c r="E11" i="23"/>
  <c r="E15" i="23"/>
  <c r="E19" i="23"/>
  <c r="E23" i="23"/>
  <c r="E27" i="23"/>
  <c r="E33" i="23"/>
  <c r="E31" i="23"/>
  <c r="E8" i="23"/>
  <c r="E12" i="23"/>
  <c r="E16" i="23"/>
  <c r="E20" i="23"/>
  <c r="E24" i="23"/>
  <c r="E30" i="23"/>
  <c r="E9" i="23"/>
  <c r="E13" i="23"/>
  <c r="E17" i="23"/>
  <c r="E21" i="23"/>
  <c r="F9" i="24"/>
  <c r="E25" i="23"/>
  <c r="H9" i="24"/>
  <c r="I9" i="24"/>
  <c r="E34" i="23"/>
  <c r="D9" i="24"/>
  <c r="C9" i="24"/>
  <c r="E28" i="23"/>
  <c r="E9" i="24"/>
  <c r="G9" i="24"/>
  <c r="F15" i="23"/>
  <c r="F19" i="23"/>
  <c r="F23" i="23"/>
  <c r="F9" i="23"/>
  <c r="F28" i="23"/>
  <c r="F29" i="23"/>
  <c r="E10" i="24"/>
  <c r="D10" i="24"/>
  <c r="F10" i="23"/>
  <c r="F20" i="23"/>
  <c r="F24" i="23"/>
  <c r="F13" i="23"/>
  <c r="F27" i="23"/>
  <c r="F12" i="23"/>
  <c r="F33" i="23"/>
  <c r="F7" i="23"/>
  <c r="F14" i="23"/>
  <c r="F21" i="23"/>
  <c r="F25" i="23"/>
  <c r="F17" i="23"/>
  <c r="F30" i="23"/>
  <c r="F16" i="23"/>
  <c r="F32" i="23"/>
  <c r="C10" i="24"/>
  <c r="F26" i="23"/>
  <c r="H10" i="24"/>
  <c r="F11" i="23"/>
  <c r="F31" i="23"/>
  <c r="F18" i="23"/>
  <c r="F34" i="23"/>
  <c r="G10" i="24"/>
  <c r="F22" i="23"/>
  <c r="F8" i="23"/>
  <c r="F10" i="24"/>
  <c r="S13" i="23"/>
  <c r="S16" i="23"/>
  <c r="S19" i="23"/>
  <c r="S23" i="23"/>
  <c r="S28" i="23"/>
  <c r="S14" i="23"/>
  <c r="S17" i="23"/>
  <c r="S8" i="23"/>
  <c r="S20" i="23"/>
  <c r="S24" i="23"/>
  <c r="S32" i="23"/>
  <c r="S33" i="23"/>
  <c r="S18" i="23"/>
  <c r="S9" i="23"/>
  <c r="S11" i="23"/>
  <c r="S21" i="23"/>
  <c r="S25" i="23"/>
  <c r="S27" i="23"/>
  <c r="S34" i="23"/>
  <c r="S30" i="23"/>
  <c r="S22" i="23"/>
  <c r="S29" i="23"/>
  <c r="F54" i="24"/>
  <c r="I54" i="24"/>
  <c r="C54" i="24"/>
  <c r="S10" i="23"/>
  <c r="S26" i="23"/>
  <c r="E54" i="24"/>
  <c r="S12" i="23"/>
  <c r="S31" i="23"/>
  <c r="H54" i="24"/>
  <c r="S15" i="23"/>
  <c r="S7" i="23"/>
  <c r="D54" i="24"/>
  <c r="G54" i="24"/>
  <c r="O9" i="23"/>
  <c r="O14" i="23"/>
  <c r="O17" i="23"/>
  <c r="O23" i="23"/>
  <c r="O28" i="23"/>
  <c r="O10" i="23"/>
  <c r="O31" i="23"/>
  <c r="O30" i="23"/>
  <c r="O11" i="23"/>
  <c r="O18" i="23"/>
  <c r="O12" i="23"/>
  <c r="O29" i="23"/>
  <c r="O32" i="23"/>
  <c r="O21" i="23"/>
  <c r="O20" i="23"/>
  <c r="O15" i="23"/>
  <c r="O7" i="23"/>
  <c r="O16" i="23"/>
  <c r="O33" i="23"/>
  <c r="O26" i="23"/>
  <c r="O24" i="23"/>
  <c r="O22" i="23"/>
  <c r="D43" i="24"/>
  <c r="F43" i="24"/>
  <c r="O8" i="23"/>
  <c r="O34" i="23"/>
  <c r="G43" i="24"/>
  <c r="O13" i="23"/>
  <c r="O27" i="23"/>
  <c r="I43" i="24"/>
  <c r="C43" i="24"/>
  <c r="O19" i="23"/>
  <c r="O25" i="23"/>
  <c r="H43" i="24"/>
  <c r="E43" i="24"/>
  <c r="G9" i="23"/>
  <c r="G13" i="23"/>
  <c r="G17" i="23"/>
  <c r="G29" i="23"/>
  <c r="G33" i="23"/>
  <c r="G21" i="23"/>
  <c r="G25" i="23"/>
  <c r="G10" i="23"/>
  <c r="G14" i="23"/>
  <c r="G18" i="23"/>
  <c r="G30" i="23"/>
  <c r="G34" i="23"/>
  <c r="G22" i="23"/>
  <c r="G26" i="23"/>
  <c r="G7" i="23"/>
  <c r="G11" i="23"/>
  <c r="G15" i="23"/>
  <c r="G27" i="23"/>
  <c r="G31" i="23"/>
  <c r="G19" i="23"/>
  <c r="G23" i="23"/>
  <c r="G8" i="23"/>
  <c r="G32" i="23"/>
  <c r="G12" i="23"/>
  <c r="G20" i="23"/>
  <c r="G16" i="23"/>
  <c r="G24" i="23"/>
  <c r="C11" i="24"/>
  <c r="G28" i="23"/>
  <c r="H11" i="24"/>
  <c r="E11" i="24"/>
  <c r="D11" i="24"/>
  <c r="G11" i="24"/>
  <c r="I11" i="24"/>
  <c r="F11" i="24"/>
  <c r="Y22" i="23"/>
  <c r="V34" i="23"/>
  <c r="V30" i="23"/>
  <c r="V26" i="23"/>
  <c r="V22" i="23"/>
  <c r="V18" i="23"/>
  <c r="V14" i="23"/>
  <c r="V10" i="23"/>
  <c r="V25" i="23"/>
  <c r="V13" i="23"/>
  <c r="V33" i="23"/>
  <c r="V32" i="23"/>
  <c r="V28" i="23"/>
  <c r="V24" i="23"/>
  <c r="V20" i="23"/>
  <c r="V16" i="23"/>
  <c r="V12" i="23"/>
  <c r="V8" i="23"/>
  <c r="V21" i="23"/>
  <c r="V31" i="23"/>
  <c r="V27" i="23"/>
  <c r="V23" i="23"/>
  <c r="V19" i="23"/>
  <c r="V15" i="23"/>
  <c r="V11" i="23"/>
  <c r="V7" i="23"/>
  <c r="V29" i="23"/>
  <c r="V17" i="23"/>
  <c r="V9" i="23"/>
  <c r="I10" i="24"/>
  <c r="I32" i="24" l="1"/>
  <c r="Y25" i="23"/>
  <c r="Y32" i="23"/>
  <c r="Y18" i="23"/>
  <c r="Y9" i="23"/>
  <c r="Y14" i="23"/>
  <c r="Y19" i="23"/>
  <c r="Y31" i="23"/>
  <c r="Y33" i="23"/>
  <c r="Y13" i="23"/>
  <c r="Y20" i="23"/>
  <c r="Y15" i="23"/>
  <c r="Y16" i="23"/>
  <c r="Y28" i="23"/>
  <c r="Y21" i="23"/>
  <c r="Y30" i="23"/>
  <c r="Y12" i="23"/>
  <c r="Y27" i="23"/>
  <c r="Y11" i="23"/>
  <c r="Y26" i="23"/>
  <c r="Y10" i="23"/>
  <c r="Y34" i="23"/>
  <c r="Y29" i="23"/>
  <c r="Y17" i="23"/>
  <c r="Y24" i="23"/>
  <c r="Y8" i="23"/>
  <c r="Y23" i="23"/>
  <c r="Y7" i="23"/>
  <c r="I58" i="24"/>
  <c r="Y6" i="23"/>
  <c r="I47" i="24"/>
  <c r="I37" i="23" l="1"/>
</calcChain>
</file>

<file path=xl/sharedStrings.xml><?xml version="1.0" encoding="utf-8"?>
<sst xmlns="http://schemas.openxmlformats.org/spreadsheetml/2006/main" count="486" uniqueCount="185">
  <si>
    <t>NOM</t>
  </si>
  <si>
    <t>Prénom</t>
  </si>
  <si>
    <t>EVAL</t>
  </si>
  <si>
    <t>Moyenne / 20</t>
  </si>
  <si>
    <t>NOTES SUR 20</t>
  </si>
  <si>
    <t>Orthographe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</si>
  <si>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</si>
  <si>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</si>
  <si>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</si>
  <si>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</si>
  <si>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</si>
  <si>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</si>
  <si>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</si>
  <si>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</si>
  <si>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</si>
  <si>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</si>
  <si>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</si>
  <si>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</si>
  <si>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</si>
  <si>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</si>
  <si>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</si>
  <si>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</si>
  <si>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</si>
  <si>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</si>
  <si>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NOM 28</t>
  </si>
  <si>
    <t>NOM 29</t>
  </si>
  <si>
    <t>Prénom 10</t>
  </si>
  <si>
    <t>Prénom 11</t>
  </si>
  <si>
    <t>Prénom 12</t>
  </si>
  <si>
    <t>Prénom 13</t>
  </si>
  <si>
    <t>Prénom 14</t>
  </si>
  <si>
    <t>Prénom 15</t>
  </si>
  <si>
    <t>Prénom 16</t>
  </si>
  <si>
    <t>Prénom 17</t>
  </si>
  <si>
    <t>Prénom 18</t>
  </si>
  <si>
    <t>Prénom 19</t>
  </si>
  <si>
    <t>Prénom 20</t>
  </si>
  <si>
    <t>Prénom 21</t>
  </si>
  <si>
    <t>Prénom 22</t>
  </si>
  <si>
    <t>Prénom 23</t>
  </si>
  <si>
    <t>Prénom 24</t>
  </si>
  <si>
    <t>Prénom 25</t>
  </si>
  <si>
    <t>Prénom 26</t>
  </si>
  <si>
    <t>Prénom 27</t>
  </si>
  <si>
    <t>Prénom 28</t>
  </si>
  <si>
    <t>Prénom 29</t>
  </si>
  <si>
    <t>Nom complet</t>
  </si>
  <si>
    <t>Conjugaison</t>
  </si>
  <si>
    <t>Grammaire</t>
  </si>
  <si>
    <t>Vocabulaire</t>
  </si>
  <si>
    <t>Production d'écrits</t>
  </si>
  <si>
    <t>Exposé</t>
  </si>
  <si>
    <t>Poésie</t>
  </si>
  <si>
    <t>Numération</t>
  </si>
  <si>
    <t>Calcul</t>
  </si>
  <si>
    <t>Calcul mental</t>
  </si>
  <si>
    <t>Problèmes</t>
  </si>
  <si>
    <t>Mesures</t>
  </si>
  <si>
    <t>Géométrie</t>
  </si>
  <si>
    <t>Histoire</t>
  </si>
  <si>
    <t>Géographie</t>
  </si>
  <si>
    <t>Sciences</t>
  </si>
  <si>
    <t>Anglais</t>
  </si>
  <si>
    <t>Dictée</t>
  </si>
  <si>
    <t>NOM 02</t>
  </si>
  <si>
    <t>NOM 03</t>
  </si>
  <si>
    <t>NOM 04</t>
  </si>
  <si>
    <t>NOM 05</t>
  </si>
  <si>
    <t>NOM 06</t>
  </si>
  <si>
    <t>NOM 07</t>
  </si>
  <si>
    <t>NOM 08</t>
  </si>
  <si>
    <t>NOM 09</t>
  </si>
  <si>
    <t>Prénom 02</t>
  </si>
  <si>
    <t>Prénom 03</t>
  </si>
  <si>
    <t>Prénom 04</t>
  </si>
  <si>
    <t>Prénom 05</t>
  </si>
  <si>
    <t>Prénom 06</t>
  </si>
  <si>
    <t>Prénom 07</t>
  </si>
  <si>
    <t>Prénom 08</t>
  </si>
  <si>
    <t>Prénom 09</t>
  </si>
  <si>
    <t>Liste des éléves</t>
  </si>
  <si>
    <t>Lecture</t>
  </si>
  <si>
    <t>Ecrit</t>
  </si>
  <si>
    <t>EPS</t>
  </si>
  <si>
    <t>Comportement</t>
  </si>
  <si>
    <t>Moyenne générale</t>
  </si>
  <si>
    <t>Français</t>
  </si>
  <si>
    <t>Evaluation(s) intermédiaire(s)</t>
  </si>
  <si>
    <t>Evaluation finale</t>
  </si>
  <si>
    <t>(sur 20)</t>
  </si>
  <si>
    <t>Période 1</t>
  </si>
  <si>
    <t>Période 2</t>
  </si>
  <si>
    <t>Période 3</t>
  </si>
  <si>
    <t>Période 4</t>
  </si>
  <si>
    <t>Période 5</t>
  </si>
  <si>
    <t>Période 6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</si>
  <si>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</si>
  <si>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</si>
  <si>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</si>
  <si>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</si>
  <si>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</si>
  <si>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</si>
  <si>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</si>
  <si>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</si>
  <si>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</si>
  <si>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</si>
  <si>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</si>
  <si>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</si>
  <si>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Période 1 - septembre-octobre</t>
  </si>
  <si>
    <t>Lecture (compréhension)</t>
  </si>
  <si>
    <t>Evaluation diagnostique n° 1</t>
  </si>
  <si>
    <t>Evaluation diagnostique n° 2</t>
  </si>
  <si>
    <t>Repérer les connecteurs</t>
  </si>
  <si>
    <t>Repérer les substituts</t>
  </si>
  <si>
    <t>Faire des inférences</t>
  </si>
  <si>
    <t>Texte 1</t>
  </si>
  <si>
    <t>Texte 2</t>
  </si>
  <si>
    <t>Texte 3</t>
  </si>
  <si>
    <t>Texte 4</t>
  </si>
  <si>
    <t>Texte 5</t>
  </si>
  <si>
    <t>Lecture (méthodologique)</t>
  </si>
  <si>
    <t>Groupe</t>
  </si>
  <si>
    <t>Moyenne (sur 20)</t>
  </si>
  <si>
    <t>Changement de groupe</t>
  </si>
  <si>
    <t>rouge</t>
  </si>
  <si>
    <t>vert</t>
  </si>
  <si>
    <t>jaune</t>
  </si>
  <si>
    <t>orange</t>
  </si>
  <si>
    <t>descente</t>
  </si>
  <si>
    <t>descente (?)</t>
  </si>
  <si>
    <t>montée</t>
  </si>
  <si>
    <t>montée (?)</t>
  </si>
  <si>
    <t>Lecture compréhension (sur 10)</t>
  </si>
  <si>
    <t>Moyenne</t>
  </si>
  <si>
    <t>Lecture méthodologie (sur 10)</t>
  </si>
  <si>
    <r>
      <rPr>
        <b/>
        <sz val="10"/>
        <color theme="1"/>
        <rFont val="Arial"/>
        <family val="2"/>
      </rPr>
      <t>Lecture orale</t>
    </r>
    <r>
      <rPr>
        <sz val="10"/>
        <color theme="1"/>
        <rFont val="Arial"/>
        <family val="2"/>
      </rPr>
      <t xml:space="preserve"> - </t>
    </r>
    <r>
      <rPr>
        <i/>
        <sz val="10"/>
        <color theme="1"/>
        <rFont val="Arial"/>
        <family val="2"/>
      </rPr>
      <t>compétence acquise (A), en cours d'acquisition (EA) ou non acquise (NA)</t>
    </r>
  </si>
  <si>
    <t>A</t>
  </si>
  <si>
    <t>EA</t>
  </si>
  <si>
    <t>NA</t>
  </si>
  <si>
    <t>Déchiffrage / anticipation</t>
  </si>
  <si>
    <t>La voix</t>
  </si>
  <si>
    <t>Je déchiffre convenablement les mots</t>
  </si>
  <si>
    <t>Je lis les mots qui sont écrits (je n'invente pas!)</t>
  </si>
  <si>
    <t>Je fais les liaisons</t>
  </si>
  <si>
    <t>Je marque la ponctuation</t>
  </si>
  <si>
    <t>Je baisse la voix à la fin des phrases</t>
  </si>
  <si>
    <t>Je lis assez fort pour être entendu</t>
  </si>
  <si>
    <t>J'articule corectement pour être compris</t>
  </si>
  <si>
    <t>Je mets le ton, ma lecture est vivante</t>
  </si>
  <si>
    <t>Moyenne Français</t>
  </si>
  <si>
    <r>
      <t xml:space="preserve">Dictée </t>
    </r>
    <r>
      <rPr>
        <i/>
        <sz val="10"/>
        <color theme="1"/>
        <rFont val="Arial"/>
        <family val="2"/>
      </rPr>
      <t>(moyenne en %)</t>
    </r>
  </si>
  <si>
    <t>J'anticipe les mots afin de lire les phrases d'un bloc</t>
  </si>
  <si>
    <t>Groupe de dictée</t>
  </si>
  <si>
    <t>Mathématiques</t>
  </si>
  <si>
    <t>Moyenne Mathématiques</t>
  </si>
  <si>
    <t>Culture Humaniste / Sciences / Anglais</t>
  </si>
  <si>
    <t>Moyenne culture humaniste/ Sciences / Anglais</t>
  </si>
  <si>
    <r>
      <t xml:space="preserve">L'attitude, l'engagement dans les activités et les efforts fournis sont évalués </t>
    </r>
    <r>
      <rPr>
        <i/>
        <sz val="10"/>
        <color theme="1"/>
        <rFont val="Arial"/>
        <family val="2"/>
      </rPr>
      <t>(et non les performances)</t>
    </r>
  </si>
  <si>
    <t>Non satisfaisant</t>
  </si>
  <si>
    <t>Assez satisfaisant</t>
  </si>
  <si>
    <t>Satisfaisant</t>
  </si>
  <si>
    <t>Très satisfait</t>
  </si>
  <si>
    <t>Mauvaise attitude</t>
  </si>
  <si>
    <t>Attitude à revoir</t>
  </si>
  <si>
    <t>Attitude correcte</t>
  </si>
  <si>
    <t>Bonne attitude</t>
  </si>
  <si>
    <t>Signature(s)</t>
  </si>
  <si>
    <r>
      <t xml:space="preserve">Education Physique et Sportive - </t>
    </r>
    <r>
      <rPr>
        <i/>
        <sz val="12"/>
        <rFont val="Arial"/>
        <family val="2"/>
      </rPr>
      <t>Jeux d'opposition / Endurance ou Natation</t>
    </r>
  </si>
  <si>
    <t>Note</t>
  </si>
  <si>
    <t>Jeux d'opposition / Endurance ou Natation</t>
  </si>
  <si>
    <t>Total/4</t>
  </si>
  <si>
    <t>NOM 01</t>
  </si>
  <si>
    <t>Prénom 01</t>
  </si>
  <si>
    <t>NOM 01 Prénom 01</t>
  </si>
  <si>
    <t>Changer le nom de l'élève au moyen de la liste déroulante pour avoir ses notes.</t>
  </si>
  <si>
    <t>^</t>
  </si>
  <si>
    <t>NOTER LES NOMS EN COLONNE A</t>
  </si>
  <si>
    <t>NOTER LES PRENOMS EN COLONNE B</t>
  </si>
  <si>
    <r>
      <t xml:space="preserve">Changer la période </t>
    </r>
    <r>
      <rPr>
        <b/>
        <u/>
        <sz val="12"/>
        <color rgb="FFFF0000"/>
        <rFont val="Arial"/>
        <family val="2"/>
      </rPr>
      <t>uniquement sur cette feuille au moyen de la liste déroulante.</t>
    </r>
  </si>
  <si>
    <r>
      <t xml:space="preserve">Noter les noms et les prénoms des élèves (après les avoir inscrits sur la feuille "Données") </t>
    </r>
    <r>
      <rPr>
        <b/>
        <u/>
        <sz val="12"/>
        <color rgb="FFFF0000"/>
        <rFont val="Arial"/>
        <family val="2"/>
      </rPr>
      <t>uniquement sur cette feuille au moyen des listes déroulantes.</t>
    </r>
  </si>
  <si>
    <t>ABS</t>
  </si>
  <si>
    <t>Mettre un X dans la cellule correspondante.</t>
  </si>
  <si>
    <t>Moyenne de la classe</t>
  </si>
  <si>
    <t>Moyenne générale de la classe</t>
  </si>
  <si>
    <r>
      <t xml:space="preserve">Le respect des règlements de l'école et de la classe sont évalués, ainsi que l'attitude scolaire </t>
    </r>
    <r>
      <rPr>
        <i/>
        <sz val="10"/>
        <color theme="1"/>
        <rFont val="Arial"/>
        <family val="2"/>
      </rPr>
      <t>(sur 20)</t>
    </r>
    <r>
      <rPr>
        <sz val="10"/>
        <color theme="1"/>
        <rFont val="Arial"/>
        <family val="2"/>
      </rPr>
      <t xml:space="preserve"> :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</si>
</sst>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&quot; / 20&quot;"/>
  </numFmts>
  <fonts count="28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0"/>
      <name val="Arial"/>
      <family val="2"/>
    </font>
    <font>
      <b/>
      <sz val="10"/>
      <color theme="0"/>
      <name val="Arial"/>
      <family val="2"/>
    </font>
    <font>
      <b/>
      <sz val="10"/>
      <color indexed="9"/>
      <name val="Arial"/>
      <family val="2"/>
    </font>
    <font>
      <b/>
      <sz val="10"/>
      <color rgb="FF0000FF"/>
      <name val="Arial"/>
      <family val="2"/>
    </font>
    <font>
      <b/>
      <sz val="10"/>
      <color indexed="12"/>
      <name val="Arial"/>
      <family val="2"/>
    </font>
    <font>
      <b/>
      <sz val="10"/>
      <name val="Arial"/>
      <family val="2"/>
    </font>
    <font>
      <sz val="11"/>
      <name val="Calibri"/>
      <family val="2"/>
      <scheme val="minor"/>
    </font>
    <font>
      <b/>
      <sz val="10"/>
      <color theme="1"/>
      <name val="Arial"/>
      <family val="2"/>
    </font>
    <font>
      <b/>
      <sz val="10"/>
      <color rgb="FFFF0000"/>
      <name val="Arial Black"/>
      <family val="2"/>
    </font>
    <font>
      <b/>
      <sz val="24"/>
      <color indexed="9"/>
      <name val="Arial"/>
      <family val="2"/>
    </font>
    <font>
      <i/>
      <sz val="10"/>
      <color theme="1"/>
      <name val="Arial"/>
      <family val="2"/>
    </font>
    <font>
      <b/>
      <i/>
      <sz val="10"/>
      <color theme="1"/>
      <name val="Arial"/>
      <family val="2"/>
    </font>
    <font>
      <b/>
      <u/>
      <sz val="14"/>
      <color rgb="FF0000FF"/>
      <name val="Arial"/>
      <family val="2"/>
    </font>
    <font>
      <b/>
      <u/>
      <sz val="10"/>
      <color rgb="FF0000FF"/>
      <name val="Arial"/>
      <family val="2"/>
    </font>
    <font>
      <b/>
      <sz val="10"/>
      <color rgb="FFFF0000"/>
      <name val="Arial"/>
      <family val="2"/>
    </font>
    <font>
      <b/>
      <sz val="14"/>
      <color rgb="FF0000FF"/>
      <name val="Arial"/>
      <family val="2"/>
    </font>
    <font>
      <b/>
      <sz val="18"/>
      <color theme="0"/>
      <name val="Arial"/>
      <family val="2"/>
    </font>
    <font>
      <sz val="11"/>
      <color theme="0"/>
      <name val="Calibri"/>
      <family val="2"/>
      <scheme val="minor"/>
    </font>
    <font>
      <b/>
      <sz val="14"/>
      <color theme="1"/>
      <name val="Arial"/>
      <family val="2"/>
    </font>
    <font>
      <b/>
      <sz val="12"/>
      <name val="Arial"/>
      <family val="2"/>
    </font>
    <font>
      <i/>
      <sz val="12"/>
      <name val="Arial"/>
      <family val="2"/>
    </font>
    <font>
      <b/>
      <sz val="18"/>
      <color rgb="FFFF0000"/>
      <name val="Wingdings 3"/>
      <family val="1"/>
      <charset val="2"/>
    </font>
    <font>
      <b/>
      <u/>
      <sz val="11"/>
      <color rgb="FFFF0000"/>
      <name val="Calibri"/>
      <family val="2"/>
      <scheme val="minor"/>
    </font>
    <font>
      <b/>
      <sz val="12"/>
      <color rgb="FFFF0000"/>
      <name val="Arial"/>
      <family val="2"/>
    </font>
    <font>
      <b/>
      <u/>
      <sz val="12"/>
      <color rgb="FFFF0000"/>
      <name val="Arial"/>
      <family val="2"/>
    </font>
    <font>
      <b/>
      <sz val="18"/>
      <color rgb="FFFF0000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gray125">
        <bgColor theme="0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CCFFFF"/>
        <bgColor indexed="64"/>
      </patternFill>
    </fill>
  </fills>
  <borders count="94">
    <border>
      <left/>
      <right/>
      <top/>
      <bottom/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medium">
        <color auto="1"/>
      </bottom>
      <diagonal/>
    </border>
    <border>
      <left/>
      <right style="medium">
        <color auto="1"/>
      </right>
      <top/>
      <bottom style="hair">
        <color auto="1"/>
      </bottom>
      <diagonal/>
    </border>
    <border>
      <left style="thin">
        <color theme="0"/>
      </left>
      <right style="thin">
        <color theme="0"/>
      </right>
      <top style="medium">
        <color auto="1"/>
      </top>
      <bottom style="medium">
        <color auto="1"/>
      </bottom>
      <diagonal/>
    </border>
    <border>
      <left style="thin">
        <color theme="0"/>
      </left>
      <right style="medium">
        <color theme="0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/>
      <right style="medium">
        <color auto="1"/>
      </right>
      <top style="medium">
        <color auto="1"/>
      </top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medium">
        <color auto="1"/>
      </bottom>
      <diagonal/>
    </border>
    <border>
      <left style="thin">
        <color theme="0"/>
      </left>
      <right style="thin">
        <color theme="0"/>
      </right>
      <top style="medium">
        <color auto="1"/>
      </top>
      <bottom style="hair">
        <color auto="1"/>
      </bottom>
      <diagonal/>
    </border>
    <border>
      <left style="thin">
        <color theme="0"/>
      </left>
      <right style="thin">
        <color theme="0"/>
      </right>
      <top style="hair">
        <color auto="1"/>
      </top>
      <bottom style="hair">
        <color auto="1"/>
      </bottom>
      <diagonal/>
    </border>
    <border>
      <left style="thin">
        <color theme="0"/>
      </left>
      <right style="thin">
        <color theme="0"/>
      </right>
      <top style="hair">
        <color auto="1"/>
      </top>
      <bottom style="medium">
        <color auto="1"/>
      </bottom>
      <diagonal/>
    </border>
    <border>
      <left/>
      <right/>
      <top style="hair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medium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hair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1">
    <xf numFmtId="0" fontId="0" fillId="0" borderId="0"/>
  </cellStyleXfs>
  <cellXfs count="346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2" fontId="1" fillId="0" borderId="0" xfId="0" applyNumberFormat="1" applyFont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0" fontId="1" fillId="5" borderId="0" xfId="0" applyFont="1" applyFill="1" applyAlignment="1">
      <alignment horizontal="left" vertical="center"/>
    </xf>
    <xf numFmtId="2" fontId="1" fillId="5" borderId="0" xfId="0" applyNumberFormat="1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0" fillId="5" borderId="0" xfId="0" applyFill="1"/>
    <xf numFmtId="0" fontId="1" fillId="0" borderId="9" xfId="0" applyFont="1" applyBorder="1" applyAlignment="1">
      <alignment horizontal="left" vertical="center"/>
    </xf>
    <xf numFmtId="0" fontId="1" fillId="0" borderId="6" xfId="0" applyFont="1" applyBorder="1" applyAlignment="1">
      <alignment horizontal="left" vertical="center"/>
    </xf>
    <xf numFmtId="0" fontId="3" fillId="3" borderId="11" xfId="0" applyFont="1" applyFill="1" applyBorder="1" applyAlignment="1">
      <alignment horizontal="center" vertical="center"/>
    </xf>
    <xf numFmtId="2" fontId="5" fillId="0" borderId="16" xfId="0" applyNumberFormat="1" applyFont="1" applyBorder="1" applyAlignment="1">
      <alignment horizontal="center" vertical="center"/>
    </xf>
    <xf numFmtId="1" fontId="3" fillId="3" borderId="12" xfId="0" applyNumberFormat="1" applyFont="1" applyFill="1" applyBorder="1" applyAlignment="1">
      <alignment horizontal="center" vertical="center"/>
    </xf>
    <xf numFmtId="0" fontId="3" fillId="3" borderId="17" xfId="0" applyFont="1" applyFill="1" applyBorder="1" applyAlignment="1">
      <alignment horizontal="center" vertical="center"/>
    </xf>
    <xf numFmtId="1" fontId="3" fillId="3" borderId="17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/>
    </xf>
    <xf numFmtId="2" fontId="3" fillId="3" borderId="18" xfId="0" applyNumberFormat="1" applyFont="1" applyFill="1" applyBorder="1" applyAlignment="1">
      <alignment horizontal="center" vertical="center"/>
    </xf>
    <xf numFmtId="0" fontId="1" fillId="0" borderId="7" xfId="0" applyFont="1" applyBorder="1" applyAlignment="1" applyProtection="1">
      <alignment horizontal="left" vertical="center"/>
      <protection locked="0"/>
    </xf>
    <xf numFmtId="0" fontId="1" fillId="0" borderId="13" xfId="0" applyFont="1" applyBorder="1" applyAlignment="1" applyProtection="1">
      <alignment horizontal="left" vertical="center"/>
      <protection locked="0"/>
    </xf>
    <xf numFmtId="0" fontId="1" fillId="0" borderId="1" xfId="0" applyFont="1" applyBorder="1" applyAlignment="1" applyProtection="1">
      <alignment horizontal="left" vertical="center"/>
      <protection locked="0"/>
    </xf>
    <xf numFmtId="0" fontId="1" fillId="0" borderId="4" xfId="0" applyFont="1" applyBorder="1" applyAlignment="1" applyProtection="1">
      <alignment horizontal="left" vertical="center"/>
      <protection locked="0"/>
    </xf>
    <xf numFmtId="0" fontId="1" fillId="0" borderId="15" xfId="0" applyFont="1" applyBorder="1" applyAlignment="1" applyProtection="1">
      <alignment horizontal="left" vertical="center"/>
      <protection locked="0"/>
    </xf>
    <xf numFmtId="2" fontId="1" fillId="0" borderId="13" xfId="0" applyNumberFormat="1" applyFont="1" applyBorder="1" applyAlignment="1" applyProtection="1">
      <alignment horizontal="center" vertical="center"/>
      <protection locked="0"/>
    </xf>
    <xf numFmtId="2" fontId="1" fillId="0" borderId="8" xfId="0" applyNumberFormat="1" applyFont="1" applyBorder="1" applyAlignment="1" applyProtection="1">
      <alignment horizontal="center" vertical="center"/>
      <protection locked="0"/>
    </xf>
    <xf numFmtId="2" fontId="1" fillId="0" borderId="9" xfId="0" applyNumberFormat="1" applyFont="1" applyBorder="1" applyAlignment="1" applyProtection="1">
      <alignment horizontal="center" vertical="center"/>
      <protection locked="0"/>
    </xf>
    <xf numFmtId="2" fontId="1" fillId="0" borderId="14" xfId="0" applyNumberFormat="1" applyFont="1" applyBorder="1" applyAlignment="1" applyProtection="1">
      <alignment horizontal="center" vertical="center"/>
      <protection locked="0"/>
    </xf>
    <xf numFmtId="2" fontId="1" fillId="0" borderId="2" xfId="0" applyNumberFormat="1" applyFont="1" applyBorder="1" applyAlignment="1" applyProtection="1">
      <alignment horizontal="center" vertical="center"/>
      <protection locked="0"/>
    </xf>
    <xf numFmtId="2" fontId="1" fillId="0" borderId="3" xfId="0" applyNumberFormat="1" applyFont="1" applyBorder="1" applyAlignment="1" applyProtection="1">
      <alignment horizontal="center" vertical="center"/>
      <protection locked="0"/>
    </xf>
    <xf numFmtId="2" fontId="1" fillId="0" borderId="15" xfId="0" applyNumberFormat="1" applyFont="1" applyBorder="1" applyAlignment="1" applyProtection="1">
      <alignment horizontal="center" vertical="center"/>
      <protection locked="0"/>
    </xf>
    <xf numFmtId="2" fontId="1" fillId="0" borderId="5" xfId="0" applyNumberFormat="1" applyFont="1" applyBorder="1" applyAlignment="1" applyProtection="1">
      <alignment horizontal="center" vertical="center"/>
      <protection locked="0"/>
    </xf>
    <xf numFmtId="2" fontId="1" fillId="0" borderId="6" xfId="0" applyNumberFormat="1" applyFont="1" applyBorder="1" applyAlignment="1" applyProtection="1">
      <alignment horizontal="center" vertical="center"/>
      <protection locked="0"/>
    </xf>
    <xf numFmtId="0" fontId="1" fillId="0" borderId="0" xfId="0" applyFont="1" applyFill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left" vertical="center"/>
    </xf>
    <xf numFmtId="2" fontId="1" fillId="0" borderId="0" xfId="0" applyNumberFormat="1" applyFont="1" applyFill="1" applyBorder="1" applyAlignment="1">
      <alignment horizontal="center" vertical="center"/>
    </xf>
    <xf numFmtId="0" fontId="1" fillId="0" borderId="7" xfId="0" applyFont="1" applyBorder="1" applyAlignment="1" applyProtection="1">
      <alignment horizontal="left" vertical="center"/>
    </xf>
    <xf numFmtId="0" fontId="1" fillId="0" borderId="13" xfId="0" applyFont="1" applyBorder="1" applyAlignment="1" applyProtection="1">
      <alignment horizontal="left" vertical="center"/>
    </xf>
    <xf numFmtId="0" fontId="1" fillId="0" borderId="4" xfId="0" applyFont="1" applyBorder="1" applyAlignment="1" applyProtection="1">
      <alignment horizontal="left" vertical="center"/>
    </xf>
    <xf numFmtId="0" fontId="1" fillId="0" borderId="15" xfId="0" applyFont="1" applyBorder="1" applyAlignment="1" applyProtection="1">
      <alignment horizontal="left" vertical="center"/>
    </xf>
    <xf numFmtId="0" fontId="2" fillId="5" borderId="0" xfId="0" applyFont="1" applyFill="1" applyAlignment="1">
      <alignment horizontal="center" vertical="center"/>
    </xf>
    <xf numFmtId="0" fontId="0" fillId="0" borderId="0" xfId="0" applyFill="1"/>
    <xf numFmtId="0" fontId="8" fillId="0" borderId="0" xfId="0" applyFont="1"/>
    <xf numFmtId="2" fontId="5" fillId="0" borderId="20" xfId="0" applyNumberFormat="1" applyFont="1" applyBorder="1" applyAlignment="1">
      <alignment horizontal="center" vertical="center"/>
    </xf>
    <xf numFmtId="0" fontId="16" fillId="5" borderId="0" xfId="0" applyFont="1" applyFill="1" applyAlignment="1">
      <alignment horizontal="center" vertical="center"/>
    </xf>
    <xf numFmtId="2" fontId="5" fillId="0" borderId="2" xfId="0" applyNumberFormat="1" applyFont="1" applyFill="1" applyBorder="1" applyAlignment="1">
      <alignment horizontal="center" vertical="center"/>
    </xf>
    <xf numFmtId="2" fontId="5" fillId="0" borderId="5" xfId="0" applyNumberFormat="1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horizontal="center" vertical="center"/>
    </xf>
    <xf numFmtId="1" fontId="3" fillId="3" borderId="18" xfId="0" applyNumberFormat="1" applyFont="1" applyFill="1" applyBorder="1" applyAlignment="1">
      <alignment horizontal="center" vertical="center"/>
    </xf>
    <xf numFmtId="2" fontId="1" fillId="5" borderId="33" xfId="0" applyNumberFormat="1" applyFont="1" applyFill="1" applyBorder="1" applyAlignment="1">
      <alignment horizontal="center" vertical="center" textRotation="90" wrapText="1"/>
    </xf>
    <xf numFmtId="2" fontId="1" fillId="5" borderId="10" xfId="0" applyNumberFormat="1" applyFont="1" applyFill="1" applyBorder="1" applyAlignment="1">
      <alignment horizontal="center" vertical="center" textRotation="90" wrapText="1"/>
    </xf>
    <xf numFmtId="0" fontId="1" fillId="0" borderId="33" xfId="0" applyFont="1" applyFill="1" applyBorder="1" applyAlignment="1">
      <alignment horizontal="center" vertical="center" textRotation="90" wrapText="1"/>
    </xf>
    <xf numFmtId="0" fontId="1" fillId="0" borderId="34" xfId="0" applyFont="1" applyFill="1" applyBorder="1" applyAlignment="1">
      <alignment horizontal="center" vertical="center" textRotation="90" wrapText="1"/>
    </xf>
    <xf numFmtId="0" fontId="1" fillId="0" borderId="35" xfId="0" applyFont="1" applyFill="1" applyBorder="1" applyAlignment="1">
      <alignment horizontal="center" vertical="center" textRotation="90" wrapText="1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55" xfId="0" applyFont="1" applyFill="1" applyBorder="1" applyAlignment="1" applyProtection="1">
      <alignment horizontal="center" vertical="center"/>
      <protection locked="0"/>
    </xf>
    <xf numFmtId="0" fontId="1" fillId="0" borderId="20" xfId="0" applyFont="1" applyFill="1" applyBorder="1" applyAlignment="1" applyProtection="1">
      <alignment horizontal="center" vertical="center"/>
      <protection locked="0"/>
    </xf>
    <xf numFmtId="2" fontId="1" fillId="0" borderId="3" xfId="0" applyNumberFormat="1" applyFont="1" applyFill="1" applyBorder="1" applyAlignment="1" applyProtection="1">
      <alignment horizontal="center" vertical="center"/>
      <protection locked="0"/>
    </xf>
    <xf numFmtId="2" fontId="1" fillId="0" borderId="6" xfId="0" applyNumberFormat="1" applyFont="1" applyFill="1" applyBorder="1" applyAlignment="1" applyProtection="1">
      <alignment horizontal="center" vertical="center"/>
      <protection locked="0"/>
    </xf>
    <xf numFmtId="2" fontId="1" fillId="0" borderId="9" xfId="0" applyNumberFormat="1" applyFont="1" applyFill="1" applyBorder="1" applyAlignment="1" applyProtection="1">
      <alignment horizontal="center" vertical="center"/>
      <protection locked="0"/>
    </xf>
    <xf numFmtId="10" fontId="1" fillId="0" borderId="13" xfId="0" applyNumberFormat="1" applyFont="1" applyBorder="1" applyAlignment="1" applyProtection="1">
      <alignment horizontal="center" vertical="center"/>
      <protection locked="0"/>
    </xf>
    <xf numFmtId="10" fontId="1" fillId="0" borderId="8" xfId="0" applyNumberFormat="1" applyFont="1" applyBorder="1" applyAlignment="1" applyProtection="1">
      <alignment horizontal="center" vertical="center"/>
      <protection locked="0"/>
    </xf>
    <xf numFmtId="10" fontId="5" fillId="0" borderId="16" xfId="0" applyNumberFormat="1" applyFont="1" applyBorder="1" applyAlignment="1">
      <alignment horizontal="center" vertical="center"/>
    </xf>
    <xf numFmtId="10" fontId="1" fillId="0" borderId="14" xfId="0" applyNumberFormat="1" applyFont="1" applyBorder="1" applyAlignment="1" applyProtection="1">
      <alignment horizontal="center" vertical="center"/>
      <protection locked="0"/>
    </xf>
    <xf numFmtId="10" fontId="1" fillId="0" borderId="2" xfId="0" applyNumberFormat="1" applyFont="1" applyBorder="1" applyAlignment="1" applyProtection="1">
      <alignment horizontal="center" vertical="center"/>
      <protection locked="0"/>
    </xf>
    <xf numFmtId="10" fontId="1" fillId="0" borderId="15" xfId="0" applyNumberFormat="1" applyFont="1" applyBorder="1" applyAlignment="1" applyProtection="1">
      <alignment horizontal="center" vertical="center"/>
      <protection locked="0"/>
    </xf>
    <xf numFmtId="10" fontId="1" fillId="0" borderId="5" xfId="0" applyNumberFormat="1" applyFont="1" applyBorder="1" applyAlignment="1" applyProtection="1">
      <alignment horizontal="center" vertical="center"/>
      <protection locked="0"/>
    </xf>
    <xf numFmtId="10" fontId="5" fillId="0" borderId="6" xfId="0" applyNumberFormat="1" applyFont="1" applyBorder="1" applyAlignment="1">
      <alignment horizontal="center" vertical="center"/>
    </xf>
    <xf numFmtId="0" fontId="3" fillId="3" borderId="25" xfId="0" applyFont="1" applyFill="1" applyBorder="1" applyAlignment="1">
      <alignment horizontal="center" vertical="center"/>
    </xf>
    <xf numFmtId="0" fontId="4" fillId="5" borderId="0" xfId="0" applyFont="1" applyFill="1" applyBorder="1" applyAlignment="1">
      <alignment vertical="center"/>
    </xf>
    <xf numFmtId="0" fontId="1" fillId="5" borderId="0" xfId="0" applyFont="1" applyFill="1" applyBorder="1" applyAlignment="1" applyProtection="1">
      <alignment horizontal="left" vertical="center"/>
      <protection locked="0"/>
    </xf>
    <xf numFmtId="1" fontId="3" fillId="5" borderId="0" xfId="0" applyNumberFormat="1" applyFont="1" applyFill="1" applyBorder="1" applyAlignment="1">
      <alignment horizontal="center" vertical="center"/>
    </xf>
    <xf numFmtId="2" fontId="1" fillId="5" borderId="0" xfId="0" applyNumberFormat="1" applyFont="1" applyFill="1" applyBorder="1" applyAlignment="1" applyProtection="1">
      <alignment horizontal="center" vertical="center"/>
      <protection locked="0"/>
    </xf>
    <xf numFmtId="0" fontId="1" fillId="5" borderId="0" xfId="0" applyFont="1" applyFill="1" applyBorder="1" applyAlignment="1">
      <alignment horizontal="center" vertical="center"/>
    </xf>
    <xf numFmtId="2" fontId="1" fillId="5" borderId="0" xfId="0" applyNumberFormat="1" applyFont="1" applyFill="1" applyBorder="1" applyAlignment="1">
      <alignment horizontal="center" vertical="center"/>
    </xf>
    <xf numFmtId="0" fontId="1" fillId="5" borderId="0" xfId="0" applyFont="1" applyFill="1" applyBorder="1" applyAlignment="1">
      <alignment horizontal="left" vertical="center"/>
    </xf>
    <xf numFmtId="0" fontId="1" fillId="0" borderId="82" xfId="0" applyFont="1" applyFill="1" applyBorder="1" applyAlignment="1" applyProtection="1">
      <alignment horizontal="left" vertical="center"/>
      <protection locked="0"/>
    </xf>
    <xf numFmtId="0" fontId="1" fillId="0" borderId="26" xfId="0" applyFont="1" applyFill="1" applyBorder="1" applyAlignment="1" applyProtection="1">
      <alignment horizontal="left" vertical="center"/>
      <protection locked="0"/>
    </xf>
    <xf numFmtId="2" fontId="5" fillId="0" borderId="26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 applyProtection="1">
      <alignment horizontal="left" vertical="center"/>
      <protection locked="0"/>
    </xf>
    <xf numFmtId="0" fontId="1" fillId="0" borderId="2" xfId="0" applyFont="1" applyFill="1" applyBorder="1" applyAlignment="1" applyProtection="1">
      <alignment horizontal="left" vertical="center"/>
      <protection locked="0"/>
    </xf>
    <xf numFmtId="0" fontId="1" fillId="0" borderId="4" xfId="0" applyFont="1" applyFill="1" applyBorder="1" applyAlignment="1" applyProtection="1">
      <alignment horizontal="left" vertical="center"/>
      <protection locked="0"/>
    </xf>
    <xf numFmtId="0" fontId="1" fillId="0" borderId="5" xfId="0" applyFont="1" applyFill="1" applyBorder="1" applyAlignment="1" applyProtection="1">
      <alignment horizontal="left" vertical="center"/>
      <protection locked="0"/>
    </xf>
    <xf numFmtId="0" fontId="3" fillId="3" borderId="10" xfId="0" applyFont="1" applyFill="1" applyBorder="1" applyAlignment="1">
      <alignment vertical="center"/>
    </xf>
    <xf numFmtId="0" fontId="3" fillId="3" borderId="12" xfId="0" applyFont="1" applyFill="1" applyBorder="1" applyAlignment="1">
      <alignment vertical="center"/>
    </xf>
    <xf numFmtId="0" fontId="3" fillId="3" borderId="17" xfId="0" applyFont="1" applyFill="1" applyBorder="1" applyAlignment="1">
      <alignment vertical="center"/>
    </xf>
    <xf numFmtId="2" fontId="10" fillId="0" borderId="38" xfId="0" applyNumberFormat="1" applyFont="1" applyFill="1" applyBorder="1" applyAlignment="1">
      <alignment horizontal="center" vertical="center"/>
    </xf>
    <xf numFmtId="2" fontId="10" fillId="0" borderId="39" xfId="0" applyNumberFormat="1" applyFont="1" applyFill="1" applyBorder="1" applyAlignment="1">
      <alignment horizontal="center" vertical="center"/>
    </xf>
    <xf numFmtId="2" fontId="10" fillId="0" borderId="40" xfId="0" applyNumberFormat="1" applyFont="1" applyFill="1" applyBorder="1" applyAlignment="1">
      <alignment horizontal="center" vertical="center"/>
    </xf>
    <xf numFmtId="10" fontId="5" fillId="0" borderId="83" xfId="0" applyNumberFormat="1" applyFont="1" applyFill="1" applyBorder="1" applyAlignment="1">
      <alignment horizontal="center" vertical="center"/>
    </xf>
    <xf numFmtId="10" fontId="5" fillId="0" borderId="3" xfId="0" applyNumberFormat="1" applyFont="1" applyFill="1" applyBorder="1" applyAlignment="1">
      <alignment horizontal="center" vertical="center"/>
    </xf>
    <xf numFmtId="10" fontId="5" fillId="0" borderId="6" xfId="0" applyNumberFormat="1" applyFont="1" applyFill="1" applyBorder="1" applyAlignment="1">
      <alignment horizontal="center" vertical="center"/>
    </xf>
    <xf numFmtId="2" fontId="5" fillId="0" borderId="53" xfId="0" applyNumberFormat="1" applyFont="1" applyFill="1" applyBorder="1" applyAlignment="1">
      <alignment horizontal="center" vertical="center"/>
    </xf>
    <xf numFmtId="2" fontId="5" fillId="0" borderId="14" xfId="0" applyNumberFormat="1" applyFont="1" applyFill="1" applyBorder="1" applyAlignment="1">
      <alignment horizontal="center" vertical="center"/>
    </xf>
    <xf numFmtId="2" fontId="5" fillId="0" borderId="15" xfId="0" applyNumberFormat="1" applyFont="1" applyFill="1" applyBorder="1" applyAlignment="1">
      <alignment horizontal="center" vertical="center"/>
    </xf>
    <xf numFmtId="0" fontId="1" fillId="0" borderId="83" xfId="0" applyFont="1" applyFill="1" applyBorder="1" applyAlignment="1" applyProtection="1">
      <alignment horizontal="left" vertical="center"/>
      <protection locked="0"/>
    </xf>
    <xf numFmtId="0" fontId="1" fillId="0" borderId="3" xfId="0" applyFont="1" applyFill="1" applyBorder="1" applyAlignment="1" applyProtection="1">
      <alignment horizontal="left" vertical="center"/>
      <protection locked="0"/>
    </xf>
    <xf numFmtId="0" fontId="1" fillId="0" borderId="6" xfId="0" applyFont="1" applyFill="1" applyBorder="1" applyAlignment="1" applyProtection="1">
      <alignment horizontal="left" vertical="center"/>
      <protection locked="0"/>
    </xf>
    <xf numFmtId="2" fontId="5" fillId="5" borderId="0" xfId="0" applyNumberFormat="1" applyFont="1" applyFill="1" applyBorder="1" applyAlignment="1">
      <alignment horizontal="center" vertical="center"/>
    </xf>
    <xf numFmtId="10" fontId="5" fillId="5" borderId="0" xfId="0" applyNumberFormat="1" applyFont="1" applyFill="1" applyBorder="1" applyAlignment="1">
      <alignment horizontal="center" vertical="center"/>
    </xf>
    <xf numFmtId="0" fontId="19" fillId="5" borderId="0" xfId="0" applyFont="1" applyFill="1"/>
    <xf numFmtId="0" fontId="15" fillId="11" borderId="25" xfId="0" applyFont="1" applyFill="1" applyBorder="1" applyAlignment="1">
      <alignment horizontal="center" vertical="center"/>
    </xf>
    <xf numFmtId="0" fontId="5" fillId="11" borderId="25" xfId="0" applyFont="1" applyFill="1" applyBorder="1" applyAlignment="1">
      <alignment horizontal="center" vertical="center"/>
    </xf>
    <xf numFmtId="0" fontId="5" fillId="11" borderId="10" xfId="0" applyFont="1" applyFill="1" applyBorder="1" applyAlignment="1">
      <alignment horizontal="center" vertical="center"/>
    </xf>
    <xf numFmtId="0" fontId="5" fillId="11" borderId="25" xfId="0" applyFont="1" applyFill="1" applyBorder="1" applyAlignment="1">
      <alignment vertical="center"/>
    </xf>
    <xf numFmtId="2" fontId="3" fillId="5" borderId="0" xfId="0" applyNumberFormat="1" applyFont="1" applyFill="1" applyBorder="1" applyAlignment="1">
      <alignment vertical="center"/>
    </xf>
    <xf numFmtId="0" fontId="19" fillId="5" borderId="0" xfId="0" applyFont="1" applyFill="1" applyAlignment="1">
      <alignment horizontal="center" vertical="center"/>
    </xf>
    <xf numFmtId="1" fontId="3" fillId="3" borderId="11" xfId="0" applyNumberFormat="1" applyFont="1" applyFill="1" applyBorder="1" applyAlignment="1">
      <alignment horizontal="center" vertical="center"/>
    </xf>
    <xf numFmtId="2" fontId="1" fillId="0" borderId="16" xfId="0" applyNumberFormat="1" applyFont="1" applyFill="1" applyBorder="1" applyAlignment="1" applyProtection="1">
      <alignment horizontal="center" vertical="center"/>
      <protection locked="0"/>
    </xf>
    <xf numFmtId="2" fontId="1" fillId="0" borderId="39" xfId="0" applyNumberFormat="1" applyFont="1" applyFill="1" applyBorder="1" applyAlignment="1" applyProtection="1">
      <alignment horizontal="center" vertical="center"/>
      <protection locked="0"/>
    </xf>
    <xf numFmtId="2" fontId="1" fillId="0" borderId="40" xfId="0" applyNumberFormat="1" applyFont="1" applyFill="1" applyBorder="1" applyAlignment="1" applyProtection="1">
      <alignment horizontal="center" vertical="center"/>
      <protection locked="0"/>
    </xf>
    <xf numFmtId="0" fontId="5" fillId="11" borderId="11" xfId="0" applyFont="1" applyFill="1" applyBorder="1" applyAlignment="1">
      <alignment vertical="center"/>
    </xf>
    <xf numFmtId="0" fontId="1" fillId="5" borderId="0" xfId="0" applyFont="1" applyFill="1" applyBorder="1" applyAlignment="1">
      <alignment horizontal="left" vertical="center"/>
    </xf>
    <xf numFmtId="2" fontId="6" fillId="5" borderId="0" xfId="0" applyNumberFormat="1" applyFont="1" applyFill="1" applyBorder="1" applyAlignment="1">
      <alignment horizontal="center" vertical="center"/>
    </xf>
    <xf numFmtId="0" fontId="1" fillId="0" borderId="9" xfId="0" applyFont="1" applyBorder="1" applyAlignment="1" applyProtection="1">
      <alignment horizontal="left" vertical="center"/>
    </xf>
    <xf numFmtId="0" fontId="1" fillId="0" borderId="6" xfId="0" applyFont="1" applyBorder="1" applyAlignment="1" applyProtection="1">
      <alignment horizontal="left" vertical="center"/>
    </xf>
    <xf numFmtId="0" fontId="1" fillId="0" borderId="7" xfId="0" applyFont="1" applyFill="1" applyBorder="1" applyAlignment="1" applyProtection="1">
      <alignment horizontal="left" vertical="center"/>
    </xf>
    <xf numFmtId="0" fontId="1" fillId="0" borderId="8" xfId="0" applyFont="1" applyFill="1" applyBorder="1" applyAlignment="1" applyProtection="1">
      <alignment horizontal="left" vertical="center"/>
    </xf>
    <xf numFmtId="0" fontId="1" fillId="0" borderId="9" xfId="0" applyFont="1" applyFill="1" applyBorder="1" applyAlignment="1" applyProtection="1">
      <alignment horizontal="left" vertical="center"/>
    </xf>
    <xf numFmtId="0" fontId="1" fillId="0" borderId="1" xfId="0" applyFont="1" applyFill="1" applyBorder="1" applyAlignment="1" applyProtection="1">
      <alignment horizontal="left" vertical="center"/>
    </xf>
    <xf numFmtId="0" fontId="1" fillId="0" borderId="2" xfId="0" applyFont="1" applyFill="1" applyBorder="1" applyAlignment="1" applyProtection="1">
      <alignment horizontal="left" vertical="center"/>
    </xf>
    <xf numFmtId="0" fontId="1" fillId="0" borderId="3" xfId="0" applyFont="1" applyFill="1" applyBorder="1" applyAlignment="1" applyProtection="1">
      <alignment horizontal="left" vertical="center"/>
    </xf>
    <xf numFmtId="0" fontId="1" fillId="0" borderId="4" xfId="0" applyFont="1" applyFill="1" applyBorder="1" applyAlignment="1" applyProtection="1">
      <alignment horizontal="left" vertical="center"/>
    </xf>
    <xf numFmtId="0" fontId="1" fillId="0" borderId="5" xfId="0" applyFont="1" applyFill="1" applyBorder="1" applyAlignment="1" applyProtection="1">
      <alignment horizontal="left" vertical="center"/>
    </xf>
    <xf numFmtId="0" fontId="1" fillId="0" borderId="6" xfId="0" applyFont="1" applyFill="1" applyBorder="1" applyAlignment="1" applyProtection="1">
      <alignment horizontal="left" vertical="center"/>
    </xf>
    <xf numFmtId="0" fontId="1" fillId="0" borderId="78" xfId="0" applyFont="1" applyFill="1" applyBorder="1" applyAlignment="1" applyProtection="1">
      <alignment horizontal="center" vertical="center"/>
      <protection locked="0"/>
    </xf>
    <xf numFmtId="2" fontId="1" fillId="0" borderId="7" xfId="0" applyNumberFormat="1" applyFont="1" applyFill="1" applyBorder="1" applyAlignment="1" applyProtection="1">
      <alignment horizontal="center" vertical="center"/>
      <protection locked="0"/>
    </xf>
    <xf numFmtId="2" fontId="1" fillId="0" borderId="8" xfId="0" applyNumberFormat="1" applyFont="1" applyFill="1" applyBorder="1" applyAlignment="1" applyProtection="1">
      <alignment horizontal="center" vertical="center"/>
      <protection locked="0"/>
    </xf>
    <xf numFmtId="0" fontId="1" fillId="0" borderId="7" xfId="0" applyFont="1" applyFill="1" applyBorder="1" applyAlignment="1" applyProtection="1">
      <alignment horizontal="center" vertical="center"/>
      <protection locked="0"/>
    </xf>
    <xf numFmtId="2" fontId="1" fillId="0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2" xfId="0" applyNumberFormat="1" applyFont="1" applyFill="1" applyBorder="1" applyAlignment="1" applyProtection="1">
      <alignment horizontal="center" vertical="center"/>
      <protection locked="0"/>
    </xf>
    <xf numFmtId="0" fontId="1" fillId="0" borderId="1" xfId="0" applyFont="1" applyFill="1" applyBorder="1" applyAlignment="1" applyProtection="1">
      <alignment horizontal="center" vertical="center"/>
      <protection locked="0"/>
    </xf>
    <xf numFmtId="2" fontId="1" fillId="0" borderId="4" xfId="0" applyNumberFormat="1" applyFont="1" applyFill="1" applyBorder="1" applyAlignment="1" applyProtection="1">
      <alignment horizontal="center" vertical="center"/>
      <protection locked="0"/>
    </xf>
    <xf numFmtId="2" fontId="1" fillId="0" borderId="5" xfId="0" applyNumberFormat="1" applyFont="1" applyFill="1" applyBorder="1" applyAlignment="1" applyProtection="1">
      <alignment horizontal="center" vertical="center"/>
      <protection locked="0"/>
    </xf>
    <xf numFmtId="0" fontId="1" fillId="0" borderId="4" xfId="0" applyFont="1" applyFill="1" applyBorder="1" applyAlignment="1" applyProtection="1">
      <alignment horizontal="center" vertical="center"/>
      <protection locked="0"/>
    </xf>
    <xf numFmtId="0" fontId="9" fillId="0" borderId="9" xfId="0" applyFont="1" applyFill="1" applyBorder="1" applyAlignment="1" applyProtection="1">
      <alignment horizontal="center" vertical="center"/>
      <protection locked="0"/>
    </xf>
    <xf numFmtId="0" fontId="9" fillId="0" borderId="3" xfId="0" applyFont="1" applyFill="1" applyBorder="1" applyAlignment="1" applyProtection="1">
      <alignment horizontal="center" vertical="center"/>
      <protection locked="0"/>
    </xf>
    <xf numFmtId="0" fontId="9" fillId="0" borderId="6" xfId="0" applyFont="1" applyFill="1" applyBorder="1" applyAlignment="1" applyProtection="1">
      <alignment horizontal="center" vertical="center"/>
      <protection locked="0"/>
    </xf>
    <xf numFmtId="0" fontId="4" fillId="5" borderId="0" xfId="0" applyFont="1" applyFill="1" applyBorder="1" applyAlignment="1" applyProtection="1">
      <alignment vertical="center"/>
    </xf>
    <xf numFmtId="0" fontId="2" fillId="5" borderId="0" xfId="0" applyFont="1" applyFill="1" applyBorder="1" applyAlignment="1" applyProtection="1">
      <alignment horizontal="center" vertical="center"/>
    </xf>
    <xf numFmtId="0" fontId="2" fillId="5" borderId="0" xfId="0" applyFont="1" applyFill="1" applyAlignment="1" applyProtection="1">
      <alignment horizontal="center" vertical="center"/>
    </xf>
    <xf numFmtId="0" fontId="1" fillId="5" borderId="0" xfId="0" applyFont="1" applyFill="1" applyBorder="1" applyAlignment="1" applyProtection="1">
      <alignment horizontal="left" vertical="center"/>
    </xf>
    <xf numFmtId="2" fontId="2" fillId="5" borderId="0" xfId="0" applyNumberFormat="1" applyFont="1" applyFill="1" applyBorder="1" applyAlignment="1" applyProtection="1">
      <alignment horizontal="center" vertical="center"/>
    </xf>
    <xf numFmtId="0" fontId="3" fillId="5" borderId="0" xfId="0" applyFont="1" applyFill="1" applyBorder="1" applyAlignment="1" applyProtection="1">
      <alignment horizontal="center" vertical="center"/>
    </xf>
    <xf numFmtId="1" fontId="3" fillId="5" borderId="0" xfId="0" applyNumberFormat="1" applyFont="1" applyFill="1" applyBorder="1" applyAlignment="1" applyProtection="1">
      <alignment horizontal="center" vertical="center"/>
    </xf>
    <xf numFmtId="2" fontId="3" fillId="5" borderId="0" xfId="0" applyNumberFormat="1" applyFont="1" applyFill="1" applyBorder="1" applyAlignment="1" applyProtection="1">
      <alignment horizontal="center" vertical="center"/>
    </xf>
    <xf numFmtId="0" fontId="1" fillId="5" borderId="0" xfId="0" applyFont="1" applyFill="1" applyBorder="1" applyAlignment="1" applyProtection="1">
      <alignment horizontal="center" vertical="center"/>
    </xf>
    <xf numFmtId="2" fontId="1" fillId="5" borderId="0" xfId="0" applyNumberFormat="1" applyFont="1" applyFill="1" applyBorder="1" applyAlignment="1" applyProtection="1">
      <alignment horizontal="center" vertical="center"/>
    </xf>
    <xf numFmtId="2" fontId="1" fillId="9" borderId="63" xfId="0" applyNumberFormat="1" applyFont="1" applyFill="1" applyBorder="1" applyAlignment="1" applyProtection="1">
      <alignment horizontal="center" vertical="center" wrapText="1"/>
    </xf>
    <xf numFmtId="2" fontId="9" fillId="10" borderId="61" xfId="0" applyNumberFormat="1" applyFont="1" applyFill="1" applyBorder="1" applyAlignment="1" applyProtection="1">
      <alignment horizontal="center" vertical="center" wrapText="1"/>
    </xf>
    <xf numFmtId="2" fontId="12" fillId="9" borderId="64" xfId="0" applyNumberFormat="1" applyFont="1" applyFill="1" applyBorder="1" applyAlignment="1" applyProtection="1">
      <alignment horizontal="center" vertical="center" wrapText="1"/>
    </xf>
    <xf numFmtId="2" fontId="13" fillId="10" borderId="62" xfId="0" applyNumberFormat="1" applyFont="1" applyFill="1" applyBorder="1" applyAlignment="1" applyProtection="1">
      <alignment horizontal="center" vertical="center"/>
    </xf>
    <xf numFmtId="0" fontId="1" fillId="0" borderId="54" xfId="0" applyFont="1" applyFill="1" applyBorder="1" applyAlignment="1" applyProtection="1">
      <alignment horizontal="center" vertical="center"/>
    </xf>
    <xf numFmtId="2" fontId="1" fillId="0" borderId="53" xfId="0" applyNumberFormat="1" applyFont="1" applyFill="1" applyBorder="1" applyAlignment="1" applyProtection="1">
      <alignment horizontal="center" vertical="center"/>
    </xf>
    <xf numFmtId="2" fontId="1" fillId="0" borderId="26" xfId="0" applyNumberFormat="1" applyFont="1" applyFill="1" applyBorder="1" applyAlignment="1" applyProtection="1">
      <alignment horizontal="center" vertical="center"/>
    </xf>
    <xf numFmtId="2" fontId="1" fillId="0" borderId="58" xfId="0" applyNumberFormat="1" applyFont="1" applyFill="1" applyBorder="1" applyAlignment="1" applyProtection="1">
      <alignment horizontal="center" vertical="center"/>
    </xf>
    <xf numFmtId="2" fontId="1" fillId="9" borderId="54" xfId="0" applyNumberFormat="1" applyFont="1" applyFill="1" applyBorder="1" applyAlignment="1" applyProtection="1">
      <alignment horizontal="center" vertical="center"/>
    </xf>
    <xf numFmtId="2" fontId="5" fillId="10" borderId="38" xfId="0" applyNumberFormat="1" applyFont="1" applyFill="1" applyBorder="1" applyAlignment="1" applyProtection="1">
      <alignment horizontal="center" vertical="center"/>
    </xf>
    <xf numFmtId="0" fontId="1" fillId="0" borderId="55" xfId="0" applyFont="1" applyFill="1" applyBorder="1" applyAlignment="1" applyProtection="1">
      <alignment horizontal="center" vertical="center"/>
    </xf>
    <xf numFmtId="2" fontId="1" fillId="0" borderId="14" xfId="0" applyNumberFormat="1" applyFont="1" applyFill="1" applyBorder="1" applyAlignment="1" applyProtection="1">
      <alignment horizontal="center" vertical="center"/>
    </xf>
    <xf numFmtId="2" fontId="1" fillId="0" borderId="2" xfId="0" applyNumberFormat="1" applyFont="1" applyFill="1" applyBorder="1" applyAlignment="1" applyProtection="1">
      <alignment horizontal="center" vertical="center"/>
    </xf>
    <xf numFmtId="2" fontId="1" fillId="0" borderId="59" xfId="0" applyNumberFormat="1" applyFont="1" applyFill="1" applyBorder="1" applyAlignment="1" applyProtection="1">
      <alignment horizontal="center" vertical="center"/>
    </xf>
    <xf numFmtId="2" fontId="1" fillId="9" borderId="55" xfId="0" applyNumberFormat="1" applyFont="1" applyFill="1" applyBorder="1" applyAlignment="1" applyProtection="1">
      <alignment horizontal="center" vertical="center"/>
    </xf>
    <xf numFmtId="2" fontId="5" fillId="10" borderId="39" xfId="0" applyNumberFormat="1" applyFont="1" applyFill="1" applyBorder="1" applyAlignment="1" applyProtection="1">
      <alignment horizontal="center" vertical="center"/>
    </xf>
    <xf numFmtId="0" fontId="1" fillId="0" borderId="20" xfId="0" applyFont="1" applyFill="1" applyBorder="1" applyAlignment="1" applyProtection="1">
      <alignment horizontal="center" vertical="center"/>
    </xf>
    <xf numFmtId="2" fontId="1" fillId="0" borderId="15" xfId="0" applyNumberFormat="1" applyFont="1" applyFill="1" applyBorder="1" applyAlignment="1" applyProtection="1">
      <alignment horizontal="center" vertical="center"/>
    </xf>
    <xf numFmtId="2" fontId="1" fillId="0" borderId="5" xfId="0" applyNumberFormat="1" applyFont="1" applyFill="1" applyBorder="1" applyAlignment="1" applyProtection="1">
      <alignment horizontal="center" vertical="center"/>
    </xf>
    <xf numFmtId="2" fontId="1" fillId="0" borderId="60" xfId="0" applyNumberFormat="1" applyFont="1" applyFill="1" applyBorder="1" applyAlignment="1" applyProtection="1">
      <alignment horizontal="center" vertical="center"/>
    </xf>
    <xf numFmtId="2" fontId="1" fillId="9" borderId="20" xfId="0" applyNumberFormat="1" applyFont="1" applyFill="1" applyBorder="1" applyAlignment="1" applyProtection="1">
      <alignment horizontal="center" vertical="center"/>
    </xf>
    <xf numFmtId="2" fontId="5" fillId="10" borderId="40" xfId="0" applyNumberFormat="1" applyFont="1" applyFill="1" applyBorder="1" applyAlignment="1" applyProtection="1">
      <alignment horizontal="center" vertical="center"/>
    </xf>
    <xf numFmtId="0" fontId="1" fillId="0" borderId="66" xfId="0" applyFont="1" applyFill="1" applyBorder="1" applyAlignment="1" applyProtection="1">
      <alignment horizontal="center" vertical="center"/>
    </xf>
    <xf numFmtId="0" fontId="1" fillId="0" borderId="46" xfId="0" applyFont="1" applyFill="1" applyBorder="1" applyAlignment="1" applyProtection="1">
      <alignment horizontal="center" vertical="center"/>
    </xf>
    <xf numFmtId="0" fontId="1" fillId="0" borderId="56" xfId="0" applyFont="1" applyFill="1" applyBorder="1" applyAlignment="1" applyProtection="1">
      <alignment horizontal="center" vertical="center"/>
    </xf>
    <xf numFmtId="2" fontId="1" fillId="0" borderId="67" xfId="0" applyNumberFormat="1" applyFont="1" applyFill="1" applyBorder="1" applyAlignment="1" applyProtection="1">
      <alignment horizontal="center" vertical="center"/>
    </xf>
    <xf numFmtId="2" fontId="1" fillId="0" borderId="49" xfId="0" applyNumberFormat="1" applyFont="1" applyFill="1" applyBorder="1" applyAlignment="1" applyProtection="1">
      <alignment horizontal="center" vertical="center"/>
    </xf>
    <xf numFmtId="2" fontId="1" fillId="0" borderId="71" xfId="0" applyNumberFormat="1" applyFont="1" applyFill="1" applyBorder="1" applyAlignment="1" applyProtection="1">
      <alignment horizontal="center" vertical="center"/>
    </xf>
    <xf numFmtId="0" fontId="1" fillId="0" borderId="68" xfId="0" applyFont="1" applyFill="1" applyBorder="1" applyAlignment="1" applyProtection="1">
      <alignment horizontal="center" vertical="center" textRotation="90" wrapText="1"/>
    </xf>
    <xf numFmtId="0" fontId="1" fillId="0" borderId="65" xfId="0" applyFont="1" applyFill="1" applyBorder="1" applyAlignment="1" applyProtection="1">
      <alignment horizontal="center" vertical="center" textRotation="90" wrapText="1"/>
    </xf>
    <xf numFmtId="0" fontId="1" fillId="0" borderId="72" xfId="0" applyFont="1" applyFill="1" applyBorder="1" applyAlignment="1" applyProtection="1">
      <alignment horizontal="center" vertical="center" textRotation="90" wrapText="1"/>
    </xf>
    <xf numFmtId="2" fontId="17" fillId="1" borderId="77" xfId="0" applyNumberFormat="1" applyFont="1" applyFill="1" applyBorder="1" applyAlignment="1" applyProtection="1">
      <alignment horizontal="center" vertical="center"/>
    </xf>
    <xf numFmtId="0" fontId="1" fillId="0" borderId="75" xfId="0" applyFont="1" applyFill="1" applyBorder="1" applyAlignment="1" applyProtection="1">
      <alignment horizontal="center" vertical="center"/>
    </xf>
    <xf numFmtId="10" fontId="5" fillId="0" borderId="11" xfId="0" applyNumberFormat="1" applyFont="1" applyFill="1" applyBorder="1" applyAlignment="1" applyProtection="1">
      <alignment horizontal="center" vertical="center"/>
    </xf>
    <xf numFmtId="10" fontId="1" fillId="0" borderId="77" xfId="0" applyNumberFormat="1" applyFont="1" applyFill="1" applyBorder="1" applyAlignment="1" applyProtection="1">
      <alignment horizontal="center" vertical="center"/>
    </xf>
    <xf numFmtId="0" fontId="3" fillId="6" borderId="45" xfId="0" applyFont="1" applyFill="1" applyBorder="1" applyAlignment="1" applyProtection="1">
      <alignment horizontal="center" vertical="center"/>
    </xf>
    <xf numFmtId="2" fontId="17" fillId="1" borderId="25" xfId="0" applyNumberFormat="1" applyFont="1" applyFill="1" applyBorder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left" vertical="center"/>
    </xf>
    <xf numFmtId="0" fontId="1" fillId="0" borderId="0" xfId="0" applyFont="1" applyFill="1" applyBorder="1" applyAlignment="1" applyProtection="1">
      <alignment horizontal="center" vertical="center"/>
    </xf>
    <xf numFmtId="2" fontId="1" fillId="0" borderId="0" xfId="0" applyNumberFormat="1" applyFont="1" applyFill="1" applyBorder="1" applyAlignment="1" applyProtection="1">
      <alignment horizontal="center" vertical="center"/>
    </xf>
    <xf numFmtId="0" fontId="1" fillId="0" borderId="0" xfId="0" applyFont="1" applyFill="1" applyAlignment="1" applyProtection="1">
      <alignment horizontal="center" vertical="center"/>
    </xf>
    <xf numFmtId="0" fontId="1" fillId="0" borderId="48" xfId="0" applyFont="1" applyFill="1" applyBorder="1" applyAlignment="1" applyProtection="1">
      <alignment horizontal="center" vertical="center"/>
      <protection locked="0"/>
    </xf>
    <xf numFmtId="2" fontId="23" fillId="5" borderId="0" xfId="0" applyNumberFormat="1" applyFont="1" applyFill="1" applyBorder="1" applyAlignment="1" applyProtection="1">
      <alignment horizontal="center" vertical="center"/>
    </xf>
    <xf numFmtId="0" fontId="0" fillId="0" borderId="0" xfId="0" applyProtection="1">
      <protection locked="0"/>
    </xf>
    <xf numFmtId="0" fontId="24" fillId="0" borderId="0" xfId="0" applyFont="1"/>
    <xf numFmtId="2" fontId="3" fillId="4" borderId="10" xfId="0" applyNumberFormat="1" applyFont="1" applyFill="1" applyBorder="1" applyAlignment="1">
      <alignment horizontal="center" vertical="center"/>
    </xf>
    <xf numFmtId="2" fontId="3" fillId="4" borderId="12" xfId="0" applyNumberFormat="1" applyFont="1" applyFill="1" applyBorder="1" applyAlignment="1">
      <alignment horizontal="center" vertical="center"/>
    </xf>
    <xf numFmtId="2" fontId="3" fillId="4" borderId="11" xfId="0" applyNumberFormat="1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5" fillId="5" borderId="19" xfId="0" applyFont="1" applyFill="1" applyBorder="1" applyAlignment="1">
      <alignment horizontal="center" vertical="center"/>
    </xf>
    <xf numFmtId="0" fontId="5" fillId="5" borderId="0" xfId="0" applyFont="1" applyFill="1" applyAlignment="1">
      <alignment horizontal="center" vertical="center"/>
    </xf>
    <xf numFmtId="0" fontId="1" fillId="13" borderId="28" xfId="0" applyFont="1" applyFill="1" applyBorder="1" applyAlignment="1">
      <alignment horizontal="center" vertical="center"/>
    </xf>
    <xf numFmtId="0" fontId="1" fillId="13" borderId="29" xfId="0" applyFont="1" applyFill="1" applyBorder="1" applyAlignment="1">
      <alignment horizontal="center" vertical="center"/>
    </xf>
    <xf numFmtId="0" fontId="1" fillId="13" borderId="30" xfId="0" applyFont="1" applyFill="1" applyBorder="1" applyAlignment="1">
      <alignment horizontal="center" vertical="center"/>
    </xf>
    <xf numFmtId="0" fontId="1" fillId="13" borderId="19" xfId="0" applyFont="1" applyFill="1" applyBorder="1" applyAlignment="1">
      <alignment horizontal="center" vertical="center"/>
    </xf>
    <xf numFmtId="0" fontId="1" fillId="13" borderId="0" xfId="0" applyFont="1" applyFill="1" applyBorder="1" applyAlignment="1">
      <alignment horizontal="center" vertical="center"/>
    </xf>
    <xf numFmtId="0" fontId="1" fillId="13" borderId="84" xfId="0" applyFont="1" applyFill="1" applyBorder="1" applyAlignment="1">
      <alignment horizontal="center" vertical="center"/>
    </xf>
    <xf numFmtId="0" fontId="1" fillId="13" borderId="31" xfId="0" applyFont="1" applyFill="1" applyBorder="1" applyAlignment="1">
      <alignment horizontal="center" vertical="center"/>
    </xf>
    <xf numFmtId="0" fontId="1" fillId="13" borderId="27" xfId="0" applyFont="1" applyFill="1" applyBorder="1" applyAlignment="1">
      <alignment horizontal="center" vertical="center"/>
    </xf>
    <xf numFmtId="0" fontId="1" fillId="13" borderId="32" xfId="0" applyFont="1" applyFill="1" applyBorder="1" applyAlignment="1">
      <alignment horizontal="center" vertical="center"/>
    </xf>
    <xf numFmtId="0" fontId="25" fillId="5" borderId="0" xfId="0" applyFont="1" applyFill="1" applyAlignment="1">
      <alignment horizontal="left" vertical="center"/>
    </xf>
    <xf numFmtId="0" fontId="2" fillId="3" borderId="10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2" fontId="17" fillId="11" borderId="10" xfId="0" applyNumberFormat="1" applyFont="1" applyFill="1" applyBorder="1" applyAlignment="1">
      <alignment horizontal="center" vertical="center"/>
    </xf>
    <xf numFmtId="2" fontId="17" fillId="11" borderId="11" xfId="0" applyNumberFormat="1" applyFont="1" applyFill="1" applyBorder="1" applyAlignment="1">
      <alignment horizontal="center" vertical="center"/>
    </xf>
    <xf numFmtId="10" fontId="17" fillId="11" borderId="10" xfId="0" applyNumberFormat="1" applyFont="1" applyFill="1" applyBorder="1" applyAlignment="1">
      <alignment horizontal="center" vertical="center"/>
    </xf>
    <xf numFmtId="10" fontId="17" fillId="11" borderId="11" xfId="0" applyNumberFormat="1" applyFont="1" applyFill="1" applyBorder="1" applyAlignment="1">
      <alignment horizontal="center" vertical="center"/>
    </xf>
    <xf numFmtId="2" fontId="5" fillId="0" borderId="28" xfId="0" applyNumberFormat="1" applyFont="1" applyFill="1" applyBorder="1" applyAlignment="1">
      <alignment horizontal="center" vertical="center"/>
    </xf>
    <xf numFmtId="2" fontId="5" fillId="0" borderId="29" xfId="0" applyNumberFormat="1" applyFont="1" applyFill="1" applyBorder="1" applyAlignment="1">
      <alignment horizontal="center" vertical="center"/>
    </xf>
    <xf numFmtId="2" fontId="5" fillId="0" borderId="30" xfId="0" applyNumberFormat="1" applyFont="1" applyFill="1" applyBorder="1" applyAlignment="1">
      <alignment horizontal="center" vertical="center"/>
    </xf>
    <xf numFmtId="2" fontId="5" fillId="0" borderId="31" xfId="0" applyNumberFormat="1" applyFont="1" applyFill="1" applyBorder="1" applyAlignment="1">
      <alignment horizontal="center" vertical="center"/>
    </xf>
    <xf numFmtId="2" fontId="5" fillId="0" borderId="27" xfId="0" applyNumberFormat="1" applyFont="1" applyFill="1" applyBorder="1" applyAlignment="1">
      <alignment horizontal="center" vertical="center"/>
    </xf>
    <xf numFmtId="2" fontId="5" fillId="0" borderId="32" xfId="0" applyNumberFormat="1" applyFont="1" applyFill="1" applyBorder="1" applyAlignment="1">
      <alignment horizontal="center" vertical="center"/>
    </xf>
    <xf numFmtId="0" fontId="5" fillId="0" borderId="28" xfId="0" applyFont="1" applyFill="1" applyBorder="1" applyAlignment="1">
      <alignment horizontal="center" vertical="center"/>
    </xf>
    <xf numFmtId="0" fontId="5" fillId="0" borderId="29" xfId="0" applyFont="1" applyFill="1" applyBorder="1" applyAlignment="1">
      <alignment horizontal="center" vertical="center"/>
    </xf>
    <xf numFmtId="0" fontId="5" fillId="0" borderId="30" xfId="0" applyFont="1" applyFill="1" applyBorder="1" applyAlignment="1">
      <alignment horizontal="center" vertical="center"/>
    </xf>
    <xf numFmtId="0" fontId="5" fillId="0" borderId="31" xfId="0" applyFont="1" applyFill="1" applyBorder="1" applyAlignment="1">
      <alignment horizontal="center" vertical="center"/>
    </xf>
    <xf numFmtId="0" fontId="5" fillId="0" borderId="27" xfId="0" applyFont="1" applyFill="1" applyBorder="1" applyAlignment="1">
      <alignment horizontal="center" vertical="center"/>
    </xf>
    <xf numFmtId="0" fontId="5" fillId="0" borderId="32" xfId="0" applyFont="1" applyFill="1" applyBorder="1" applyAlignment="1">
      <alignment horizontal="center" vertical="center"/>
    </xf>
    <xf numFmtId="0" fontId="3" fillId="3" borderId="38" xfId="0" applyFont="1" applyFill="1" applyBorder="1" applyAlignment="1">
      <alignment horizontal="center" vertical="center" wrapText="1"/>
    </xf>
    <xf numFmtId="0" fontId="3" fillId="3" borderId="39" xfId="0" applyFont="1" applyFill="1" applyBorder="1" applyAlignment="1">
      <alignment horizontal="center" vertical="center" wrapText="1"/>
    </xf>
    <xf numFmtId="0" fontId="3" fillId="3" borderId="40" xfId="0" applyFont="1" applyFill="1" applyBorder="1" applyAlignment="1">
      <alignment horizontal="center" vertical="center" wrapText="1"/>
    </xf>
    <xf numFmtId="0" fontId="3" fillId="3" borderId="41" xfId="0" applyFont="1" applyFill="1" applyBorder="1" applyAlignment="1">
      <alignment horizontal="center" vertical="center" wrapText="1"/>
    </xf>
    <xf numFmtId="0" fontId="3" fillId="3" borderId="42" xfId="0" applyFont="1" applyFill="1" applyBorder="1" applyAlignment="1">
      <alignment horizontal="center" vertical="center" wrapText="1"/>
    </xf>
    <xf numFmtId="0" fontId="3" fillId="3" borderId="43" xfId="0" applyFont="1" applyFill="1" applyBorder="1" applyAlignment="1">
      <alignment horizontal="center" vertical="center" wrapText="1"/>
    </xf>
    <xf numFmtId="0" fontId="3" fillId="3" borderId="36" xfId="0" applyFont="1" applyFill="1" applyBorder="1" applyAlignment="1">
      <alignment horizontal="center" vertical="center" wrapText="1"/>
    </xf>
    <xf numFmtId="0" fontId="3" fillId="3" borderId="37" xfId="0" applyFont="1" applyFill="1" applyBorder="1" applyAlignment="1">
      <alignment horizontal="center" vertical="center" wrapText="1"/>
    </xf>
    <xf numFmtId="0" fontId="3" fillId="3" borderId="44" xfId="0" applyFont="1" applyFill="1" applyBorder="1" applyAlignment="1">
      <alignment horizontal="center" vertical="center" wrapText="1"/>
    </xf>
    <xf numFmtId="0" fontId="4" fillId="2" borderId="10" xfId="0" applyFont="1" applyFill="1" applyBorder="1" applyAlignment="1">
      <alignment horizontal="left" vertical="center"/>
    </xf>
    <xf numFmtId="0" fontId="4" fillId="2" borderId="12" xfId="0" applyFont="1" applyFill="1" applyBorder="1" applyAlignment="1">
      <alignment horizontal="left" vertical="center"/>
    </xf>
    <xf numFmtId="1" fontId="3" fillId="13" borderId="28" xfId="0" applyNumberFormat="1" applyFont="1" applyFill="1" applyBorder="1" applyAlignment="1">
      <alignment horizontal="center" vertical="center"/>
    </xf>
    <xf numFmtId="1" fontId="3" fillId="13" borderId="29" xfId="0" applyNumberFormat="1" applyFont="1" applyFill="1" applyBorder="1" applyAlignment="1">
      <alignment horizontal="center" vertical="center"/>
    </xf>
    <xf numFmtId="1" fontId="3" fillId="13" borderId="30" xfId="0" applyNumberFormat="1" applyFont="1" applyFill="1" applyBorder="1" applyAlignment="1">
      <alignment horizontal="center" vertical="center"/>
    </xf>
    <xf numFmtId="1" fontId="3" fillId="13" borderId="19" xfId="0" applyNumberFormat="1" applyFont="1" applyFill="1" applyBorder="1" applyAlignment="1">
      <alignment horizontal="center" vertical="center"/>
    </xf>
    <xf numFmtId="1" fontId="3" fillId="13" borderId="0" xfId="0" applyNumberFormat="1" applyFont="1" applyFill="1" applyBorder="1" applyAlignment="1">
      <alignment horizontal="center" vertical="center"/>
    </xf>
    <xf numFmtId="1" fontId="3" fillId="13" borderId="84" xfId="0" applyNumberFormat="1" applyFont="1" applyFill="1" applyBorder="1" applyAlignment="1">
      <alignment horizontal="center" vertical="center"/>
    </xf>
    <xf numFmtId="1" fontId="3" fillId="13" borderId="31" xfId="0" applyNumberFormat="1" applyFont="1" applyFill="1" applyBorder="1" applyAlignment="1">
      <alignment horizontal="center" vertical="center"/>
    </xf>
    <xf numFmtId="1" fontId="3" fillId="13" borderId="27" xfId="0" applyNumberFormat="1" applyFont="1" applyFill="1" applyBorder="1" applyAlignment="1">
      <alignment horizontal="center" vertical="center"/>
    </xf>
    <xf numFmtId="1" fontId="3" fillId="13" borderId="32" xfId="0" applyNumberFormat="1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left" vertical="center"/>
    </xf>
    <xf numFmtId="0" fontId="3" fillId="2" borderId="11" xfId="0" applyFont="1" applyFill="1" applyBorder="1" applyAlignment="1">
      <alignment horizontal="left" vertical="center"/>
    </xf>
    <xf numFmtId="0" fontId="19" fillId="13" borderId="28" xfId="0" applyFont="1" applyFill="1" applyBorder="1" applyAlignment="1">
      <alignment horizontal="center"/>
    </xf>
    <xf numFmtId="0" fontId="19" fillId="13" borderId="29" xfId="0" applyFont="1" applyFill="1" applyBorder="1" applyAlignment="1">
      <alignment horizontal="center"/>
    </xf>
    <xf numFmtId="0" fontId="19" fillId="13" borderId="30" xfId="0" applyFont="1" applyFill="1" applyBorder="1" applyAlignment="1">
      <alignment horizontal="center"/>
    </xf>
    <xf numFmtId="0" fontId="19" fillId="13" borderId="19" xfId="0" applyFont="1" applyFill="1" applyBorder="1" applyAlignment="1">
      <alignment horizontal="center"/>
    </xf>
    <xf numFmtId="0" fontId="19" fillId="13" borderId="0" xfId="0" applyFont="1" applyFill="1" applyBorder="1" applyAlignment="1">
      <alignment horizontal="center"/>
    </xf>
    <xf numFmtId="0" fontId="19" fillId="13" borderId="84" xfId="0" applyFont="1" applyFill="1" applyBorder="1" applyAlignment="1">
      <alignment horizontal="center"/>
    </xf>
    <xf numFmtId="0" fontId="19" fillId="13" borderId="31" xfId="0" applyFont="1" applyFill="1" applyBorder="1" applyAlignment="1">
      <alignment horizontal="center"/>
    </xf>
    <xf numFmtId="0" fontId="19" fillId="13" borderId="27" xfId="0" applyFont="1" applyFill="1" applyBorder="1" applyAlignment="1">
      <alignment horizontal="center"/>
    </xf>
    <xf numFmtId="0" fontId="19" fillId="13" borderId="32" xfId="0" applyFont="1" applyFill="1" applyBorder="1" applyAlignment="1">
      <alignment horizontal="center"/>
    </xf>
    <xf numFmtId="0" fontId="7" fillId="7" borderId="30" xfId="0" applyFont="1" applyFill="1" applyBorder="1" applyAlignment="1">
      <alignment horizontal="center" vertical="center" textRotation="60" wrapText="1"/>
    </xf>
    <xf numFmtId="0" fontId="7" fillId="7" borderId="84" xfId="0" applyFont="1" applyFill="1" applyBorder="1" applyAlignment="1">
      <alignment horizontal="center" vertical="center" textRotation="60" wrapText="1"/>
    </xf>
    <xf numFmtId="0" fontId="7" fillId="7" borderId="32" xfId="0" applyFont="1" applyFill="1" applyBorder="1" applyAlignment="1">
      <alignment horizontal="center" vertical="center" textRotation="60" wrapText="1"/>
    </xf>
    <xf numFmtId="0" fontId="7" fillId="7" borderId="85" xfId="0" applyFont="1" applyFill="1" applyBorder="1" applyAlignment="1">
      <alignment horizontal="center" vertical="center" textRotation="60" wrapText="1"/>
    </xf>
    <xf numFmtId="0" fontId="7" fillId="7" borderId="86" xfId="0" applyFont="1" applyFill="1" applyBorder="1" applyAlignment="1">
      <alignment horizontal="center" vertical="center" textRotation="60" wrapText="1"/>
    </xf>
    <xf numFmtId="0" fontId="7" fillId="7" borderId="87" xfId="0" applyFont="1" applyFill="1" applyBorder="1" applyAlignment="1">
      <alignment horizontal="center" vertical="center" textRotation="60" wrapText="1"/>
    </xf>
    <xf numFmtId="0" fontId="7" fillId="7" borderId="88" xfId="0" applyFont="1" applyFill="1" applyBorder="1" applyAlignment="1">
      <alignment horizontal="center" vertical="center" textRotation="60" wrapText="1"/>
    </xf>
    <xf numFmtId="0" fontId="7" fillId="7" borderId="89" xfId="0" applyFont="1" applyFill="1" applyBorder="1" applyAlignment="1">
      <alignment horizontal="center" vertical="center" textRotation="60" wrapText="1"/>
    </xf>
    <xf numFmtId="0" fontId="7" fillId="7" borderId="90" xfId="0" applyFont="1" applyFill="1" applyBorder="1" applyAlignment="1">
      <alignment horizontal="center" vertical="center" textRotation="60" wrapText="1"/>
    </xf>
    <xf numFmtId="2" fontId="16" fillId="7" borderId="91" xfId="0" applyNumberFormat="1" applyFont="1" applyFill="1" applyBorder="1" applyAlignment="1">
      <alignment horizontal="center" vertical="center"/>
    </xf>
    <xf numFmtId="2" fontId="16" fillId="7" borderId="92" xfId="0" applyNumberFormat="1" applyFont="1" applyFill="1" applyBorder="1" applyAlignment="1">
      <alignment horizontal="center" vertical="center"/>
    </xf>
    <xf numFmtId="2" fontId="16" fillId="7" borderId="93" xfId="0" applyNumberFormat="1" applyFont="1" applyFill="1" applyBorder="1" applyAlignment="1">
      <alignment horizontal="center" vertical="center"/>
    </xf>
    <xf numFmtId="164" fontId="27" fillId="11" borderId="91" xfId="0" applyNumberFormat="1" applyFont="1" applyFill="1" applyBorder="1" applyAlignment="1">
      <alignment horizontal="center" vertical="center"/>
    </xf>
    <xf numFmtId="164" fontId="27" fillId="11" borderId="92" xfId="0" applyNumberFormat="1" applyFont="1" applyFill="1" applyBorder="1" applyAlignment="1">
      <alignment horizontal="center" vertical="center"/>
    </xf>
    <xf numFmtId="164" fontId="27" fillId="11" borderId="93" xfId="0" applyNumberFormat="1" applyFont="1" applyFill="1" applyBorder="1" applyAlignment="1">
      <alignment horizontal="center" vertical="center"/>
    </xf>
    <xf numFmtId="0" fontId="18" fillId="3" borderId="79" xfId="0" applyFont="1" applyFill="1" applyBorder="1" applyAlignment="1">
      <alignment horizontal="center" vertical="center"/>
    </xf>
    <xf numFmtId="0" fontId="18" fillId="3" borderId="24" xfId="0" applyFont="1" applyFill="1" applyBorder="1" applyAlignment="1">
      <alignment horizontal="center" vertical="center"/>
    </xf>
    <xf numFmtId="0" fontId="18" fillId="3" borderId="80" xfId="0" applyFont="1" applyFill="1" applyBorder="1" applyAlignment="1">
      <alignment horizontal="center" vertical="center"/>
    </xf>
    <xf numFmtId="0" fontId="18" fillId="3" borderId="81" xfId="0" applyFont="1" applyFill="1" applyBorder="1" applyAlignment="1">
      <alignment horizontal="center" vertical="center"/>
    </xf>
    <xf numFmtId="0" fontId="7" fillId="1" borderId="24" xfId="0" applyFont="1" applyFill="1" applyBorder="1" applyAlignment="1">
      <alignment horizontal="center" vertical="center"/>
    </xf>
    <xf numFmtId="0" fontId="7" fillId="1" borderId="0" xfId="0" applyFont="1" applyFill="1" applyBorder="1" applyAlignment="1">
      <alignment horizontal="center" vertical="center"/>
    </xf>
    <xf numFmtId="0" fontId="7" fillId="7" borderId="28" xfId="0" applyFont="1" applyFill="1" applyBorder="1" applyAlignment="1">
      <alignment horizontal="center" vertical="center" textRotation="60" wrapText="1"/>
    </xf>
    <xf numFmtId="0" fontId="7" fillId="7" borderId="19" xfId="0" applyFont="1" applyFill="1" applyBorder="1" applyAlignment="1">
      <alignment horizontal="center" vertical="center" textRotation="60" wrapText="1"/>
    </xf>
    <xf numFmtId="0" fontId="7" fillId="7" borderId="31" xfId="0" applyFont="1" applyFill="1" applyBorder="1" applyAlignment="1">
      <alignment horizontal="center" vertical="center" textRotation="60" wrapText="1"/>
    </xf>
    <xf numFmtId="2" fontId="25" fillId="5" borderId="0" xfId="0" applyNumberFormat="1" applyFont="1" applyFill="1" applyBorder="1" applyAlignment="1" applyProtection="1">
      <alignment horizontal="left" vertical="center"/>
    </xf>
    <xf numFmtId="2" fontId="16" fillId="5" borderId="0" xfId="0" applyNumberFormat="1" applyFont="1" applyFill="1" applyBorder="1" applyAlignment="1" applyProtection="1">
      <alignment horizontal="left" vertical="center"/>
    </xf>
    <xf numFmtId="0" fontId="20" fillId="0" borderId="28" xfId="0" applyFont="1" applyFill="1" applyBorder="1" applyAlignment="1" applyProtection="1">
      <alignment horizontal="left" vertical="top"/>
      <protection locked="0"/>
    </xf>
    <xf numFmtId="0" fontId="20" fillId="0" borderId="29" xfId="0" applyFont="1" applyFill="1" applyBorder="1" applyAlignment="1" applyProtection="1">
      <alignment horizontal="left" vertical="top"/>
      <protection locked="0"/>
    </xf>
    <xf numFmtId="0" fontId="20" fillId="0" borderId="30" xfId="0" applyFont="1" applyFill="1" applyBorder="1" applyAlignment="1" applyProtection="1">
      <alignment horizontal="left" vertical="top"/>
      <protection locked="0"/>
    </xf>
    <xf numFmtId="0" fontId="20" fillId="0" borderId="19" xfId="0" applyFont="1" applyFill="1" applyBorder="1" applyAlignment="1" applyProtection="1">
      <alignment horizontal="left" vertical="top"/>
      <protection locked="0"/>
    </xf>
    <xf numFmtId="0" fontId="20" fillId="0" borderId="0" xfId="0" applyFont="1" applyFill="1" applyBorder="1" applyAlignment="1" applyProtection="1">
      <alignment horizontal="left" vertical="top"/>
      <protection locked="0"/>
    </xf>
    <xf numFmtId="0" fontId="20" fillId="0" borderId="84" xfId="0" applyFont="1" applyFill="1" applyBorder="1" applyAlignment="1" applyProtection="1">
      <alignment horizontal="left" vertical="top"/>
      <protection locked="0"/>
    </xf>
    <xf numFmtId="0" fontId="20" fillId="0" borderId="31" xfId="0" applyFont="1" applyFill="1" applyBorder="1" applyAlignment="1" applyProtection="1">
      <alignment horizontal="left" vertical="top"/>
      <protection locked="0"/>
    </xf>
    <xf numFmtId="0" fontId="20" fillId="0" borderId="27" xfId="0" applyFont="1" applyFill="1" applyBorder="1" applyAlignment="1" applyProtection="1">
      <alignment horizontal="left" vertical="top"/>
      <protection locked="0"/>
    </xf>
    <xf numFmtId="0" fontId="20" fillId="0" borderId="32" xfId="0" applyFont="1" applyFill="1" applyBorder="1" applyAlignment="1" applyProtection="1">
      <alignment horizontal="left" vertical="top"/>
      <protection locked="0"/>
    </xf>
    <xf numFmtId="0" fontId="21" fillId="12" borderId="21" xfId="0" applyFont="1" applyFill="1" applyBorder="1" applyAlignment="1" applyProtection="1">
      <alignment horizontal="center" vertical="center"/>
    </xf>
    <xf numFmtId="0" fontId="21" fillId="12" borderId="22" xfId="0" applyFont="1" applyFill="1" applyBorder="1" applyAlignment="1" applyProtection="1">
      <alignment horizontal="center" vertical="center"/>
    </xf>
    <xf numFmtId="0" fontId="21" fillId="12" borderId="23" xfId="0" applyFont="1" applyFill="1" applyBorder="1" applyAlignment="1" applyProtection="1">
      <alignment horizontal="center" vertical="center"/>
    </xf>
    <xf numFmtId="0" fontId="1" fillId="5" borderId="0" xfId="0" applyFont="1" applyFill="1" applyBorder="1" applyAlignment="1" applyProtection="1">
      <alignment horizontal="left" vertical="center"/>
    </xf>
    <xf numFmtId="2" fontId="1" fillId="0" borderId="49" xfId="0" applyNumberFormat="1" applyFont="1" applyFill="1" applyBorder="1" applyAlignment="1" applyProtection="1">
      <alignment horizontal="center" vertical="center"/>
      <protection locked="0"/>
    </xf>
    <xf numFmtId="2" fontId="1" fillId="0" borderId="50" xfId="0" applyNumberFormat="1" applyFont="1" applyFill="1" applyBorder="1" applyAlignment="1" applyProtection="1">
      <alignment horizontal="center" vertical="center"/>
      <protection locked="0"/>
    </xf>
    <xf numFmtId="0" fontId="1" fillId="0" borderId="49" xfId="0" applyFont="1" applyFill="1" applyBorder="1" applyAlignment="1" applyProtection="1">
      <alignment horizontal="center" vertical="center"/>
      <protection locked="0"/>
    </xf>
    <xf numFmtId="2" fontId="3" fillId="2" borderId="46" xfId="0" applyNumberFormat="1" applyFont="1" applyFill="1" applyBorder="1" applyAlignment="1" applyProtection="1">
      <alignment horizontal="center" vertical="center"/>
    </xf>
    <xf numFmtId="2" fontId="3" fillId="2" borderId="47" xfId="0" applyNumberFormat="1" applyFont="1" applyFill="1" applyBorder="1" applyAlignment="1" applyProtection="1">
      <alignment horizontal="center" vertical="center"/>
    </xf>
    <xf numFmtId="2" fontId="9" fillId="7" borderId="46" xfId="0" applyNumberFormat="1" applyFont="1" applyFill="1" applyBorder="1" applyAlignment="1" applyProtection="1">
      <alignment horizontal="center" vertical="center"/>
    </xf>
    <xf numFmtId="0" fontId="9" fillId="8" borderId="46" xfId="0" applyFont="1" applyFill="1" applyBorder="1" applyAlignment="1" applyProtection="1">
      <alignment horizontal="center" vertical="center"/>
    </xf>
    <xf numFmtId="0" fontId="17" fillId="1" borderId="75" xfId="0" applyFont="1" applyFill="1" applyBorder="1" applyAlignment="1" applyProtection="1">
      <alignment horizontal="center" vertical="center"/>
    </xf>
    <xf numFmtId="0" fontId="17" fillId="1" borderId="76" xfId="0" applyFont="1" applyFill="1" applyBorder="1" applyAlignment="1" applyProtection="1">
      <alignment horizontal="center" vertical="center"/>
    </xf>
    <xf numFmtId="0" fontId="1" fillId="5" borderId="0" xfId="0" applyFont="1" applyFill="1" applyBorder="1" applyAlignment="1" applyProtection="1">
      <alignment horizontal="center" vertical="center"/>
    </xf>
    <xf numFmtId="0" fontId="9" fillId="0" borderId="45" xfId="0" applyFont="1" applyFill="1" applyBorder="1" applyAlignment="1" applyProtection="1">
      <alignment horizontal="center" vertical="center"/>
    </xf>
    <xf numFmtId="0" fontId="9" fillId="0" borderId="46" xfId="0" applyFont="1" applyFill="1" applyBorder="1" applyAlignment="1" applyProtection="1">
      <alignment horizontal="center" vertical="center"/>
    </xf>
    <xf numFmtId="0" fontId="9" fillId="0" borderId="56" xfId="0" applyFont="1" applyFill="1" applyBorder="1" applyAlignment="1" applyProtection="1">
      <alignment horizontal="center" vertical="center"/>
    </xf>
    <xf numFmtId="0" fontId="12" fillId="0" borderId="51" xfId="0" applyFont="1" applyFill="1" applyBorder="1" applyAlignment="1" applyProtection="1">
      <alignment horizontal="center" vertical="center"/>
    </xf>
    <xf numFmtId="0" fontId="12" fillId="0" borderId="52" xfId="0" applyFont="1" applyFill="1" applyBorder="1" applyAlignment="1" applyProtection="1">
      <alignment horizontal="center" vertical="center"/>
    </xf>
    <xf numFmtId="0" fontId="12" fillId="0" borderId="57" xfId="0" applyFont="1" applyFill="1" applyBorder="1" applyAlignment="1" applyProtection="1">
      <alignment horizontal="center" vertical="center"/>
    </xf>
    <xf numFmtId="2" fontId="12" fillId="0" borderId="75" xfId="0" applyNumberFormat="1" applyFont="1" applyFill="1" applyBorder="1" applyAlignment="1" applyProtection="1">
      <alignment horizontal="center" vertical="center"/>
    </xf>
    <xf numFmtId="2" fontId="12" fillId="0" borderId="76" xfId="0" applyNumberFormat="1" applyFont="1" applyFill="1" applyBorder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center" vertical="center"/>
    </xf>
    <xf numFmtId="0" fontId="1" fillId="0" borderId="33" xfId="0" applyFont="1" applyFill="1" applyBorder="1" applyAlignment="1" applyProtection="1">
      <alignment horizontal="center" vertical="center"/>
    </xf>
    <xf numFmtId="0" fontId="1" fillId="0" borderId="34" xfId="0" applyFont="1" applyFill="1" applyBorder="1" applyAlignment="1" applyProtection="1">
      <alignment horizontal="center" vertical="center"/>
    </xf>
    <xf numFmtId="0" fontId="1" fillId="0" borderId="35" xfId="0" applyFont="1" applyFill="1" applyBorder="1" applyAlignment="1" applyProtection="1">
      <alignment horizontal="center" vertical="center"/>
    </xf>
    <xf numFmtId="0" fontId="1" fillId="0" borderId="8" xfId="0" applyFont="1" applyFill="1" applyBorder="1" applyAlignment="1" applyProtection="1">
      <alignment horizontal="center" vertical="center"/>
    </xf>
    <xf numFmtId="0" fontId="1" fillId="0" borderId="2" xfId="0" applyFont="1" applyFill="1" applyBorder="1" applyAlignment="1" applyProtection="1">
      <alignment horizontal="center" vertical="center"/>
    </xf>
    <xf numFmtId="0" fontId="1" fillId="0" borderId="5" xfId="0" applyFont="1" applyFill="1" applyBorder="1" applyAlignment="1" applyProtection="1">
      <alignment horizontal="center" vertical="center"/>
    </xf>
    <xf numFmtId="0" fontId="1" fillId="0" borderId="63" xfId="0" applyFont="1" applyFill="1" applyBorder="1" applyAlignment="1" applyProtection="1">
      <alignment horizontal="center" vertical="center" wrapText="1"/>
    </xf>
    <xf numFmtId="0" fontId="1" fillId="0" borderId="69" xfId="0" applyFont="1" applyFill="1" applyBorder="1" applyAlignment="1" applyProtection="1">
      <alignment horizontal="center" vertical="center" wrapText="1"/>
    </xf>
    <xf numFmtId="2" fontId="9" fillId="10" borderId="61" xfId="0" applyNumberFormat="1" applyFont="1" applyFill="1" applyBorder="1" applyAlignment="1" applyProtection="1">
      <alignment horizontal="center" vertical="center"/>
    </xf>
    <xf numFmtId="2" fontId="9" fillId="10" borderId="73" xfId="0" applyNumberFormat="1" applyFont="1" applyFill="1" applyBorder="1" applyAlignment="1" applyProtection="1">
      <alignment horizontal="center" vertical="center"/>
    </xf>
    <xf numFmtId="2" fontId="1" fillId="9" borderId="63" xfId="0" applyNumberFormat="1" applyFont="1" applyFill="1" applyBorder="1" applyAlignment="1" applyProtection="1">
      <alignment horizontal="center" vertical="center"/>
    </xf>
    <xf numFmtId="2" fontId="1" fillId="9" borderId="69" xfId="0" applyNumberFormat="1" applyFont="1" applyFill="1" applyBorder="1" applyAlignment="1" applyProtection="1">
      <alignment horizontal="center" vertical="center"/>
    </xf>
    <xf numFmtId="2" fontId="5" fillId="10" borderId="74" xfId="0" applyNumberFormat="1" applyFont="1" applyFill="1" applyBorder="1" applyAlignment="1" applyProtection="1">
      <alignment horizontal="center" vertical="center"/>
    </xf>
    <xf numFmtId="2" fontId="5" fillId="10" borderId="73" xfId="0" applyNumberFormat="1" applyFont="1" applyFill="1" applyBorder="1" applyAlignment="1" applyProtection="1">
      <alignment horizontal="center" vertical="center"/>
    </xf>
    <xf numFmtId="2" fontId="1" fillId="0" borderId="70" xfId="0" applyNumberFormat="1" applyFont="1" applyFill="1" applyBorder="1" applyAlignment="1" applyProtection="1">
      <alignment horizontal="center" vertical="center"/>
    </xf>
    <xf numFmtId="2" fontId="1" fillId="0" borderId="69" xfId="0" applyNumberFormat="1" applyFont="1" applyFill="1" applyBorder="1" applyAlignment="1" applyProtection="1">
      <alignment horizontal="center" vertical="center"/>
    </xf>
    <xf numFmtId="0" fontId="1" fillId="0" borderId="70" xfId="0" applyFont="1" applyFill="1" applyBorder="1" applyAlignment="1" applyProtection="1">
      <alignment horizontal="center" vertical="center"/>
    </xf>
    <xf numFmtId="0" fontId="1" fillId="0" borderId="69" xfId="0" applyFont="1" applyFill="1" applyBorder="1" applyAlignment="1" applyProtection="1">
      <alignment horizontal="center" vertical="center"/>
    </xf>
    <xf numFmtId="0" fontId="11" fillId="3" borderId="21" xfId="0" applyFont="1" applyFill="1" applyBorder="1" applyAlignment="1" applyProtection="1">
      <alignment horizontal="center" vertical="center"/>
      <protection locked="0"/>
    </xf>
    <xf numFmtId="0" fontId="11" fillId="3" borderId="22" xfId="0" applyFont="1" applyFill="1" applyBorder="1" applyAlignment="1" applyProtection="1">
      <alignment horizontal="center" vertical="center"/>
      <protection locked="0"/>
    </xf>
    <xf numFmtId="0" fontId="11" fillId="3" borderId="23" xfId="0" applyFont="1" applyFill="1" applyBorder="1" applyAlignment="1" applyProtection="1">
      <alignment horizontal="center" vertical="center"/>
      <protection locked="0"/>
    </xf>
    <xf numFmtId="0" fontId="14" fillId="0" borderId="24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>
      <alignment vertical="center"/>
    </xf>
    <xf numFmtId="0" fontId="0" fillId="0" borderId="0" xfId="0" applyBorder="1"/>
    <xf numFmtId="0" fontId="0" fillId="0" borderId="0" xfId="0" applyBorder="1" applyAlignment="1"/>
    <xf numFmtId="0" fontId="1" fillId="0" borderId="7" xfId="0" applyFont="1" applyFill="1" applyBorder="1" applyAlignment="1" applyProtection="1">
      <alignment horizontal="center" vertical="center" wrapText="1"/>
    </xf>
    <xf numFmtId="0" fontId="1" fillId="0" borderId="1" xfId="0" applyFont="1" applyFill="1" applyBorder="1" applyAlignment="1" applyProtection="1">
      <alignment horizontal="center" vertical="center" wrapText="1"/>
    </xf>
    <xf numFmtId="0" fontId="1" fillId="0" borderId="4" xfId="0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28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CCFFFF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List" dx="22" fmlaLink="$M$1" fmlaRange="Données!$C$1:$C$29" noThreeD="1" sel="0" val="0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Dict&#233;e!A1"/><Relationship Id="rId13" Type="http://schemas.openxmlformats.org/officeDocument/2006/relationships/hyperlink" Target="#Calcul!A1"/><Relationship Id="rId18" Type="http://schemas.openxmlformats.org/officeDocument/2006/relationships/hyperlink" Target="#Histoire!A1"/><Relationship Id="rId26" Type="http://schemas.openxmlformats.org/officeDocument/2006/relationships/hyperlink" Target="#Donn&#233;es!A1"/><Relationship Id="rId3" Type="http://schemas.openxmlformats.org/officeDocument/2006/relationships/hyperlink" Target="#Conj!A1"/><Relationship Id="rId21" Type="http://schemas.openxmlformats.org/officeDocument/2006/relationships/hyperlink" Target="#Anglais!A1"/><Relationship Id="rId7" Type="http://schemas.openxmlformats.org/officeDocument/2006/relationships/hyperlink" Target="#Ecrit!A1"/><Relationship Id="rId12" Type="http://schemas.openxmlformats.org/officeDocument/2006/relationships/hyperlink" Target="#Num!A1"/><Relationship Id="rId17" Type="http://schemas.openxmlformats.org/officeDocument/2006/relationships/hyperlink" Target="#G&#233;om&#233;trie!A1"/><Relationship Id="rId25" Type="http://schemas.openxmlformats.org/officeDocument/2006/relationships/hyperlink" Target="#Bulletins!A1"/><Relationship Id="rId2" Type="http://schemas.openxmlformats.org/officeDocument/2006/relationships/image" Target="../media/image1.jpeg"/><Relationship Id="rId16" Type="http://schemas.openxmlformats.org/officeDocument/2006/relationships/hyperlink" Target="#Mesures!A1"/><Relationship Id="rId20" Type="http://schemas.openxmlformats.org/officeDocument/2006/relationships/hyperlink" Target="#Sciences!A1"/><Relationship Id="rId1" Type="http://schemas.openxmlformats.org/officeDocument/2006/relationships/hyperlink" Target="#Orth!A1"/><Relationship Id="rId6" Type="http://schemas.openxmlformats.org/officeDocument/2006/relationships/hyperlink" Target="#Voca!A1"/><Relationship Id="rId11" Type="http://schemas.openxmlformats.org/officeDocument/2006/relationships/hyperlink" Target="#Po&#233;sie!A1"/><Relationship Id="rId24" Type="http://schemas.openxmlformats.org/officeDocument/2006/relationships/hyperlink" Target="#Bilans!A1"/><Relationship Id="rId5" Type="http://schemas.openxmlformats.org/officeDocument/2006/relationships/hyperlink" Target="#Gram!A1"/><Relationship Id="rId15" Type="http://schemas.openxmlformats.org/officeDocument/2006/relationships/hyperlink" Target="#Probl&#232;mes!A1"/><Relationship Id="rId23" Type="http://schemas.openxmlformats.org/officeDocument/2006/relationships/hyperlink" Target="#Comportement!A1"/><Relationship Id="rId10" Type="http://schemas.openxmlformats.org/officeDocument/2006/relationships/hyperlink" Target="#Lecture!A1"/><Relationship Id="rId19" Type="http://schemas.openxmlformats.org/officeDocument/2006/relationships/hyperlink" Target="#G&#233;ographie!A1"/><Relationship Id="rId4" Type="http://schemas.openxmlformats.org/officeDocument/2006/relationships/image" Target="../media/image2.jpeg"/><Relationship Id="rId9" Type="http://schemas.openxmlformats.org/officeDocument/2006/relationships/hyperlink" Target="#Expos&#233;!A1"/><Relationship Id="rId14" Type="http://schemas.openxmlformats.org/officeDocument/2006/relationships/hyperlink" Target="#Calculmental!A1"/><Relationship Id="rId22" Type="http://schemas.openxmlformats.org/officeDocument/2006/relationships/hyperlink" Target="#EPS!A1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hyperlink" Target="#Dict&#233;e!A1"/><Relationship Id="rId13" Type="http://schemas.openxmlformats.org/officeDocument/2006/relationships/hyperlink" Target="#Calcul!A1"/><Relationship Id="rId18" Type="http://schemas.openxmlformats.org/officeDocument/2006/relationships/hyperlink" Target="#Histoire!A1"/><Relationship Id="rId26" Type="http://schemas.openxmlformats.org/officeDocument/2006/relationships/hyperlink" Target="#Donn&#233;es!A1"/><Relationship Id="rId3" Type="http://schemas.openxmlformats.org/officeDocument/2006/relationships/hyperlink" Target="#Conj!A1"/><Relationship Id="rId21" Type="http://schemas.openxmlformats.org/officeDocument/2006/relationships/hyperlink" Target="#Anglais!A1"/><Relationship Id="rId7" Type="http://schemas.openxmlformats.org/officeDocument/2006/relationships/hyperlink" Target="#Ecrit!A1"/><Relationship Id="rId12" Type="http://schemas.openxmlformats.org/officeDocument/2006/relationships/hyperlink" Target="#Num!A1"/><Relationship Id="rId17" Type="http://schemas.openxmlformats.org/officeDocument/2006/relationships/hyperlink" Target="#G&#233;om&#233;trie!A1"/><Relationship Id="rId25" Type="http://schemas.openxmlformats.org/officeDocument/2006/relationships/hyperlink" Target="#Bulletins!A1"/><Relationship Id="rId2" Type="http://schemas.openxmlformats.org/officeDocument/2006/relationships/image" Target="../media/image2.jpeg"/><Relationship Id="rId16" Type="http://schemas.openxmlformats.org/officeDocument/2006/relationships/hyperlink" Target="#Mesures!A1"/><Relationship Id="rId20" Type="http://schemas.openxmlformats.org/officeDocument/2006/relationships/hyperlink" Target="#Sciences!A1"/><Relationship Id="rId1" Type="http://schemas.openxmlformats.org/officeDocument/2006/relationships/hyperlink" Target="#Orth!A1"/><Relationship Id="rId6" Type="http://schemas.openxmlformats.org/officeDocument/2006/relationships/hyperlink" Target="#Voca!A1"/><Relationship Id="rId11" Type="http://schemas.openxmlformats.org/officeDocument/2006/relationships/hyperlink" Target="#Po&#233;sie!A1"/><Relationship Id="rId24" Type="http://schemas.openxmlformats.org/officeDocument/2006/relationships/hyperlink" Target="#Bilans!A1"/><Relationship Id="rId5" Type="http://schemas.openxmlformats.org/officeDocument/2006/relationships/hyperlink" Target="#Gram!A1"/><Relationship Id="rId15" Type="http://schemas.openxmlformats.org/officeDocument/2006/relationships/hyperlink" Target="#Probl&#232;mes!A1"/><Relationship Id="rId23" Type="http://schemas.openxmlformats.org/officeDocument/2006/relationships/hyperlink" Target="#Comportement!A1"/><Relationship Id="rId10" Type="http://schemas.openxmlformats.org/officeDocument/2006/relationships/hyperlink" Target="#Lecture!A1"/><Relationship Id="rId19" Type="http://schemas.openxmlformats.org/officeDocument/2006/relationships/hyperlink" Target="#G&#233;ographie!A1"/><Relationship Id="rId4" Type="http://schemas.openxmlformats.org/officeDocument/2006/relationships/image" Target="../media/image1.jpeg"/><Relationship Id="rId9" Type="http://schemas.openxmlformats.org/officeDocument/2006/relationships/hyperlink" Target="#Expos&#233;!A1"/><Relationship Id="rId14" Type="http://schemas.openxmlformats.org/officeDocument/2006/relationships/hyperlink" Target="#Calculmental!A1"/><Relationship Id="rId22" Type="http://schemas.openxmlformats.org/officeDocument/2006/relationships/hyperlink" Target="#EPS!A1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hyperlink" Target="#Dict&#233;e!A1"/><Relationship Id="rId13" Type="http://schemas.openxmlformats.org/officeDocument/2006/relationships/hyperlink" Target="#Calcul!A1"/><Relationship Id="rId18" Type="http://schemas.openxmlformats.org/officeDocument/2006/relationships/hyperlink" Target="#Histoire!A1"/><Relationship Id="rId26" Type="http://schemas.openxmlformats.org/officeDocument/2006/relationships/hyperlink" Target="#Donn&#233;es!A1"/><Relationship Id="rId3" Type="http://schemas.openxmlformats.org/officeDocument/2006/relationships/hyperlink" Target="#Conj!A1"/><Relationship Id="rId21" Type="http://schemas.openxmlformats.org/officeDocument/2006/relationships/hyperlink" Target="#Anglais!A1"/><Relationship Id="rId7" Type="http://schemas.openxmlformats.org/officeDocument/2006/relationships/hyperlink" Target="#Ecrit!A1"/><Relationship Id="rId12" Type="http://schemas.openxmlformats.org/officeDocument/2006/relationships/hyperlink" Target="#Num!A1"/><Relationship Id="rId17" Type="http://schemas.openxmlformats.org/officeDocument/2006/relationships/hyperlink" Target="#G&#233;om&#233;trie!A1"/><Relationship Id="rId25" Type="http://schemas.openxmlformats.org/officeDocument/2006/relationships/hyperlink" Target="#Bulletins!A1"/><Relationship Id="rId2" Type="http://schemas.openxmlformats.org/officeDocument/2006/relationships/image" Target="../media/image2.jpeg"/><Relationship Id="rId16" Type="http://schemas.openxmlformats.org/officeDocument/2006/relationships/hyperlink" Target="#Mesures!A1"/><Relationship Id="rId20" Type="http://schemas.openxmlformats.org/officeDocument/2006/relationships/hyperlink" Target="#Sciences!A1"/><Relationship Id="rId1" Type="http://schemas.openxmlformats.org/officeDocument/2006/relationships/hyperlink" Target="#Orth!A1"/><Relationship Id="rId6" Type="http://schemas.openxmlformats.org/officeDocument/2006/relationships/hyperlink" Target="#Voca!A1"/><Relationship Id="rId11" Type="http://schemas.openxmlformats.org/officeDocument/2006/relationships/hyperlink" Target="#Po&#233;sie!A1"/><Relationship Id="rId24" Type="http://schemas.openxmlformats.org/officeDocument/2006/relationships/hyperlink" Target="#Bilans!A1"/><Relationship Id="rId5" Type="http://schemas.openxmlformats.org/officeDocument/2006/relationships/image" Target="../media/image1.jpeg"/><Relationship Id="rId15" Type="http://schemas.openxmlformats.org/officeDocument/2006/relationships/hyperlink" Target="#Probl&#232;mes!A1"/><Relationship Id="rId23" Type="http://schemas.openxmlformats.org/officeDocument/2006/relationships/hyperlink" Target="#Comportement!A1"/><Relationship Id="rId10" Type="http://schemas.openxmlformats.org/officeDocument/2006/relationships/hyperlink" Target="#Lecture!A1"/><Relationship Id="rId19" Type="http://schemas.openxmlformats.org/officeDocument/2006/relationships/hyperlink" Target="#G&#233;ographie!A1"/><Relationship Id="rId4" Type="http://schemas.openxmlformats.org/officeDocument/2006/relationships/hyperlink" Target="#Gram!A1"/><Relationship Id="rId9" Type="http://schemas.openxmlformats.org/officeDocument/2006/relationships/hyperlink" Target="#Expos&#233;!A1"/><Relationship Id="rId14" Type="http://schemas.openxmlformats.org/officeDocument/2006/relationships/hyperlink" Target="#Calculmental!A1"/><Relationship Id="rId22" Type="http://schemas.openxmlformats.org/officeDocument/2006/relationships/hyperlink" Target="#EPS!A1"/></Relationships>
</file>

<file path=xl/drawings/_rels/drawing4.xml.rels><?xml version="1.0" encoding="UTF-8" standalone="yes"?>
<Relationships xmlns="http://schemas.openxmlformats.org/package/2006/relationships"><Relationship Id="rId8" Type="http://schemas.openxmlformats.org/officeDocument/2006/relationships/hyperlink" Target="#Dict&#233;e!A1"/><Relationship Id="rId13" Type="http://schemas.openxmlformats.org/officeDocument/2006/relationships/hyperlink" Target="#Calcul!A1"/><Relationship Id="rId18" Type="http://schemas.openxmlformats.org/officeDocument/2006/relationships/hyperlink" Target="#Histoire!A1"/><Relationship Id="rId26" Type="http://schemas.openxmlformats.org/officeDocument/2006/relationships/hyperlink" Target="#Donn&#233;es!A1"/><Relationship Id="rId3" Type="http://schemas.openxmlformats.org/officeDocument/2006/relationships/hyperlink" Target="#Conj!A1"/><Relationship Id="rId21" Type="http://schemas.openxmlformats.org/officeDocument/2006/relationships/hyperlink" Target="#Anglais!A1"/><Relationship Id="rId7" Type="http://schemas.openxmlformats.org/officeDocument/2006/relationships/hyperlink" Target="#Ecrit!A1"/><Relationship Id="rId12" Type="http://schemas.openxmlformats.org/officeDocument/2006/relationships/hyperlink" Target="#Num!A1"/><Relationship Id="rId17" Type="http://schemas.openxmlformats.org/officeDocument/2006/relationships/hyperlink" Target="#G&#233;om&#233;trie!A1"/><Relationship Id="rId25" Type="http://schemas.openxmlformats.org/officeDocument/2006/relationships/hyperlink" Target="#Bulletins!A1"/><Relationship Id="rId2" Type="http://schemas.openxmlformats.org/officeDocument/2006/relationships/image" Target="../media/image2.jpeg"/><Relationship Id="rId16" Type="http://schemas.openxmlformats.org/officeDocument/2006/relationships/hyperlink" Target="#Mesures!A1"/><Relationship Id="rId20" Type="http://schemas.openxmlformats.org/officeDocument/2006/relationships/hyperlink" Target="#Sciences!A1"/><Relationship Id="rId1" Type="http://schemas.openxmlformats.org/officeDocument/2006/relationships/hyperlink" Target="#Orth!A1"/><Relationship Id="rId6" Type="http://schemas.openxmlformats.org/officeDocument/2006/relationships/image" Target="../media/image1.jpeg"/><Relationship Id="rId11" Type="http://schemas.openxmlformats.org/officeDocument/2006/relationships/hyperlink" Target="#Po&#233;sie!A1"/><Relationship Id="rId24" Type="http://schemas.openxmlformats.org/officeDocument/2006/relationships/hyperlink" Target="#Bilans!A1"/><Relationship Id="rId5" Type="http://schemas.openxmlformats.org/officeDocument/2006/relationships/hyperlink" Target="#Voca!A1"/><Relationship Id="rId15" Type="http://schemas.openxmlformats.org/officeDocument/2006/relationships/hyperlink" Target="#Probl&#232;mes!A1"/><Relationship Id="rId23" Type="http://schemas.openxmlformats.org/officeDocument/2006/relationships/hyperlink" Target="#Comportement!A1"/><Relationship Id="rId10" Type="http://schemas.openxmlformats.org/officeDocument/2006/relationships/hyperlink" Target="#Lecture!A1"/><Relationship Id="rId19" Type="http://schemas.openxmlformats.org/officeDocument/2006/relationships/hyperlink" Target="#G&#233;ographie!A1"/><Relationship Id="rId4" Type="http://schemas.openxmlformats.org/officeDocument/2006/relationships/hyperlink" Target="#Gram!A1"/><Relationship Id="rId9" Type="http://schemas.openxmlformats.org/officeDocument/2006/relationships/hyperlink" Target="#Expos&#233;!A1"/><Relationship Id="rId14" Type="http://schemas.openxmlformats.org/officeDocument/2006/relationships/hyperlink" Target="#Calculmental!A1"/><Relationship Id="rId22" Type="http://schemas.openxmlformats.org/officeDocument/2006/relationships/hyperlink" Target="#EPS!A1"/></Relationships>
</file>

<file path=xl/drawings/_rels/drawing5.xml.rels><?xml version="1.0" encoding="UTF-8" standalone="yes"?>
<Relationships xmlns="http://schemas.openxmlformats.org/package/2006/relationships"><Relationship Id="rId8" Type="http://schemas.openxmlformats.org/officeDocument/2006/relationships/hyperlink" Target="#Dict&#233;e!A1"/><Relationship Id="rId13" Type="http://schemas.openxmlformats.org/officeDocument/2006/relationships/hyperlink" Target="#Calcul!A1"/><Relationship Id="rId18" Type="http://schemas.openxmlformats.org/officeDocument/2006/relationships/hyperlink" Target="#Histoire!A1"/><Relationship Id="rId26" Type="http://schemas.openxmlformats.org/officeDocument/2006/relationships/hyperlink" Target="#Donn&#233;es!A1"/><Relationship Id="rId3" Type="http://schemas.openxmlformats.org/officeDocument/2006/relationships/hyperlink" Target="#Conj!A1"/><Relationship Id="rId21" Type="http://schemas.openxmlformats.org/officeDocument/2006/relationships/hyperlink" Target="#Anglais!A1"/><Relationship Id="rId7" Type="http://schemas.openxmlformats.org/officeDocument/2006/relationships/image" Target="../media/image1.jpeg"/><Relationship Id="rId12" Type="http://schemas.openxmlformats.org/officeDocument/2006/relationships/hyperlink" Target="#Num!A1"/><Relationship Id="rId17" Type="http://schemas.openxmlformats.org/officeDocument/2006/relationships/hyperlink" Target="#G&#233;om&#233;trie!A1"/><Relationship Id="rId25" Type="http://schemas.openxmlformats.org/officeDocument/2006/relationships/hyperlink" Target="#Bulletins!A1"/><Relationship Id="rId2" Type="http://schemas.openxmlformats.org/officeDocument/2006/relationships/image" Target="../media/image2.jpeg"/><Relationship Id="rId16" Type="http://schemas.openxmlformats.org/officeDocument/2006/relationships/hyperlink" Target="#Mesures!A1"/><Relationship Id="rId20" Type="http://schemas.openxmlformats.org/officeDocument/2006/relationships/hyperlink" Target="#Sciences!A1"/><Relationship Id="rId1" Type="http://schemas.openxmlformats.org/officeDocument/2006/relationships/hyperlink" Target="#Orth!A1"/><Relationship Id="rId6" Type="http://schemas.openxmlformats.org/officeDocument/2006/relationships/hyperlink" Target="#Ecrit!A1"/><Relationship Id="rId11" Type="http://schemas.openxmlformats.org/officeDocument/2006/relationships/hyperlink" Target="#Po&#233;sie!A1"/><Relationship Id="rId24" Type="http://schemas.openxmlformats.org/officeDocument/2006/relationships/hyperlink" Target="#Bilans!A1"/><Relationship Id="rId5" Type="http://schemas.openxmlformats.org/officeDocument/2006/relationships/hyperlink" Target="#Voca!A1"/><Relationship Id="rId15" Type="http://schemas.openxmlformats.org/officeDocument/2006/relationships/hyperlink" Target="#Probl&#232;mes!A1"/><Relationship Id="rId23" Type="http://schemas.openxmlformats.org/officeDocument/2006/relationships/hyperlink" Target="#Comportement!A1"/><Relationship Id="rId10" Type="http://schemas.openxmlformats.org/officeDocument/2006/relationships/hyperlink" Target="#Lecture!A1"/><Relationship Id="rId19" Type="http://schemas.openxmlformats.org/officeDocument/2006/relationships/hyperlink" Target="#G&#233;ographie!A1"/><Relationship Id="rId4" Type="http://schemas.openxmlformats.org/officeDocument/2006/relationships/hyperlink" Target="#Gram!A1"/><Relationship Id="rId9" Type="http://schemas.openxmlformats.org/officeDocument/2006/relationships/hyperlink" Target="#Expos&#233;!A1"/><Relationship Id="rId14" Type="http://schemas.openxmlformats.org/officeDocument/2006/relationships/hyperlink" Target="#Calculmental!A1"/><Relationship Id="rId22" Type="http://schemas.openxmlformats.org/officeDocument/2006/relationships/hyperlink" Target="#EPS!A1"/></Relationships>
</file>

<file path=xl/drawings/_rels/drawing6.xml.rels><?xml version="1.0" encoding="UTF-8" standalone="yes"?>
<Relationships xmlns="http://schemas.openxmlformats.org/package/2006/relationships"><Relationship Id="rId8" Type="http://schemas.openxmlformats.org/officeDocument/2006/relationships/image" Target="../media/image1.jpeg"/><Relationship Id="rId13" Type="http://schemas.openxmlformats.org/officeDocument/2006/relationships/hyperlink" Target="#Calcul!A1"/><Relationship Id="rId18" Type="http://schemas.openxmlformats.org/officeDocument/2006/relationships/hyperlink" Target="#Histoire!A1"/><Relationship Id="rId26" Type="http://schemas.openxmlformats.org/officeDocument/2006/relationships/hyperlink" Target="#Donn&#233;es!A1"/><Relationship Id="rId3" Type="http://schemas.openxmlformats.org/officeDocument/2006/relationships/hyperlink" Target="#Conj!A1"/><Relationship Id="rId21" Type="http://schemas.openxmlformats.org/officeDocument/2006/relationships/hyperlink" Target="#Anglais!A1"/><Relationship Id="rId7" Type="http://schemas.openxmlformats.org/officeDocument/2006/relationships/hyperlink" Target="#Dict&#233;e!A1"/><Relationship Id="rId12" Type="http://schemas.openxmlformats.org/officeDocument/2006/relationships/hyperlink" Target="#Num!A1"/><Relationship Id="rId17" Type="http://schemas.openxmlformats.org/officeDocument/2006/relationships/hyperlink" Target="#G&#233;om&#233;trie!A1"/><Relationship Id="rId25" Type="http://schemas.openxmlformats.org/officeDocument/2006/relationships/hyperlink" Target="#Bulletins!A1"/><Relationship Id="rId2" Type="http://schemas.openxmlformats.org/officeDocument/2006/relationships/image" Target="../media/image2.jpeg"/><Relationship Id="rId16" Type="http://schemas.openxmlformats.org/officeDocument/2006/relationships/hyperlink" Target="#Mesures!A1"/><Relationship Id="rId20" Type="http://schemas.openxmlformats.org/officeDocument/2006/relationships/hyperlink" Target="#Sciences!A1"/><Relationship Id="rId1" Type="http://schemas.openxmlformats.org/officeDocument/2006/relationships/hyperlink" Target="#Orth!A1"/><Relationship Id="rId6" Type="http://schemas.openxmlformats.org/officeDocument/2006/relationships/hyperlink" Target="#Ecrit!A1"/><Relationship Id="rId11" Type="http://schemas.openxmlformats.org/officeDocument/2006/relationships/hyperlink" Target="#Po&#233;sie!A1"/><Relationship Id="rId24" Type="http://schemas.openxmlformats.org/officeDocument/2006/relationships/hyperlink" Target="#Bilans!A1"/><Relationship Id="rId5" Type="http://schemas.openxmlformats.org/officeDocument/2006/relationships/hyperlink" Target="#Voca!A1"/><Relationship Id="rId15" Type="http://schemas.openxmlformats.org/officeDocument/2006/relationships/hyperlink" Target="#Probl&#232;mes!A1"/><Relationship Id="rId23" Type="http://schemas.openxmlformats.org/officeDocument/2006/relationships/hyperlink" Target="#Comportement!A1"/><Relationship Id="rId10" Type="http://schemas.openxmlformats.org/officeDocument/2006/relationships/hyperlink" Target="#Lecture!A1"/><Relationship Id="rId19" Type="http://schemas.openxmlformats.org/officeDocument/2006/relationships/hyperlink" Target="#G&#233;ographie!A1"/><Relationship Id="rId4" Type="http://schemas.openxmlformats.org/officeDocument/2006/relationships/hyperlink" Target="#Gram!A1"/><Relationship Id="rId9" Type="http://schemas.openxmlformats.org/officeDocument/2006/relationships/hyperlink" Target="#Expos&#233;!A1"/><Relationship Id="rId14" Type="http://schemas.openxmlformats.org/officeDocument/2006/relationships/hyperlink" Target="#Calculmental!A1"/><Relationship Id="rId22" Type="http://schemas.openxmlformats.org/officeDocument/2006/relationships/hyperlink" Target="#EPS!A1"/></Relationships>
</file>

<file path=xl/drawings/_rels/drawing7.xml.rels><?xml version="1.0" encoding="UTF-8" standalone="yes"?>
<Relationships xmlns="http://schemas.openxmlformats.org/package/2006/relationships"><Relationship Id="rId8" Type="http://schemas.openxmlformats.org/officeDocument/2006/relationships/hyperlink" Target="#Expos&#233;!A1"/><Relationship Id="rId13" Type="http://schemas.openxmlformats.org/officeDocument/2006/relationships/hyperlink" Target="#Calcul!A1"/><Relationship Id="rId18" Type="http://schemas.openxmlformats.org/officeDocument/2006/relationships/hyperlink" Target="#Histoire!A1"/><Relationship Id="rId26" Type="http://schemas.openxmlformats.org/officeDocument/2006/relationships/hyperlink" Target="#Donn&#233;es!A1"/><Relationship Id="rId3" Type="http://schemas.openxmlformats.org/officeDocument/2006/relationships/hyperlink" Target="#Conj!A1"/><Relationship Id="rId21" Type="http://schemas.openxmlformats.org/officeDocument/2006/relationships/hyperlink" Target="#Anglais!A1"/><Relationship Id="rId7" Type="http://schemas.openxmlformats.org/officeDocument/2006/relationships/hyperlink" Target="#Dict&#233;e!A1"/><Relationship Id="rId12" Type="http://schemas.openxmlformats.org/officeDocument/2006/relationships/hyperlink" Target="#Num!A1"/><Relationship Id="rId17" Type="http://schemas.openxmlformats.org/officeDocument/2006/relationships/hyperlink" Target="#G&#233;om&#233;trie!A1"/><Relationship Id="rId25" Type="http://schemas.openxmlformats.org/officeDocument/2006/relationships/hyperlink" Target="#Bulletins!A1"/><Relationship Id="rId2" Type="http://schemas.openxmlformats.org/officeDocument/2006/relationships/image" Target="../media/image2.jpeg"/><Relationship Id="rId16" Type="http://schemas.openxmlformats.org/officeDocument/2006/relationships/hyperlink" Target="#Mesures!A1"/><Relationship Id="rId20" Type="http://schemas.openxmlformats.org/officeDocument/2006/relationships/hyperlink" Target="#Sciences!A1"/><Relationship Id="rId1" Type="http://schemas.openxmlformats.org/officeDocument/2006/relationships/hyperlink" Target="#Orth!A1"/><Relationship Id="rId6" Type="http://schemas.openxmlformats.org/officeDocument/2006/relationships/hyperlink" Target="#Ecrit!A1"/><Relationship Id="rId11" Type="http://schemas.openxmlformats.org/officeDocument/2006/relationships/hyperlink" Target="#Po&#233;sie!A1"/><Relationship Id="rId24" Type="http://schemas.openxmlformats.org/officeDocument/2006/relationships/hyperlink" Target="#Bilans!A1"/><Relationship Id="rId5" Type="http://schemas.openxmlformats.org/officeDocument/2006/relationships/hyperlink" Target="#Voca!A1"/><Relationship Id="rId15" Type="http://schemas.openxmlformats.org/officeDocument/2006/relationships/hyperlink" Target="#Probl&#232;mes!A1"/><Relationship Id="rId23" Type="http://schemas.openxmlformats.org/officeDocument/2006/relationships/hyperlink" Target="#Comportement!A1"/><Relationship Id="rId10" Type="http://schemas.openxmlformats.org/officeDocument/2006/relationships/hyperlink" Target="#Lecture!A1"/><Relationship Id="rId19" Type="http://schemas.openxmlformats.org/officeDocument/2006/relationships/hyperlink" Target="#G&#233;ographie!A1"/><Relationship Id="rId4" Type="http://schemas.openxmlformats.org/officeDocument/2006/relationships/hyperlink" Target="#Gram!A1"/><Relationship Id="rId9" Type="http://schemas.openxmlformats.org/officeDocument/2006/relationships/image" Target="../media/image1.jpeg"/><Relationship Id="rId14" Type="http://schemas.openxmlformats.org/officeDocument/2006/relationships/hyperlink" Target="#Calculmental!A1"/><Relationship Id="rId22" Type="http://schemas.openxmlformats.org/officeDocument/2006/relationships/hyperlink" Target="#EPS!A1"/></Relationships>
</file>

<file path=xl/drawings/_rels/drawing8.xml.rels><?xml version="1.0" encoding="UTF-8" standalone="yes"?>
<Relationships xmlns="http://schemas.openxmlformats.org/package/2006/relationships"><Relationship Id="rId8" Type="http://schemas.openxmlformats.org/officeDocument/2006/relationships/hyperlink" Target="#Expos&#233;!A1"/><Relationship Id="rId13" Type="http://schemas.openxmlformats.org/officeDocument/2006/relationships/hyperlink" Target="#Calcul!A1"/><Relationship Id="rId18" Type="http://schemas.openxmlformats.org/officeDocument/2006/relationships/hyperlink" Target="#Histoire!A1"/><Relationship Id="rId26" Type="http://schemas.openxmlformats.org/officeDocument/2006/relationships/hyperlink" Target="#Donn&#233;es!A1"/><Relationship Id="rId3" Type="http://schemas.openxmlformats.org/officeDocument/2006/relationships/hyperlink" Target="#Conj!A1"/><Relationship Id="rId21" Type="http://schemas.openxmlformats.org/officeDocument/2006/relationships/hyperlink" Target="#Anglais!A1"/><Relationship Id="rId7" Type="http://schemas.openxmlformats.org/officeDocument/2006/relationships/hyperlink" Target="#Dict&#233;e!A1"/><Relationship Id="rId12" Type="http://schemas.openxmlformats.org/officeDocument/2006/relationships/hyperlink" Target="#Num!A1"/><Relationship Id="rId17" Type="http://schemas.openxmlformats.org/officeDocument/2006/relationships/hyperlink" Target="#G&#233;om&#233;trie!A1"/><Relationship Id="rId25" Type="http://schemas.openxmlformats.org/officeDocument/2006/relationships/hyperlink" Target="#Bulletins!A1"/><Relationship Id="rId2" Type="http://schemas.openxmlformats.org/officeDocument/2006/relationships/image" Target="../media/image2.jpeg"/><Relationship Id="rId16" Type="http://schemas.openxmlformats.org/officeDocument/2006/relationships/hyperlink" Target="#Mesures!A1"/><Relationship Id="rId20" Type="http://schemas.openxmlformats.org/officeDocument/2006/relationships/hyperlink" Target="#Sciences!A1"/><Relationship Id="rId1" Type="http://schemas.openxmlformats.org/officeDocument/2006/relationships/hyperlink" Target="#Orth!A1"/><Relationship Id="rId6" Type="http://schemas.openxmlformats.org/officeDocument/2006/relationships/hyperlink" Target="#Ecrit!A1"/><Relationship Id="rId11" Type="http://schemas.openxmlformats.org/officeDocument/2006/relationships/hyperlink" Target="#Po&#233;sie!A1"/><Relationship Id="rId24" Type="http://schemas.openxmlformats.org/officeDocument/2006/relationships/hyperlink" Target="#Bilans!A1"/><Relationship Id="rId5" Type="http://schemas.openxmlformats.org/officeDocument/2006/relationships/hyperlink" Target="#Voca!A1"/><Relationship Id="rId15" Type="http://schemas.openxmlformats.org/officeDocument/2006/relationships/hyperlink" Target="#Probl&#232;mes!A1"/><Relationship Id="rId23" Type="http://schemas.openxmlformats.org/officeDocument/2006/relationships/hyperlink" Target="#Comportement!A1"/><Relationship Id="rId10" Type="http://schemas.openxmlformats.org/officeDocument/2006/relationships/image" Target="../media/image1.jpeg"/><Relationship Id="rId19" Type="http://schemas.openxmlformats.org/officeDocument/2006/relationships/hyperlink" Target="#G&#233;ographie!A1"/><Relationship Id="rId4" Type="http://schemas.openxmlformats.org/officeDocument/2006/relationships/hyperlink" Target="#Gram!A1"/><Relationship Id="rId9" Type="http://schemas.openxmlformats.org/officeDocument/2006/relationships/hyperlink" Target="#Lecture!A1"/><Relationship Id="rId14" Type="http://schemas.openxmlformats.org/officeDocument/2006/relationships/hyperlink" Target="#Calculmental!A1"/><Relationship Id="rId22" Type="http://schemas.openxmlformats.org/officeDocument/2006/relationships/hyperlink" Target="#EPS!A1"/></Relationships>
</file>

<file path=xl/drawings/_rels/drawing9.xml.rels><?xml version="1.0" encoding="UTF-8" standalone="yes"?>
<Relationships xmlns="http://schemas.openxmlformats.org/package/2006/relationships"><Relationship Id="rId8" Type="http://schemas.openxmlformats.org/officeDocument/2006/relationships/hyperlink" Target="#Expos&#233;!A1"/><Relationship Id="rId13" Type="http://schemas.openxmlformats.org/officeDocument/2006/relationships/hyperlink" Target="#Calcul!A1"/><Relationship Id="rId18" Type="http://schemas.openxmlformats.org/officeDocument/2006/relationships/hyperlink" Target="#Histoire!A1"/><Relationship Id="rId26" Type="http://schemas.openxmlformats.org/officeDocument/2006/relationships/hyperlink" Target="#Donn&#233;es!A1"/><Relationship Id="rId3" Type="http://schemas.openxmlformats.org/officeDocument/2006/relationships/hyperlink" Target="#Conj!A1"/><Relationship Id="rId21" Type="http://schemas.openxmlformats.org/officeDocument/2006/relationships/hyperlink" Target="#Anglais!A1"/><Relationship Id="rId7" Type="http://schemas.openxmlformats.org/officeDocument/2006/relationships/hyperlink" Target="#Dict&#233;e!A1"/><Relationship Id="rId12" Type="http://schemas.openxmlformats.org/officeDocument/2006/relationships/hyperlink" Target="#Num!A1"/><Relationship Id="rId17" Type="http://schemas.openxmlformats.org/officeDocument/2006/relationships/hyperlink" Target="#G&#233;om&#233;trie!A1"/><Relationship Id="rId25" Type="http://schemas.openxmlformats.org/officeDocument/2006/relationships/hyperlink" Target="#Bulletins!A1"/><Relationship Id="rId2" Type="http://schemas.openxmlformats.org/officeDocument/2006/relationships/image" Target="../media/image2.jpeg"/><Relationship Id="rId16" Type="http://schemas.openxmlformats.org/officeDocument/2006/relationships/hyperlink" Target="#Mesures!A1"/><Relationship Id="rId20" Type="http://schemas.openxmlformats.org/officeDocument/2006/relationships/hyperlink" Target="#Sciences!A1"/><Relationship Id="rId1" Type="http://schemas.openxmlformats.org/officeDocument/2006/relationships/hyperlink" Target="#Orth!A1"/><Relationship Id="rId6" Type="http://schemas.openxmlformats.org/officeDocument/2006/relationships/hyperlink" Target="#Ecrit!A1"/><Relationship Id="rId11" Type="http://schemas.openxmlformats.org/officeDocument/2006/relationships/image" Target="../media/image1.jpeg"/><Relationship Id="rId24" Type="http://schemas.openxmlformats.org/officeDocument/2006/relationships/hyperlink" Target="#Bilans!A1"/><Relationship Id="rId5" Type="http://schemas.openxmlformats.org/officeDocument/2006/relationships/hyperlink" Target="#Voca!A1"/><Relationship Id="rId15" Type="http://schemas.openxmlformats.org/officeDocument/2006/relationships/hyperlink" Target="#Probl&#232;mes!A1"/><Relationship Id="rId23" Type="http://schemas.openxmlformats.org/officeDocument/2006/relationships/hyperlink" Target="#Comportement!A1"/><Relationship Id="rId10" Type="http://schemas.openxmlformats.org/officeDocument/2006/relationships/hyperlink" Target="#Po&#233;sie!A1"/><Relationship Id="rId19" Type="http://schemas.openxmlformats.org/officeDocument/2006/relationships/hyperlink" Target="#G&#233;ographie!A1"/><Relationship Id="rId4" Type="http://schemas.openxmlformats.org/officeDocument/2006/relationships/hyperlink" Target="#Gram!A1"/><Relationship Id="rId9" Type="http://schemas.openxmlformats.org/officeDocument/2006/relationships/hyperlink" Target="#Lecture!A1"/><Relationship Id="rId14" Type="http://schemas.openxmlformats.org/officeDocument/2006/relationships/hyperlink" Target="#Calculmental!A1"/><Relationship Id="rId22" Type="http://schemas.openxmlformats.org/officeDocument/2006/relationships/hyperlink" Target="#EPS!A1"/></Relationships>
</file>

<file path=xl/drawings/_rels/drawing10.xml.rels><?xml version="1.0" encoding="UTF-8" standalone="yes"?>
<Relationships xmlns="http://schemas.openxmlformats.org/package/2006/relationships"><Relationship Id="rId8" Type="http://schemas.openxmlformats.org/officeDocument/2006/relationships/hyperlink" Target="#Expos&#233;!A1"/><Relationship Id="rId13" Type="http://schemas.openxmlformats.org/officeDocument/2006/relationships/hyperlink" Target="#Calcul!A1"/><Relationship Id="rId18" Type="http://schemas.openxmlformats.org/officeDocument/2006/relationships/hyperlink" Target="#Histoire!A1"/><Relationship Id="rId26" Type="http://schemas.openxmlformats.org/officeDocument/2006/relationships/hyperlink" Target="#Donn&#233;es!A1"/><Relationship Id="rId3" Type="http://schemas.openxmlformats.org/officeDocument/2006/relationships/hyperlink" Target="#Conj!A1"/><Relationship Id="rId21" Type="http://schemas.openxmlformats.org/officeDocument/2006/relationships/hyperlink" Target="#Anglais!A1"/><Relationship Id="rId7" Type="http://schemas.openxmlformats.org/officeDocument/2006/relationships/hyperlink" Target="#Dict&#233;e!A1"/><Relationship Id="rId12" Type="http://schemas.openxmlformats.org/officeDocument/2006/relationships/image" Target="../media/image1.jpeg"/><Relationship Id="rId17" Type="http://schemas.openxmlformats.org/officeDocument/2006/relationships/hyperlink" Target="#G&#233;om&#233;trie!A1"/><Relationship Id="rId25" Type="http://schemas.openxmlformats.org/officeDocument/2006/relationships/hyperlink" Target="#Bulletins!A1"/><Relationship Id="rId2" Type="http://schemas.openxmlformats.org/officeDocument/2006/relationships/image" Target="../media/image2.jpeg"/><Relationship Id="rId16" Type="http://schemas.openxmlformats.org/officeDocument/2006/relationships/hyperlink" Target="#Mesures!A1"/><Relationship Id="rId20" Type="http://schemas.openxmlformats.org/officeDocument/2006/relationships/hyperlink" Target="#Sciences!A1"/><Relationship Id="rId1" Type="http://schemas.openxmlformats.org/officeDocument/2006/relationships/hyperlink" Target="#Orth!A1"/><Relationship Id="rId6" Type="http://schemas.openxmlformats.org/officeDocument/2006/relationships/hyperlink" Target="#Ecrit!A1"/><Relationship Id="rId11" Type="http://schemas.openxmlformats.org/officeDocument/2006/relationships/hyperlink" Target="#Num!A1"/><Relationship Id="rId24" Type="http://schemas.openxmlformats.org/officeDocument/2006/relationships/hyperlink" Target="#Bilans!A1"/><Relationship Id="rId5" Type="http://schemas.openxmlformats.org/officeDocument/2006/relationships/hyperlink" Target="#Voca!A1"/><Relationship Id="rId15" Type="http://schemas.openxmlformats.org/officeDocument/2006/relationships/hyperlink" Target="#Probl&#232;mes!A1"/><Relationship Id="rId23" Type="http://schemas.openxmlformats.org/officeDocument/2006/relationships/hyperlink" Target="#Comportement!A1"/><Relationship Id="rId10" Type="http://schemas.openxmlformats.org/officeDocument/2006/relationships/hyperlink" Target="#Po&#233;sie!A1"/><Relationship Id="rId19" Type="http://schemas.openxmlformats.org/officeDocument/2006/relationships/hyperlink" Target="#G&#233;ographie!A1"/><Relationship Id="rId4" Type="http://schemas.openxmlformats.org/officeDocument/2006/relationships/hyperlink" Target="#Gram!A1"/><Relationship Id="rId9" Type="http://schemas.openxmlformats.org/officeDocument/2006/relationships/hyperlink" Target="#Lecture!A1"/><Relationship Id="rId14" Type="http://schemas.openxmlformats.org/officeDocument/2006/relationships/hyperlink" Target="#Calculmental!A1"/><Relationship Id="rId22" Type="http://schemas.openxmlformats.org/officeDocument/2006/relationships/hyperlink" Target="#EPS!A1"/></Relationships>
</file>

<file path=xl/drawings/_rels/drawing11.xml.rels><?xml version="1.0" encoding="UTF-8" standalone="yes"?>
<Relationships xmlns="http://schemas.openxmlformats.org/package/2006/relationships"><Relationship Id="rId8" Type="http://schemas.openxmlformats.org/officeDocument/2006/relationships/hyperlink" Target="#Expos&#233;!A1"/><Relationship Id="rId13" Type="http://schemas.openxmlformats.org/officeDocument/2006/relationships/image" Target="../media/image1.jpeg"/><Relationship Id="rId18" Type="http://schemas.openxmlformats.org/officeDocument/2006/relationships/hyperlink" Target="#Histoire!A1"/><Relationship Id="rId26" Type="http://schemas.openxmlformats.org/officeDocument/2006/relationships/hyperlink" Target="#Donn&#233;es!A1"/><Relationship Id="rId3" Type="http://schemas.openxmlformats.org/officeDocument/2006/relationships/hyperlink" Target="#Conj!A1"/><Relationship Id="rId21" Type="http://schemas.openxmlformats.org/officeDocument/2006/relationships/hyperlink" Target="#Anglais!A1"/><Relationship Id="rId7" Type="http://schemas.openxmlformats.org/officeDocument/2006/relationships/hyperlink" Target="#Dict&#233;e!A1"/><Relationship Id="rId12" Type="http://schemas.openxmlformats.org/officeDocument/2006/relationships/hyperlink" Target="#Calcul!A1"/><Relationship Id="rId17" Type="http://schemas.openxmlformats.org/officeDocument/2006/relationships/hyperlink" Target="#G&#233;om&#233;trie!A1"/><Relationship Id="rId25" Type="http://schemas.openxmlformats.org/officeDocument/2006/relationships/hyperlink" Target="#Bulletins!A1"/><Relationship Id="rId2" Type="http://schemas.openxmlformats.org/officeDocument/2006/relationships/image" Target="../media/image2.jpeg"/><Relationship Id="rId16" Type="http://schemas.openxmlformats.org/officeDocument/2006/relationships/hyperlink" Target="#Mesures!A1"/><Relationship Id="rId20" Type="http://schemas.openxmlformats.org/officeDocument/2006/relationships/hyperlink" Target="#Sciences!A1"/><Relationship Id="rId1" Type="http://schemas.openxmlformats.org/officeDocument/2006/relationships/hyperlink" Target="#Orth!A1"/><Relationship Id="rId6" Type="http://schemas.openxmlformats.org/officeDocument/2006/relationships/hyperlink" Target="#Ecrit!A1"/><Relationship Id="rId11" Type="http://schemas.openxmlformats.org/officeDocument/2006/relationships/hyperlink" Target="#Num!A1"/><Relationship Id="rId24" Type="http://schemas.openxmlformats.org/officeDocument/2006/relationships/hyperlink" Target="#Bilans!A1"/><Relationship Id="rId5" Type="http://schemas.openxmlformats.org/officeDocument/2006/relationships/hyperlink" Target="#Voca!A1"/><Relationship Id="rId15" Type="http://schemas.openxmlformats.org/officeDocument/2006/relationships/hyperlink" Target="#Probl&#232;mes!A1"/><Relationship Id="rId23" Type="http://schemas.openxmlformats.org/officeDocument/2006/relationships/hyperlink" Target="#Comportement!A1"/><Relationship Id="rId10" Type="http://schemas.openxmlformats.org/officeDocument/2006/relationships/hyperlink" Target="#Po&#233;sie!A1"/><Relationship Id="rId19" Type="http://schemas.openxmlformats.org/officeDocument/2006/relationships/hyperlink" Target="#G&#233;ographie!A1"/><Relationship Id="rId4" Type="http://schemas.openxmlformats.org/officeDocument/2006/relationships/hyperlink" Target="#Gram!A1"/><Relationship Id="rId9" Type="http://schemas.openxmlformats.org/officeDocument/2006/relationships/hyperlink" Target="#Lecture!A1"/><Relationship Id="rId14" Type="http://schemas.openxmlformats.org/officeDocument/2006/relationships/hyperlink" Target="#Calculmental!A1"/><Relationship Id="rId22" Type="http://schemas.openxmlformats.org/officeDocument/2006/relationships/hyperlink" Target="#EPS!A1"/></Relationships>
</file>

<file path=xl/drawings/_rels/drawing12.xml.rels><?xml version="1.0" encoding="UTF-8" standalone="yes"?>
<Relationships xmlns="http://schemas.openxmlformats.org/package/2006/relationships"><Relationship Id="rId8" Type="http://schemas.openxmlformats.org/officeDocument/2006/relationships/hyperlink" Target="#Expos&#233;!A1"/><Relationship Id="rId13" Type="http://schemas.openxmlformats.org/officeDocument/2006/relationships/hyperlink" Target="#Calculmental!A1"/><Relationship Id="rId18" Type="http://schemas.openxmlformats.org/officeDocument/2006/relationships/hyperlink" Target="#Histoire!A1"/><Relationship Id="rId26" Type="http://schemas.openxmlformats.org/officeDocument/2006/relationships/hyperlink" Target="#Donn&#233;es!A1"/><Relationship Id="rId3" Type="http://schemas.openxmlformats.org/officeDocument/2006/relationships/hyperlink" Target="#Conj!A1"/><Relationship Id="rId21" Type="http://schemas.openxmlformats.org/officeDocument/2006/relationships/hyperlink" Target="#Anglais!A1"/><Relationship Id="rId7" Type="http://schemas.openxmlformats.org/officeDocument/2006/relationships/hyperlink" Target="#Dict&#233;e!A1"/><Relationship Id="rId12" Type="http://schemas.openxmlformats.org/officeDocument/2006/relationships/hyperlink" Target="#Calcul!A1"/><Relationship Id="rId17" Type="http://schemas.openxmlformats.org/officeDocument/2006/relationships/hyperlink" Target="#G&#233;om&#233;trie!A1"/><Relationship Id="rId25" Type="http://schemas.openxmlformats.org/officeDocument/2006/relationships/hyperlink" Target="#Bulletins!A1"/><Relationship Id="rId2" Type="http://schemas.openxmlformats.org/officeDocument/2006/relationships/image" Target="../media/image2.jpeg"/><Relationship Id="rId16" Type="http://schemas.openxmlformats.org/officeDocument/2006/relationships/hyperlink" Target="#Mesures!A1"/><Relationship Id="rId20" Type="http://schemas.openxmlformats.org/officeDocument/2006/relationships/hyperlink" Target="#Sciences!A1"/><Relationship Id="rId1" Type="http://schemas.openxmlformats.org/officeDocument/2006/relationships/hyperlink" Target="#Orth!A1"/><Relationship Id="rId6" Type="http://schemas.openxmlformats.org/officeDocument/2006/relationships/hyperlink" Target="#Ecrit!A1"/><Relationship Id="rId11" Type="http://schemas.openxmlformats.org/officeDocument/2006/relationships/hyperlink" Target="#Num!A1"/><Relationship Id="rId24" Type="http://schemas.openxmlformats.org/officeDocument/2006/relationships/hyperlink" Target="#Bilans!A1"/><Relationship Id="rId5" Type="http://schemas.openxmlformats.org/officeDocument/2006/relationships/hyperlink" Target="#Voca!A1"/><Relationship Id="rId15" Type="http://schemas.openxmlformats.org/officeDocument/2006/relationships/hyperlink" Target="#Probl&#232;mes!A1"/><Relationship Id="rId23" Type="http://schemas.openxmlformats.org/officeDocument/2006/relationships/hyperlink" Target="#Comportement!A1"/><Relationship Id="rId10" Type="http://schemas.openxmlformats.org/officeDocument/2006/relationships/hyperlink" Target="#Po&#233;sie!A1"/><Relationship Id="rId19" Type="http://schemas.openxmlformats.org/officeDocument/2006/relationships/hyperlink" Target="#G&#233;ographie!A1"/><Relationship Id="rId4" Type="http://schemas.openxmlformats.org/officeDocument/2006/relationships/hyperlink" Target="#Gram!A1"/><Relationship Id="rId9" Type="http://schemas.openxmlformats.org/officeDocument/2006/relationships/hyperlink" Target="#Lecture!A1"/><Relationship Id="rId14" Type="http://schemas.openxmlformats.org/officeDocument/2006/relationships/image" Target="../media/image1.jpeg"/><Relationship Id="rId22" Type="http://schemas.openxmlformats.org/officeDocument/2006/relationships/hyperlink" Target="#EPS!A1"/></Relationships>
</file>

<file path=xl/drawings/_rels/drawing13.xml.rels><?xml version="1.0" encoding="UTF-8" standalone="yes"?>
<Relationships xmlns="http://schemas.openxmlformats.org/package/2006/relationships"><Relationship Id="rId8" Type="http://schemas.openxmlformats.org/officeDocument/2006/relationships/hyperlink" Target="#Expos&#233;!A1"/><Relationship Id="rId13" Type="http://schemas.openxmlformats.org/officeDocument/2006/relationships/hyperlink" Target="#Calculmental!A1"/><Relationship Id="rId18" Type="http://schemas.openxmlformats.org/officeDocument/2006/relationships/hyperlink" Target="#Histoire!A1"/><Relationship Id="rId26" Type="http://schemas.openxmlformats.org/officeDocument/2006/relationships/hyperlink" Target="#Donn&#233;es!A1"/><Relationship Id="rId3" Type="http://schemas.openxmlformats.org/officeDocument/2006/relationships/hyperlink" Target="#Conj!A1"/><Relationship Id="rId21" Type="http://schemas.openxmlformats.org/officeDocument/2006/relationships/hyperlink" Target="#Anglais!A1"/><Relationship Id="rId7" Type="http://schemas.openxmlformats.org/officeDocument/2006/relationships/hyperlink" Target="#Dict&#233;e!A1"/><Relationship Id="rId12" Type="http://schemas.openxmlformats.org/officeDocument/2006/relationships/hyperlink" Target="#Calcul!A1"/><Relationship Id="rId17" Type="http://schemas.openxmlformats.org/officeDocument/2006/relationships/hyperlink" Target="#G&#233;om&#233;trie!A1"/><Relationship Id="rId25" Type="http://schemas.openxmlformats.org/officeDocument/2006/relationships/hyperlink" Target="#Bulletins!A1"/><Relationship Id="rId2" Type="http://schemas.openxmlformats.org/officeDocument/2006/relationships/image" Target="../media/image2.jpeg"/><Relationship Id="rId16" Type="http://schemas.openxmlformats.org/officeDocument/2006/relationships/hyperlink" Target="#Mesures!A1"/><Relationship Id="rId20" Type="http://schemas.openxmlformats.org/officeDocument/2006/relationships/hyperlink" Target="#Sciences!A1"/><Relationship Id="rId1" Type="http://schemas.openxmlformats.org/officeDocument/2006/relationships/hyperlink" Target="#Orth!A1"/><Relationship Id="rId6" Type="http://schemas.openxmlformats.org/officeDocument/2006/relationships/hyperlink" Target="#Ecrit!A1"/><Relationship Id="rId11" Type="http://schemas.openxmlformats.org/officeDocument/2006/relationships/hyperlink" Target="#Num!A1"/><Relationship Id="rId24" Type="http://schemas.openxmlformats.org/officeDocument/2006/relationships/hyperlink" Target="#Bilans!A1"/><Relationship Id="rId5" Type="http://schemas.openxmlformats.org/officeDocument/2006/relationships/hyperlink" Target="#Voca!A1"/><Relationship Id="rId15" Type="http://schemas.openxmlformats.org/officeDocument/2006/relationships/image" Target="../media/image1.jpeg"/><Relationship Id="rId23" Type="http://schemas.openxmlformats.org/officeDocument/2006/relationships/hyperlink" Target="#Comportement!A1"/><Relationship Id="rId10" Type="http://schemas.openxmlformats.org/officeDocument/2006/relationships/hyperlink" Target="#Po&#233;sie!A1"/><Relationship Id="rId19" Type="http://schemas.openxmlformats.org/officeDocument/2006/relationships/hyperlink" Target="#G&#233;ographie!A1"/><Relationship Id="rId4" Type="http://schemas.openxmlformats.org/officeDocument/2006/relationships/hyperlink" Target="#Gram!A1"/><Relationship Id="rId9" Type="http://schemas.openxmlformats.org/officeDocument/2006/relationships/hyperlink" Target="#Lecture!A1"/><Relationship Id="rId14" Type="http://schemas.openxmlformats.org/officeDocument/2006/relationships/hyperlink" Target="#Probl&#232;mes!A1"/><Relationship Id="rId22" Type="http://schemas.openxmlformats.org/officeDocument/2006/relationships/hyperlink" Target="#EPS!A1"/></Relationships>
</file>

<file path=xl/drawings/_rels/drawing14.xml.rels><?xml version="1.0" encoding="UTF-8" standalone="yes"?>
<Relationships xmlns="http://schemas.openxmlformats.org/package/2006/relationships"><Relationship Id="rId8" Type="http://schemas.openxmlformats.org/officeDocument/2006/relationships/hyperlink" Target="#Expos&#233;!A1"/><Relationship Id="rId13" Type="http://schemas.openxmlformats.org/officeDocument/2006/relationships/hyperlink" Target="#Calculmental!A1"/><Relationship Id="rId18" Type="http://schemas.openxmlformats.org/officeDocument/2006/relationships/hyperlink" Target="#Histoire!A1"/><Relationship Id="rId26" Type="http://schemas.openxmlformats.org/officeDocument/2006/relationships/hyperlink" Target="#Donn&#233;es!A1"/><Relationship Id="rId3" Type="http://schemas.openxmlformats.org/officeDocument/2006/relationships/hyperlink" Target="#Conj!A1"/><Relationship Id="rId21" Type="http://schemas.openxmlformats.org/officeDocument/2006/relationships/hyperlink" Target="#Anglais!A1"/><Relationship Id="rId7" Type="http://schemas.openxmlformats.org/officeDocument/2006/relationships/hyperlink" Target="#Dict&#233;e!A1"/><Relationship Id="rId12" Type="http://schemas.openxmlformats.org/officeDocument/2006/relationships/hyperlink" Target="#Calcul!A1"/><Relationship Id="rId17" Type="http://schemas.openxmlformats.org/officeDocument/2006/relationships/hyperlink" Target="#G&#233;om&#233;trie!A1"/><Relationship Id="rId25" Type="http://schemas.openxmlformats.org/officeDocument/2006/relationships/hyperlink" Target="#Bulletins!A1"/><Relationship Id="rId2" Type="http://schemas.openxmlformats.org/officeDocument/2006/relationships/image" Target="../media/image2.jpeg"/><Relationship Id="rId16" Type="http://schemas.openxmlformats.org/officeDocument/2006/relationships/image" Target="../media/image1.jpeg"/><Relationship Id="rId20" Type="http://schemas.openxmlformats.org/officeDocument/2006/relationships/hyperlink" Target="#Sciences!A1"/><Relationship Id="rId1" Type="http://schemas.openxmlformats.org/officeDocument/2006/relationships/hyperlink" Target="#Orth!A1"/><Relationship Id="rId6" Type="http://schemas.openxmlformats.org/officeDocument/2006/relationships/hyperlink" Target="#Ecrit!A1"/><Relationship Id="rId11" Type="http://schemas.openxmlformats.org/officeDocument/2006/relationships/hyperlink" Target="#Num!A1"/><Relationship Id="rId24" Type="http://schemas.openxmlformats.org/officeDocument/2006/relationships/hyperlink" Target="#Bilans!A1"/><Relationship Id="rId5" Type="http://schemas.openxmlformats.org/officeDocument/2006/relationships/hyperlink" Target="#Voca!A1"/><Relationship Id="rId15" Type="http://schemas.openxmlformats.org/officeDocument/2006/relationships/hyperlink" Target="#Mesures!A1"/><Relationship Id="rId23" Type="http://schemas.openxmlformats.org/officeDocument/2006/relationships/hyperlink" Target="#Comportement!A1"/><Relationship Id="rId10" Type="http://schemas.openxmlformats.org/officeDocument/2006/relationships/hyperlink" Target="#Po&#233;sie!A1"/><Relationship Id="rId19" Type="http://schemas.openxmlformats.org/officeDocument/2006/relationships/hyperlink" Target="#G&#233;ographie!A1"/><Relationship Id="rId4" Type="http://schemas.openxmlformats.org/officeDocument/2006/relationships/hyperlink" Target="#Gram!A1"/><Relationship Id="rId9" Type="http://schemas.openxmlformats.org/officeDocument/2006/relationships/hyperlink" Target="#Lecture!A1"/><Relationship Id="rId14" Type="http://schemas.openxmlformats.org/officeDocument/2006/relationships/hyperlink" Target="#Probl&#232;mes!A1"/><Relationship Id="rId22" Type="http://schemas.openxmlformats.org/officeDocument/2006/relationships/hyperlink" Target="#EPS!A1"/></Relationships>
</file>

<file path=xl/drawings/_rels/drawing15.xml.rels><?xml version="1.0" encoding="UTF-8" standalone="yes"?>
<Relationships xmlns="http://schemas.openxmlformats.org/package/2006/relationships"><Relationship Id="rId8" Type="http://schemas.openxmlformats.org/officeDocument/2006/relationships/hyperlink" Target="#Expos&#233;!A1"/><Relationship Id="rId13" Type="http://schemas.openxmlformats.org/officeDocument/2006/relationships/hyperlink" Target="#Calculmental!A1"/><Relationship Id="rId18" Type="http://schemas.openxmlformats.org/officeDocument/2006/relationships/hyperlink" Target="#Histoire!A1"/><Relationship Id="rId26" Type="http://schemas.openxmlformats.org/officeDocument/2006/relationships/hyperlink" Target="#Donn&#233;es!A1"/><Relationship Id="rId3" Type="http://schemas.openxmlformats.org/officeDocument/2006/relationships/hyperlink" Target="#Conj!A1"/><Relationship Id="rId21" Type="http://schemas.openxmlformats.org/officeDocument/2006/relationships/hyperlink" Target="#Anglais!A1"/><Relationship Id="rId7" Type="http://schemas.openxmlformats.org/officeDocument/2006/relationships/hyperlink" Target="#Dict&#233;e!A1"/><Relationship Id="rId12" Type="http://schemas.openxmlformats.org/officeDocument/2006/relationships/hyperlink" Target="#Calcul!A1"/><Relationship Id="rId17" Type="http://schemas.openxmlformats.org/officeDocument/2006/relationships/image" Target="../media/image1.jpeg"/><Relationship Id="rId25" Type="http://schemas.openxmlformats.org/officeDocument/2006/relationships/hyperlink" Target="#Bulletins!A1"/><Relationship Id="rId2" Type="http://schemas.openxmlformats.org/officeDocument/2006/relationships/image" Target="../media/image2.jpeg"/><Relationship Id="rId16" Type="http://schemas.openxmlformats.org/officeDocument/2006/relationships/hyperlink" Target="#G&#233;om&#233;trie!A1"/><Relationship Id="rId20" Type="http://schemas.openxmlformats.org/officeDocument/2006/relationships/hyperlink" Target="#Sciences!A1"/><Relationship Id="rId1" Type="http://schemas.openxmlformats.org/officeDocument/2006/relationships/hyperlink" Target="#Orth!A1"/><Relationship Id="rId6" Type="http://schemas.openxmlformats.org/officeDocument/2006/relationships/hyperlink" Target="#Ecrit!A1"/><Relationship Id="rId11" Type="http://schemas.openxmlformats.org/officeDocument/2006/relationships/hyperlink" Target="#Num!A1"/><Relationship Id="rId24" Type="http://schemas.openxmlformats.org/officeDocument/2006/relationships/hyperlink" Target="#Bilans!A1"/><Relationship Id="rId5" Type="http://schemas.openxmlformats.org/officeDocument/2006/relationships/hyperlink" Target="#Voca!A1"/><Relationship Id="rId15" Type="http://schemas.openxmlformats.org/officeDocument/2006/relationships/hyperlink" Target="#Mesures!A1"/><Relationship Id="rId23" Type="http://schemas.openxmlformats.org/officeDocument/2006/relationships/hyperlink" Target="#Comportement!A1"/><Relationship Id="rId10" Type="http://schemas.openxmlformats.org/officeDocument/2006/relationships/hyperlink" Target="#Po&#233;sie!A1"/><Relationship Id="rId19" Type="http://schemas.openxmlformats.org/officeDocument/2006/relationships/hyperlink" Target="#G&#233;ographie!A1"/><Relationship Id="rId4" Type="http://schemas.openxmlformats.org/officeDocument/2006/relationships/hyperlink" Target="#Gram!A1"/><Relationship Id="rId9" Type="http://schemas.openxmlformats.org/officeDocument/2006/relationships/hyperlink" Target="#Lecture!A1"/><Relationship Id="rId14" Type="http://schemas.openxmlformats.org/officeDocument/2006/relationships/hyperlink" Target="#Probl&#232;mes!A1"/><Relationship Id="rId22" Type="http://schemas.openxmlformats.org/officeDocument/2006/relationships/hyperlink" Target="#EPS!A1"/></Relationships>
</file>

<file path=xl/drawings/_rels/drawing16.xml.rels><?xml version="1.0" encoding="UTF-8" standalone="yes"?>
<Relationships xmlns="http://schemas.openxmlformats.org/package/2006/relationships"><Relationship Id="rId8" Type="http://schemas.openxmlformats.org/officeDocument/2006/relationships/hyperlink" Target="#Expos&#233;!A1"/><Relationship Id="rId13" Type="http://schemas.openxmlformats.org/officeDocument/2006/relationships/hyperlink" Target="#Calculmental!A1"/><Relationship Id="rId18" Type="http://schemas.openxmlformats.org/officeDocument/2006/relationships/image" Target="../media/image1.jpeg"/><Relationship Id="rId26" Type="http://schemas.openxmlformats.org/officeDocument/2006/relationships/hyperlink" Target="#Donn&#233;es!A1"/><Relationship Id="rId3" Type="http://schemas.openxmlformats.org/officeDocument/2006/relationships/hyperlink" Target="#Conj!A1"/><Relationship Id="rId21" Type="http://schemas.openxmlformats.org/officeDocument/2006/relationships/hyperlink" Target="#Anglais!A1"/><Relationship Id="rId7" Type="http://schemas.openxmlformats.org/officeDocument/2006/relationships/hyperlink" Target="#Dict&#233;e!A1"/><Relationship Id="rId12" Type="http://schemas.openxmlformats.org/officeDocument/2006/relationships/hyperlink" Target="#Calcul!A1"/><Relationship Id="rId17" Type="http://schemas.openxmlformats.org/officeDocument/2006/relationships/hyperlink" Target="#Histoire!A1"/><Relationship Id="rId25" Type="http://schemas.openxmlformats.org/officeDocument/2006/relationships/hyperlink" Target="#Bulletins!A1"/><Relationship Id="rId2" Type="http://schemas.openxmlformats.org/officeDocument/2006/relationships/image" Target="../media/image2.jpeg"/><Relationship Id="rId16" Type="http://schemas.openxmlformats.org/officeDocument/2006/relationships/hyperlink" Target="#G&#233;om&#233;trie!A1"/><Relationship Id="rId20" Type="http://schemas.openxmlformats.org/officeDocument/2006/relationships/hyperlink" Target="#Sciences!A1"/><Relationship Id="rId1" Type="http://schemas.openxmlformats.org/officeDocument/2006/relationships/hyperlink" Target="#Orth!A1"/><Relationship Id="rId6" Type="http://schemas.openxmlformats.org/officeDocument/2006/relationships/hyperlink" Target="#Ecrit!A1"/><Relationship Id="rId11" Type="http://schemas.openxmlformats.org/officeDocument/2006/relationships/hyperlink" Target="#Num!A1"/><Relationship Id="rId24" Type="http://schemas.openxmlformats.org/officeDocument/2006/relationships/hyperlink" Target="#Bilans!A1"/><Relationship Id="rId5" Type="http://schemas.openxmlformats.org/officeDocument/2006/relationships/hyperlink" Target="#Voca!A1"/><Relationship Id="rId15" Type="http://schemas.openxmlformats.org/officeDocument/2006/relationships/hyperlink" Target="#Mesures!A1"/><Relationship Id="rId23" Type="http://schemas.openxmlformats.org/officeDocument/2006/relationships/hyperlink" Target="#Comportement!A1"/><Relationship Id="rId10" Type="http://schemas.openxmlformats.org/officeDocument/2006/relationships/hyperlink" Target="#Po&#233;sie!A1"/><Relationship Id="rId19" Type="http://schemas.openxmlformats.org/officeDocument/2006/relationships/hyperlink" Target="#G&#233;ographie!A1"/><Relationship Id="rId4" Type="http://schemas.openxmlformats.org/officeDocument/2006/relationships/hyperlink" Target="#Gram!A1"/><Relationship Id="rId9" Type="http://schemas.openxmlformats.org/officeDocument/2006/relationships/hyperlink" Target="#Lecture!A1"/><Relationship Id="rId14" Type="http://schemas.openxmlformats.org/officeDocument/2006/relationships/hyperlink" Target="#Probl&#232;mes!A1"/><Relationship Id="rId22" Type="http://schemas.openxmlformats.org/officeDocument/2006/relationships/hyperlink" Target="#EPS!A1"/></Relationships>
</file>

<file path=xl/drawings/_rels/drawing17.xml.rels><?xml version="1.0" encoding="UTF-8" standalone="yes"?>
<Relationships xmlns="http://schemas.openxmlformats.org/package/2006/relationships"><Relationship Id="rId8" Type="http://schemas.openxmlformats.org/officeDocument/2006/relationships/hyperlink" Target="#Expos&#233;!A1"/><Relationship Id="rId13" Type="http://schemas.openxmlformats.org/officeDocument/2006/relationships/hyperlink" Target="#Calculmental!A1"/><Relationship Id="rId18" Type="http://schemas.openxmlformats.org/officeDocument/2006/relationships/hyperlink" Target="#G&#233;ographie!A1"/><Relationship Id="rId26" Type="http://schemas.openxmlformats.org/officeDocument/2006/relationships/hyperlink" Target="#Donn&#233;es!A1"/><Relationship Id="rId3" Type="http://schemas.openxmlformats.org/officeDocument/2006/relationships/hyperlink" Target="#Conj!A1"/><Relationship Id="rId21" Type="http://schemas.openxmlformats.org/officeDocument/2006/relationships/hyperlink" Target="#Anglais!A1"/><Relationship Id="rId7" Type="http://schemas.openxmlformats.org/officeDocument/2006/relationships/hyperlink" Target="#Dict&#233;e!A1"/><Relationship Id="rId12" Type="http://schemas.openxmlformats.org/officeDocument/2006/relationships/hyperlink" Target="#Calcul!A1"/><Relationship Id="rId17" Type="http://schemas.openxmlformats.org/officeDocument/2006/relationships/hyperlink" Target="#Histoire!A1"/><Relationship Id="rId25" Type="http://schemas.openxmlformats.org/officeDocument/2006/relationships/hyperlink" Target="#Bulletins!A1"/><Relationship Id="rId2" Type="http://schemas.openxmlformats.org/officeDocument/2006/relationships/image" Target="../media/image2.jpeg"/><Relationship Id="rId16" Type="http://schemas.openxmlformats.org/officeDocument/2006/relationships/hyperlink" Target="#G&#233;om&#233;trie!A1"/><Relationship Id="rId20" Type="http://schemas.openxmlformats.org/officeDocument/2006/relationships/hyperlink" Target="#Sciences!A1"/><Relationship Id="rId1" Type="http://schemas.openxmlformats.org/officeDocument/2006/relationships/hyperlink" Target="#Orth!A1"/><Relationship Id="rId6" Type="http://schemas.openxmlformats.org/officeDocument/2006/relationships/hyperlink" Target="#Ecrit!A1"/><Relationship Id="rId11" Type="http://schemas.openxmlformats.org/officeDocument/2006/relationships/hyperlink" Target="#Num!A1"/><Relationship Id="rId24" Type="http://schemas.openxmlformats.org/officeDocument/2006/relationships/hyperlink" Target="#Bilans!A1"/><Relationship Id="rId5" Type="http://schemas.openxmlformats.org/officeDocument/2006/relationships/hyperlink" Target="#Voca!A1"/><Relationship Id="rId15" Type="http://schemas.openxmlformats.org/officeDocument/2006/relationships/hyperlink" Target="#Mesures!A1"/><Relationship Id="rId23" Type="http://schemas.openxmlformats.org/officeDocument/2006/relationships/hyperlink" Target="#Comportement!A1"/><Relationship Id="rId10" Type="http://schemas.openxmlformats.org/officeDocument/2006/relationships/hyperlink" Target="#Po&#233;sie!A1"/><Relationship Id="rId19" Type="http://schemas.openxmlformats.org/officeDocument/2006/relationships/image" Target="../media/image1.jpeg"/><Relationship Id="rId4" Type="http://schemas.openxmlformats.org/officeDocument/2006/relationships/hyperlink" Target="#Gram!A1"/><Relationship Id="rId9" Type="http://schemas.openxmlformats.org/officeDocument/2006/relationships/hyperlink" Target="#Lecture!A1"/><Relationship Id="rId14" Type="http://schemas.openxmlformats.org/officeDocument/2006/relationships/hyperlink" Target="#Probl&#232;mes!A1"/><Relationship Id="rId22" Type="http://schemas.openxmlformats.org/officeDocument/2006/relationships/hyperlink" Target="#EPS!A1"/></Relationships>
</file>

<file path=xl/drawings/_rels/drawing18.xml.rels><?xml version="1.0" encoding="UTF-8" standalone="yes"?>
<Relationships xmlns="http://schemas.openxmlformats.org/package/2006/relationships"><Relationship Id="rId8" Type="http://schemas.openxmlformats.org/officeDocument/2006/relationships/hyperlink" Target="#Expos&#233;!A1"/><Relationship Id="rId13" Type="http://schemas.openxmlformats.org/officeDocument/2006/relationships/hyperlink" Target="#Calculmental!A1"/><Relationship Id="rId18" Type="http://schemas.openxmlformats.org/officeDocument/2006/relationships/hyperlink" Target="#G&#233;ographie!A1"/><Relationship Id="rId26" Type="http://schemas.openxmlformats.org/officeDocument/2006/relationships/hyperlink" Target="#Donn&#233;es!A1"/><Relationship Id="rId3" Type="http://schemas.openxmlformats.org/officeDocument/2006/relationships/hyperlink" Target="#Conj!A1"/><Relationship Id="rId21" Type="http://schemas.openxmlformats.org/officeDocument/2006/relationships/hyperlink" Target="#Anglais!A1"/><Relationship Id="rId7" Type="http://schemas.openxmlformats.org/officeDocument/2006/relationships/hyperlink" Target="#Dict&#233;e!A1"/><Relationship Id="rId12" Type="http://schemas.openxmlformats.org/officeDocument/2006/relationships/hyperlink" Target="#Calcul!A1"/><Relationship Id="rId17" Type="http://schemas.openxmlformats.org/officeDocument/2006/relationships/hyperlink" Target="#Histoire!A1"/><Relationship Id="rId25" Type="http://schemas.openxmlformats.org/officeDocument/2006/relationships/hyperlink" Target="#Bulletins!A1"/><Relationship Id="rId2" Type="http://schemas.openxmlformats.org/officeDocument/2006/relationships/image" Target="../media/image2.jpeg"/><Relationship Id="rId16" Type="http://schemas.openxmlformats.org/officeDocument/2006/relationships/hyperlink" Target="#G&#233;om&#233;trie!A1"/><Relationship Id="rId20" Type="http://schemas.openxmlformats.org/officeDocument/2006/relationships/image" Target="../media/image1.jpeg"/><Relationship Id="rId1" Type="http://schemas.openxmlformats.org/officeDocument/2006/relationships/hyperlink" Target="#Orth!A1"/><Relationship Id="rId6" Type="http://schemas.openxmlformats.org/officeDocument/2006/relationships/hyperlink" Target="#Ecrit!A1"/><Relationship Id="rId11" Type="http://schemas.openxmlformats.org/officeDocument/2006/relationships/hyperlink" Target="#Num!A1"/><Relationship Id="rId24" Type="http://schemas.openxmlformats.org/officeDocument/2006/relationships/hyperlink" Target="#Bilans!A1"/><Relationship Id="rId5" Type="http://schemas.openxmlformats.org/officeDocument/2006/relationships/hyperlink" Target="#Voca!A1"/><Relationship Id="rId15" Type="http://schemas.openxmlformats.org/officeDocument/2006/relationships/hyperlink" Target="#Mesures!A1"/><Relationship Id="rId23" Type="http://schemas.openxmlformats.org/officeDocument/2006/relationships/hyperlink" Target="#Comportement!A1"/><Relationship Id="rId10" Type="http://schemas.openxmlformats.org/officeDocument/2006/relationships/hyperlink" Target="#Po&#233;sie!A1"/><Relationship Id="rId19" Type="http://schemas.openxmlformats.org/officeDocument/2006/relationships/hyperlink" Target="#Sciences!A1"/><Relationship Id="rId4" Type="http://schemas.openxmlformats.org/officeDocument/2006/relationships/hyperlink" Target="#Gram!A1"/><Relationship Id="rId9" Type="http://schemas.openxmlformats.org/officeDocument/2006/relationships/hyperlink" Target="#Lecture!A1"/><Relationship Id="rId14" Type="http://schemas.openxmlformats.org/officeDocument/2006/relationships/hyperlink" Target="#Probl&#232;mes!A1"/><Relationship Id="rId22" Type="http://schemas.openxmlformats.org/officeDocument/2006/relationships/hyperlink" Target="#EPS!A1"/></Relationships>
</file>

<file path=xl/drawings/_rels/drawing19.xml.rels><?xml version="1.0" encoding="UTF-8" standalone="yes"?>
<Relationships xmlns="http://schemas.openxmlformats.org/package/2006/relationships"><Relationship Id="rId8" Type="http://schemas.openxmlformats.org/officeDocument/2006/relationships/hyperlink" Target="#Expos&#233;!A1"/><Relationship Id="rId13" Type="http://schemas.openxmlformats.org/officeDocument/2006/relationships/hyperlink" Target="#Calculmental!A1"/><Relationship Id="rId18" Type="http://schemas.openxmlformats.org/officeDocument/2006/relationships/hyperlink" Target="#G&#233;ographie!A1"/><Relationship Id="rId26" Type="http://schemas.openxmlformats.org/officeDocument/2006/relationships/hyperlink" Target="#Donn&#233;es!A1"/><Relationship Id="rId3" Type="http://schemas.openxmlformats.org/officeDocument/2006/relationships/hyperlink" Target="#Conj!A1"/><Relationship Id="rId21" Type="http://schemas.openxmlformats.org/officeDocument/2006/relationships/image" Target="../media/image1.jpeg"/><Relationship Id="rId7" Type="http://schemas.openxmlformats.org/officeDocument/2006/relationships/hyperlink" Target="#Dict&#233;e!A1"/><Relationship Id="rId12" Type="http://schemas.openxmlformats.org/officeDocument/2006/relationships/hyperlink" Target="#Calcul!A1"/><Relationship Id="rId17" Type="http://schemas.openxmlformats.org/officeDocument/2006/relationships/hyperlink" Target="#Histoire!A1"/><Relationship Id="rId25" Type="http://schemas.openxmlformats.org/officeDocument/2006/relationships/hyperlink" Target="#Bulletins!A1"/><Relationship Id="rId2" Type="http://schemas.openxmlformats.org/officeDocument/2006/relationships/image" Target="../media/image2.jpeg"/><Relationship Id="rId16" Type="http://schemas.openxmlformats.org/officeDocument/2006/relationships/hyperlink" Target="#G&#233;om&#233;trie!A1"/><Relationship Id="rId20" Type="http://schemas.openxmlformats.org/officeDocument/2006/relationships/hyperlink" Target="#Anglais!A1"/><Relationship Id="rId1" Type="http://schemas.openxmlformats.org/officeDocument/2006/relationships/hyperlink" Target="#Orth!A1"/><Relationship Id="rId6" Type="http://schemas.openxmlformats.org/officeDocument/2006/relationships/hyperlink" Target="#Ecrit!A1"/><Relationship Id="rId11" Type="http://schemas.openxmlformats.org/officeDocument/2006/relationships/hyperlink" Target="#Num!A1"/><Relationship Id="rId24" Type="http://schemas.openxmlformats.org/officeDocument/2006/relationships/hyperlink" Target="#Bilans!A1"/><Relationship Id="rId5" Type="http://schemas.openxmlformats.org/officeDocument/2006/relationships/hyperlink" Target="#Voca!A1"/><Relationship Id="rId15" Type="http://schemas.openxmlformats.org/officeDocument/2006/relationships/hyperlink" Target="#Mesures!A1"/><Relationship Id="rId23" Type="http://schemas.openxmlformats.org/officeDocument/2006/relationships/hyperlink" Target="#Comportement!A1"/><Relationship Id="rId10" Type="http://schemas.openxmlformats.org/officeDocument/2006/relationships/hyperlink" Target="#Po&#233;sie!A1"/><Relationship Id="rId19" Type="http://schemas.openxmlformats.org/officeDocument/2006/relationships/hyperlink" Target="#Sciences!A1"/><Relationship Id="rId4" Type="http://schemas.openxmlformats.org/officeDocument/2006/relationships/hyperlink" Target="#Gram!A1"/><Relationship Id="rId9" Type="http://schemas.openxmlformats.org/officeDocument/2006/relationships/hyperlink" Target="#Lecture!A1"/><Relationship Id="rId14" Type="http://schemas.openxmlformats.org/officeDocument/2006/relationships/hyperlink" Target="#Probl&#232;mes!A1"/><Relationship Id="rId22" Type="http://schemas.openxmlformats.org/officeDocument/2006/relationships/hyperlink" Target="#EPS!A1"/></Relationships>
</file>

<file path=xl/drawings/_rels/drawing20.xml.rels><?xml version="1.0" encoding="UTF-8" standalone="yes"?>
<Relationships xmlns="http://schemas.openxmlformats.org/package/2006/relationships"><Relationship Id="rId8" Type="http://schemas.openxmlformats.org/officeDocument/2006/relationships/hyperlink" Target="#Expos&#233;!A1"/><Relationship Id="rId13" Type="http://schemas.openxmlformats.org/officeDocument/2006/relationships/hyperlink" Target="#Calculmental!A1"/><Relationship Id="rId18" Type="http://schemas.openxmlformats.org/officeDocument/2006/relationships/hyperlink" Target="#G&#233;ographie!A1"/><Relationship Id="rId26" Type="http://schemas.openxmlformats.org/officeDocument/2006/relationships/hyperlink" Target="#Donn&#233;es!A1"/><Relationship Id="rId3" Type="http://schemas.openxmlformats.org/officeDocument/2006/relationships/hyperlink" Target="#Conj!A1"/><Relationship Id="rId21" Type="http://schemas.openxmlformats.org/officeDocument/2006/relationships/hyperlink" Target="#EPS!A1"/><Relationship Id="rId7" Type="http://schemas.openxmlformats.org/officeDocument/2006/relationships/hyperlink" Target="#Dict&#233;e!A1"/><Relationship Id="rId12" Type="http://schemas.openxmlformats.org/officeDocument/2006/relationships/hyperlink" Target="#Calcul!A1"/><Relationship Id="rId17" Type="http://schemas.openxmlformats.org/officeDocument/2006/relationships/hyperlink" Target="#Histoire!A1"/><Relationship Id="rId25" Type="http://schemas.openxmlformats.org/officeDocument/2006/relationships/hyperlink" Target="#Bulletins!A1"/><Relationship Id="rId2" Type="http://schemas.openxmlformats.org/officeDocument/2006/relationships/image" Target="../media/image2.jpeg"/><Relationship Id="rId16" Type="http://schemas.openxmlformats.org/officeDocument/2006/relationships/hyperlink" Target="#G&#233;om&#233;trie!A1"/><Relationship Id="rId20" Type="http://schemas.openxmlformats.org/officeDocument/2006/relationships/hyperlink" Target="#Anglais!A1"/><Relationship Id="rId1" Type="http://schemas.openxmlformats.org/officeDocument/2006/relationships/hyperlink" Target="#Orth!A1"/><Relationship Id="rId6" Type="http://schemas.openxmlformats.org/officeDocument/2006/relationships/hyperlink" Target="#Ecrit!A1"/><Relationship Id="rId11" Type="http://schemas.openxmlformats.org/officeDocument/2006/relationships/hyperlink" Target="#Num!A1"/><Relationship Id="rId24" Type="http://schemas.openxmlformats.org/officeDocument/2006/relationships/hyperlink" Target="#Bilans!A1"/><Relationship Id="rId5" Type="http://schemas.openxmlformats.org/officeDocument/2006/relationships/hyperlink" Target="#Voca!A1"/><Relationship Id="rId15" Type="http://schemas.openxmlformats.org/officeDocument/2006/relationships/hyperlink" Target="#Mesures!A1"/><Relationship Id="rId23" Type="http://schemas.openxmlformats.org/officeDocument/2006/relationships/hyperlink" Target="#Comportement!A1"/><Relationship Id="rId10" Type="http://schemas.openxmlformats.org/officeDocument/2006/relationships/hyperlink" Target="#Po&#233;sie!A1"/><Relationship Id="rId19" Type="http://schemas.openxmlformats.org/officeDocument/2006/relationships/hyperlink" Target="#Sciences!A1"/><Relationship Id="rId4" Type="http://schemas.openxmlformats.org/officeDocument/2006/relationships/hyperlink" Target="#Gram!A1"/><Relationship Id="rId9" Type="http://schemas.openxmlformats.org/officeDocument/2006/relationships/hyperlink" Target="#Lecture!A1"/><Relationship Id="rId14" Type="http://schemas.openxmlformats.org/officeDocument/2006/relationships/hyperlink" Target="#Probl&#232;mes!A1"/><Relationship Id="rId22" Type="http://schemas.openxmlformats.org/officeDocument/2006/relationships/image" Target="../media/image1.jpeg"/></Relationships>
</file>

<file path=xl/drawings/_rels/drawing21.xml.rels><?xml version="1.0" encoding="UTF-8" standalone="yes"?>
<Relationships xmlns="http://schemas.openxmlformats.org/package/2006/relationships"><Relationship Id="rId8" Type="http://schemas.openxmlformats.org/officeDocument/2006/relationships/hyperlink" Target="#Expos&#233;!A1"/><Relationship Id="rId13" Type="http://schemas.openxmlformats.org/officeDocument/2006/relationships/hyperlink" Target="#Calculmental!A1"/><Relationship Id="rId18" Type="http://schemas.openxmlformats.org/officeDocument/2006/relationships/hyperlink" Target="#G&#233;ographie!A1"/><Relationship Id="rId26" Type="http://schemas.openxmlformats.org/officeDocument/2006/relationships/hyperlink" Target="#Donn&#233;es!A1"/><Relationship Id="rId3" Type="http://schemas.openxmlformats.org/officeDocument/2006/relationships/hyperlink" Target="#Conj!A1"/><Relationship Id="rId21" Type="http://schemas.openxmlformats.org/officeDocument/2006/relationships/hyperlink" Target="#EPS!A1"/><Relationship Id="rId7" Type="http://schemas.openxmlformats.org/officeDocument/2006/relationships/hyperlink" Target="#Dict&#233;e!A1"/><Relationship Id="rId12" Type="http://schemas.openxmlformats.org/officeDocument/2006/relationships/hyperlink" Target="#Calcul!A1"/><Relationship Id="rId17" Type="http://schemas.openxmlformats.org/officeDocument/2006/relationships/hyperlink" Target="#Histoire!A1"/><Relationship Id="rId25" Type="http://schemas.openxmlformats.org/officeDocument/2006/relationships/hyperlink" Target="#Bulletins!A1"/><Relationship Id="rId2" Type="http://schemas.openxmlformats.org/officeDocument/2006/relationships/image" Target="../media/image2.jpeg"/><Relationship Id="rId16" Type="http://schemas.openxmlformats.org/officeDocument/2006/relationships/hyperlink" Target="#G&#233;om&#233;trie!A1"/><Relationship Id="rId20" Type="http://schemas.openxmlformats.org/officeDocument/2006/relationships/hyperlink" Target="#Anglais!A1"/><Relationship Id="rId1" Type="http://schemas.openxmlformats.org/officeDocument/2006/relationships/hyperlink" Target="#Orth!A1"/><Relationship Id="rId6" Type="http://schemas.openxmlformats.org/officeDocument/2006/relationships/hyperlink" Target="#Ecrit!A1"/><Relationship Id="rId11" Type="http://schemas.openxmlformats.org/officeDocument/2006/relationships/hyperlink" Target="#Num!A1"/><Relationship Id="rId24" Type="http://schemas.openxmlformats.org/officeDocument/2006/relationships/hyperlink" Target="#Bilans!A1"/><Relationship Id="rId5" Type="http://schemas.openxmlformats.org/officeDocument/2006/relationships/hyperlink" Target="#Voca!A1"/><Relationship Id="rId15" Type="http://schemas.openxmlformats.org/officeDocument/2006/relationships/hyperlink" Target="#Mesures!A1"/><Relationship Id="rId23" Type="http://schemas.openxmlformats.org/officeDocument/2006/relationships/image" Target="../media/image1.jpeg"/><Relationship Id="rId10" Type="http://schemas.openxmlformats.org/officeDocument/2006/relationships/hyperlink" Target="#Po&#233;sie!A1"/><Relationship Id="rId19" Type="http://schemas.openxmlformats.org/officeDocument/2006/relationships/hyperlink" Target="#Sciences!A1"/><Relationship Id="rId4" Type="http://schemas.openxmlformats.org/officeDocument/2006/relationships/hyperlink" Target="#Gram!A1"/><Relationship Id="rId9" Type="http://schemas.openxmlformats.org/officeDocument/2006/relationships/hyperlink" Target="#Lecture!A1"/><Relationship Id="rId14" Type="http://schemas.openxmlformats.org/officeDocument/2006/relationships/hyperlink" Target="#Probl&#232;mes!A1"/><Relationship Id="rId22" Type="http://schemas.openxmlformats.org/officeDocument/2006/relationships/hyperlink" Target="#Comportement!A1"/></Relationships>
</file>

<file path=xl/drawings/_rels/drawing22.xml.rels><?xml version="1.0" encoding="UTF-8" standalone="yes"?>
<Relationships xmlns="http://schemas.openxmlformats.org/package/2006/relationships"><Relationship Id="rId8" Type="http://schemas.openxmlformats.org/officeDocument/2006/relationships/hyperlink" Target="#Expos&#233;!A1"/><Relationship Id="rId13" Type="http://schemas.openxmlformats.org/officeDocument/2006/relationships/hyperlink" Target="#Calculmental!A1"/><Relationship Id="rId18" Type="http://schemas.openxmlformats.org/officeDocument/2006/relationships/hyperlink" Target="#G&#233;ographie!A1"/><Relationship Id="rId26" Type="http://schemas.openxmlformats.org/officeDocument/2006/relationships/hyperlink" Target="#Donn&#233;es!A1"/><Relationship Id="rId3" Type="http://schemas.openxmlformats.org/officeDocument/2006/relationships/hyperlink" Target="#Conj!A1"/><Relationship Id="rId21" Type="http://schemas.openxmlformats.org/officeDocument/2006/relationships/hyperlink" Target="#EPS!A1"/><Relationship Id="rId7" Type="http://schemas.openxmlformats.org/officeDocument/2006/relationships/hyperlink" Target="#Dict&#233;e!A1"/><Relationship Id="rId12" Type="http://schemas.openxmlformats.org/officeDocument/2006/relationships/hyperlink" Target="#Calcul!A1"/><Relationship Id="rId17" Type="http://schemas.openxmlformats.org/officeDocument/2006/relationships/hyperlink" Target="#Histoire!A1"/><Relationship Id="rId25" Type="http://schemas.openxmlformats.org/officeDocument/2006/relationships/hyperlink" Target="#Bulletins!A1"/><Relationship Id="rId2" Type="http://schemas.openxmlformats.org/officeDocument/2006/relationships/image" Target="../media/image2.jpeg"/><Relationship Id="rId16" Type="http://schemas.openxmlformats.org/officeDocument/2006/relationships/hyperlink" Target="#G&#233;om&#233;trie!A1"/><Relationship Id="rId20" Type="http://schemas.openxmlformats.org/officeDocument/2006/relationships/hyperlink" Target="#Anglais!A1"/><Relationship Id="rId1" Type="http://schemas.openxmlformats.org/officeDocument/2006/relationships/hyperlink" Target="#Orth!A1"/><Relationship Id="rId6" Type="http://schemas.openxmlformats.org/officeDocument/2006/relationships/hyperlink" Target="#Ecrit!A1"/><Relationship Id="rId11" Type="http://schemas.openxmlformats.org/officeDocument/2006/relationships/hyperlink" Target="#Num!A1"/><Relationship Id="rId24" Type="http://schemas.openxmlformats.org/officeDocument/2006/relationships/image" Target="../media/image1.jpeg"/><Relationship Id="rId5" Type="http://schemas.openxmlformats.org/officeDocument/2006/relationships/hyperlink" Target="#Voca!A1"/><Relationship Id="rId15" Type="http://schemas.openxmlformats.org/officeDocument/2006/relationships/hyperlink" Target="#Mesures!A1"/><Relationship Id="rId23" Type="http://schemas.openxmlformats.org/officeDocument/2006/relationships/hyperlink" Target="#Bilans!A1"/><Relationship Id="rId10" Type="http://schemas.openxmlformats.org/officeDocument/2006/relationships/hyperlink" Target="#Po&#233;sie!A1"/><Relationship Id="rId19" Type="http://schemas.openxmlformats.org/officeDocument/2006/relationships/hyperlink" Target="#Sciences!A1"/><Relationship Id="rId4" Type="http://schemas.openxmlformats.org/officeDocument/2006/relationships/hyperlink" Target="#Gram!A1"/><Relationship Id="rId9" Type="http://schemas.openxmlformats.org/officeDocument/2006/relationships/hyperlink" Target="#Lecture!A1"/><Relationship Id="rId14" Type="http://schemas.openxmlformats.org/officeDocument/2006/relationships/hyperlink" Target="#Probl&#232;mes!A1"/><Relationship Id="rId22" Type="http://schemas.openxmlformats.org/officeDocument/2006/relationships/hyperlink" Target="#Comportement!A1"/></Relationships>
</file>

<file path=xl/drawings/_rels/drawing23.xml.rels><?xml version="1.0" encoding="UTF-8" standalone="yes"?>
<Relationships xmlns="http://schemas.openxmlformats.org/package/2006/relationships"><Relationship Id="rId8" Type="http://schemas.openxmlformats.org/officeDocument/2006/relationships/hyperlink" Target="#Expos&#233;!A1"/><Relationship Id="rId13" Type="http://schemas.openxmlformats.org/officeDocument/2006/relationships/hyperlink" Target="#Calculmental!A1"/><Relationship Id="rId18" Type="http://schemas.openxmlformats.org/officeDocument/2006/relationships/hyperlink" Target="#G&#233;ographie!A1"/><Relationship Id="rId26" Type="http://schemas.openxmlformats.org/officeDocument/2006/relationships/hyperlink" Target="#Donn&#233;es!A1"/><Relationship Id="rId3" Type="http://schemas.openxmlformats.org/officeDocument/2006/relationships/hyperlink" Target="#Conj!A1"/><Relationship Id="rId21" Type="http://schemas.openxmlformats.org/officeDocument/2006/relationships/hyperlink" Target="#EPS!A1"/><Relationship Id="rId7" Type="http://schemas.openxmlformats.org/officeDocument/2006/relationships/hyperlink" Target="#Dict&#233;e!A1"/><Relationship Id="rId12" Type="http://schemas.openxmlformats.org/officeDocument/2006/relationships/hyperlink" Target="#Calcul!A1"/><Relationship Id="rId17" Type="http://schemas.openxmlformats.org/officeDocument/2006/relationships/hyperlink" Target="#Histoire!A1"/><Relationship Id="rId25" Type="http://schemas.openxmlformats.org/officeDocument/2006/relationships/image" Target="../media/image1.jpeg"/><Relationship Id="rId2" Type="http://schemas.openxmlformats.org/officeDocument/2006/relationships/image" Target="../media/image2.jpeg"/><Relationship Id="rId16" Type="http://schemas.openxmlformats.org/officeDocument/2006/relationships/hyperlink" Target="#G&#233;om&#233;trie!A1"/><Relationship Id="rId20" Type="http://schemas.openxmlformats.org/officeDocument/2006/relationships/hyperlink" Target="#Anglais!A1"/><Relationship Id="rId1" Type="http://schemas.openxmlformats.org/officeDocument/2006/relationships/hyperlink" Target="#Orth!A1"/><Relationship Id="rId6" Type="http://schemas.openxmlformats.org/officeDocument/2006/relationships/hyperlink" Target="#Ecrit!A1"/><Relationship Id="rId11" Type="http://schemas.openxmlformats.org/officeDocument/2006/relationships/hyperlink" Target="#Num!A1"/><Relationship Id="rId24" Type="http://schemas.openxmlformats.org/officeDocument/2006/relationships/hyperlink" Target="#Bulletins!A1"/><Relationship Id="rId5" Type="http://schemas.openxmlformats.org/officeDocument/2006/relationships/hyperlink" Target="#Voca!A1"/><Relationship Id="rId15" Type="http://schemas.openxmlformats.org/officeDocument/2006/relationships/hyperlink" Target="#Mesures!A1"/><Relationship Id="rId23" Type="http://schemas.openxmlformats.org/officeDocument/2006/relationships/hyperlink" Target="#Bilans!A1"/><Relationship Id="rId10" Type="http://schemas.openxmlformats.org/officeDocument/2006/relationships/hyperlink" Target="#Po&#233;sie!A1"/><Relationship Id="rId19" Type="http://schemas.openxmlformats.org/officeDocument/2006/relationships/hyperlink" Target="#Sciences!A1"/><Relationship Id="rId4" Type="http://schemas.openxmlformats.org/officeDocument/2006/relationships/hyperlink" Target="#Gram!A1"/><Relationship Id="rId9" Type="http://schemas.openxmlformats.org/officeDocument/2006/relationships/hyperlink" Target="#Lecture!A1"/><Relationship Id="rId14" Type="http://schemas.openxmlformats.org/officeDocument/2006/relationships/hyperlink" Target="#Probl&#232;mes!A1"/><Relationship Id="rId22" Type="http://schemas.openxmlformats.org/officeDocument/2006/relationships/hyperlink" Target="#Comportement!A1"/></Relationships>
</file>

<file path=xl/drawings/_rels/drawing24.xml.rels><?xml version="1.0" encoding="UTF-8" standalone="yes"?>
<Relationships xmlns="http://schemas.openxmlformats.org/package/2006/relationships"><Relationship Id="rId8" Type="http://schemas.openxmlformats.org/officeDocument/2006/relationships/hyperlink" Target="#Expos&#233;!A1"/><Relationship Id="rId13" Type="http://schemas.openxmlformats.org/officeDocument/2006/relationships/hyperlink" Target="#Calculmental!A1"/><Relationship Id="rId18" Type="http://schemas.openxmlformats.org/officeDocument/2006/relationships/hyperlink" Target="#G&#233;ographie!A1"/><Relationship Id="rId26" Type="http://schemas.openxmlformats.org/officeDocument/2006/relationships/image" Target="../media/image1.jpeg"/><Relationship Id="rId3" Type="http://schemas.openxmlformats.org/officeDocument/2006/relationships/hyperlink" Target="#Conj!A1"/><Relationship Id="rId21" Type="http://schemas.openxmlformats.org/officeDocument/2006/relationships/hyperlink" Target="#EPS!A1"/><Relationship Id="rId7" Type="http://schemas.openxmlformats.org/officeDocument/2006/relationships/hyperlink" Target="#Dict&#233;e!A1"/><Relationship Id="rId12" Type="http://schemas.openxmlformats.org/officeDocument/2006/relationships/hyperlink" Target="#Calcul!A1"/><Relationship Id="rId17" Type="http://schemas.openxmlformats.org/officeDocument/2006/relationships/hyperlink" Target="#Histoire!A1"/><Relationship Id="rId25" Type="http://schemas.openxmlformats.org/officeDocument/2006/relationships/hyperlink" Target="#Donn&#233;es!A1"/><Relationship Id="rId2" Type="http://schemas.openxmlformats.org/officeDocument/2006/relationships/image" Target="../media/image2.jpeg"/><Relationship Id="rId16" Type="http://schemas.openxmlformats.org/officeDocument/2006/relationships/hyperlink" Target="#G&#233;om&#233;trie!A1"/><Relationship Id="rId20" Type="http://schemas.openxmlformats.org/officeDocument/2006/relationships/hyperlink" Target="#Anglais!A1"/><Relationship Id="rId1" Type="http://schemas.openxmlformats.org/officeDocument/2006/relationships/hyperlink" Target="#Orth!A1"/><Relationship Id="rId6" Type="http://schemas.openxmlformats.org/officeDocument/2006/relationships/hyperlink" Target="#Ecrit!A1"/><Relationship Id="rId11" Type="http://schemas.openxmlformats.org/officeDocument/2006/relationships/hyperlink" Target="#Num!A1"/><Relationship Id="rId24" Type="http://schemas.openxmlformats.org/officeDocument/2006/relationships/hyperlink" Target="#Bulletins!A1"/><Relationship Id="rId5" Type="http://schemas.openxmlformats.org/officeDocument/2006/relationships/hyperlink" Target="#Voca!A1"/><Relationship Id="rId15" Type="http://schemas.openxmlformats.org/officeDocument/2006/relationships/hyperlink" Target="#Mesures!A1"/><Relationship Id="rId23" Type="http://schemas.openxmlformats.org/officeDocument/2006/relationships/hyperlink" Target="#Bilans!A1"/><Relationship Id="rId10" Type="http://schemas.openxmlformats.org/officeDocument/2006/relationships/hyperlink" Target="#Po&#233;sie!A1"/><Relationship Id="rId19" Type="http://schemas.openxmlformats.org/officeDocument/2006/relationships/hyperlink" Target="#Sciences!A1"/><Relationship Id="rId4" Type="http://schemas.openxmlformats.org/officeDocument/2006/relationships/hyperlink" Target="#Gram!A1"/><Relationship Id="rId9" Type="http://schemas.openxmlformats.org/officeDocument/2006/relationships/hyperlink" Target="#Lecture!A1"/><Relationship Id="rId14" Type="http://schemas.openxmlformats.org/officeDocument/2006/relationships/hyperlink" Target="#Probl&#232;mes!A1"/><Relationship Id="rId22" Type="http://schemas.openxmlformats.org/officeDocument/2006/relationships/hyperlink" Target="#Comportement!A1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66675</xdr:colOff>
          <xdr:row>3</xdr:row>
          <xdr:rowOff>9525</xdr:rowOff>
        </xdr:from>
        <xdr:to>
          <xdr:col>14</xdr:col>
          <xdr:colOff>704850</xdr:colOff>
          <xdr:row>32</xdr:row>
          <xdr:rowOff>0</xdr:rowOff>
        </xdr:to>
        <xdr:sp macro="" textlink="">
          <xdr:nvSpPr>
            <xdr:cNvPr id="1027" name="List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16</xdr:col>
      <xdr:colOff>0</xdr:colOff>
      <xdr:row>3</xdr:row>
      <xdr:rowOff>0</xdr:rowOff>
    </xdr:from>
    <xdr:to>
      <xdr:col>16</xdr:col>
      <xdr:colOff>1076325</xdr:colOff>
      <xdr:row>4</xdr:row>
      <xdr:rowOff>171450</xdr:rowOff>
    </xdr:to>
    <xdr:sp macro="" textlink="">
      <xdr:nvSpPr>
        <xdr:cNvPr id="27" name="Rectangle à coins arrondis 26">
          <a:hlinkClick xmlns:r="http://schemas.openxmlformats.org/officeDocument/2006/relationships" r:id="rId1"/>
        </xdr:cNvPr>
        <xdr:cNvSpPr/>
      </xdr:nvSpPr>
      <xdr:spPr>
        <a:xfrm>
          <a:off x="12058650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Orthographe</a:t>
          </a:r>
        </a:p>
      </xdr:txBody>
    </xdr:sp>
    <xdr:clientData/>
  </xdr:twoCellAnchor>
  <xdr:twoCellAnchor>
    <xdr:from>
      <xdr:col>18</xdr:col>
      <xdr:colOff>0</xdr:colOff>
      <xdr:row>3</xdr:row>
      <xdr:rowOff>0</xdr:rowOff>
    </xdr:from>
    <xdr:to>
      <xdr:col>18</xdr:col>
      <xdr:colOff>1076325</xdr:colOff>
      <xdr:row>4</xdr:row>
      <xdr:rowOff>171450</xdr:rowOff>
    </xdr:to>
    <xdr:sp macro="" textlink="">
      <xdr:nvSpPr>
        <xdr:cNvPr id="28" name="Rectangle à coins arrondis 27">
          <a:hlinkClick xmlns:r="http://schemas.openxmlformats.org/officeDocument/2006/relationships" r:id="rId3"/>
        </xdr:cNvPr>
        <xdr:cNvSpPr/>
      </xdr:nvSpPr>
      <xdr:spPr>
        <a:xfrm>
          <a:off x="13325475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Conjugaison</a:t>
          </a:r>
        </a:p>
      </xdr:txBody>
    </xdr:sp>
    <xdr:clientData/>
  </xdr:twoCellAnchor>
  <xdr:twoCellAnchor>
    <xdr:from>
      <xdr:col>20</xdr:col>
      <xdr:colOff>0</xdr:colOff>
      <xdr:row>3</xdr:row>
      <xdr:rowOff>0</xdr:rowOff>
    </xdr:from>
    <xdr:to>
      <xdr:col>20</xdr:col>
      <xdr:colOff>1076325</xdr:colOff>
      <xdr:row>4</xdr:row>
      <xdr:rowOff>171450</xdr:rowOff>
    </xdr:to>
    <xdr:sp macro="" textlink="">
      <xdr:nvSpPr>
        <xdr:cNvPr id="29" name="Rectangle à coins arrondis 28">
          <a:hlinkClick xmlns:r="http://schemas.openxmlformats.org/officeDocument/2006/relationships" r:id="rId5"/>
        </xdr:cNvPr>
        <xdr:cNvSpPr/>
      </xdr:nvSpPr>
      <xdr:spPr>
        <a:xfrm>
          <a:off x="14592300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Grammaire</a:t>
          </a:r>
        </a:p>
      </xdr:txBody>
    </xdr:sp>
    <xdr:clientData/>
  </xdr:twoCellAnchor>
  <xdr:twoCellAnchor>
    <xdr:from>
      <xdr:col>22</xdr:col>
      <xdr:colOff>0</xdr:colOff>
      <xdr:row>3</xdr:row>
      <xdr:rowOff>0</xdr:rowOff>
    </xdr:from>
    <xdr:to>
      <xdr:col>22</xdr:col>
      <xdr:colOff>1076325</xdr:colOff>
      <xdr:row>4</xdr:row>
      <xdr:rowOff>171450</xdr:rowOff>
    </xdr:to>
    <xdr:sp macro="" textlink="">
      <xdr:nvSpPr>
        <xdr:cNvPr id="30" name="Rectangle à coins arrondis 29">
          <a:hlinkClick xmlns:r="http://schemas.openxmlformats.org/officeDocument/2006/relationships" r:id="rId6"/>
        </xdr:cNvPr>
        <xdr:cNvSpPr/>
      </xdr:nvSpPr>
      <xdr:spPr>
        <a:xfrm>
          <a:off x="15859125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Vocabulaire</a:t>
          </a:r>
        </a:p>
      </xdr:txBody>
    </xdr:sp>
    <xdr:clientData/>
  </xdr:twoCellAnchor>
  <xdr:twoCellAnchor>
    <xdr:from>
      <xdr:col>16</xdr:col>
      <xdr:colOff>0</xdr:colOff>
      <xdr:row>5</xdr:row>
      <xdr:rowOff>185738</xdr:rowOff>
    </xdr:from>
    <xdr:to>
      <xdr:col>16</xdr:col>
      <xdr:colOff>1076325</xdr:colOff>
      <xdr:row>7</xdr:row>
      <xdr:rowOff>166688</xdr:rowOff>
    </xdr:to>
    <xdr:sp macro="" textlink="">
      <xdr:nvSpPr>
        <xdr:cNvPr id="31" name="Rectangle à coins arrondis 30">
          <a:hlinkClick xmlns:r="http://schemas.openxmlformats.org/officeDocument/2006/relationships" r:id="rId7"/>
        </xdr:cNvPr>
        <xdr:cNvSpPr/>
      </xdr:nvSpPr>
      <xdr:spPr>
        <a:xfrm>
          <a:off x="12058650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Ecrit</a:t>
          </a:r>
        </a:p>
      </xdr:txBody>
    </xdr:sp>
    <xdr:clientData/>
  </xdr:twoCellAnchor>
  <xdr:twoCellAnchor>
    <xdr:from>
      <xdr:col>18</xdr:col>
      <xdr:colOff>0</xdr:colOff>
      <xdr:row>5</xdr:row>
      <xdr:rowOff>185738</xdr:rowOff>
    </xdr:from>
    <xdr:to>
      <xdr:col>18</xdr:col>
      <xdr:colOff>1076325</xdr:colOff>
      <xdr:row>7</xdr:row>
      <xdr:rowOff>166688</xdr:rowOff>
    </xdr:to>
    <xdr:sp macro="" textlink="">
      <xdr:nvSpPr>
        <xdr:cNvPr id="32" name="Rectangle à coins arrondis 31">
          <a:hlinkClick xmlns:r="http://schemas.openxmlformats.org/officeDocument/2006/relationships" r:id="rId8"/>
        </xdr:cNvPr>
        <xdr:cNvSpPr/>
      </xdr:nvSpPr>
      <xdr:spPr>
        <a:xfrm>
          <a:off x="13325475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Dictée</a:t>
          </a:r>
        </a:p>
      </xdr:txBody>
    </xdr:sp>
    <xdr:clientData/>
  </xdr:twoCellAnchor>
  <xdr:twoCellAnchor>
    <xdr:from>
      <xdr:col>20</xdr:col>
      <xdr:colOff>0</xdr:colOff>
      <xdr:row>5</xdr:row>
      <xdr:rowOff>185738</xdr:rowOff>
    </xdr:from>
    <xdr:to>
      <xdr:col>20</xdr:col>
      <xdr:colOff>1076325</xdr:colOff>
      <xdr:row>7</xdr:row>
      <xdr:rowOff>166688</xdr:rowOff>
    </xdr:to>
    <xdr:sp macro="" textlink="">
      <xdr:nvSpPr>
        <xdr:cNvPr id="33" name="Rectangle à coins arrondis 32">
          <a:hlinkClick xmlns:r="http://schemas.openxmlformats.org/officeDocument/2006/relationships" r:id="rId9"/>
        </xdr:cNvPr>
        <xdr:cNvSpPr/>
      </xdr:nvSpPr>
      <xdr:spPr>
        <a:xfrm>
          <a:off x="14592300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Exposé</a:t>
          </a:r>
        </a:p>
      </xdr:txBody>
    </xdr:sp>
    <xdr:clientData/>
  </xdr:twoCellAnchor>
  <xdr:twoCellAnchor>
    <xdr:from>
      <xdr:col>22</xdr:col>
      <xdr:colOff>0</xdr:colOff>
      <xdr:row>5</xdr:row>
      <xdr:rowOff>185738</xdr:rowOff>
    </xdr:from>
    <xdr:to>
      <xdr:col>22</xdr:col>
      <xdr:colOff>1076325</xdr:colOff>
      <xdr:row>7</xdr:row>
      <xdr:rowOff>166688</xdr:rowOff>
    </xdr:to>
    <xdr:sp macro="" textlink="">
      <xdr:nvSpPr>
        <xdr:cNvPr id="34" name="Rectangle à coins arrondis 33">
          <a:hlinkClick xmlns:r="http://schemas.openxmlformats.org/officeDocument/2006/relationships" r:id="rId10"/>
        </xdr:cNvPr>
        <xdr:cNvSpPr/>
      </xdr:nvSpPr>
      <xdr:spPr>
        <a:xfrm>
          <a:off x="15859125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Lecture</a:t>
          </a:r>
        </a:p>
      </xdr:txBody>
    </xdr:sp>
    <xdr:clientData/>
  </xdr:twoCellAnchor>
  <xdr:twoCellAnchor>
    <xdr:from>
      <xdr:col>16</xdr:col>
      <xdr:colOff>0</xdr:colOff>
      <xdr:row>8</xdr:row>
      <xdr:rowOff>185738</xdr:rowOff>
    </xdr:from>
    <xdr:to>
      <xdr:col>16</xdr:col>
      <xdr:colOff>1076325</xdr:colOff>
      <xdr:row>10</xdr:row>
      <xdr:rowOff>166688</xdr:rowOff>
    </xdr:to>
    <xdr:sp macro="" textlink="">
      <xdr:nvSpPr>
        <xdr:cNvPr id="35" name="Rectangle à coins arrondis 34">
          <a:hlinkClick xmlns:r="http://schemas.openxmlformats.org/officeDocument/2006/relationships" r:id="rId11"/>
        </xdr:cNvPr>
        <xdr:cNvSpPr/>
      </xdr:nvSpPr>
      <xdr:spPr>
        <a:xfrm>
          <a:off x="12058650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Poésie</a:t>
          </a:r>
        </a:p>
      </xdr:txBody>
    </xdr:sp>
    <xdr:clientData/>
  </xdr:twoCellAnchor>
  <xdr:twoCellAnchor>
    <xdr:from>
      <xdr:col>18</xdr:col>
      <xdr:colOff>0</xdr:colOff>
      <xdr:row>8</xdr:row>
      <xdr:rowOff>185738</xdr:rowOff>
    </xdr:from>
    <xdr:to>
      <xdr:col>18</xdr:col>
      <xdr:colOff>1076325</xdr:colOff>
      <xdr:row>10</xdr:row>
      <xdr:rowOff>166688</xdr:rowOff>
    </xdr:to>
    <xdr:sp macro="" textlink="">
      <xdr:nvSpPr>
        <xdr:cNvPr id="36" name="Rectangle à coins arrondis 35">
          <a:hlinkClick xmlns:r="http://schemas.openxmlformats.org/officeDocument/2006/relationships" r:id="rId12"/>
        </xdr:cNvPr>
        <xdr:cNvSpPr/>
      </xdr:nvSpPr>
      <xdr:spPr>
        <a:xfrm>
          <a:off x="13325475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Numération</a:t>
          </a:r>
        </a:p>
      </xdr:txBody>
    </xdr:sp>
    <xdr:clientData/>
  </xdr:twoCellAnchor>
  <xdr:twoCellAnchor>
    <xdr:from>
      <xdr:col>20</xdr:col>
      <xdr:colOff>0</xdr:colOff>
      <xdr:row>8</xdr:row>
      <xdr:rowOff>185738</xdr:rowOff>
    </xdr:from>
    <xdr:to>
      <xdr:col>20</xdr:col>
      <xdr:colOff>1076325</xdr:colOff>
      <xdr:row>10</xdr:row>
      <xdr:rowOff>166688</xdr:rowOff>
    </xdr:to>
    <xdr:sp macro="" textlink="">
      <xdr:nvSpPr>
        <xdr:cNvPr id="37" name="Rectangle à coins arrondis 36">
          <a:hlinkClick xmlns:r="http://schemas.openxmlformats.org/officeDocument/2006/relationships" r:id="rId13"/>
        </xdr:cNvPr>
        <xdr:cNvSpPr/>
      </xdr:nvSpPr>
      <xdr:spPr>
        <a:xfrm>
          <a:off x="14592300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Calcul</a:t>
          </a:r>
        </a:p>
      </xdr:txBody>
    </xdr:sp>
    <xdr:clientData/>
  </xdr:twoCellAnchor>
  <xdr:twoCellAnchor>
    <xdr:from>
      <xdr:col>22</xdr:col>
      <xdr:colOff>0</xdr:colOff>
      <xdr:row>8</xdr:row>
      <xdr:rowOff>185738</xdr:rowOff>
    </xdr:from>
    <xdr:to>
      <xdr:col>22</xdr:col>
      <xdr:colOff>1076325</xdr:colOff>
      <xdr:row>10</xdr:row>
      <xdr:rowOff>166688</xdr:rowOff>
    </xdr:to>
    <xdr:sp macro="" textlink="">
      <xdr:nvSpPr>
        <xdr:cNvPr id="38" name="Rectangle à coins arrondis 37">
          <a:hlinkClick xmlns:r="http://schemas.openxmlformats.org/officeDocument/2006/relationships" r:id="rId14"/>
        </xdr:cNvPr>
        <xdr:cNvSpPr/>
      </xdr:nvSpPr>
      <xdr:spPr>
        <a:xfrm>
          <a:off x="15859125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Calcul</a:t>
          </a:r>
          <a:r>
            <a:rPr lang="fr-FR" sz="1100" b="1" baseline="0">
              <a:solidFill>
                <a:sysClr val="windowText" lastClr="000000"/>
              </a:solidFill>
            </a:rPr>
            <a:t> mental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16</xdr:col>
      <xdr:colOff>0</xdr:colOff>
      <xdr:row>11</xdr:row>
      <xdr:rowOff>185738</xdr:rowOff>
    </xdr:from>
    <xdr:to>
      <xdr:col>16</xdr:col>
      <xdr:colOff>1076325</xdr:colOff>
      <xdr:row>13</xdr:row>
      <xdr:rowOff>166688</xdr:rowOff>
    </xdr:to>
    <xdr:sp macro="" textlink="">
      <xdr:nvSpPr>
        <xdr:cNvPr id="39" name="Rectangle à coins arrondis 38">
          <a:hlinkClick xmlns:r="http://schemas.openxmlformats.org/officeDocument/2006/relationships" r:id="rId15"/>
        </xdr:cNvPr>
        <xdr:cNvSpPr/>
      </xdr:nvSpPr>
      <xdr:spPr>
        <a:xfrm>
          <a:off x="12058650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Problèmes</a:t>
          </a:r>
        </a:p>
      </xdr:txBody>
    </xdr:sp>
    <xdr:clientData/>
  </xdr:twoCellAnchor>
  <xdr:twoCellAnchor>
    <xdr:from>
      <xdr:col>18</xdr:col>
      <xdr:colOff>0</xdr:colOff>
      <xdr:row>11</xdr:row>
      <xdr:rowOff>185738</xdr:rowOff>
    </xdr:from>
    <xdr:to>
      <xdr:col>18</xdr:col>
      <xdr:colOff>1076325</xdr:colOff>
      <xdr:row>13</xdr:row>
      <xdr:rowOff>166688</xdr:rowOff>
    </xdr:to>
    <xdr:sp macro="" textlink="">
      <xdr:nvSpPr>
        <xdr:cNvPr id="40" name="Rectangle à coins arrondis 39">
          <a:hlinkClick xmlns:r="http://schemas.openxmlformats.org/officeDocument/2006/relationships" r:id="rId16"/>
        </xdr:cNvPr>
        <xdr:cNvSpPr/>
      </xdr:nvSpPr>
      <xdr:spPr>
        <a:xfrm>
          <a:off x="13325475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Mesures</a:t>
          </a:r>
        </a:p>
      </xdr:txBody>
    </xdr:sp>
    <xdr:clientData/>
  </xdr:twoCellAnchor>
  <xdr:twoCellAnchor>
    <xdr:from>
      <xdr:col>20</xdr:col>
      <xdr:colOff>0</xdr:colOff>
      <xdr:row>11</xdr:row>
      <xdr:rowOff>185738</xdr:rowOff>
    </xdr:from>
    <xdr:to>
      <xdr:col>20</xdr:col>
      <xdr:colOff>1076325</xdr:colOff>
      <xdr:row>13</xdr:row>
      <xdr:rowOff>166688</xdr:rowOff>
    </xdr:to>
    <xdr:sp macro="" textlink="">
      <xdr:nvSpPr>
        <xdr:cNvPr id="41" name="Rectangle à coins arrondis 40">
          <a:hlinkClick xmlns:r="http://schemas.openxmlformats.org/officeDocument/2006/relationships" r:id="rId17"/>
        </xdr:cNvPr>
        <xdr:cNvSpPr/>
      </xdr:nvSpPr>
      <xdr:spPr>
        <a:xfrm>
          <a:off x="14592300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Géométrie</a:t>
          </a:r>
        </a:p>
      </xdr:txBody>
    </xdr:sp>
    <xdr:clientData/>
  </xdr:twoCellAnchor>
  <xdr:twoCellAnchor>
    <xdr:from>
      <xdr:col>22</xdr:col>
      <xdr:colOff>0</xdr:colOff>
      <xdr:row>11</xdr:row>
      <xdr:rowOff>185738</xdr:rowOff>
    </xdr:from>
    <xdr:to>
      <xdr:col>22</xdr:col>
      <xdr:colOff>1076325</xdr:colOff>
      <xdr:row>13</xdr:row>
      <xdr:rowOff>166688</xdr:rowOff>
    </xdr:to>
    <xdr:sp macro="" textlink="">
      <xdr:nvSpPr>
        <xdr:cNvPr id="42" name="Rectangle à coins arrondis 41">
          <a:hlinkClick xmlns:r="http://schemas.openxmlformats.org/officeDocument/2006/relationships" r:id="rId18"/>
        </xdr:cNvPr>
        <xdr:cNvSpPr/>
      </xdr:nvSpPr>
      <xdr:spPr>
        <a:xfrm>
          <a:off x="15859125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Histoire</a:t>
          </a:r>
        </a:p>
      </xdr:txBody>
    </xdr:sp>
    <xdr:clientData/>
  </xdr:twoCellAnchor>
  <xdr:twoCellAnchor>
    <xdr:from>
      <xdr:col>16</xdr:col>
      <xdr:colOff>0</xdr:colOff>
      <xdr:row>14</xdr:row>
      <xdr:rowOff>185738</xdr:rowOff>
    </xdr:from>
    <xdr:to>
      <xdr:col>16</xdr:col>
      <xdr:colOff>1076325</xdr:colOff>
      <xdr:row>16</xdr:row>
      <xdr:rowOff>166688</xdr:rowOff>
    </xdr:to>
    <xdr:sp macro="" textlink="">
      <xdr:nvSpPr>
        <xdr:cNvPr id="43" name="Rectangle à coins arrondis 42">
          <a:hlinkClick xmlns:r="http://schemas.openxmlformats.org/officeDocument/2006/relationships" r:id="rId19"/>
        </xdr:cNvPr>
        <xdr:cNvSpPr/>
      </xdr:nvSpPr>
      <xdr:spPr>
        <a:xfrm>
          <a:off x="12058650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Géographie</a:t>
          </a:r>
        </a:p>
      </xdr:txBody>
    </xdr:sp>
    <xdr:clientData/>
  </xdr:twoCellAnchor>
  <xdr:twoCellAnchor>
    <xdr:from>
      <xdr:col>18</xdr:col>
      <xdr:colOff>0</xdr:colOff>
      <xdr:row>14</xdr:row>
      <xdr:rowOff>185738</xdr:rowOff>
    </xdr:from>
    <xdr:to>
      <xdr:col>18</xdr:col>
      <xdr:colOff>1076325</xdr:colOff>
      <xdr:row>16</xdr:row>
      <xdr:rowOff>166688</xdr:rowOff>
    </xdr:to>
    <xdr:sp macro="" textlink="">
      <xdr:nvSpPr>
        <xdr:cNvPr id="44" name="Rectangle à coins arrondis 43">
          <a:hlinkClick xmlns:r="http://schemas.openxmlformats.org/officeDocument/2006/relationships" r:id="rId20"/>
        </xdr:cNvPr>
        <xdr:cNvSpPr/>
      </xdr:nvSpPr>
      <xdr:spPr>
        <a:xfrm>
          <a:off x="13325475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Sciences</a:t>
          </a:r>
        </a:p>
      </xdr:txBody>
    </xdr:sp>
    <xdr:clientData/>
  </xdr:twoCellAnchor>
  <xdr:twoCellAnchor>
    <xdr:from>
      <xdr:col>20</xdr:col>
      <xdr:colOff>0</xdr:colOff>
      <xdr:row>14</xdr:row>
      <xdr:rowOff>185738</xdr:rowOff>
    </xdr:from>
    <xdr:to>
      <xdr:col>20</xdr:col>
      <xdr:colOff>1076325</xdr:colOff>
      <xdr:row>16</xdr:row>
      <xdr:rowOff>166688</xdr:rowOff>
    </xdr:to>
    <xdr:sp macro="" textlink="">
      <xdr:nvSpPr>
        <xdr:cNvPr id="45" name="Rectangle à coins arrondis 44">
          <a:hlinkClick xmlns:r="http://schemas.openxmlformats.org/officeDocument/2006/relationships" r:id="rId21"/>
        </xdr:cNvPr>
        <xdr:cNvSpPr/>
      </xdr:nvSpPr>
      <xdr:spPr>
        <a:xfrm>
          <a:off x="14592300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Anglais</a:t>
          </a:r>
        </a:p>
      </xdr:txBody>
    </xdr:sp>
    <xdr:clientData/>
  </xdr:twoCellAnchor>
  <xdr:twoCellAnchor>
    <xdr:from>
      <xdr:col>22</xdr:col>
      <xdr:colOff>0</xdr:colOff>
      <xdr:row>14</xdr:row>
      <xdr:rowOff>185738</xdr:rowOff>
    </xdr:from>
    <xdr:to>
      <xdr:col>22</xdr:col>
      <xdr:colOff>1076325</xdr:colOff>
      <xdr:row>16</xdr:row>
      <xdr:rowOff>166688</xdr:rowOff>
    </xdr:to>
    <xdr:sp macro="" textlink="">
      <xdr:nvSpPr>
        <xdr:cNvPr id="46" name="Rectangle à coins arrondis 45">
          <a:hlinkClick xmlns:r="http://schemas.openxmlformats.org/officeDocument/2006/relationships" r:id="rId22"/>
        </xdr:cNvPr>
        <xdr:cNvSpPr/>
      </xdr:nvSpPr>
      <xdr:spPr>
        <a:xfrm>
          <a:off x="15859125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EPS</a:t>
          </a:r>
        </a:p>
      </xdr:txBody>
    </xdr:sp>
    <xdr:clientData/>
  </xdr:twoCellAnchor>
  <xdr:twoCellAnchor>
    <xdr:from>
      <xdr:col>16</xdr:col>
      <xdr:colOff>0</xdr:colOff>
      <xdr:row>17</xdr:row>
      <xdr:rowOff>185738</xdr:rowOff>
    </xdr:from>
    <xdr:to>
      <xdr:col>16</xdr:col>
      <xdr:colOff>1076325</xdr:colOff>
      <xdr:row>19</xdr:row>
      <xdr:rowOff>166688</xdr:rowOff>
    </xdr:to>
    <xdr:sp macro="" textlink="">
      <xdr:nvSpPr>
        <xdr:cNvPr id="47" name="Rectangle à coins arrondis 46">
          <a:hlinkClick xmlns:r="http://schemas.openxmlformats.org/officeDocument/2006/relationships" r:id="rId23"/>
        </xdr:cNvPr>
        <xdr:cNvSpPr/>
      </xdr:nvSpPr>
      <xdr:spPr>
        <a:xfrm>
          <a:off x="12058650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ysClr val="windowText" lastClr="000000"/>
              </a:solidFill>
            </a:rPr>
            <a:t>Comportement</a:t>
          </a:r>
        </a:p>
      </xdr:txBody>
    </xdr:sp>
    <xdr:clientData/>
  </xdr:twoCellAnchor>
  <xdr:twoCellAnchor>
    <xdr:from>
      <xdr:col>18</xdr:col>
      <xdr:colOff>0</xdr:colOff>
      <xdr:row>17</xdr:row>
      <xdr:rowOff>185738</xdr:rowOff>
    </xdr:from>
    <xdr:to>
      <xdr:col>18</xdr:col>
      <xdr:colOff>1076325</xdr:colOff>
      <xdr:row>19</xdr:row>
      <xdr:rowOff>166688</xdr:rowOff>
    </xdr:to>
    <xdr:sp macro="" textlink="">
      <xdr:nvSpPr>
        <xdr:cNvPr id="48" name="Rectangle à coins arrondis 47">
          <a:hlinkClick xmlns:r="http://schemas.openxmlformats.org/officeDocument/2006/relationships" r:id="rId24"/>
        </xdr:cNvPr>
        <xdr:cNvSpPr/>
      </xdr:nvSpPr>
      <xdr:spPr>
        <a:xfrm>
          <a:off x="13325475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Bilans</a:t>
          </a:r>
        </a:p>
      </xdr:txBody>
    </xdr:sp>
    <xdr:clientData/>
  </xdr:twoCellAnchor>
  <xdr:twoCellAnchor>
    <xdr:from>
      <xdr:col>20</xdr:col>
      <xdr:colOff>0</xdr:colOff>
      <xdr:row>17</xdr:row>
      <xdr:rowOff>185738</xdr:rowOff>
    </xdr:from>
    <xdr:to>
      <xdr:col>20</xdr:col>
      <xdr:colOff>1076325</xdr:colOff>
      <xdr:row>19</xdr:row>
      <xdr:rowOff>166688</xdr:rowOff>
    </xdr:to>
    <xdr:sp macro="" textlink="">
      <xdr:nvSpPr>
        <xdr:cNvPr id="49" name="Rectangle à coins arrondis 48">
          <a:hlinkClick xmlns:r="http://schemas.openxmlformats.org/officeDocument/2006/relationships" r:id="rId25"/>
        </xdr:cNvPr>
        <xdr:cNvSpPr/>
      </xdr:nvSpPr>
      <xdr:spPr>
        <a:xfrm>
          <a:off x="14592300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Bulletins</a:t>
          </a:r>
        </a:p>
      </xdr:txBody>
    </xdr:sp>
    <xdr:clientData/>
  </xdr:twoCellAnchor>
  <xdr:twoCellAnchor>
    <xdr:from>
      <xdr:col>22</xdr:col>
      <xdr:colOff>0</xdr:colOff>
      <xdr:row>17</xdr:row>
      <xdr:rowOff>185738</xdr:rowOff>
    </xdr:from>
    <xdr:to>
      <xdr:col>22</xdr:col>
      <xdr:colOff>1076325</xdr:colOff>
      <xdr:row>19</xdr:row>
      <xdr:rowOff>166688</xdr:rowOff>
    </xdr:to>
    <xdr:sp macro="" textlink="">
      <xdr:nvSpPr>
        <xdr:cNvPr id="50" name="Rectangle à coins arrondis 49">
          <a:hlinkClick xmlns:r="http://schemas.openxmlformats.org/officeDocument/2006/relationships" r:id="rId26"/>
        </xdr:cNvPr>
        <xdr:cNvSpPr/>
      </xdr:nvSpPr>
      <xdr:spPr>
        <a:xfrm>
          <a:off x="15859125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Données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0</xdr:colOff>
      <xdr:row>3</xdr:row>
      <xdr:rowOff>0</xdr:rowOff>
    </xdr:from>
    <xdr:to>
      <xdr:col>16</xdr:col>
      <xdr:colOff>1076325</xdr:colOff>
      <xdr:row>4</xdr:row>
      <xdr:rowOff>171450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2058650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Orthographe</a:t>
          </a:r>
        </a:p>
      </xdr:txBody>
    </xdr:sp>
    <xdr:clientData/>
  </xdr:twoCellAnchor>
  <xdr:twoCellAnchor>
    <xdr:from>
      <xdr:col>18</xdr:col>
      <xdr:colOff>0</xdr:colOff>
      <xdr:row>3</xdr:row>
      <xdr:rowOff>0</xdr:rowOff>
    </xdr:from>
    <xdr:to>
      <xdr:col>18</xdr:col>
      <xdr:colOff>1076325</xdr:colOff>
      <xdr:row>4</xdr:row>
      <xdr:rowOff>171450</xdr:rowOff>
    </xdr:to>
    <xdr:sp macro="" textlink="">
      <xdr:nvSpPr>
        <xdr:cNvPr id="3" name="Rectangle à coins arrondis 2">
          <a:hlinkClick xmlns:r="http://schemas.openxmlformats.org/officeDocument/2006/relationships" r:id="rId3"/>
        </xdr:cNvPr>
        <xdr:cNvSpPr/>
      </xdr:nvSpPr>
      <xdr:spPr>
        <a:xfrm>
          <a:off x="13325475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Conjugaison</a:t>
          </a:r>
        </a:p>
      </xdr:txBody>
    </xdr:sp>
    <xdr:clientData/>
  </xdr:twoCellAnchor>
  <xdr:twoCellAnchor>
    <xdr:from>
      <xdr:col>20</xdr:col>
      <xdr:colOff>0</xdr:colOff>
      <xdr:row>3</xdr:row>
      <xdr:rowOff>0</xdr:rowOff>
    </xdr:from>
    <xdr:to>
      <xdr:col>20</xdr:col>
      <xdr:colOff>1076325</xdr:colOff>
      <xdr:row>4</xdr:row>
      <xdr:rowOff>171450</xdr:rowOff>
    </xdr:to>
    <xdr:sp macro="" textlink="">
      <xdr:nvSpPr>
        <xdr:cNvPr id="4" name="Rectangle à coins arrondis 3">
          <a:hlinkClick xmlns:r="http://schemas.openxmlformats.org/officeDocument/2006/relationships" r:id="rId5"/>
        </xdr:cNvPr>
        <xdr:cNvSpPr/>
      </xdr:nvSpPr>
      <xdr:spPr>
        <a:xfrm>
          <a:off x="14592300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Grammaire</a:t>
          </a:r>
        </a:p>
      </xdr:txBody>
    </xdr:sp>
    <xdr:clientData/>
  </xdr:twoCellAnchor>
  <xdr:twoCellAnchor>
    <xdr:from>
      <xdr:col>22</xdr:col>
      <xdr:colOff>0</xdr:colOff>
      <xdr:row>3</xdr:row>
      <xdr:rowOff>0</xdr:rowOff>
    </xdr:from>
    <xdr:to>
      <xdr:col>22</xdr:col>
      <xdr:colOff>1076325</xdr:colOff>
      <xdr:row>4</xdr:row>
      <xdr:rowOff>171450</xdr:rowOff>
    </xdr:to>
    <xdr:sp macro="" textlink="">
      <xdr:nvSpPr>
        <xdr:cNvPr id="5" name="Rectangle à coins arrondis 4">
          <a:hlinkClick xmlns:r="http://schemas.openxmlformats.org/officeDocument/2006/relationships" r:id="rId6"/>
        </xdr:cNvPr>
        <xdr:cNvSpPr/>
      </xdr:nvSpPr>
      <xdr:spPr>
        <a:xfrm>
          <a:off x="15859125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Vocabulaire</a:t>
          </a:r>
        </a:p>
      </xdr:txBody>
    </xdr:sp>
    <xdr:clientData/>
  </xdr:twoCellAnchor>
  <xdr:twoCellAnchor>
    <xdr:from>
      <xdr:col>16</xdr:col>
      <xdr:colOff>0</xdr:colOff>
      <xdr:row>5</xdr:row>
      <xdr:rowOff>185738</xdr:rowOff>
    </xdr:from>
    <xdr:to>
      <xdr:col>16</xdr:col>
      <xdr:colOff>1076325</xdr:colOff>
      <xdr:row>7</xdr:row>
      <xdr:rowOff>166688</xdr:rowOff>
    </xdr:to>
    <xdr:sp macro="" textlink="">
      <xdr:nvSpPr>
        <xdr:cNvPr id="6" name="Rectangle à coins arrondis 5">
          <a:hlinkClick xmlns:r="http://schemas.openxmlformats.org/officeDocument/2006/relationships" r:id="rId7"/>
        </xdr:cNvPr>
        <xdr:cNvSpPr/>
      </xdr:nvSpPr>
      <xdr:spPr>
        <a:xfrm>
          <a:off x="12058650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Ecrit</a:t>
          </a:r>
        </a:p>
      </xdr:txBody>
    </xdr:sp>
    <xdr:clientData/>
  </xdr:twoCellAnchor>
  <xdr:twoCellAnchor>
    <xdr:from>
      <xdr:col>18</xdr:col>
      <xdr:colOff>0</xdr:colOff>
      <xdr:row>5</xdr:row>
      <xdr:rowOff>185738</xdr:rowOff>
    </xdr:from>
    <xdr:to>
      <xdr:col>18</xdr:col>
      <xdr:colOff>1076325</xdr:colOff>
      <xdr:row>7</xdr:row>
      <xdr:rowOff>166688</xdr:rowOff>
    </xdr:to>
    <xdr:sp macro="" textlink="">
      <xdr:nvSpPr>
        <xdr:cNvPr id="7" name="Rectangle à coins arrondis 6">
          <a:hlinkClick xmlns:r="http://schemas.openxmlformats.org/officeDocument/2006/relationships" r:id="rId8"/>
        </xdr:cNvPr>
        <xdr:cNvSpPr/>
      </xdr:nvSpPr>
      <xdr:spPr>
        <a:xfrm>
          <a:off x="13325475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Dictée</a:t>
          </a:r>
        </a:p>
      </xdr:txBody>
    </xdr:sp>
    <xdr:clientData/>
  </xdr:twoCellAnchor>
  <xdr:twoCellAnchor>
    <xdr:from>
      <xdr:col>20</xdr:col>
      <xdr:colOff>0</xdr:colOff>
      <xdr:row>5</xdr:row>
      <xdr:rowOff>185738</xdr:rowOff>
    </xdr:from>
    <xdr:to>
      <xdr:col>20</xdr:col>
      <xdr:colOff>1076325</xdr:colOff>
      <xdr:row>7</xdr:row>
      <xdr:rowOff>166688</xdr:rowOff>
    </xdr:to>
    <xdr:sp macro="" textlink="">
      <xdr:nvSpPr>
        <xdr:cNvPr id="8" name="Rectangle à coins arrondis 7">
          <a:hlinkClick xmlns:r="http://schemas.openxmlformats.org/officeDocument/2006/relationships" r:id="rId9"/>
        </xdr:cNvPr>
        <xdr:cNvSpPr/>
      </xdr:nvSpPr>
      <xdr:spPr>
        <a:xfrm>
          <a:off x="14592300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Exposé</a:t>
          </a:r>
        </a:p>
      </xdr:txBody>
    </xdr:sp>
    <xdr:clientData/>
  </xdr:twoCellAnchor>
  <xdr:twoCellAnchor>
    <xdr:from>
      <xdr:col>22</xdr:col>
      <xdr:colOff>0</xdr:colOff>
      <xdr:row>5</xdr:row>
      <xdr:rowOff>185738</xdr:rowOff>
    </xdr:from>
    <xdr:to>
      <xdr:col>22</xdr:col>
      <xdr:colOff>1076325</xdr:colOff>
      <xdr:row>7</xdr:row>
      <xdr:rowOff>166688</xdr:rowOff>
    </xdr:to>
    <xdr:sp macro="" textlink="">
      <xdr:nvSpPr>
        <xdr:cNvPr id="9" name="Rectangle à coins arrondis 8">
          <a:hlinkClick xmlns:r="http://schemas.openxmlformats.org/officeDocument/2006/relationships" r:id="rId10"/>
        </xdr:cNvPr>
        <xdr:cNvSpPr/>
      </xdr:nvSpPr>
      <xdr:spPr>
        <a:xfrm>
          <a:off x="15859125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Lecture</a:t>
          </a:r>
        </a:p>
      </xdr:txBody>
    </xdr:sp>
    <xdr:clientData/>
  </xdr:twoCellAnchor>
  <xdr:twoCellAnchor>
    <xdr:from>
      <xdr:col>16</xdr:col>
      <xdr:colOff>0</xdr:colOff>
      <xdr:row>8</xdr:row>
      <xdr:rowOff>185738</xdr:rowOff>
    </xdr:from>
    <xdr:to>
      <xdr:col>16</xdr:col>
      <xdr:colOff>1076325</xdr:colOff>
      <xdr:row>10</xdr:row>
      <xdr:rowOff>166688</xdr:rowOff>
    </xdr:to>
    <xdr:sp macro="" textlink="">
      <xdr:nvSpPr>
        <xdr:cNvPr id="10" name="Rectangle à coins arrondis 9">
          <a:hlinkClick xmlns:r="http://schemas.openxmlformats.org/officeDocument/2006/relationships" r:id="rId11"/>
        </xdr:cNvPr>
        <xdr:cNvSpPr/>
      </xdr:nvSpPr>
      <xdr:spPr>
        <a:xfrm>
          <a:off x="12058650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Poésie</a:t>
          </a:r>
        </a:p>
      </xdr:txBody>
    </xdr:sp>
    <xdr:clientData/>
  </xdr:twoCellAnchor>
  <xdr:twoCellAnchor>
    <xdr:from>
      <xdr:col>18</xdr:col>
      <xdr:colOff>0</xdr:colOff>
      <xdr:row>8</xdr:row>
      <xdr:rowOff>185738</xdr:rowOff>
    </xdr:from>
    <xdr:to>
      <xdr:col>18</xdr:col>
      <xdr:colOff>1076325</xdr:colOff>
      <xdr:row>10</xdr:row>
      <xdr:rowOff>166688</xdr:rowOff>
    </xdr:to>
    <xdr:sp macro="" textlink="">
      <xdr:nvSpPr>
        <xdr:cNvPr id="11" name="Rectangle à coins arrondis 10">
          <a:hlinkClick xmlns:r="http://schemas.openxmlformats.org/officeDocument/2006/relationships" r:id="rId12"/>
        </xdr:cNvPr>
        <xdr:cNvSpPr/>
      </xdr:nvSpPr>
      <xdr:spPr>
        <a:xfrm>
          <a:off x="13325475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Numération</a:t>
          </a:r>
        </a:p>
      </xdr:txBody>
    </xdr:sp>
    <xdr:clientData/>
  </xdr:twoCellAnchor>
  <xdr:twoCellAnchor>
    <xdr:from>
      <xdr:col>20</xdr:col>
      <xdr:colOff>0</xdr:colOff>
      <xdr:row>8</xdr:row>
      <xdr:rowOff>185738</xdr:rowOff>
    </xdr:from>
    <xdr:to>
      <xdr:col>20</xdr:col>
      <xdr:colOff>1076325</xdr:colOff>
      <xdr:row>10</xdr:row>
      <xdr:rowOff>166688</xdr:rowOff>
    </xdr:to>
    <xdr:sp macro="" textlink="">
      <xdr:nvSpPr>
        <xdr:cNvPr id="12" name="Rectangle à coins arrondis 11">
          <a:hlinkClick xmlns:r="http://schemas.openxmlformats.org/officeDocument/2006/relationships" r:id="rId13"/>
        </xdr:cNvPr>
        <xdr:cNvSpPr/>
      </xdr:nvSpPr>
      <xdr:spPr>
        <a:xfrm>
          <a:off x="14592300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Calcul</a:t>
          </a:r>
        </a:p>
      </xdr:txBody>
    </xdr:sp>
    <xdr:clientData/>
  </xdr:twoCellAnchor>
  <xdr:twoCellAnchor>
    <xdr:from>
      <xdr:col>22</xdr:col>
      <xdr:colOff>0</xdr:colOff>
      <xdr:row>8</xdr:row>
      <xdr:rowOff>185738</xdr:rowOff>
    </xdr:from>
    <xdr:to>
      <xdr:col>22</xdr:col>
      <xdr:colOff>1076325</xdr:colOff>
      <xdr:row>10</xdr:row>
      <xdr:rowOff>166688</xdr:rowOff>
    </xdr:to>
    <xdr:sp macro="" textlink="">
      <xdr:nvSpPr>
        <xdr:cNvPr id="13" name="Rectangle à coins arrondis 12">
          <a:hlinkClick xmlns:r="http://schemas.openxmlformats.org/officeDocument/2006/relationships" r:id="rId14"/>
        </xdr:cNvPr>
        <xdr:cNvSpPr/>
      </xdr:nvSpPr>
      <xdr:spPr>
        <a:xfrm>
          <a:off x="15859125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Calcul</a:t>
          </a:r>
          <a:r>
            <a:rPr lang="fr-FR" sz="1100" b="1" baseline="0">
              <a:solidFill>
                <a:sysClr val="windowText" lastClr="000000"/>
              </a:solidFill>
            </a:rPr>
            <a:t> mental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16</xdr:col>
      <xdr:colOff>0</xdr:colOff>
      <xdr:row>11</xdr:row>
      <xdr:rowOff>185738</xdr:rowOff>
    </xdr:from>
    <xdr:to>
      <xdr:col>16</xdr:col>
      <xdr:colOff>1076325</xdr:colOff>
      <xdr:row>13</xdr:row>
      <xdr:rowOff>166688</xdr:rowOff>
    </xdr:to>
    <xdr:sp macro="" textlink="">
      <xdr:nvSpPr>
        <xdr:cNvPr id="14" name="Rectangle à coins arrondis 13">
          <a:hlinkClick xmlns:r="http://schemas.openxmlformats.org/officeDocument/2006/relationships" r:id="rId15"/>
        </xdr:cNvPr>
        <xdr:cNvSpPr/>
      </xdr:nvSpPr>
      <xdr:spPr>
        <a:xfrm>
          <a:off x="12058650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Problèmes</a:t>
          </a:r>
        </a:p>
      </xdr:txBody>
    </xdr:sp>
    <xdr:clientData/>
  </xdr:twoCellAnchor>
  <xdr:twoCellAnchor>
    <xdr:from>
      <xdr:col>18</xdr:col>
      <xdr:colOff>0</xdr:colOff>
      <xdr:row>11</xdr:row>
      <xdr:rowOff>185738</xdr:rowOff>
    </xdr:from>
    <xdr:to>
      <xdr:col>18</xdr:col>
      <xdr:colOff>1076325</xdr:colOff>
      <xdr:row>13</xdr:row>
      <xdr:rowOff>166688</xdr:rowOff>
    </xdr:to>
    <xdr:sp macro="" textlink="">
      <xdr:nvSpPr>
        <xdr:cNvPr id="15" name="Rectangle à coins arrondis 14">
          <a:hlinkClick xmlns:r="http://schemas.openxmlformats.org/officeDocument/2006/relationships" r:id="rId16"/>
        </xdr:cNvPr>
        <xdr:cNvSpPr/>
      </xdr:nvSpPr>
      <xdr:spPr>
        <a:xfrm>
          <a:off x="13325475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Mesures</a:t>
          </a:r>
        </a:p>
      </xdr:txBody>
    </xdr:sp>
    <xdr:clientData/>
  </xdr:twoCellAnchor>
  <xdr:twoCellAnchor>
    <xdr:from>
      <xdr:col>20</xdr:col>
      <xdr:colOff>0</xdr:colOff>
      <xdr:row>11</xdr:row>
      <xdr:rowOff>185738</xdr:rowOff>
    </xdr:from>
    <xdr:to>
      <xdr:col>20</xdr:col>
      <xdr:colOff>1076325</xdr:colOff>
      <xdr:row>13</xdr:row>
      <xdr:rowOff>166688</xdr:rowOff>
    </xdr:to>
    <xdr:sp macro="" textlink="">
      <xdr:nvSpPr>
        <xdr:cNvPr id="16" name="Rectangle à coins arrondis 15">
          <a:hlinkClick xmlns:r="http://schemas.openxmlformats.org/officeDocument/2006/relationships" r:id="rId17"/>
        </xdr:cNvPr>
        <xdr:cNvSpPr/>
      </xdr:nvSpPr>
      <xdr:spPr>
        <a:xfrm>
          <a:off x="14592300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Géométrie</a:t>
          </a:r>
        </a:p>
      </xdr:txBody>
    </xdr:sp>
    <xdr:clientData/>
  </xdr:twoCellAnchor>
  <xdr:twoCellAnchor>
    <xdr:from>
      <xdr:col>22</xdr:col>
      <xdr:colOff>0</xdr:colOff>
      <xdr:row>11</xdr:row>
      <xdr:rowOff>185738</xdr:rowOff>
    </xdr:from>
    <xdr:to>
      <xdr:col>22</xdr:col>
      <xdr:colOff>1076325</xdr:colOff>
      <xdr:row>13</xdr:row>
      <xdr:rowOff>166688</xdr:rowOff>
    </xdr:to>
    <xdr:sp macro="" textlink="">
      <xdr:nvSpPr>
        <xdr:cNvPr id="17" name="Rectangle à coins arrondis 16">
          <a:hlinkClick xmlns:r="http://schemas.openxmlformats.org/officeDocument/2006/relationships" r:id="rId18"/>
        </xdr:cNvPr>
        <xdr:cNvSpPr/>
      </xdr:nvSpPr>
      <xdr:spPr>
        <a:xfrm>
          <a:off x="15859125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Histoire</a:t>
          </a:r>
        </a:p>
      </xdr:txBody>
    </xdr:sp>
    <xdr:clientData/>
  </xdr:twoCellAnchor>
  <xdr:twoCellAnchor>
    <xdr:from>
      <xdr:col>16</xdr:col>
      <xdr:colOff>0</xdr:colOff>
      <xdr:row>14</xdr:row>
      <xdr:rowOff>185738</xdr:rowOff>
    </xdr:from>
    <xdr:to>
      <xdr:col>16</xdr:col>
      <xdr:colOff>1076325</xdr:colOff>
      <xdr:row>16</xdr:row>
      <xdr:rowOff>166688</xdr:rowOff>
    </xdr:to>
    <xdr:sp macro="" textlink="">
      <xdr:nvSpPr>
        <xdr:cNvPr id="18" name="Rectangle à coins arrondis 17">
          <a:hlinkClick xmlns:r="http://schemas.openxmlformats.org/officeDocument/2006/relationships" r:id="rId19"/>
        </xdr:cNvPr>
        <xdr:cNvSpPr/>
      </xdr:nvSpPr>
      <xdr:spPr>
        <a:xfrm>
          <a:off x="12058650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Géographie</a:t>
          </a:r>
        </a:p>
      </xdr:txBody>
    </xdr:sp>
    <xdr:clientData/>
  </xdr:twoCellAnchor>
  <xdr:twoCellAnchor>
    <xdr:from>
      <xdr:col>18</xdr:col>
      <xdr:colOff>0</xdr:colOff>
      <xdr:row>14</xdr:row>
      <xdr:rowOff>185738</xdr:rowOff>
    </xdr:from>
    <xdr:to>
      <xdr:col>18</xdr:col>
      <xdr:colOff>1076325</xdr:colOff>
      <xdr:row>16</xdr:row>
      <xdr:rowOff>166688</xdr:rowOff>
    </xdr:to>
    <xdr:sp macro="" textlink="">
      <xdr:nvSpPr>
        <xdr:cNvPr id="19" name="Rectangle à coins arrondis 18">
          <a:hlinkClick xmlns:r="http://schemas.openxmlformats.org/officeDocument/2006/relationships" r:id="rId20"/>
        </xdr:cNvPr>
        <xdr:cNvSpPr/>
      </xdr:nvSpPr>
      <xdr:spPr>
        <a:xfrm>
          <a:off x="13325475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Sciences</a:t>
          </a:r>
        </a:p>
      </xdr:txBody>
    </xdr:sp>
    <xdr:clientData/>
  </xdr:twoCellAnchor>
  <xdr:twoCellAnchor>
    <xdr:from>
      <xdr:col>20</xdr:col>
      <xdr:colOff>0</xdr:colOff>
      <xdr:row>14</xdr:row>
      <xdr:rowOff>185738</xdr:rowOff>
    </xdr:from>
    <xdr:to>
      <xdr:col>20</xdr:col>
      <xdr:colOff>1076325</xdr:colOff>
      <xdr:row>16</xdr:row>
      <xdr:rowOff>166688</xdr:rowOff>
    </xdr:to>
    <xdr:sp macro="" textlink="">
      <xdr:nvSpPr>
        <xdr:cNvPr id="20" name="Rectangle à coins arrondis 19">
          <a:hlinkClick xmlns:r="http://schemas.openxmlformats.org/officeDocument/2006/relationships" r:id="rId21"/>
        </xdr:cNvPr>
        <xdr:cNvSpPr/>
      </xdr:nvSpPr>
      <xdr:spPr>
        <a:xfrm>
          <a:off x="14592300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Anglais</a:t>
          </a:r>
        </a:p>
      </xdr:txBody>
    </xdr:sp>
    <xdr:clientData/>
  </xdr:twoCellAnchor>
  <xdr:twoCellAnchor>
    <xdr:from>
      <xdr:col>22</xdr:col>
      <xdr:colOff>0</xdr:colOff>
      <xdr:row>14</xdr:row>
      <xdr:rowOff>185738</xdr:rowOff>
    </xdr:from>
    <xdr:to>
      <xdr:col>22</xdr:col>
      <xdr:colOff>1076325</xdr:colOff>
      <xdr:row>16</xdr:row>
      <xdr:rowOff>166688</xdr:rowOff>
    </xdr:to>
    <xdr:sp macro="" textlink="">
      <xdr:nvSpPr>
        <xdr:cNvPr id="21" name="Rectangle à coins arrondis 20">
          <a:hlinkClick xmlns:r="http://schemas.openxmlformats.org/officeDocument/2006/relationships" r:id="rId22"/>
        </xdr:cNvPr>
        <xdr:cNvSpPr/>
      </xdr:nvSpPr>
      <xdr:spPr>
        <a:xfrm>
          <a:off x="15859125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EPS</a:t>
          </a:r>
        </a:p>
      </xdr:txBody>
    </xdr:sp>
    <xdr:clientData/>
  </xdr:twoCellAnchor>
  <xdr:twoCellAnchor>
    <xdr:from>
      <xdr:col>16</xdr:col>
      <xdr:colOff>0</xdr:colOff>
      <xdr:row>17</xdr:row>
      <xdr:rowOff>185738</xdr:rowOff>
    </xdr:from>
    <xdr:to>
      <xdr:col>16</xdr:col>
      <xdr:colOff>1076325</xdr:colOff>
      <xdr:row>19</xdr:row>
      <xdr:rowOff>166688</xdr:rowOff>
    </xdr:to>
    <xdr:sp macro="" textlink="">
      <xdr:nvSpPr>
        <xdr:cNvPr id="22" name="Rectangle à coins arrondis 21">
          <a:hlinkClick xmlns:r="http://schemas.openxmlformats.org/officeDocument/2006/relationships" r:id="rId23"/>
        </xdr:cNvPr>
        <xdr:cNvSpPr/>
      </xdr:nvSpPr>
      <xdr:spPr>
        <a:xfrm>
          <a:off x="12058650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ysClr val="windowText" lastClr="000000"/>
              </a:solidFill>
            </a:rPr>
            <a:t>Comportement</a:t>
          </a:r>
        </a:p>
      </xdr:txBody>
    </xdr:sp>
    <xdr:clientData/>
  </xdr:twoCellAnchor>
  <xdr:twoCellAnchor>
    <xdr:from>
      <xdr:col>18</xdr:col>
      <xdr:colOff>0</xdr:colOff>
      <xdr:row>17</xdr:row>
      <xdr:rowOff>185738</xdr:rowOff>
    </xdr:from>
    <xdr:to>
      <xdr:col>18</xdr:col>
      <xdr:colOff>1076325</xdr:colOff>
      <xdr:row>19</xdr:row>
      <xdr:rowOff>166688</xdr:rowOff>
    </xdr:to>
    <xdr:sp macro="" textlink="">
      <xdr:nvSpPr>
        <xdr:cNvPr id="23" name="Rectangle à coins arrondis 22">
          <a:hlinkClick xmlns:r="http://schemas.openxmlformats.org/officeDocument/2006/relationships" r:id="rId24"/>
        </xdr:cNvPr>
        <xdr:cNvSpPr/>
      </xdr:nvSpPr>
      <xdr:spPr>
        <a:xfrm>
          <a:off x="13325475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Bilans</a:t>
          </a:r>
        </a:p>
      </xdr:txBody>
    </xdr:sp>
    <xdr:clientData/>
  </xdr:twoCellAnchor>
  <xdr:twoCellAnchor>
    <xdr:from>
      <xdr:col>20</xdr:col>
      <xdr:colOff>0</xdr:colOff>
      <xdr:row>17</xdr:row>
      <xdr:rowOff>185738</xdr:rowOff>
    </xdr:from>
    <xdr:to>
      <xdr:col>20</xdr:col>
      <xdr:colOff>1076325</xdr:colOff>
      <xdr:row>19</xdr:row>
      <xdr:rowOff>166688</xdr:rowOff>
    </xdr:to>
    <xdr:sp macro="" textlink="">
      <xdr:nvSpPr>
        <xdr:cNvPr id="24" name="Rectangle à coins arrondis 23">
          <a:hlinkClick xmlns:r="http://schemas.openxmlformats.org/officeDocument/2006/relationships" r:id="rId25"/>
        </xdr:cNvPr>
        <xdr:cNvSpPr/>
      </xdr:nvSpPr>
      <xdr:spPr>
        <a:xfrm>
          <a:off x="14592300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Bulletins</a:t>
          </a:r>
        </a:p>
      </xdr:txBody>
    </xdr:sp>
    <xdr:clientData/>
  </xdr:twoCellAnchor>
  <xdr:twoCellAnchor>
    <xdr:from>
      <xdr:col>22</xdr:col>
      <xdr:colOff>0</xdr:colOff>
      <xdr:row>17</xdr:row>
      <xdr:rowOff>185738</xdr:rowOff>
    </xdr:from>
    <xdr:to>
      <xdr:col>22</xdr:col>
      <xdr:colOff>1076325</xdr:colOff>
      <xdr:row>19</xdr:row>
      <xdr:rowOff>166688</xdr:rowOff>
    </xdr:to>
    <xdr:sp macro="" textlink="">
      <xdr:nvSpPr>
        <xdr:cNvPr id="25" name="Rectangle à coins arrondis 24">
          <a:hlinkClick xmlns:r="http://schemas.openxmlformats.org/officeDocument/2006/relationships" r:id="rId26"/>
        </xdr:cNvPr>
        <xdr:cNvSpPr/>
      </xdr:nvSpPr>
      <xdr:spPr>
        <a:xfrm>
          <a:off x="15859125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Données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0</xdr:colOff>
      <xdr:row>3</xdr:row>
      <xdr:rowOff>0</xdr:rowOff>
    </xdr:from>
    <xdr:to>
      <xdr:col>16</xdr:col>
      <xdr:colOff>1076325</xdr:colOff>
      <xdr:row>4</xdr:row>
      <xdr:rowOff>171450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2058650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Orthographe</a:t>
          </a:r>
        </a:p>
      </xdr:txBody>
    </xdr:sp>
    <xdr:clientData/>
  </xdr:twoCellAnchor>
  <xdr:twoCellAnchor>
    <xdr:from>
      <xdr:col>18</xdr:col>
      <xdr:colOff>0</xdr:colOff>
      <xdr:row>3</xdr:row>
      <xdr:rowOff>0</xdr:rowOff>
    </xdr:from>
    <xdr:to>
      <xdr:col>18</xdr:col>
      <xdr:colOff>1076325</xdr:colOff>
      <xdr:row>4</xdr:row>
      <xdr:rowOff>171450</xdr:rowOff>
    </xdr:to>
    <xdr:sp macro="" textlink="">
      <xdr:nvSpPr>
        <xdr:cNvPr id="3" name="Rectangle à coins arrondis 2">
          <a:hlinkClick xmlns:r="http://schemas.openxmlformats.org/officeDocument/2006/relationships" r:id="rId3"/>
        </xdr:cNvPr>
        <xdr:cNvSpPr/>
      </xdr:nvSpPr>
      <xdr:spPr>
        <a:xfrm>
          <a:off x="13325475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Conjugaison</a:t>
          </a:r>
        </a:p>
      </xdr:txBody>
    </xdr:sp>
    <xdr:clientData/>
  </xdr:twoCellAnchor>
  <xdr:twoCellAnchor>
    <xdr:from>
      <xdr:col>20</xdr:col>
      <xdr:colOff>0</xdr:colOff>
      <xdr:row>3</xdr:row>
      <xdr:rowOff>0</xdr:rowOff>
    </xdr:from>
    <xdr:to>
      <xdr:col>20</xdr:col>
      <xdr:colOff>1076325</xdr:colOff>
      <xdr:row>4</xdr:row>
      <xdr:rowOff>171450</xdr:rowOff>
    </xdr:to>
    <xdr:sp macro="" textlink="">
      <xdr:nvSpPr>
        <xdr:cNvPr id="4" name="Rectangle à coins arrondis 3">
          <a:hlinkClick xmlns:r="http://schemas.openxmlformats.org/officeDocument/2006/relationships" r:id="rId4"/>
        </xdr:cNvPr>
        <xdr:cNvSpPr/>
      </xdr:nvSpPr>
      <xdr:spPr>
        <a:xfrm>
          <a:off x="14592300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Grammaire</a:t>
          </a:r>
        </a:p>
      </xdr:txBody>
    </xdr:sp>
    <xdr:clientData/>
  </xdr:twoCellAnchor>
  <xdr:twoCellAnchor>
    <xdr:from>
      <xdr:col>22</xdr:col>
      <xdr:colOff>0</xdr:colOff>
      <xdr:row>3</xdr:row>
      <xdr:rowOff>0</xdr:rowOff>
    </xdr:from>
    <xdr:to>
      <xdr:col>22</xdr:col>
      <xdr:colOff>1076325</xdr:colOff>
      <xdr:row>4</xdr:row>
      <xdr:rowOff>171450</xdr:rowOff>
    </xdr:to>
    <xdr:sp macro="" textlink="">
      <xdr:nvSpPr>
        <xdr:cNvPr id="5" name="Rectangle à coins arrondis 4">
          <a:hlinkClick xmlns:r="http://schemas.openxmlformats.org/officeDocument/2006/relationships" r:id="rId6"/>
        </xdr:cNvPr>
        <xdr:cNvSpPr/>
      </xdr:nvSpPr>
      <xdr:spPr>
        <a:xfrm>
          <a:off x="15859125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Vocabulaire</a:t>
          </a:r>
        </a:p>
      </xdr:txBody>
    </xdr:sp>
    <xdr:clientData/>
  </xdr:twoCellAnchor>
  <xdr:twoCellAnchor>
    <xdr:from>
      <xdr:col>16</xdr:col>
      <xdr:colOff>0</xdr:colOff>
      <xdr:row>5</xdr:row>
      <xdr:rowOff>185738</xdr:rowOff>
    </xdr:from>
    <xdr:to>
      <xdr:col>16</xdr:col>
      <xdr:colOff>1076325</xdr:colOff>
      <xdr:row>7</xdr:row>
      <xdr:rowOff>166688</xdr:rowOff>
    </xdr:to>
    <xdr:sp macro="" textlink="">
      <xdr:nvSpPr>
        <xdr:cNvPr id="6" name="Rectangle à coins arrondis 5">
          <a:hlinkClick xmlns:r="http://schemas.openxmlformats.org/officeDocument/2006/relationships" r:id="rId7"/>
        </xdr:cNvPr>
        <xdr:cNvSpPr/>
      </xdr:nvSpPr>
      <xdr:spPr>
        <a:xfrm>
          <a:off x="12058650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Ecrit</a:t>
          </a:r>
        </a:p>
      </xdr:txBody>
    </xdr:sp>
    <xdr:clientData/>
  </xdr:twoCellAnchor>
  <xdr:twoCellAnchor>
    <xdr:from>
      <xdr:col>18</xdr:col>
      <xdr:colOff>0</xdr:colOff>
      <xdr:row>5</xdr:row>
      <xdr:rowOff>185738</xdr:rowOff>
    </xdr:from>
    <xdr:to>
      <xdr:col>18</xdr:col>
      <xdr:colOff>1076325</xdr:colOff>
      <xdr:row>7</xdr:row>
      <xdr:rowOff>166688</xdr:rowOff>
    </xdr:to>
    <xdr:sp macro="" textlink="">
      <xdr:nvSpPr>
        <xdr:cNvPr id="7" name="Rectangle à coins arrondis 6">
          <a:hlinkClick xmlns:r="http://schemas.openxmlformats.org/officeDocument/2006/relationships" r:id="rId8"/>
        </xdr:cNvPr>
        <xdr:cNvSpPr/>
      </xdr:nvSpPr>
      <xdr:spPr>
        <a:xfrm>
          <a:off x="13325475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Dictée</a:t>
          </a:r>
        </a:p>
      </xdr:txBody>
    </xdr:sp>
    <xdr:clientData/>
  </xdr:twoCellAnchor>
  <xdr:twoCellAnchor>
    <xdr:from>
      <xdr:col>20</xdr:col>
      <xdr:colOff>0</xdr:colOff>
      <xdr:row>5</xdr:row>
      <xdr:rowOff>185738</xdr:rowOff>
    </xdr:from>
    <xdr:to>
      <xdr:col>20</xdr:col>
      <xdr:colOff>1076325</xdr:colOff>
      <xdr:row>7</xdr:row>
      <xdr:rowOff>166688</xdr:rowOff>
    </xdr:to>
    <xdr:sp macro="" textlink="">
      <xdr:nvSpPr>
        <xdr:cNvPr id="8" name="Rectangle à coins arrondis 7">
          <a:hlinkClick xmlns:r="http://schemas.openxmlformats.org/officeDocument/2006/relationships" r:id="rId9"/>
        </xdr:cNvPr>
        <xdr:cNvSpPr/>
      </xdr:nvSpPr>
      <xdr:spPr>
        <a:xfrm>
          <a:off x="14592300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Exposé</a:t>
          </a:r>
        </a:p>
      </xdr:txBody>
    </xdr:sp>
    <xdr:clientData/>
  </xdr:twoCellAnchor>
  <xdr:twoCellAnchor>
    <xdr:from>
      <xdr:col>22</xdr:col>
      <xdr:colOff>0</xdr:colOff>
      <xdr:row>5</xdr:row>
      <xdr:rowOff>185738</xdr:rowOff>
    </xdr:from>
    <xdr:to>
      <xdr:col>22</xdr:col>
      <xdr:colOff>1076325</xdr:colOff>
      <xdr:row>7</xdr:row>
      <xdr:rowOff>166688</xdr:rowOff>
    </xdr:to>
    <xdr:sp macro="" textlink="">
      <xdr:nvSpPr>
        <xdr:cNvPr id="9" name="Rectangle à coins arrondis 8">
          <a:hlinkClick xmlns:r="http://schemas.openxmlformats.org/officeDocument/2006/relationships" r:id="rId10"/>
        </xdr:cNvPr>
        <xdr:cNvSpPr/>
      </xdr:nvSpPr>
      <xdr:spPr>
        <a:xfrm>
          <a:off x="15859125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Lecture</a:t>
          </a:r>
        </a:p>
      </xdr:txBody>
    </xdr:sp>
    <xdr:clientData/>
  </xdr:twoCellAnchor>
  <xdr:twoCellAnchor>
    <xdr:from>
      <xdr:col>16</xdr:col>
      <xdr:colOff>0</xdr:colOff>
      <xdr:row>8</xdr:row>
      <xdr:rowOff>185738</xdr:rowOff>
    </xdr:from>
    <xdr:to>
      <xdr:col>16</xdr:col>
      <xdr:colOff>1076325</xdr:colOff>
      <xdr:row>10</xdr:row>
      <xdr:rowOff>166688</xdr:rowOff>
    </xdr:to>
    <xdr:sp macro="" textlink="">
      <xdr:nvSpPr>
        <xdr:cNvPr id="10" name="Rectangle à coins arrondis 9">
          <a:hlinkClick xmlns:r="http://schemas.openxmlformats.org/officeDocument/2006/relationships" r:id="rId11"/>
        </xdr:cNvPr>
        <xdr:cNvSpPr/>
      </xdr:nvSpPr>
      <xdr:spPr>
        <a:xfrm>
          <a:off x="12058650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Poésie</a:t>
          </a:r>
        </a:p>
      </xdr:txBody>
    </xdr:sp>
    <xdr:clientData/>
  </xdr:twoCellAnchor>
  <xdr:twoCellAnchor>
    <xdr:from>
      <xdr:col>18</xdr:col>
      <xdr:colOff>0</xdr:colOff>
      <xdr:row>8</xdr:row>
      <xdr:rowOff>185738</xdr:rowOff>
    </xdr:from>
    <xdr:to>
      <xdr:col>18</xdr:col>
      <xdr:colOff>1076325</xdr:colOff>
      <xdr:row>10</xdr:row>
      <xdr:rowOff>166688</xdr:rowOff>
    </xdr:to>
    <xdr:sp macro="" textlink="">
      <xdr:nvSpPr>
        <xdr:cNvPr id="11" name="Rectangle à coins arrondis 10">
          <a:hlinkClick xmlns:r="http://schemas.openxmlformats.org/officeDocument/2006/relationships" r:id="rId12"/>
        </xdr:cNvPr>
        <xdr:cNvSpPr/>
      </xdr:nvSpPr>
      <xdr:spPr>
        <a:xfrm>
          <a:off x="13325475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Numération</a:t>
          </a:r>
        </a:p>
      </xdr:txBody>
    </xdr:sp>
    <xdr:clientData/>
  </xdr:twoCellAnchor>
  <xdr:twoCellAnchor>
    <xdr:from>
      <xdr:col>20</xdr:col>
      <xdr:colOff>0</xdr:colOff>
      <xdr:row>8</xdr:row>
      <xdr:rowOff>185738</xdr:rowOff>
    </xdr:from>
    <xdr:to>
      <xdr:col>20</xdr:col>
      <xdr:colOff>1076325</xdr:colOff>
      <xdr:row>10</xdr:row>
      <xdr:rowOff>166688</xdr:rowOff>
    </xdr:to>
    <xdr:sp macro="" textlink="">
      <xdr:nvSpPr>
        <xdr:cNvPr id="12" name="Rectangle à coins arrondis 11">
          <a:hlinkClick xmlns:r="http://schemas.openxmlformats.org/officeDocument/2006/relationships" r:id="rId13"/>
        </xdr:cNvPr>
        <xdr:cNvSpPr/>
      </xdr:nvSpPr>
      <xdr:spPr>
        <a:xfrm>
          <a:off x="14592300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Calcul</a:t>
          </a:r>
        </a:p>
      </xdr:txBody>
    </xdr:sp>
    <xdr:clientData/>
  </xdr:twoCellAnchor>
  <xdr:twoCellAnchor>
    <xdr:from>
      <xdr:col>22</xdr:col>
      <xdr:colOff>0</xdr:colOff>
      <xdr:row>8</xdr:row>
      <xdr:rowOff>185738</xdr:rowOff>
    </xdr:from>
    <xdr:to>
      <xdr:col>22</xdr:col>
      <xdr:colOff>1076325</xdr:colOff>
      <xdr:row>10</xdr:row>
      <xdr:rowOff>166688</xdr:rowOff>
    </xdr:to>
    <xdr:sp macro="" textlink="">
      <xdr:nvSpPr>
        <xdr:cNvPr id="13" name="Rectangle à coins arrondis 12">
          <a:hlinkClick xmlns:r="http://schemas.openxmlformats.org/officeDocument/2006/relationships" r:id="rId14"/>
        </xdr:cNvPr>
        <xdr:cNvSpPr/>
      </xdr:nvSpPr>
      <xdr:spPr>
        <a:xfrm>
          <a:off x="15859125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Calcul</a:t>
          </a:r>
          <a:r>
            <a:rPr lang="fr-FR" sz="1100" b="1" baseline="0">
              <a:solidFill>
                <a:sysClr val="windowText" lastClr="000000"/>
              </a:solidFill>
            </a:rPr>
            <a:t> mental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16</xdr:col>
      <xdr:colOff>0</xdr:colOff>
      <xdr:row>11</xdr:row>
      <xdr:rowOff>185738</xdr:rowOff>
    </xdr:from>
    <xdr:to>
      <xdr:col>16</xdr:col>
      <xdr:colOff>1076325</xdr:colOff>
      <xdr:row>13</xdr:row>
      <xdr:rowOff>166688</xdr:rowOff>
    </xdr:to>
    <xdr:sp macro="" textlink="">
      <xdr:nvSpPr>
        <xdr:cNvPr id="14" name="Rectangle à coins arrondis 13">
          <a:hlinkClick xmlns:r="http://schemas.openxmlformats.org/officeDocument/2006/relationships" r:id="rId15"/>
        </xdr:cNvPr>
        <xdr:cNvSpPr/>
      </xdr:nvSpPr>
      <xdr:spPr>
        <a:xfrm>
          <a:off x="12058650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Problèmes</a:t>
          </a:r>
        </a:p>
      </xdr:txBody>
    </xdr:sp>
    <xdr:clientData/>
  </xdr:twoCellAnchor>
  <xdr:twoCellAnchor>
    <xdr:from>
      <xdr:col>18</xdr:col>
      <xdr:colOff>0</xdr:colOff>
      <xdr:row>11</xdr:row>
      <xdr:rowOff>185738</xdr:rowOff>
    </xdr:from>
    <xdr:to>
      <xdr:col>18</xdr:col>
      <xdr:colOff>1076325</xdr:colOff>
      <xdr:row>13</xdr:row>
      <xdr:rowOff>166688</xdr:rowOff>
    </xdr:to>
    <xdr:sp macro="" textlink="">
      <xdr:nvSpPr>
        <xdr:cNvPr id="15" name="Rectangle à coins arrondis 14">
          <a:hlinkClick xmlns:r="http://schemas.openxmlformats.org/officeDocument/2006/relationships" r:id="rId16"/>
        </xdr:cNvPr>
        <xdr:cNvSpPr/>
      </xdr:nvSpPr>
      <xdr:spPr>
        <a:xfrm>
          <a:off x="13325475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Mesures</a:t>
          </a:r>
        </a:p>
      </xdr:txBody>
    </xdr:sp>
    <xdr:clientData/>
  </xdr:twoCellAnchor>
  <xdr:twoCellAnchor>
    <xdr:from>
      <xdr:col>20</xdr:col>
      <xdr:colOff>0</xdr:colOff>
      <xdr:row>11</xdr:row>
      <xdr:rowOff>185738</xdr:rowOff>
    </xdr:from>
    <xdr:to>
      <xdr:col>20</xdr:col>
      <xdr:colOff>1076325</xdr:colOff>
      <xdr:row>13</xdr:row>
      <xdr:rowOff>166688</xdr:rowOff>
    </xdr:to>
    <xdr:sp macro="" textlink="">
      <xdr:nvSpPr>
        <xdr:cNvPr id="16" name="Rectangle à coins arrondis 15">
          <a:hlinkClick xmlns:r="http://schemas.openxmlformats.org/officeDocument/2006/relationships" r:id="rId17"/>
        </xdr:cNvPr>
        <xdr:cNvSpPr/>
      </xdr:nvSpPr>
      <xdr:spPr>
        <a:xfrm>
          <a:off x="14592300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Géométrie</a:t>
          </a:r>
        </a:p>
      </xdr:txBody>
    </xdr:sp>
    <xdr:clientData/>
  </xdr:twoCellAnchor>
  <xdr:twoCellAnchor>
    <xdr:from>
      <xdr:col>22</xdr:col>
      <xdr:colOff>0</xdr:colOff>
      <xdr:row>11</xdr:row>
      <xdr:rowOff>185738</xdr:rowOff>
    </xdr:from>
    <xdr:to>
      <xdr:col>22</xdr:col>
      <xdr:colOff>1076325</xdr:colOff>
      <xdr:row>13</xdr:row>
      <xdr:rowOff>166688</xdr:rowOff>
    </xdr:to>
    <xdr:sp macro="" textlink="">
      <xdr:nvSpPr>
        <xdr:cNvPr id="17" name="Rectangle à coins arrondis 16">
          <a:hlinkClick xmlns:r="http://schemas.openxmlformats.org/officeDocument/2006/relationships" r:id="rId18"/>
        </xdr:cNvPr>
        <xdr:cNvSpPr/>
      </xdr:nvSpPr>
      <xdr:spPr>
        <a:xfrm>
          <a:off x="15859125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Histoire</a:t>
          </a:r>
        </a:p>
      </xdr:txBody>
    </xdr:sp>
    <xdr:clientData/>
  </xdr:twoCellAnchor>
  <xdr:twoCellAnchor>
    <xdr:from>
      <xdr:col>16</xdr:col>
      <xdr:colOff>0</xdr:colOff>
      <xdr:row>14</xdr:row>
      <xdr:rowOff>185738</xdr:rowOff>
    </xdr:from>
    <xdr:to>
      <xdr:col>16</xdr:col>
      <xdr:colOff>1076325</xdr:colOff>
      <xdr:row>16</xdr:row>
      <xdr:rowOff>166688</xdr:rowOff>
    </xdr:to>
    <xdr:sp macro="" textlink="">
      <xdr:nvSpPr>
        <xdr:cNvPr id="18" name="Rectangle à coins arrondis 17">
          <a:hlinkClick xmlns:r="http://schemas.openxmlformats.org/officeDocument/2006/relationships" r:id="rId19"/>
        </xdr:cNvPr>
        <xdr:cNvSpPr/>
      </xdr:nvSpPr>
      <xdr:spPr>
        <a:xfrm>
          <a:off x="12058650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Géographie</a:t>
          </a:r>
        </a:p>
      </xdr:txBody>
    </xdr:sp>
    <xdr:clientData/>
  </xdr:twoCellAnchor>
  <xdr:twoCellAnchor>
    <xdr:from>
      <xdr:col>18</xdr:col>
      <xdr:colOff>0</xdr:colOff>
      <xdr:row>14</xdr:row>
      <xdr:rowOff>185738</xdr:rowOff>
    </xdr:from>
    <xdr:to>
      <xdr:col>18</xdr:col>
      <xdr:colOff>1076325</xdr:colOff>
      <xdr:row>16</xdr:row>
      <xdr:rowOff>166688</xdr:rowOff>
    </xdr:to>
    <xdr:sp macro="" textlink="">
      <xdr:nvSpPr>
        <xdr:cNvPr id="19" name="Rectangle à coins arrondis 18">
          <a:hlinkClick xmlns:r="http://schemas.openxmlformats.org/officeDocument/2006/relationships" r:id="rId20"/>
        </xdr:cNvPr>
        <xdr:cNvSpPr/>
      </xdr:nvSpPr>
      <xdr:spPr>
        <a:xfrm>
          <a:off x="13325475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Sciences</a:t>
          </a:r>
        </a:p>
      </xdr:txBody>
    </xdr:sp>
    <xdr:clientData/>
  </xdr:twoCellAnchor>
  <xdr:twoCellAnchor>
    <xdr:from>
      <xdr:col>20</xdr:col>
      <xdr:colOff>0</xdr:colOff>
      <xdr:row>14</xdr:row>
      <xdr:rowOff>185738</xdr:rowOff>
    </xdr:from>
    <xdr:to>
      <xdr:col>20</xdr:col>
      <xdr:colOff>1076325</xdr:colOff>
      <xdr:row>16</xdr:row>
      <xdr:rowOff>166688</xdr:rowOff>
    </xdr:to>
    <xdr:sp macro="" textlink="">
      <xdr:nvSpPr>
        <xdr:cNvPr id="20" name="Rectangle à coins arrondis 19">
          <a:hlinkClick xmlns:r="http://schemas.openxmlformats.org/officeDocument/2006/relationships" r:id="rId21"/>
        </xdr:cNvPr>
        <xdr:cNvSpPr/>
      </xdr:nvSpPr>
      <xdr:spPr>
        <a:xfrm>
          <a:off x="14592300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Anglais</a:t>
          </a:r>
        </a:p>
      </xdr:txBody>
    </xdr:sp>
    <xdr:clientData/>
  </xdr:twoCellAnchor>
  <xdr:twoCellAnchor>
    <xdr:from>
      <xdr:col>22</xdr:col>
      <xdr:colOff>0</xdr:colOff>
      <xdr:row>14</xdr:row>
      <xdr:rowOff>185738</xdr:rowOff>
    </xdr:from>
    <xdr:to>
      <xdr:col>22</xdr:col>
      <xdr:colOff>1076325</xdr:colOff>
      <xdr:row>16</xdr:row>
      <xdr:rowOff>166688</xdr:rowOff>
    </xdr:to>
    <xdr:sp macro="" textlink="">
      <xdr:nvSpPr>
        <xdr:cNvPr id="21" name="Rectangle à coins arrondis 20">
          <a:hlinkClick xmlns:r="http://schemas.openxmlformats.org/officeDocument/2006/relationships" r:id="rId22"/>
        </xdr:cNvPr>
        <xdr:cNvSpPr/>
      </xdr:nvSpPr>
      <xdr:spPr>
        <a:xfrm>
          <a:off x="15859125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EPS</a:t>
          </a:r>
        </a:p>
      </xdr:txBody>
    </xdr:sp>
    <xdr:clientData/>
  </xdr:twoCellAnchor>
  <xdr:twoCellAnchor>
    <xdr:from>
      <xdr:col>16</xdr:col>
      <xdr:colOff>0</xdr:colOff>
      <xdr:row>17</xdr:row>
      <xdr:rowOff>185738</xdr:rowOff>
    </xdr:from>
    <xdr:to>
      <xdr:col>16</xdr:col>
      <xdr:colOff>1076325</xdr:colOff>
      <xdr:row>19</xdr:row>
      <xdr:rowOff>166688</xdr:rowOff>
    </xdr:to>
    <xdr:sp macro="" textlink="">
      <xdr:nvSpPr>
        <xdr:cNvPr id="22" name="Rectangle à coins arrondis 21">
          <a:hlinkClick xmlns:r="http://schemas.openxmlformats.org/officeDocument/2006/relationships" r:id="rId23"/>
        </xdr:cNvPr>
        <xdr:cNvSpPr/>
      </xdr:nvSpPr>
      <xdr:spPr>
        <a:xfrm>
          <a:off x="12058650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ysClr val="windowText" lastClr="000000"/>
              </a:solidFill>
            </a:rPr>
            <a:t>Comportement</a:t>
          </a:r>
        </a:p>
      </xdr:txBody>
    </xdr:sp>
    <xdr:clientData/>
  </xdr:twoCellAnchor>
  <xdr:twoCellAnchor>
    <xdr:from>
      <xdr:col>18</xdr:col>
      <xdr:colOff>0</xdr:colOff>
      <xdr:row>17</xdr:row>
      <xdr:rowOff>185738</xdr:rowOff>
    </xdr:from>
    <xdr:to>
      <xdr:col>18</xdr:col>
      <xdr:colOff>1076325</xdr:colOff>
      <xdr:row>19</xdr:row>
      <xdr:rowOff>166688</xdr:rowOff>
    </xdr:to>
    <xdr:sp macro="" textlink="">
      <xdr:nvSpPr>
        <xdr:cNvPr id="23" name="Rectangle à coins arrondis 22">
          <a:hlinkClick xmlns:r="http://schemas.openxmlformats.org/officeDocument/2006/relationships" r:id="rId24"/>
        </xdr:cNvPr>
        <xdr:cNvSpPr/>
      </xdr:nvSpPr>
      <xdr:spPr>
        <a:xfrm>
          <a:off x="13325475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Bilans</a:t>
          </a:r>
        </a:p>
      </xdr:txBody>
    </xdr:sp>
    <xdr:clientData/>
  </xdr:twoCellAnchor>
  <xdr:twoCellAnchor>
    <xdr:from>
      <xdr:col>20</xdr:col>
      <xdr:colOff>0</xdr:colOff>
      <xdr:row>17</xdr:row>
      <xdr:rowOff>185738</xdr:rowOff>
    </xdr:from>
    <xdr:to>
      <xdr:col>20</xdr:col>
      <xdr:colOff>1076325</xdr:colOff>
      <xdr:row>19</xdr:row>
      <xdr:rowOff>166688</xdr:rowOff>
    </xdr:to>
    <xdr:sp macro="" textlink="">
      <xdr:nvSpPr>
        <xdr:cNvPr id="24" name="Rectangle à coins arrondis 23">
          <a:hlinkClick xmlns:r="http://schemas.openxmlformats.org/officeDocument/2006/relationships" r:id="rId25"/>
        </xdr:cNvPr>
        <xdr:cNvSpPr/>
      </xdr:nvSpPr>
      <xdr:spPr>
        <a:xfrm>
          <a:off x="14592300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Bulletins</a:t>
          </a:r>
        </a:p>
      </xdr:txBody>
    </xdr:sp>
    <xdr:clientData/>
  </xdr:twoCellAnchor>
  <xdr:twoCellAnchor>
    <xdr:from>
      <xdr:col>22</xdr:col>
      <xdr:colOff>0</xdr:colOff>
      <xdr:row>17</xdr:row>
      <xdr:rowOff>185738</xdr:rowOff>
    </xdr:from>
    <xdr:to>
      <xdr:col>22</xdr:col>
      <xdr:colOff>1076325</xdr:colOff>
      <xdr:row>19</xdr:row>
      <xdr:rowOff>166688</xdr:rowOff>
    </xdr:to>
    <xdr:sp macro="" textlink="">
      <xdr:nvSpPr>
        <xdr:cNvPr id="25" name="Rectangle à coins arrondis 24">
          <a:hlinkClick xmlns:r="http://schemas.openxmlformats.org/officeDocument/2006/relationships" r:id="rId26"/>
        </xdr:cNvPr>
        <xdr:cNvSpPr/>
      </xdr:nvSpPr>
      <xdr:spPr>
        <a:xfrm>
          <a:off x="15859125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Données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0</xdr:colOff>
      <xdr:row>3</xdr:row>
      <xdr:rowOff>0</xdr:rowOff>
    </xdr:from>
    <xdr:to>
      <xdr:col>16</xdr:col>
      <xdr:colOff>1076325</xdr:colOff>
      <xdr:row>4</xdr:row>
      <xdr:rowOff>171450</xdr:rowOff>
    </xdr:to>
    <xdr:sp macro="" textlink="">
      <xdr:nvSpPr>
        <xdr:cNvPr id="26" name="Rectangle à coins arrondis 25">
          <a:hlinkClick xmlns:r="http://schemas.openxmlformats.org/officeDocument/2006/relationships" r:id="rId1"/>
        </xdr:cNvPr>
        <xdr:cNvSpPr/>
      </xdr:nvSpPr>
      <xdr:spPr>
        <a:xfrm>
          <a:off x="12058650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Orthographe</a:t>
          </a:r>
        </a:p>
      </xdr:txBody>
    </xdr:sp>
    <xdr:clientData/>
  </xdr:twoCellAnchor>
  <xdr:twoCellAnchor>
    <xdr:from>
      <xdr:col>18</xdr:col>
      <xdr:colOff>0</xdr:colOff>
      <xdr:row>3</xdr:row>
      <xdr:rowOff>0</xdr:rowOff>
    </xdr:from>
    <xdr:to>
      <xdr:col>18</xdr:col>
      <xdr:colOff>1076325</xdr:colOff>
      <xdr:row>4</xdr:row>
      <xdr:rowOff>171450</xdr:rowOff>
    </xdr:to>
    <xdr:sp macro="" textlink="">
      <xdr:nvSpPr>
        <xdr:cNvPr id="27" name="Rectangle à coins arrondis 26">
          <a:hlinkClick xmlns:r="http://schemas.openxmlformats.org/officeDocument/2006/relationships" r:id="rId3"/>
        </xdr:cNvPr>
        <xdr:cNvSpPr/>
      </xdr:nvSpPr>
      <xdr:spPr>
        <a:xfrm>
          <a:off x="13325475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Conjugaison</a:t>
          </a:r>
        </a:p>
      </xdr:txBody>
    </xdr:sp>
    <xdr:clientData/>
  </xdr:twoCellAnchor>
  <xdr:twoCellAnchor>
    <xdr:from>
      <xdr:col>20</xdr:col>
      <xdr:colOff>0</xdr:colOff>
      <xdr:row>3</xdr:row>
      <xdr:rowOff>0</xdr:rowOff>
    </xdr:from>
    <xdr:to>
      <xdr:col>20</xdr:col>
      <xdr:colOff>1076325</xdr:colOff>
      <xdr:row>4</xdr:row>
      <xdr:rowOff>171450</xdr:rowOff>
    </xdr:to>
    <xdr:sp macro="" textlink="">
      <xdr:nvSpPr>
        <xdr:cNvPr id="28" name="Rectangle à coins arrondis 27">
          <a:hlinkClick xmlns:r="http://schemas.openxmlformats.org/officeDocument/2006/relationships" r:id="rId4"/>
        </xdr:cNvPr>
        <xdr:cNvSpPr/>
      </xdr:nvSpPr>
      <xdr:spPr>
        <a:xfrm>
          <a:off x="14592300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Grammaire</a:t>
          </a:r>
        </a:p>
      </xdr:txBody>
    </xdr:sp>
    <xdr:clientData/>
  </xdr:twoCellAnchor>
  <xdr:twoCellAnchor>
    <xdr:from>
      <xdr:col>22</xdr:col>
      <xdr:colOff>0</xdr:colOff>
      <xdr:row>3</xdr:row>
      <xdr:rowOff>0</xdr:rowOff>
    </xdr:from>
    <xdr:to>
      <xdr:col>22</xdr:col>
      <xdr:colOff>1076325</xdr:colOff>
      <xdr:row>4</xdr:row>
      <xdr:rowOff>171450</xdr:rowOff>
    </xdr:to>
    <xdr:sp macro="" textlink="">
      <xdr:nvSpPr>
        <xdr:cNvPr id="29" name="Rectangle à coins arrondis 28">
          <a:hlinkClick xmlns:r="http://schemas.openxmlformats.org/officeDocument/2006/relationships" r:id="rId5"/>
        </xdr:cNvPr>
        <xdr:cNvSpPr/>
      </xdr:nvSpPr>
      <xdr:spPr>
        <a:xfrm>
          <a:off x="15859125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6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Vocabulaire</a:t>
          </a:r>
        </a:p>
      </xdr:txBody>
    </xdr:sp>
    <xdr:clientData/>
  </xdr:twoCellAnchor>
  <xdr:twoCellAnchor>
    <xdr:from>
      <xdr:col>16</xdr:col>
      <xdr:colOff>0</xdr:colOff>
      <xdr:row>5</xdr:row>
      <xdr:rowOff>185738</xdr:rowOff>
    </xdr:from>
    <xdr:to>
      <xdr:col>16</xdr:col>
      <xdr:colOff>1076325</xdr:colOff>
      <xdr:row>7</xdr:row>
      <xdr:rowOff>166688</xdr:rowOff>
    </xdr:to>
    <xdr:sp macro="" textlink="">
      <xdr:nvSpPr>
        <xdr:cNvPr id="30" name="Rectangle à coins arrondis 29">
          <a:hlinkClick xmlns:r="http://schemas.openxmlformats.org/officeDocument/2006/relationships" r:id="rId7"/>
        </xdr:cNvPr>
        <xdr:cNvSpPr/>
      </xdr:nvSpPr>
      <xdr:spPr>
        <a:xfrm>
          <a:off x="12058650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Ecrit</a:t>
          </a:r>
        </a:p>
      </xdr:txBody>
    </xdr:sp>
    <xdr:clientData/>
  </xdr:twoCellAnchor>
  <xdr:twoCellAnchor>
    <xdr:from>
      <xdr:col>18</xdr:col>
      <xdr:colOff>0</xdr:colOff>
      <xdr:row>5</xdr:row>
      <xdr:rowOff>185738</xdr:rowOff>
    </xdr:from>
    <xdr:to>
      <xdr:col>18</xdr:col>
      <xdr:colOff>1076325</xdr:colOff>
      <xdr:row>7</xdr:row>
      <xdr:rowOff>166688</xdr:rowOff>
    </xdr:to>
    <xdr:sp macro="" textlink="">
      <xdr:nvSpPr>
        <xdr:cNvPr id="31" name="Rectangle à coins arrondis 30">
          <a:hlinkClick xmlns:r="http://schemas.openxmlformats.org/officeDocument/2006/relationships" r:id="rId8"/>
        </xdr:cNvPr>
        <xdr:cNvSpPr/>
      </xdr:nvSpPr>
      <xdr:spPr>
        <a:xfrm>
          <a:off x="13325475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Dictée</a:t>
          </a:r>
        </a:p>
      </xdr:txBody>
    </xdr:sp>
    <xdr:clientData/>
  </xdr:twoCellAnchor>
  <xdr:twoCellAnchor>
    <xdr:from>
      <xdr:col>20</xdr:col>
      <xdr:colOff>0</xdr:colOff>
      <xdr:row>5</xdr:row>
      <xdr:rowOff>185738</xdr:rowOff>
    </xdr:from>
    <xdr:to>
      <xdr:col>20</xdr:col>
      <xdr:colOff>1076325</xdr:colOff>
      <xdr:row>7</xdr:row>
      <xdr:rowOff>166688</xdr:rowOff>
    </xdr:to>
    <xdr:sp macro="" textlink="">
      <xdr:nvSpPr>
        <xdr:cNvPr id="32" name="Rectangle à coins arrondis 31">
          <a:hlinkClick xmlns:r="http://schemas.openxmlformats.org/officeDocument/2006/relationships" r:id="rId9"/>
        </xdr:cNvPr>
        <xdr:cNvSpPr/>
      </xdr:nvSpPr>
      <xdr:spPr>
        <a:xfrm>
          <a:off x="14592300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Exposé</a:t>
          </a:r>
        </a:p>
      </xdr:txBody>
    </xdr:sp>
    <xdr:clientData/>
  </xdr:twoCellAnchor>
  <xdr:twoCellAnchor>
    <xdr:from>
      <xdr:col>22</xdr:col>
      <xdr:colOff>0</xdr:colOff>
      <xdr:row>5</xdr:row>
      <xdr:rowOff>185738</xdr:rowOff>
    </xdr:from>
    <xdr:to>
      <xdr:col>22</xdr:col>
      <xdr:colOff>1076325</xdr:colOff>
      <xdr:row>7</xdr:row>
      <xdr:rowOff>166688</xdr:rowOff>
    </xdr:to>
    <xdr:sp macro="" textlink="">
      <xdr:nvSpPr>
        <xdr:cNvPr id="33" name="Rectangle à coins arrondis 32">
          <a:hlinkClick xmlns:r="http://schemas.openxmlformats.org/officeDocument/2006/relationships" r:id="rId10"/>
        </xdr:cNvPr>
        <xdr:cNvSpPr/>
      </xdr:nvSpPr>
      <xdr:spPr>
        <a:xfrm>
          <a:off x="15859125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Lecture</a:t>
          </a:r>
        </a:p>
      </xdr:txBody>
    </xdr:sp>
    <xdr:clientData/>
  </xdr:twoCellAnchor>
  <xdr:twoCellAnchor>
    <xdr:from>
      <xdr:col>16</xdr:col>
      <xdr:colOff>0</xdr:colOff>
      <xdr:row>8</xdr:row>
      <xdr:rowOff>185738</xdr:rowOff>
    </xdr:from>
    <xdr:to>
      <xdr:col>16</xdr:col>
      <xdr:colOff>1076325</xdr:colOff>
      <xdr:row>10</xdr:row>
      <xdr:rowOff>166688</xdr:rowOff>
    </xdr:to>
    <xdr:sp macro="" textlink="">
      <xdr:nvSpPr>
        <xdr:cNvPr id="34" name="Rectangle à coins arrondis 33">
          <a:hlinkClick xmlns:r="http://schemas.openxmlformats.org/officeDocument/2006/relationships" r:id="rId11"/>
        </xdr:cNvPr>
        <xdr:cNvSpPr/>
      </xdr:nvSpPr>
      <xdr:spPr>
        <a:xfrm>
          <a:off x="12058650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Poésie</a:t>
          </a:r>
        </a:p>
      </xdr:txBody>
    </xdr:sp>
    <xdr:clientData/>
  </xdr:twoCellAnchor>
  <xdr:twoCellAnchor>
    <xdr:from>
      <xdr:col>18</xdr:col>
      <xdr:colOff>0</xdr:colOff>
      <xdr:row>8</xdr:row>
      <xdr:rowOff>185738</xdr:rowOff>
    </xdr:from>
    <xdr:to>
      <xdr:col>18</xdr:col>
      <xdr:colOff>1076325</xdr:colOff>
      <xdr:row>10</xdr:row>
      <xdr:rowOff>166688</xdr:rowOff>
    </xdr:to>
    <xdr:sp macro="" textlink="">
      <xdr:nvSpPr>
        <xdr:cNvPr id="35" name="Rectangle à coins arrondis 34">
          <a:hlinkClick xmlns:r="http://schemas.openxmlformats.org/officeDocument/2006/relationships" r:id="rId12"/>
        </xdr:cNvPr>
        <xdr:cNvSpPr/>
      </xdr:nvSpPr>
      <xdr:spPr>
        <a:xfrm>
          <a:off x="13325475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Numération</a:t>
          </a:r>
        </a:p>
      </xdr:txBody>
    </xdr:sp>
    <xdr:clientData/>
  </xdr:twoCellAnchor>
  <xdr:twoCellAnchor>
    <xdr:from>
      <xdr:col>20</xdr:col>
      <xdr:colOff>0</xdr:colOff>
      <xdr:row>8</xdr:row>
      <xdr:rowOff>185738</xdr:rowOff>
    </xdr:from>
    <xdr:to>
      <xdr:col>20</xdr:col>
      <xdr:colOff>1076325</xdr:colOff>
      <xdr:row>10</xdr:row>
      <xdr:rowOff>166688</xdr:rowOff>
    </xdr:to>
    <xdr:sp macro="" textlink="">
      <xdr:nvSpPr>
        <xdr:cNvPr id="36" name="Rectangle à coins arrondis 35">
          <a:hlinkClick xmlns:r="http://schemas.openxmlformats.org/officeDocument/2006/relationships" r:id="rId13"/>
        </xdr:cNvPr>
        <xdr:cNvSpPr/>
      </xdr:nvSpPr>
      <xdr:spPr>
        <a:xfrm>
          <a:off x="14592300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Calcul</a:t>
          </a:r>
        </a:p>
      </xdr:txBody>
    </xdr:sp>
    <xdr:clientData/>
  </xdr:twoCellAnchor>
  <xdr:twoCellAnchor>
    <xdr:from>
      <xdr:col>22</xdr:col>
      <xdr:colOff>0</xdr:colOff>
      <xdr:row>8</xdr:row>
      <xdr:rowOff>185738</xdr:rowOff>
    </xdr:from>
    <xdr:to>
      <xdr:col>22</xdr:col>
      <xdr:colOff>1076325</xdr:colOff>
      <xdr:row>10</xdr:row>
      <xdr:rowOff>166688</xdr:rowOff>
    </xdr:to>
    <xdr:sp macro="" textlink="">
      <xdr:nvSpPr>
        <xdr:cNvPr id="37" name="Rectangle à coins arrondis 36">
          <a:hlinkClick xmlns:r="http://schemas.openxmlformats.org/officeDocument/2006/relationships" r:id="rId14"/>
        </xdr:cNvPr>
        <xdr:cNvSpPr/>
      </xdr:nvSpPr>
      <xdr:spPr>
        <a:xfrm>
          <a:off x="15859125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Calcul</a:t>
          </a:r>
          <a:r>
            <a:rPr lang="fr-FR" sz="1100" b="1" baseline="0">
              <a:solidFill>
                <a:sysClr val="windowText" lastClr="000000"/>
              </a:solidFill>
            </a:rPr>
            <a:t> mental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16</xdr:col>
      <xdr:colOff>0</xdr:colOff>
      <xdr:row>11</xdr:row>
      <xdr:rowOff>185738</xdr:rowOff>
    </xdr:from>
    <xdr:to>
      <xdr:col>16</xdr:col>
      <xdr:colOff>1076325</xdr:colOff>
      <xdr:row>13</xdr:row>
      <xdr:rowOff>166688</xdr:rowOff>
    </xdr:to>
    <xdr:sp macro="" textlink="">
      <xdr:nvSpPr>
        <xdr:cNvPr id="38" name="Rectangle à coins arrondis 37">
          <a:hlinkClick xmlns:r="http://schemas.openxmlformats.org/officeDocument/2006/relationships" r:id="rId15"/>
        </xdr:cNvPr>
        <xdr:cNvSpPr/>
      </xdr:nvSpPr>
      <xdr:spPr>
        <a:xfrm>
          <a:off x="12058650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Problèmes</a:t>
          </a:r>
        </a:p>
      </xdr:txBody>
    </xdr:sp>
    <xdr:clientData/>
  </xdr:twoCellAnchor>
  <xdr:twoCellAnchor>
    <xdr:from>
      <xdr:col>18</xdr:col>
      <xdr:colOff>0</xdr:colOff>
      <xdr:row>11</xdr:row>
      <xdr:rowOff>185738</xdr:rowOff>
    </xdr:from>
    <xdr:to>
      <xdr:col>18</xdr:col>
      <xdr:colOff>1076325</xdr:colOff>
      <xdr:row>13</xdr:row>
      <xdr:rowOff>166688</xdr:rowOff>
    </xdr:to>
    <xdr:sp macro="" textlink="">
      <xdr:nvSpPr>
        <xdr:cNvPr id="39" name="Rectangle à coins arrondis 38">
          <a:hlinkClick xmlns:r="http://schemas.openxmlformats.org/officeDocument/2006/relationships" r:id="rId16"/>
        </xdr:cNvPr>
        <xdr:cNvSpPr/>
      </xdr:nvSpPr>
      <xdr:spPr>
        <a:xfrm>
          <a:off x="13325475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Mesures</a:t>
          </a:r>
        </a:p>
      </xdr:txBody>
    </xdr:sp>
    <xdr:clientData/>
  </xdr:twoCellAnchor>
  <xdr:twoCellAnchor>
    <xdr:from>
      <xdr:col>20</xdr:col>
      <xdr:colOff>0</xdr:colOff>
      <xdr:row>11</xdr:row>
      <xdr:rowOff>185738</xdr:rowOff>
    </xdr:from>
    <xdr:to>
      <xdr:col>20</xdr:col>
      <xdr:colOff>1076325</xdr:colOff>
      <xdr:row>13</xdr:row>
      <xdr:rowOff>166688</xdr:rowOff>
    </xdr:to>
    <xdr:sp macro="" textlink="">
      <xdr:nvSpPr>
        <xdr:cNvPr id="40" name="Rectangle à coins arrondis 39">
          <a:hlinkClick xmlns:r="http://schemas.openxmlformats.org/officeDocument/2006/relationships" r:id="rId17"/>
        </xdr:cNvPr>
        <xdr:cNvSpPr/>
      </xdr:nvSpPr>
      <xdr:spPr>
        <a:xfrm>
          <a:off x="14592300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Géométrie</a:t>
          </a:r>
        </a:p>
      </xdr:txBody>
    </xdr:sp>
    <xdr:clientData/>
  </xdr:twoCellAnchor>
  <xdr:twoCellAnchor>
    <xdr:from>
      <xdr:col>22</xdr:col>
      <xdr:colOff>0</xdr:colOff>
      <xdr:row>11</xdr:row>
      <xdr:rowOff>185738</xdr:rowOff>
    </xdr:from>
    <xdr:to>
      <xdr:col>22</xdr:col>
      <xdr:colOff>1076325</xdr:colOff>
      <xdr:row>13</xdr:row>
      <xdr:rowOff>166688</xdr:rowOff>
    </xdr:to>
    <xdr:sp macro="" textlink="">
      <xdr:nvSpPr>
        <xdr:cNvPr id="41" name="Rectangle à coins arrondis 40">
          <a:hlinkClick xmlns:r="http://schemas.openxmlformats.org/officeDocument/2006/relationships" r:id="rId18"/>
        </xdr:cNvPr>
        <xdr:cNvSpPr/>
      </xdr:nvSpPr>
      <xdr:spPr>
        <a:xfrm>
          <a:off x="15859125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Histoire</a:t>
          </a:r>
        </a:p>
      </xdr:txBody>
    </xdr:sp>
    <xdr:clientData/>
  </xdr:twoCellAnchor>
  <xdr:twoCellAnchor>
    <xdr:from>
      <xdr:col>16</xdr:col>
      <xdr:colOff>0</xdr:colOff>
      <xdr:row>14</xdr:row>
      <xdr:rowOff>185738</xdr:rowOff>
    </xdr:from>
    <xdr:to>
      <xdr:col>16</xdr:col>
      <xdr:colOff>1076325</xdr:colOff>
      <xdr:row>16</xdr:row>
      <xdr:rowOff>166688</xdr:rowOff>
    </xdr:to>
    <xdr:sp macro="" textlink="">
      <xdr:nvSpPr>
        <xdr:cNvPr id="42" name="Rectangle à coins arrondis 41">
          <a:hlinkClick xmlns:r="http://schemas.openxmlformats.org/officeDocument/2006/relationships" r:id="rId19"/>
        </xdr:cNvPr>
        <xdr:cNvSpPr/>
      </xdr:nvSpPr>
      <xdr:spPr>
        <a:xfrm>
          <a:off x="12058650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Géographie</a:t>
          </a:r>
        </a:p>
      </xdr:txBody>
    </xdr:sp>
    <xdr:clientData/>
  </xdr:twoCellAnchor>
  <xdr:twoCellAnchor>
    <xdr:from>
      <xdr:col>18</xdr:col>
      <xdr:colOff>0</xdr:colOff>
      <xdr:row>14</xdr:row>
      <xdr:rowOff>185738</xdr:rowOff>
    </xdr:from>
    <xdr:to>
      <xdr:col>18</xdr:col>
      <xdr:colOff>1076325</xdr:colOff>
      <xdr:row>16</xdr:row>
      <xdr:rowOff>166688</xdr:rowOff>
    </xdr:to>
    <xdr:sp macro="" textlink="">
      <xdr:nvSpPr>
        <xdr:cNvPr id="43" name="Rectangle à coins arrondis 42">
          <a:hlinkClick xmlns:r="http://schemas.openxmlformats.org/officeDocument/2006/relationships" r:id="rId20"/>
        </xdr:cNvPr>
        <xdr:cNvSpPr/>
      </xdr:nvSpPr>
      <xdr:spPr>
        <a:xfrm>
          <a:off x="13325475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Sciences</a:t>
          </a:r>
        </a:p>
      </xdr:txBody>
    </xdr:sp>
    <xdr:clientData/>
  </xdr:twoCellAnchor>
  <xdr:twoCellAnchor>
    <xdr:from>
      <xdr:col>20</xdr:col>
      <xdr:colOff>0</xdr:colOff>
      <xdr:row>14</xdr:row>
      <xdr:rowOff>185738</xdr:rowOff>
    </xdr:from>
    <xdr:to>
      <xdr:col>20</xdr:col>
      <xdr:colOff>1076325</xdr:colOff>
      <xdr:row>16</xdr:row>
      <xdr:rowOff>166688</xdr:rowOff>
    </xdr:to>
    <xdr:sp macro="" textlink="">
      <xdr:nvSpPr>
        <xdr:cNvPr id="44" name="Rectangle à coins arrondis 43">
          <a:hlinkClick xmlns:r="http://schemas.openxmlformats.org/officeDocument/2006/relationships" r:id="rId21"/>
        </xdr:cNvPr>
        <xdr:cNvSpPr/>
      </xdr:nvSpPr>
      <xdr:spPr>
        <a:xfrm>
          <a:off x="14592300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Anglais</a:t>
          </a:r>
        </a:p>
      </xdr:txBody>
    </xdr:sp>
    <xdr:clientData/>
  </xdr:twoCellAnchor>
  <xdr:twoCellAnchor>
    <xdr:from>
      <xdr:col>22</xdr:col>
      <xdr:colOff>0</xdr:colOff>
      <xdr:row>14</xdr:row>
      <xdr:rowOff>185738</xdr:rowOff>
    </xdr:from>
    <xdr:to>
      <xdr:col>22</xdr:col>
      <xdr:colOff>1076325</xdr:colOff>
      <xdr:row>16</xdr:row>
      <xdr:rowOff>166688</xdr:rowOff>
    </xdr:to>
    <xdr:sp macro="" textlink="">
      <xdr:nvSpPr>
        <xdr:cNvPr id="45" name="Rectangle à coins arrondis 44">
          <a:hlinkClick xmlns:r="http://schemas.openxmlformats.org/officeDocument/2006/relationships" r:id="rId22"/>
        </xdr:cNvPr>
        <xdr:cNvSpPr/>
      </xdr:nvSpPr>
      <xdr:spPr>
        <a:xfrm>
          <a:off x="15859125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EPS</a:t>
          </a:r>
        </a:p>
      </xdr:txBody>
    </xdr:sp>
    <xdr:clientData/>
  </xdr:twoCellAnchor>
  <xdr:twoCellAnchor>
    <xdr:from>
      <xdr:col>16</xdr:col>
      <xdr:colOff>0</xdr:colOff>
      <xdr:row>17</xdr:row>
      <xdr:rowOff>185738</xdr:rowOff>
    </xdr:from>
    <xdr:to>
      <xdr:col>16</xdr:col>
      <xdr:colOff>1076325</xdr:colOff>
      <xdr:row>19</xdr:row>
      <xdr:rowOff>166688</xdr:rowOff>
    </xdr:to>
    <xdr:sp macro="" textlink="">
      <xdr:nvSpPr>
        <xdr:cNvPr id="46" name="Rectangle à coins arrondis 45">
          <a:hlinkClick xmlns:r="http://schemas.openxmlformats.org/officeDocument/2006/relationships" r:id="rId23"/>
        </xdr:cNvPr>
        <xdr:cNvSpPr/>
      </xdr:nvSpPr>
      <xdr:spPr>
        <a:xfrm>
          <a:off x="12058650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ysClr val="windowText" lastClr="000000"/>
              </a:solidFill>
            </a:rPr>
            <a:t>Comportement</a:t>
          </a:r>
        </a:p>
      </xdr:txBody>
    </xdr:sp>
    <xdr:clientData/>
  </xdr:twoCellAnchor>
  <xdr:twoCellAnchor>
    <xdr:from>
      <xdr:col>18</xdr:col>
      <xdr:colOff>0</xdr:colOff>
      <xdr:row>17</xdr:row>
      <xdr:rowOff>185738</xdr:rowOff>
    </xdr:from>
    <xdr:to>
      <xdr:col>18</xdr:col>
      <xdr:colOff>1076325</xdr:colOff>
      <xdr:row>19</xdr:row>
      <xdr:rowOff>166688</xdr:rowOff>
    </xdr:to>
    <xdr:sp macro="" textlink="">
      <xdr:nvSpPr>
        <xdr:cNvPr id="47" name="Rectangle à coins arrondis 46">
          <a:hlinkClick xmlns:r="http://schemas.openxmlformats.org/officeDocument/2006/relationships" r:id="rId24"/>
        </xdr:cNvPr>
        <xdr:cNvSpPr/>
      </xdr:nvSpPr>
      <xdr:spPr>
        <a:xfrm>
          <a:off x="13325475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Bilans</a:t>
          </a:r>
        </a:p>
      </xdr:txBody>
    </xdr:sp>
    <xdr:clientData/>
  </xdr:twoCellAnchor>
  <xdr:twoCellAnchor>
    <xdr:from>
      <xdr:col>20</xdr:col>
      <xdr:colOff>0</xdr:colOff>
      <xdr:row>17</xdr:row>
      <xdr:rowOff>185738</xdr:rowOff>
    </xdr:from>
    <xdr:to>
      <xdr:col>20</xdr:col>
      <xdr:colOff>1076325</xdr:colOff>
      <xdr:row>19</xdr:row>
      <xdr:rowOff>166688</xdr:rowOff>
    </xdr:to>
    <xdr:sp macro="" textlink="">
      <xdr:nvSpPr>
        <xdr:cNvPr id="48" name="Rectangle à coins arrondis 47">
          <a:hlinkClick xmlns:r="http://schemas.openxmlformats.org/officeDocument/2006/relationships" r:id="rId25"/>
        </xdr:cNvPr>
        <xdr:cNvSpPr/>
      </xdr:nvSpPr>
      <xdr:spPr>
        <a:xfrm>
          <a:off x="14592300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Bulletins</a:t>
          </a:r>
        </a:p>
      </xdr:txBody>
    </xdr:sp>
    <xdr:clientData/>
  </xdr:twoCellAnchor>
  <xdr:twoCellAnchor>
    <xdr:from>
      <xdr:col>22</xdr:col>
      <xdr:colOff>0</xdr:colOff>
      <xdr:row>17</xdr:row>
      <xdr:rowOff>185738</xdr:rowOff>
    </xdr:from>
    <xdr:to>
      <xdr:col>22</xdr:col>
      <xdr:colOff>1076325</xdr:colOff>
      <xdr:row>19</xdr:row>
      <xdr:rowOff>166688</xdr:rowOff>
    </xdr:to>
    <xdr:sp macro="" textlink="">
      <xdr:nvSpPr>
        <xdr:cNvPr id="49" name="Rectangle à coins arrondis 48">
          <a:hlinkClick xmlns:r="http://schemas.openxmlformats.org/officeDocument/2006/relationships" r:id="rId26"/>
        </xdr:cNvPr>
        <xdr:cNvSpPr/>
      </xdr:nvSpPr>
      <xdr:spPr>
        <a:xfrm>
          <a:off x="15859125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Données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0</xdr:colOff>
      <xdr:row>3</xdr:row>
      <xdr:rowOff>0</xdr:rowOff>
    </xdr:from>
    <xdr:to>
      <xdr:col>16</xdr:col>
      <xdr:colOff>1076325</xdr:colOff>
      <xdr:row>4</xdr:row>
      <xdr:rowOff>171450</xdr:rowOff>
    </xdr:to>
    <xdr:sp macro="" textlink="">
      <xdr:nvSpPr>
        <xdr:cNvPr id="26" name="Rectangle à coins arrondis 25">
          <a:hlinkClick xmlns:r="http://schemas.openxmlformats.org/officeDocument/2006/relationships" r:id="rId1"/>
        </xdr:cNvPr>
        <xdr:cNvSpPr/>
      </xdr:nvSpPr>
      <xdr:spPr>
        <a:xfrm>
          <a:off x="12058650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Orthographe</a:t>
          </a:r>
        </a:p>
      </xdr:txBody>
    </xdr:sp>
    <xdr:clientData/>
  </xdr:twoCellAnchor>
  <xdr:twoCellAnchor>
    <xdr:from>
      <xdr:col>18</xdr:col>
      <xdr:colOff>0</xdr:colOff>
      <xdr:row>3</xdr:row>
      <xdr:rowOff>0</xdr:rowOff>
    </xdr:from>
    <xdr:to>
      <xdr:col>18</xdr:col>
      <xdr:colOff>1076325</xdr:colOff>
      <xdr:row>4</xdr:row>
      <xdr:rowOff>171450</xdr:rowOff>
    </xdr:to>
    <xdr:sp macro="" textlink="">
      <xdr:nvSpPr>
        <xdr:cNvPr id="27" name="Rectangle à coins arrondis 26">
          <a:hlinkClick xmlns:r="http://schemas.openxmlformats.org/officeDocument/2006/relationships" r:id="rId3"/>
        </xdr:cNvPr>
        <xdr:cNvSpPr/>
      </xdr:nvSpPr>
      <xdr:spPr>
        <a:xfrm>
          <a:off x="13325475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Conjugaison</a:t>
          </a:r>
        </a:p>
      </xdr:txBody>
    </xdr:sp>
    <xdr:clientData/>
  </xdr:twoCellAnchor>
  <xdr:twoCellAnchor>
    <xdr:from>
      <xdr:col>20</xdr:col>
      <xdr:colOff>0</xdr:colOff>
      <xdr:row>3</xdr:row>
      <xdr:rowOff>0</xdr:rowOff>
    </xdr:from>
    <xdr:to>
      <xdr:col>20</xdr:col>
      <xdr:colOff>1076325</xdr:colOff>
      <xdr:row>4</xdr:row>
      <xdr:rowOff>171450</xdr:rowOff>
    </xdr:to>
    <xdr:sp macro="" textlink="">
      <xdr:nvSpPr>
        <xdr:cNvPr id="28" name="Rectangle à coins arrondis 27">
          <a:hlinkClick xmlns:r="http://schemas.openxmlformats.org/officeDocument/2006/relationships" r:id="rId4"/>
        </xdr:cNvPr>
        <xdr:cNvSpPr/>
      </xdr:nvSpPr>
      <xdr:spPr>
        <a:xfrm>
          <a:off x="14592300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Grammaire</a:t>
          </a:r>
        </a:p>
      </xdr:txBody>
    </xdr:sp>
    <xdr:clientData/>
  </xdr:twoCellAnchor>
  <xdr:twoCellAnchor>
    <xdr:from>
      <xdr:col>22</xdr:col>
      <xdr:colOff>0</xdr:colOff>
      <xdr:row>3</xdr:row>
      <xdr:rowOff>0</xdr:rowOff>
    </xdr:from>
    <xdr:to>
      <xdr:col>22</xdr:col>
      <xdr:colOff>1076325</xdr:colOff>
      <xdr:row>4</xdr:row>
      <xdr:rowOff>171450</xdr:rowOff>
    </xdr:to>
    <xdr:sp macro="" textlink="">
      <xdr:nvSpPr>
        <xdr:cNvPr id="29" name="Rectangle à coins arrondis 28">
          <a:hlinkClick xmlns:r="http://schemas.openxmlformats.org/officeDocument/2006/relationships" r:id="rId5"/>
        </xdr:cNvPr>
        <xdr:cNvSpPr/>
      </xdr:nvSpPr>
      <xdr:spPr>
        <a:xfrm>
          <a:off x="15859125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Vocabulaire</a:t>
          </a:r>
        </a:p>
      </xdr:txBody>
    </xdr:sp>
    <xdr:clientData/>
  </xdr:twoCellAnchor>
  <xdr:twoCellAnchor>
    <xdr:from>
      <xdr:col>16</xdr:col>
      <xdr:colOff>0</xdr:colOff>
      <xdr:row>5</xdr:row>
      <xdr:rowOff>185738</xdr:rowOff>
    </xdr:from>
    <xdr:to>
      <xdr:col>16</xdr:col>
      <xdr:colOff>1076325</xdr:colOff>
      <xdr:row>7</xdr:row>
      <xdr:rowOff>166688</xdr:rowOff>
    </xdr:to>
    <xdr:sp macro="" textlink="">
      <xdr:nvSpPr>
        <xdr:cNvPr id="30" name="Rectangle à coins arrondis 29">
          <a:hlinkClick xmlns:r="http://schemas.openxmlformats.org/officeDocument/2006/relationships" r:id="rId6"/>
        </xdr:cNvPr>
        <xdr:cNvSpPr/>
      </xdr:nvSpPr>
      <xdr:spPr>
        <a:xfrm>
          <a:off x="12058650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7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Ecrit</a:t>
          </a:r>
        </a:p>
      </xdr:txBody>
    </xdr:sp>
    <xdr:clientData/>
  </xdr:twoCellAnchor>
  <xdr:twoCellAnchor>
    <xdr:from>
      <xdr:col>18</xdr:col>
      <xdr:colOff>0</xdr:colOff>
      <xdr:row>5</xdr:row>
      <xdr:rowOff>185738</xdr:rowOff>
    </xdr:from>
    <xdr:to>
      <xdr:col>18</xdr:col>
      <xdr:colOff>1076325</xdr:colOff>
      <xdr:row>7</xdr:row>
      <xdr:rowOff>166688</xdr:rowOff>
    </xdr:to>
    <xdr:sp macro="" textlink="">
      <xdr:nvSpPr>
        <xdr:cNvPr id="31" name="Rectangle à coins arrondis 30">
          <a:hlinkClick xmlns:r="http://schemas.openxmlformats.org/officeDocument/2006/relationships" r:id="rId8"/>
        </xdr:cNvPr>
        <xdr:cNvSpPr/>
      </xdr:nvSpPr>
      <xdr:spPr>
        <a:xfrm>
          <a:off x="13325475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Dictée</a:t>
          </a:r>
        </a:p>
      </xdr:txBody>
    </xdr:sp>
    <xdr:clientData/>
  </xdr:twoCellAnchor>
  <xdr:twoCellAnchor>
    <xdr:from>
      <xdr:col>20</xdr:col>
      <xdr:colOff>0</xdr:colOff>
      <xdr:row>5</xdr:row>
      <xdr:rowOff>185738</xdr:rowOff>
    </xdr:from>
    <xdr:to>
      <xdr:col>20</xdr:col>
      <xdr:colOff>1076325</xdr:colOff>
      <xdr:row>7</xdr:row>
      <xdr:rowOff>166688</xdr:rowOff>
    </xdr:to>
    <xdr:sp macro="" textlink="">
      <xdr:nvSpPr>
        <xdr:cNvPr id="32" name="Rectangle à coins arrondis 31">
          <a:hlinkClick xmlns:r="http://schemas.openxmlformats.org/officeDocument/2006/relationships" r:id="rId9"/>
        </xdr:cNvPr>
        <xdr:cNvSpPr/>
      </xdr:nvSpPr>
      <xdr:spPr>
        <a:xfrm>
          <a:off x="14592300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Exposé</a:t>
          </a:r>
        </a:p>
      </xdr:txBody>
    </xdr:sp>
    <xdr:clientData/>
  </xdr:twoCellAnchor>
  <xdr:twoCellAnchor>
    <xdr:from>
      <xdr:col>22</xdr:col>
      <xdr:colOff>0</xdr:colOff>
      <xdr:row>5</xdr:row>
      <xdr:rowOff>185738</xdr:rowOff>
    </xdr:from>
    <xdr:to>
      <xdr:col>22</xdr:col>
      <xdr:colOff>1076325</xdr:colOff>
      <xdr:row>7</xdr:row>
      <xdr:rowOff>166688</xdr:rowOff>
    </xdr:to>
    <xdr:sp macro="" textlink="">
      <xdr:nvSpPr>
        <xdr:cNvPr id="33" name="Rectangle à coins arrondis 32">
          <a:hlinkClick xmlns:r="http://schemas.openxmlformats.org/officeDocument/2006/relationships" r:id="rId10"/>
        </xdr:cNvPr>
        <xdr:cNvSpPr/>
      </xdr:nvSpPr>
      <xdr:spPr>
        <a:xfrm>
          <a:off x="15859125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Lecture</a:t>
          </a:r>
        </a:p>
      </xdr:txBody>
    </xdr:sp>
    <xdr:clientData/>
  </xdr:twoCellAnchor>
  <xdr:twoCellAnchor>
    <xdr:from>
      <xdr:col>16</xdr:col>
      <xdr:colOff>0</xdr:colOff>
      <xdr:row>8</xdr:row>
      <xdr:rowOff>185738</xdr:rowOff>
    </xdr:from>
    <xdr:to>
      <xdr:col>16</xdr:col>
      <xdr:colOff>1076325</xdr:colOff>
      <xdr:row>10</xdr:row>
      <xdr:rowOff>166688</xdr:rowOff>
    </xdr:to>
    <xdr:sp macro="" textlink="">
      <xdr:nvSpPr>
        <xdr:cNvPr id="34" name="Rectangle à coins arrondis 33">
          <a:hlinkClick xmlns:r="http://schemas.openxmlformats.org/officeDocument/2006/relationships" r:id="rId11"/>
        </xdr:cNvPr>
        <xdr:cNvSpPr/>
      </xdr:nvSpPr>
      <xdr:spPr>
        <a:xfrm>
          <a:off x="12058650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Poésie</a:t>
          </a:r>
        </a:p>
      </xdr:txBody>
    </xdr:sp>
    <xdr:clientData/>
  </xdr:twoCellAnchor>
  <xdr:twoCellAnchor>
    <xdr:from>
      <xdr:col>18</xdr:col>
      <xdr:colOff>0</xdr:colOff>
      <xdr:row>8</xdr:row>
      <xdr:rowOff>185738</xdr:rowOff>
    </xdr:from>
    <xdr:to>
      <xdr:col>18</xdr:col>
      <xdr:colOff>1076325</xdr:colOff>
      <xdr:row>10</xdr:row>
      <xdr:rowOff>166688</xdr:rowOff>
    </xdr:to>
    <xdr:sp macro="" textlink="">
      <xdr:nvSpPr>
        <xdr:cNvPr id="35" name="Rectangle à coins arrondis 34">
          <a:hlinkClick xmlns:r="http://schemas.openxmlformats.org/officeDocument/2006/relationships" r:id="rId12"/>
        </xdr:cNvPr>
        <xdr:cNvSpPr/>
      </xdr:nvSpPr>
      <xdr:spPr>
        <a:xfrm>
          <a:off x="13325475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Numération</a:t>
          </a:r>
        </a:p>
      </xdr:txBody>
    </xdr:sp>
    <xdr:clientData/>
  </xdr:twoCellAnchor>
  <xdr:twoCellAnchor>
    <xdr:from>
      <xdr:col>20</xdr:col>
      <xdr:colOff>0</xdr:colOff>
      <xdr:row>8</xdr:row>
      <xdr:rowOff>185738</xdr:rowOff>
    </xdr:from>
    <xdr:to>
      <xdr:col>20</xdr:col>
      <xdr:colOff>1076325</xdr:colOff>
      <xdr:row>10</xdr:row>
      <xdr:rowOff>166688</xdr:rowOff>
    </xdr:to>
    <xdr:sp macro="" textlink="">
      <xdr:nvSpPr>
        <xdr:cNvPr id="36" name="Rectangle à coins arrondis 35">
          <a:hlinkClick xmlns:r="http://schemas.openxmlformats.org/officeDocument/2006/relationships" r:id="rId13"/>
        </xdr:cNvPr>
        <xdr:cNvSpPr/>
      </xdr:nvSpPr>
      <xdr:spPr>
        <a:xfrm>
          <a:off x="14592300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Calcul</a:t>
          </a:r>
        </a:p>
      </xdr:txBody>
    </xdr:sp>
    <xdr:clientData/>
  </xdr:twoCellAnchor>
  <xdr:twoCellAnchor>
    <xdr:from>
      <xdr:col>22</xdr:col>
      <xdr:colOff>0</xdr:colOff>
      <xdr:row>8</xdr:row>
      <xdr:rowOff>185738</xdr:rowOff>
    </xdr:from>
    <xdr:to>
      <xdr:col>22</xdr:col>
      <xdr:colOff>1076325</xdr:colOff>
      <xdr:row>10</xdr:row>
      <xdr:rowOff>166688</xdr:rowOff>
    </xdr:to>
    <xdr:sp macro="" textlink="">
      <xdr:nvSpPr>
        <xdr:cNvPr id="37" name="Rectangle à coins arrondis 36">
          <a:hlinkClick xmlns:r="http://schemas.openxmlformats.org/officeDocument/2006/relationships" r:id="rId14"/>
        </xdr:cNvPr>
        <xdr:cNvSpPr/>
      </xdr:nvSpPr>
      <xdr:spPr>
        <a:xfrm>
          <a:off x="15859125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Calcul</a:t>
          </a:r>
          <a:r>
            <a:rPr lang="fr-FR" sz="1100" b="1" baseline="0">
              <a:solidFill>
                <a:sysClr val="windowText" lastClr="000000"/>
              </a:solidFill>
            </a:rPr>
            <a:t> mental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16</xdr:col>
      <xdr:colOff>0</xdr:colOff>
      <xdr:row>11</xdr:row>
      <xdr:rowOff>185738</xdr:rowOff>
    </xdr:from>
    <xdr:to>
      <xdr:col>16</xdr:col>
      <xdr:colOff>1076325</xdr:colOff>
      <xdr:row>13</xdr:row>
      <xdr:rowOff>166688</xdr:rowOff>
    </xdr:to>
    <xdr:sp macro="" textlink="">
      <xdr:nvSpPr>
        <xdr:cNvPr id="38" name="Rectangle à coins arrondis 37">
          <a:hlinkClick xmlns:r="http://schemas.openxmlformats.org/officeDocument/2006/relationships" r:id="rId15"/>
        </xdr:cNvPr>
        <xdr:cNvSpPr/>
      </xdr:nvSpPr>
      <xdr:spPr>
        <a:xfrm>
          <a:off x="12058650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Problèmes</a:t>
          </a:r>
        </a:p>
      </xdr:txBody>
    </xdr:sp>
    <xdr:clientData/>
  </xdr:twoCellAnchor>
  <xdr:twoCellAnchor>
    <xdr:from>
      <xdr:col>18</xdr:col>
      <xdr:colOff>0</xdr:colOff>
      <xdr:row>11</xdr:row>
      <xdr:rowOff>185738</xdr:rowOff>
    </xdr:from>
    <xdr:to>
      <xdr:col>18</xdr:col>
      <xdr:colOff>1076325</xdr:colOff>
      <xdr:row>13</xdr:row>
      <xdr:rowOff>166688</xdr:rowOff>
    </xdr:to>
    <xdr:sp macro="" textlink="">
      <xdr:nvSpPr>
        <xdr:cNvPr id="39" name="Rectangle à coins arrondis 38">
          <a:hlinkClick xmlns:r="http://schemas.openxmlformats.org/officeDocument/2006/relationships" r:id="rId16"/>
        </xdr:cNvPr>
        <xdr:cNvSpPr/>
      </xdr:nvSpPr>
      <xdr:spPr>
        <a:xfrm>
          <a:off x="13325475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Mesures</a:t>
          </a:r>
        </a:p>
      </xdr:txBody>
    </xdr:sp>
    <xdr:clientData/>
  </xdr:twoCellAnchor>
  <xdr:twoCellAnchor>
    <xdr:from>
      <xdr:col>20</xdr:col>
      <xdr:colOff>0</xdr:colOff>
      <xdr:row>11</xdr:row>
      <xdr:rowOff>185738</xdr:rowOff>
    </xdr:from>
    <xdr:to>
      <xdr:col>20</xdr:col>
      <xdr:colOff>1076325</xdr:colOff>
      <xdr:row>13</xdr:row>
      <xdr:rowOff>166688</xdr:rowOff>
    </xdr:to>
    <xdr:sp macro="" textlink="">
      <xdr:nvSpPr>
        <xdr:cNvPr id="40" name="Rectangle à coins arrondis 39">
          <a:hlinkClick xmlns:r="http://schemas.openxmlformats.org/officeDocument/2006/relationships" r:id="rId17"/>
        </xdr:cNvPr>
        <xdr:cNvSpPr/>
      </xdr:nvSpPr>
      <xdr:spPr>
        <a:xfrm>
          <a:off x="14592300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Géométrie</a:t>
          </a:r>
        </a:p>
      </xdr:txBody>
    </xdr:sp>
    <xdr:clientData/>
  </xdr:twoCellAnchor>
  <xdr:twoCellAnchor>
    <xdr:from>
      <xdr:col>22</xdr:col>
      <xdr:colOff>0</xdr:colOff>
      <xdr:row>11</xdr:row>
      <xdr:rowOff>185738</xdr:rowOff>
    </xdr:from>
    <xdr:to>
      <xdr:col>22</xdr:col>
      <xdr:colOff>1076325</xdr:colOff>
      <xdr:row>13</xdr:row>
      <xdr:rowOff>166688</xdr:rowOff>
    </xdr:to>
    <xdr:sp macro="" textlink="">
      <xdr:nvSpPr>
        <xdr:cNvPr id="41" name="Rectangle à coins arrondis 40">
          <a:hlinkClick xmlns:r="http://schemas.openxmlformats.org/officeDocument/2006/relationships" r:id="rId18"/>
        </xdr:cNvPr>
        <xdr:cNvSpPr/>
      </xdr:nvSpPr>
      <xdr:spPr>
        <a:xfrm>
          <a:off x="15859125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Histoire</a:t>
          </a:r>
        </a:p>
      </xdr:txBody>
    </xdr:sp>
    <xdr:clientData/>
  </xdr:twoCellAnchor>
  <xdr:twoCellAnchor>
    <xdr:from>
      <xdr:col>16</xdr:col>
      <xdr:colOff>0</xdr:colOff>
      <xdr:row>14</xdr:row>
      <xdr:rowOff>185738</xdr:rowOff>
    </xdr:from>
    <xdr:to>
      <xdr:col>16</xdr:col>
      <xdr:colOff>1076325</xdr:colOff>
      <xdr:row>16</xdr:row>
      <xdr:rowOff>166688</xdr:rowOff>
    </xdr:to>
    <xdr:sp macro="" textlink="">
      <xdr:nvSpPr>
        <xdr:cNvPr id="42" name="Rectangle à coins arrondis 41">
          <a:hlinkClick xmlns:r="http://schemas.openxmlformats.org/officeDocument/2006/relationships" r:id="rId19"/>
        </xdr:cNvPr>
        <xdr:cNvSpPr/>
      </xdr:nvSpPr>
      <xdr:spPr>
        <a:xfrm>
          <a:off x="12058650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Géographie</a:t>
          </a:r>
        </a:p>
      </xdr:txBody>
    </xdr:sp>
    <xdr:clientData/>
  </xdr:twoCellAnchor>
  <xdr:twoCellAnchor>
    <xdr:from>
      <xdr:col>18</xdr:col>
      <xdr:colOff>0</xdr:colOff>
      <xdr:row>14</xdr:row>
      <xdr:rowOff>185738</xdr:rowOff>
    </xdr:from>
    <xdr:to>
      <xdr:col>18</xdr:col>
      <xdr:colOff>1076325</xdr:colOff>
      <xdr:row>16</xdr:row>
      <xdr:rowOff>166688</xdr:rowOff>
    </xdr:to>
    <xdr:sp macro="" textlink="">
      <xdr:nvSpPr>
        <xdr:cNvPr id="43" name="Rectangle à coins arrondis 42">
          <a:hlinkClick xmlns:r="http://schemas.openxmlformats.org/officeDocument/2006/relationships" r:id="rId20"/>
        </xdr:cNvPr>
        <xdr:cNvSpPr/>
      </xdr:nvSpPr>
      <xdr:spPr>
        <a:xfrm>
          <a:off x="13325475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Sciences</a:t>
          </a:r>
        </a:p>
      </xdr:txBody>
    </xdr:sp>
    <xdr:clientData/>
  </xdr:twoCellAnchor>
  <xdr:twoCellAnchor>
    <xdr:from>
      <xdr:col>20</xdr:col>
      <xdr:colOff>0</xdr:colOff>
      <xdr:row>14</xdr:row>
      <xdr:rowOff>185738</xdr:rowOff>
    </xdr:from>
    <xdr:to>
      <xdr:col>20</xdr:col>
      <xdr:colOff>1076325</xdr:colOff>
      <xdr:row>16</xdr:row>
      <xdr:rowOff>166688</xdr:rowOff>
    </xdr:to>
    <xdr:sp macro="" textlink="">
      <xdr:nvSpPr>
        <xdr:cNvPr id="44" name="Rectangle à coins arrondis 43">
          <a:hlinkClick xmlns:r="http://schemas.openxmlformats.org/officeDocument/2006/relationships" r:id="rId21"/>
        </xdr:cNvPr>
        <xdr:cNvSpPr/>
      </xdr:nvSpPr>
      <xdr:spPr>
        <a:xfrm>
          <a:off x="14592300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Anglais</a:t>
          </a:r>
        </a:p>
      </xdr:txBody>
    </xdr:sp>
    <xdr:clientData/>
  </xdr:twoCellAnchor>
  <xdr:twoCellAnchor>
    <xdr:from>
      <xdr:col>22</xdr:col>
      <xdr:colOff>0</xdr:colOff>
      <xdr:row>14</xdr:row>
      <xdr:rowOff>185738</xdr:rowOff>
    </xdr:from>
    <xdr:to>
      <xdr:col>22</xdr:col>
      <xdr:colOff>1076325</xdr:colOff>
      <xdr:row>16</xdr:row>
      <xdr:rowOff>166688</xdr:rowOff>
    </xdr:to>
    <xdr:sp macro="" textlink="">
      <xdr:nvSpPr>
        <xdr:cNvPr id="45" name="Rectangle à coins arrondis 44">
          <a:hlinkClick xmlns:r="http://schemas.openxmlformats.org/officeDocument/2006/relationships" r:id="rId22"/>
        </xdr:cNvPr>
        <xdr:cNvSpPr/>
      </xdr:nvSpPr>
      <xdr:spPr>
        <a:xfrm>
          <a:off x="15859125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EPS</a:t>
          </a:r>
        </a:p>
      </xdr:txBody>
    </xdr:sp>
    <xdr:clientData/>
  </xdr:twoCellAnchor>
  <xdr:twoCellAnchor>
    <xdr:from>
      <xdr:col>16</xdr:col>
      <xdr:colOff>0</xdr:colOff>
      <xdr:row>17</xdr:row>
      <xdr:rowOff>185738</xdr:rowOff>
    </xdr:from>
    <xdr:to>
      <xdr:col>16</xdr:col>
      <xdr:colOff>1076325</xdr:colOff>
      <xdr:row>19</xdr:row>
      <xdr:rowOff>166688</xdr:rowOff>
    </xdr:to>
    <xdr:sp macro="" textlink="">
      <xdr:nvSpPr>
        <xdr:cNvPr id="46" name="Rectangle à coins arrondis 45">
          <a:hlinkClick xmlns:r="http://schemas.openxmlformats.org/officeDocument/2006/relationships" r:id="rId23"/>
        </xdr:cNvPr>
        <xdr:cNvSpPr/>
      </xdr:nvSpPr>
      <xdr:spPr>
        <a:xfrm>
          <a:off x="12058650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ysClr val="windowText" lastClr="000000"/>
              </a:solidFill>
            </a:rPr>
            <a:t>Comportement</a:t>
          </a:r>
        </a:p>
      </xdr:txBody>
    </xdr:sp>
    <xdr:clientData/>
  </xdr:twoCellAnchor>
  <xdr:twoCellAnchor>
    <xdr:from>
      <xdr:col>18</xdr:col>
      <xdr:colOff>0</xdr:colOff>
      <xdr:row>17</xdr:row>
      <xdr:rowOff>185738</xdr:rowOff>
    </xdr:from>
    <xdr:to>
      <xdr:col>18</xdr:col>
      <xdr:colOff>1076325</xdr:colOff>
      <xdr:row>19</xdr:row>
      <xdr:rowOff>166688</xdr:rowOff>
    </xdr:to>
    <xdr:sp macro="" textlink="">
      <xdr:nvSpPr>
        <xdr:cNvPr id="47" name="Rectangle à coins arrondis 46">
          <a:hlinkClick xmlns:r="http://schemas.openxmlformats.org/officeDocument/2006/relationships" r:id="rId24"/>
        </xdr:cNvPr>
        <xdr:cNvSpPr/>
      </xdr:nvSpPr>
      <xdr:spPr>
        <a:xfrm>
          <a:off x="13325475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Bilans</a:t>
          </a:r>
        </a:p>
      </xdr:txBody>
    </xdr:sp>
    <xdr:clientData/>
  </xdr:twoCellAnchor>
  <xdr:twoCellAnchor>
    <xdr:from>
      <xdr:col>20</xdr:col>
      <xdr:colOff>0</xdr:colOff>
      <xdr:row>17</xdr:row>
      <xdr:rowOff>185738</xdr:rowOff>
    </xdr:from>
    <xdr:to>
      <xdr:col>20</xdr:col>
      <xdr:colOff>1076325</xdr:colOff>
      <xdr:row>19</xdr:row>
      <xdr:rowOff>166688</xdr:rowOff>
    </xdr:to>
    <xdr:sp macro="" textlink="">
      <xdr:nvSpPr>
        <xdr:cNvPr id="48" name="Rectangle à coins arrondis 47">
          <a:hlinkClick xmlns:r="http://schemas.openxmlformats.org/officeDocument/2006/relationships" r:id="rId25"/>
        </xdr:cNvPr>
        <xdr:cNvSpPr/>
      </xdr:nvSpPr>
      <xdr:spPr>
        <a:xfrm>
          <a:off x="14592300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Bulletins</a:t>
          </a:r>
        </a:p>
      </xdr:txBody>
    </xdr:sp>
    <xdr:clientData/>
  </xdr:twoCellAnchor>
  <xdr:twoCellAnchor>
    <xdr:from>
      <xdr:col>22</xdr:col>
      <xdr:colOff>0</xdr:colOff>
      <xdr:row>17</xdr:row>
      <xdr:rowOff>185738</xdr:rowOff>
    </xdr:from>
    <xdr:to>
      <xdr:col>22</xdr:col>
      <xdr:colOff>1076325</xdr:colOff>
      <xdr:row>19</xdr:row>
      <xdr:rowOff>166688</xdr:rowOff>
    </xdr:to>
    <xdr:sp macro="" textlink="">
      <xdr:nvSpPr>
        <xdr:cNvPr id="49" name="Rectangle à coins arrondis 48">
          <a:hlinkClick xmlns:r="http://schemas.openxmlformats.org/officeDocument/2006/relationships" r:id="rId26"/>
        </xdr:cNvPr>
        <xdr:cNvSpPr/>
      </xdr:nvSpPr>
      <xdr:spPr>
        <a:xfrm>
          <a:off x="15859125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Données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0</xdr:colOff>
      <xdr:row>3</xdr:row>
      <xdr:rowOff>0</xdr:rowOff>
    </xdr:from>
    <xdr:to>
      <xdr:col>14</xdr:col>
      <xdr:colOff>1076325</xdr:colOff>
      <xdr:row>4</xdr:row>
      <xdr:rowOff>171450</xdr:rowOff>
    </xdr:to>
    <xdr:sp macro="" textlink="">
      <xdr:nvSpPr>
        <xdr:cNvPr id="26" name="Rectangle à coins arrondis 25">
          <a:hlinkClick xmlns:r="http://schemas.openxmlformats.org/officeDocument/2006/relationships" r:id="rId1"/>
        </xdr:cNvPr>
        <xdr:cNvSpPr/>
      </xdr:nvSpPr>
      <xdr:spPr>
        <a:xfrm>
          <a:off x="11963400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Orthographe</a:t>
          </a:r>
        </a:p>
      </xdr:txBody>
    </xdr:sp>
    <xdr:clientData/>
  </xdr:twoCellAnchor>
  <xdr:twoCellAnchor>
    <xdr:from>
      <xdr:col>16</xdr:col>
      <xdr:colOff>0</xdr:colOff>
      <xdr:row>3</xdr:row>
      <xdr:rowOff>0</xdr:rowOff>
    </xdr:from>
    <xdr:to>
      <xdr:col>16</xdr:col>
      <xdr:colOff>1076325</xdr:colOff>
      <xdr:row>4</xdr:row>
      <xdr:rowOff>171450</xdr:rowOff>
    </xdr:to>
    <xdr:sp macro="" textlink="">
      <xdr:nvSpPr>
        <xdr:cNvPr id="27" name="Rectangle à coins arrondis 26">
          <a:hlinkClick xmlns:r="http://schemas.openxmlformats.org/officeDocument/2006/relationships" r:id="rId3"/>
        </xdr:cNvPr>
        <xdr:cNvSpPr/>
      </xdr:nvSpPr>
      <xdr:spPr>
        <a:xfrm>
          <a:off x="13230225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Conjugaison</a:t>
          </a:r>
        </a:p>
      </xdr:txBody>
    </xdr:sp>
    <xdr:clientData/>
  </xdr:twoCellAnchor>
  <xdr:twoCellAnchor>
    <xdr:from>
      <xdr:col>18</xdr:col>
      <xdr:colOff>0</xdr:colOff>
      <xdr:row>3</xdr:row>
      <xdr:rowOff>0</xdr:rowOff>
    </xdr:from>
    <xdr:to>
      <xdr:col>18</xdr:col>
      <xdr:colOff>1076325</xdr:colOff>
      <xdr:row>4</xdr:row>
      <xdr:rowOff>171450</xdr:rowOff>
    </xdr:to>
    <xdr:sp macro="" textlink="">
      <xdr:nvSpPr>
        <xdr:cNvPr id="28" name="Rectangle à coins arrondis 27">
          <a:hlinkClick xmlns:r="http://schemas.openxmlformats.org/officeDocument/2006/relationships" r:id="rId4"/>
        </xdr:cNvPr>
        <xdr:cNvSpPr/>
      </xdr:nvSpPr>
      <xdr:spPr>
        <a:xfrm>
          <a:off x="14497050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Grammaire</a:t>
          </a:r>
        </a:p>
      </xdr:txBody>
    </xdr:sp>
    <xdr:clientData/>
  </xdr:twoCellAnchor>
  <xdr:twoCellAnchor>
    <xdr:from>
      <xdr:col>20</xdr:col>
      <xdr:colOff>0</xdr:colOff>
      <xdr:row>3</xdr:row>
      <xdr:rowOff>0</xdr:rowOff>
    </xdr:from>
    <xdr:to>
      <xdr:col>20</xdr:col>
      <xdr:colOff>1076325</xdr:colOff>
      <xdr:row>4</xdr:row>
      <xdr:rowOff>171450</xdr:rowOff>
    </xdr:to>
    <xdr:sp macro="" textlink="">
      <xdr:nvSpPr>
        <xdr:cNvPr id="29" name="Rectangle à coins arrondis 28">
          <a:hlinkClick xmlns:r="http://schemas.openxmlformats.org/officeDocument/2006/relationships" r:id="rId5"/>
        </xdr:cNvPr>
        <xdr:cNvSpPr/>
      </xdr:nvSpPr>
      <xdr:spPr>
        <a:xfrm>
          <a:off x="15763875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Vocabulaire</a:t>
          </a:r>
        </a:p>
      </xdr:txBody>
    </xdr:sp>
    <xdr:clientData/>
  </xdr:twoCellAnchor>
  <xdr:twoCellAnchor>
    <xdr:from>
      <xdr:col>14</xdr:col>
      <xdr:colOff>0</xdr:colOff>
      <xdr:row>5</xdr:row>
      <xdr:rowOff>185738</xdr:rowOff>
    </xdr:from>
    <xdr:to>
      <xdr:col>14</xdr:col>
      <xdr:colOff>1076325</xdr:colOff>
      <xdr:row>7</xdr:row>
      <xdr:rowOff>166688</xdr:rowOff>
    </xdr:to>
    <xdr:sp macro="" textlink="">
      <xdr:nvSpPr>
        <xdr:cNvPr id="30" name="Rectangle à coins arrondis 29">
          <a:hlinkClick xmlns:r="http://schemas.openxmlformats.org/officeDocument/2006/relationships" r:id="rId6"/>
        </xdr:cNvPr>
        <xdr:cNvSpPr/>
      </xdr:nvSpPr>
      <xdr:spPr>
        <a:xfrm>
          <a:off x="11963400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Ecrit</a:t>
          </a:r>
        </a:p>
      </xdr:txBody>
    </xdr:sp>
    <xdr:clientData/>
  </xdr:twoCellAnchor>
  <xdr:twoCellAnchor>
    <xdr:from>
      <xdr:col>16</xdr:col>
      <xdr:colOff>0</xdr:colOff>
      <xdr:row>5</xdr:row>
      <xdr:rowOff>185738</xdr:rowOff>
    </xdr:from>
    <xdr:to>
      <xdr:col>16</xdr:col>
      <xdr:colOff>1076325</xdr:colOff>
      <xdr:row>7</xdr:row>
      <xdr:rowOff>166688</xdr:rowOff>
    </xdr:to>
    <xdr:sp macro="" textlink="">
      <xdr:nvSpPr>
        <xdr:cNvPr id="31" name="Rectangle à coins arrondis 30">
          <a:hlinkClick xmlns:r="http://schemas.openxmlformats.org/officeDocument/2006/relationships" r:id="rId7"/>
        </xdr:cNvPr>
        <xdr:cNvSpPr/>
      </xdr:nvSpPr>
      <xdr:spPr>
        <a:xfrm>
          <a:off x="13230225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8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Dictée</a:t>
          </a:r>
        </a:p>
      </xdr:txBody>
    </xdr:sp>
    <xdr:clientData/>
  </xdr:twoCellAnchor>
  <xdr:twoCellAnchor>
    <xdr:from>
      <xdr:col>18</xdr:col>
      <xdr:colOff>0</xdr:colOff>
      <xdr:row>5</xdr:row>
      <xdr:rowOff>185738</xdr:rowOff>
    </xdr:from>
    <xdr:to>
      <xdr:col>18</xdr:col>
      <xdr:colOff>1076325</xdr:colOff>
      <xdr:row>7</xdr:row>
      <xdr:rowOff>166688</xdr:rowOff>
    </xdr:to>
    <xdr:sp macro="" textlink="">
      <xdr:nvSpPr>
        <xdr:cNvPr id="32" name="Rectangle à coins arrondis 31">
          <a:hlinkClick xmlns:r="http://schemas.openxmlformats.org/officeDocument/2006/relationships" r:id="rId9"/>
        </xdr:cNvPr>
        <xdr:cNvSpPr/>
      </xdr:nvSpPr>
      <xdr:spPr>
        <a:xfrm>
          <a:off x="14497050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Exposé</a:t>
          </a:r>
        </a:p>
      </xdr:txBody>
    </xdr:sp>
    <xdr:clientData/>
  </xdr:twoCellAnchor>
  <xdr:twoCellAnchor>
    <xdr:from>
      <xdr:col>20</xdr:col>
      <xdr:colOff>0</xdr:colOff>
      <xdr:row>5</xdr:row>
      <xdr:rowOff>185738</xdr:rowOff>
    </xdr:from>
    <xdr:to>
      <xdr:col>20</xdr:col>
      <xdr:colOff>1076325</xdr:colOff>
      <xdr:row>7</xdr:row>
      <xdr:rowOff>166688</xdr:rowOff>
    </xdr:to>
    <xdr:sp macro="" textlink="">
      <xdr:nvSpPr>
        <xdr:cNvPr id="33" name="Rectangle à coins arrondis 32">
          <a:hlinkClick xmlns:r="http://schemas.openxmlformats.org/officeDocument/2006/relationships" r:id="rId10"/>
        </xdr:cNvPr>
        <xdr:cNvSpPr/>
      </xdr:nvSpPr>
      <xdr:spPr>
        <a:xfrm>
          <a:off x="15763875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Lecture</a:t>
          </a:r>
        </a:p>
      </xdr:txBody>
    </xdr:sp>
    <xdr:clientData/>
  </xdr:twoCellAnchor>
  <xdr:twoCellAnchor>
    <xdr:from>
      <xdr:col>14</xdr:col>
      <xdr:colOff>0</xdr:colOff>
      <xdr:row>8</xdr:row>
      <xdr:rowOff>185738</xdr:rowOff>
    </xdr:from>
    <xdr:to>
      <xdr:col>14</xdr:col>
      <xdr:colOff>1076325</xdr:colOff>
      <xdr:row>10</xdr:row>
      <xdr:rowOff>166688</xdr:rowOff>
    </xdr:to>
    <xdr:sp macro="" textlink="">
      <xdr:nvSpPr>
        <xdr:cNvPr id="34" name="Rectangle à coins arrondis 33">
          <a:hlinkClick xmlns:r="http://schemas.openxmlformats.org/officeDocument/2006/relationships" r:id="rId11"/>
        </xdr:cNvPr>
        <xdr:cNvSpPr/>
      </xdr:nvSpPr>
      <xdr:spPr>
        <a:xfrm>
          <a:off x="11963400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Poésie</a:t>
          </a:r>
        </a:p>
      </xdr:txBody>
    </xdr:sp>
    <xdr:clientData/>
  </xdr:twoCellAnchor>
  <xdr:twoCellAnchor>
    <xdr:from>
      <xdr:col>16</xdr:col>
      <xdr:colOff>0</xdr:colOff>
      <xdr:row>8</xdr:row>
      <xdr:rowOff>185738</xdr:rowOff>
    </xdr:from>
    <xdr:to>
      <xdr:col>16</xdr:col>
      <xdr:colOff>1076325</xdr:colOff>
      <xdr:row>10</xdr:row>
      <xdr:rowOff>166688</xdr:rowOff>
    </xdr:to>
    <xdr:sp macro="" textlink="">
      <xdr:nvSpPr>
        <xdr:cNvPr id="35" name="Rectangle à coins arrondis 34">
          <a:hlinkClick xmlns:r="http://schemas.openxmlformats.org/officeDocument/2006/relationships" r:id="rId12"/>
        </xdr:cNvPr>
        <xdr:cNvSpPr/>
      </xdr:nvSpPr>
      <xdr:spPr>
        <a:xfrm>
          <a:off x="13230225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Numération</a:t>
          </a:r>
        </a:p>
      </xdr:txBody>
    </xdr:sp>
    <xdr:clientData/>
  </xdr:twoCellAnchor>
  <xdr:twoCellAnchor>
    <xdr:from>
      <xdr:col>18</xdr:col>
      <xdr:colOff>0</xdr:colOff>
      <xdr:row>8</xdr:row>
      <xdr:rowOff>185738</xdr:rowOff>
    </xdr:from>
    <xdr:to>
      <xdr:col>18</xdr:col>
      <xdr:colOff>1076325</xdr:colOff>
      <xdr:row>10</xdr:row>
      <xdr:rowOff>166688</xdr:rowOff>
    </xdr:to>
    <xdr:sp macro="" textlink="">
      <xdr:nvSpPr>
        <xdr:cNvPr id="36" name="Rectangle à coins arrondis 35">
          <a:hlinkClick xmlns:r="http://schemas.openxmlformats.org/officeDocument/2006/relationships" r:id="rId13"/>
        </xdr:cNvPr>
        <xdr:cNvSpPr/>
      </xdr:nvSpPr>
      <xdr:spPr>
        <a:xfrm>
          <a:off x="14497050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Calcul</a:t>
          </a:r>
        </a:p>
      </xdr:txBody>
    </xdr:sp>
    <xdr:clientData/>
  </xdr:twoCellAnchor>
  <xdr:twoCellAnchor>
    <xdr:from>
      <xdr:col>20</xdr:col>
      <xdr:colOff>0</xdr:colOff>
      <xdr:row>8</xdr:row>
      <xdr:rowOff>185738</xdr:rowOff>
    </xdr:from>
    <xdr:to>
      <xdr:col>20</xdr:col>
      <xdr:colOff>1076325</xdr:colOff>
      <xdr:row>10</xdr:row>
      <xdr:rowOff>166688</xdr:rowOff>
    </xdr:to>
    <xdr:sp macro="" textlink="">
      <xdr:nvSpPr>
        <xdr:cNvPr id="37" name="Rectangle à coins arrondis 36">
          <a:hlinkClick xmlns:r="http://schemas.openxmlformats.org/officeDocument/2006/relationships" r:id="rId14"/>
        </xdr:cNvPr>
        <xdr:cNvSpPr/>
      </xdr:nvSpPr>
      <xdr:spPr>
        <a:xfrm>
          <a:off x="15763875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Calcul</a:t>
          </a:r>
          <a:r>
            <a:rPr lang="fr-FR" sz="1100" b="1" baseline="0">
              <a:solidFill>
                <a:sysClr val="windowText" lastClr="000000"/>
              </a:solidFill>
            </a:rPr>
            <a:t> mental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14</xdr:col>
      <xdr:colOff>0</xdr:colOff>
      <xdr:row>11</xdr:row>
      <xdr:rowOff>185738</xdr:rowOff>
    </xdr:from>
    <xdr:to>
      <xdr:col>14</xdr:col>
      <xdr:colOff>1076325</xdr:colOff>
      <xdr:row>13</xdr:row>
      <xdr:rowOff>166688</xdr:rowOff>
    </xdr:to>
    <xdr:sp macro="" textlink="">
      <xdr:nvSpPr>
        <xdr:cNvPr id="38" name="Rectangle à coins arrondis 37">
          <a:hlinkClick xmlns:r="http://schemas.openxmlformats.org/officeDocument/2006/relationships" r:id="rId15"/>
        </xdr:cNvPr>
        <xdr:cNvSpPr/>
      </xdr:nvSpPr>
      <xdr:spPr>
        <a:xfrm>
          <a:off x="11963400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Problèmes</a:t>
          </a:r>
        </a:p>
      </xdr:txBody>
    </xdr:sp>
    <xdr:clientData/>
  </xdr:twoCellAnchor>
  <xdr:twoCellAnchor>
    <xdr:from>
      <xdr:col>16</xdr:col>
      <xdr:colOff>0</xdr:colOff>
      <xdr:row>11</xdr:row>
      <xdr:rowOff>185738</xdr:rowOff>
    </xdr:from>
    <xdr:to>
      <xdr:col>16</xdr:col>
      <xdr:colOff>1076325</xdr:colOff>
      <xdr:row>13</xdr:row>
      <xdr:rowOff>166688</xdr:rowOff>
    </xdr:to>
    <xdr:sp macro="" textlink="">
      <xdr:nvSpPr>
        <xdr:cNvPr id="39" name="Rectangle à coins arrondis 38">
          <a:hlinkClick xmlns:r="http://schemas.openxmlformats.org/officeDocument/2006/relationships" r:id="rId16"/>
        </xdr:cNvPr>
        <xdr:cNvSpPr/>
      </xdr:nvSpPr>
      <xdr:spPr>
        <a:xfrm>
          <a:off x="13230225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Mesures</a:t>
          </a:r>
        </a:p>
      </xdr:txBody>
    </xdr:sp>
    <xdr:clientData/>
  </xdr:twoCellAnchor>
  <xdr:twoCellAnchor>
    <xdr:from>
      <xdr:col>18</xdr:col>
      <xdr:colOff>0</xdr:colOff>
      <xdr:row>11</xdr:row>
      <xdr:rowOff>185738</xdr:rowOff>
    </xdr:from>
    <xdr:to>
      <xdr:col>18</xdr:col>
      <xdr:colOff>1076325</xdr:colOff>
      <xdr:row>13</xdr:row>
      <xdr:rowOff>166688</xdr:rowOff>
    </xdr:to>
    <xdr:sp macro="" textlink="">
      <xdr:nvSpPr>
        <xdr:cNvPr id="40" name="Rectangle à coins arrondis 39">
          <a:hlinkClick xmlns:r="http://schemas.openxmlformats.org/officeDocument/2006/relationships" r:id="rId17"/>
        </xdr:cNvPr>
        <xdr:cNvSpPr/>
      </xdr:nvSpPr>
      <xdr:spPr>
        <a:xfrm>
          <a:off x="14497050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Géométrie</a:t>
          </a:r>
        </a:p>
      </xdr:txBody>
    </xdr:sp>
    <xdr:clientData/>
  </xdr:twoCellAnchor>
  <xdr:twoCellAnchor>
    <xdr:from>
      <xdr:col>20</xdr:col>
      <xdr:colOff>0</xdr:colOff>
      <xdr:row>11</xdr:row>
      <xdr:rowOff>185738</xdr:rowOff>
    </xdr:from>
    <xdr:to>
      <xdr:col>20</xdr:col>
      <xdr:colOff>1076325</xdr:colOff>
      <xdr:row>13</xdr:row>
      <xdr:rowOff>166688</xdr:rowOff>
    </xdr:to>
    <xdr:sp macro="" textlink="">
      <xdr:nvSpPr>
        <xdr:cNvPr id="41" name="Rectangle à coins arrondis 40">
          <a:hlinkClick xmlns:r="http://schemas.openxmlformats.org/officeDocument/2006/relationships" r:id="rId18"/>
        </xdr:cNvPr>
        <xdr:cNvSpPr/>
      </xdr:nvSpPr>
      <xdr:spPr>
        <a:xfrm>
          <a:off x="15763875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Histoire</a:t>
          </a:r>
        </a:p>
      </xdr:txBody>
    </xdr:sp>
    <xdr:clientData/>
  </xdr:twoCellAnchor>
  <xdr:twoCellAnchor>
    <xdr:from>
      <xdr:col>14</xdr:col>
      <xdr:colOff>0</xdr:colOff>
      <xdr:row>14</xdr:row>
      <xdr:rowOff>185738</xdr:rowOff>
    </xdr:from>
    <xdr:to>
      <xdr:col>14</xdr:col>
      <xdr:colOff>1076325</xdr:colOff>
      <xdr:row>16</xdr:row>
      <xdr:rowOff>166688</xdr:rowOff>
    </xdr:to>
    <xdr:sp macro="" textlink="">
      <xdr:nvSpPr>
        <xdr:cNvPr id="42" name="Rectangle à coins arrondis 41">
          <a:hlinkClick xmlns:r="http://schemas.openxmlformats.org/officeDocument/2006/relationships" r:id="rId19"/>
        </xdr:cNvPr>
        <xdr:cNvSpPr/>
      </xdr:nvSpPr>
      <xdr:spPr>
        <a:xfrm>
          <a:off x="11963400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Géographie</a:t>
          </a:r>
        </a:p>
      </xdr:txBody>
    </xdr:sp>
    <xdr:clientData/>
  </xdr:twoCellAnchor>
  <xdr:twoCellAnchor>
    <xdr:from>
      <xdr:col>16</xdr:col>
      <xdr:colOff>0</xdr:colOff>
      <xdr:row>14</xdr:row>
      <xdr:rowOff>185738</xdr:rowOff>
    </xdr:from>
    <xdr:to>
      <xdr:col>16</xdr:col>
      <xdr:colOff>1076325</xdr:colOff>
      <xdr:row>16</xdr:row>
      <xdr:rowOff>166688</xdr:rowOff>
    </xdr:to>
    <xdr:sp macro="" textlink="">
      <xdr:nvSpPr>
        <xdr:cNvPr id="43" name="Rectangle à coins arrondis 42">
          <a:hlinkClick xmlns:r="http://schemas.openxmlformats.org/officeDocument/2006/relationships" r:id="rId20"/>
        </xdr:cNvPr>
        <xdr:cNvSpPr/>
      </xdr:nvSpPr>
      <xdr:spPr>
        <a:xfrm>
          <a:off x="13230225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Sciences</a:t>
          </a:r>
        </a:p>
      </xdr:txBody>
    </xdr:sp>
    <xdr:clientData/>
  </xdr:twoCellAnchor>
  <xdr:twoCellAnchor>
    <xdr:from>
      <xdr:col>18</xdr:col>
      <xdr:colOff>0</xdr:colOff>
      <xdr:row>14</xdr:row>
      <xdr:rowOff>185738</xdr:rowOff>
    </xdr:from>
    <xdr:to>
      <xdr:col>18</xdr:col>
      <xdr:colOff>1076325</xdr:colOff>
      <xdr:row>16</xdr:row>
      <xdr:rowOff>166688</xdr:rowOff>
    </xdr:to>
    <xdr:sp macro="" textlink="">
      <xdr:nvSpPr>
        <xdr:cNvPr id="44" name="Rectangle à coins arrondis 43">
          <a:hlinkClick xmlns:r="http://schemas.openxmlformats.org/officeDocument/2006/relationships" r:id="rId21"/>
        </xdr:cNvPr>
        <xdr:cNvSpPr/>
      </xdr:nvSpPr>
      <xdr:spPr>
        <a:xfrm>
          <a:off x="14497050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Anglais</a:t>
          </a:r>
        </a:p>
      </xdr:txBody>
    </xdr:sp>
    <xdr:clientData/>
  </xdr:twoCellAnchor>
  <xdr:twoCellAnchor>
    <xdr:from>
      <xdr:col>20</xdr:col>
      <xdr:colOff>0</xdr:colOff>
      <xdr:row>14</xdr:row>
      <xdr:rowOff>185738</xdr:rowOff>
    </xdr:from>
    <xdr:to>
      <xdr:col>20</xdr:col>
      <xdr:colOff>1076325</xdr:colOff>
      <xdr:row>16</xdr:row>
      <xdr:rowOff>166688</xdr:rowOff>
    </xdr:to>
    <xdr:sp macro="" textlink="">
      <xdr:nvSpPr>
        <xdr:cNvPr id="45" name="Rectangle à coins arrondis 44">
          <a:hlinkClick xmlns:r="http://schemas.openxmlformats.org/officeDocument/2006/relationships" r:id="rId22"/>
        </xdr:cNvPr>
        <xdr:cNvSpPr/>
      </xdr:nvSpPr>
      <xdr:spPr>
        <a:xfrm>
          <a:off x="15763875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EPS</a:t>
          </a:r>
        </a:p>
      </xdr:txBody>
    </xdr:sp>
    <xdr:clientData/>
  </xdr:twoCellAnchor>
  <xdr:twoCellAnchor>
    <xdr:from>
      <xdr:col>14</xdr:col>
      <xdr:colOff>0</xdr:colOff>
      <xdr:row>17</xdr:row>
      <xdr:rowOff>185738</xdr:rowOff>
    </xdr:from>
    <xdr:to>
      <xdr:col>14</xdr:col>
      <xdr:colOff>1076325</xdr:colOff>
      <xdr:row>19</xdr:row>
      <xdr:rowOff>166688</xdr:rowOff>
    </xdr:to>
    <xdr:sp macro="" textlink="">
      <xdr:nvSpPr>
        <xdr:cNvPr id="46" name="Rectangle à coins arrondis 45">
          <a:hlinkClick xmlns:r="http://schemas.openxmlformats.org/officeDocument/2006/relationships" r:id="rId23"/>
        </xdr:cNvPr>
        <xdr:cNvSpPr/>
      </xdr:nvSpPr>
      <xdr:spPr>
        <a:xfrm>
          <a:off x="11963400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ysClr val="windowText" lastClr="000000"/>
              </a:solidFill>
            </a:rPr>
            <a:t>Comportement</a:t>
          </a:r>
        </a:p>
      </xdr:txBody>
    </xdr:sp>
    <xdr:clientData/>
  </xdr:twoCellAnchor>
  <xdr:twoCellAnchor>
    <xdr:from>
      <xdr:col>16</xdr:col>
      <xdr:colOff>0</xdr:colOff>
      <xdr:row>17</xdr:row>
      <xdr:rowOff>185738</xdr:rowOff>
    </xdr:from>
    <xdr:to>
      <xdr:col>16</xdr:col>
      <xdr:colOff>1076325</xdr:colOff>
      <xdr:row>19</xdr:row>
      <xdr:rowOff>166688</xdr:rowOff>
    </xdr:to>
    <xdr:sp macro="" textlink="">
      <xdr:nvSpPr>
        <xdr:cNvPr id="47" name="Rectangle à coins arrondis 46">
          <a:hlinkClick xmlns:r="http://schemas.openxmlformats.org/officeDocument/2006/relationships" r:id="rId24"/>
        </xdr:cNvPr>
        <xdr:cNvSpPr/>
      </xdr:nvSpPr>
      <xdr:spPr>
        <a:xfrm>
          <a:off x="13230225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Bilans</a:t>
          </a:r>
        </a:p>
      </xdr:txBody>
    </xdr:sp>
    <xdr:clientData/>
  </xdr:twoCellAnchor>
  <xdr:twoCellAnchor>
    <xdr:from>
      <xdr:col>18</xdr:col>
      <xdr:colOff>0</xdr:colOff>
      <xdr:row>17</xdr:row>
      <xdr:rowOff>185738</xdr:rowOff>
    </xdr:from>
    <xdr:to>
      <xdr:col>18</xdr:col>
      <xdr:colOff>1076325</xdr:colOff>
      <xdr:row>19</xdr:row>
      <xdr:rowOff>166688</xdr:rowOff>
    </xdr:to>
    <xdr:sp macro="" textlink="">
      <xdr:nvSpPr>
        <xdr:cNvPr id="48" name="Rectangle à coins arrondis 47">
          <a:hlinkClick xmlns:r="http://schemas.openxmlformats.org/officeDocument/2006/relationships" r:id="rId25"/>
        </xdr:cNvPr>
        <xdr:cNvSpPr/>
      </xdr:nvSpPr>
      <xdr:spPr>
        <a:xfrm>
          <a:off x="14497050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Bulletins</a:t>
          </a:r>
        </a:p>
      </xdr:txBody>
    </xdr:sp>
    <xdr:clientData/>
  </xdr:twoCellAnchor>
  <xdr:twoCellAnchor>
    <xdr:from>
      <xdr:col>20</xdr:col>
      <xdr:colOff>0</xdr:colOff>
      <xdr:row>17</xdr:row>
      <xdr:rowOff>185738</xdr:rowOff>
    </xdr:from>
    <xdr:to>
      <xdr:col>20</xdr:col>
      <xdr:colOff>1076325</xdr:colOff>
      <xdr:row>19</xdr:row>
      <xdr:rowOff>166688</xdr:rowOff>
    </xdr:to>
    <xdr:sp macro="" textlink="">
      <xdr:nvSpPr>
        <xdr:cNvPr id="49" name="Rectangle à coins arrondis 48">
          <a:hlinkClick xmlns:r="http://schemas.openxmlformats.org/officeDocument/2006/relationships" r:id="rId26"/>
        </xdr:cNvPr>
        <xdr:cNvSpPr/>
      </xdr:nvSpPr>
      <xdr:spPr>
        <a:xfrm>
          <a:off x="15763875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Données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0</xdr:colOff>
      <xdr:row>3</xdr:row>
      <xdr:rowOff>0</xdr:rowOff>
    </xdr:from>
    <xdr:to>
      <xdr:col>16</xdr:col>
      <xdr:colOff>1076325</xdr:colOff>
      <xdr:row>4</xdr:row>
      <xdr:rowOff>171450</xdr:rowOff>
    </xdr:to>
    <xdr:sp macro="" textlink="">
      <xdr:nvSpPr>
        <xdr:cNvPr id="26" name="Rectangle à coins arrondis 25">
          <a:hlinkClick xmlns:r="http://schemas.openxmlformats.org/officeDocument/2006/relationships" r:id="rId1"/>
        </xdr:cNvPr>
        <xdr:cNvSpPr/>
      </xdr:nvSpPr>
      <xdr:spPr>
        <a:xfrm>
          <a:off x="12058650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Orthographe</a:t>
          </a:r>
        </a:p>
      </xdr:txBody>
    </xdr:sp>
    <xdr:clientData/>
  </xdr:twoCellAnchor>
  <xdr:twoCellAnchor>
    <xdr:from>
      <xdr:col>18</xdr:col>
      <xdr:colOff>0</xdr:colOff>
      <xdr:row>3</xdr:row>
      <xdr:rowOff>0</xdr:rowOff>
    </xdr:from>
    <xdr:to>
      <xdr:col>18</xdr:col>
      <xdr:colOff>1076325</xdr:colOff>
      <xdr:row>4</xdr:row>
      <xdr:rowOff>171450</xdr:rowOff>
    </xdr:to>
    <xdr:sp macro="" textlink="">
      <xdr:nvSpPr>
        <xdr:cNvPr id="27" name="Rectangle à coins arrondis 26">
          <a:hlinkClick xmlns:r="http://schemas.openxmlformats.org/officeDocument/2006/relationships" r:id="rId3"/>
        </xdr:cNvPr>
        <xdr:cNvSpPr/>
      </xdr:nvSpPr>
      <xdr:spPr>
        <a:xfrm>
          <a:off x="13325475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Conjugaison</a:t>
          </a:r>
        </a:p>
      </xdr:txBody>
    </xdr:sp>
    <xdr:clientData/>
  </xdr:twoCellAnchor>
  <xdr:twoCellAnchor>
    <xdr:from>
      <xdr:col>20</xdr:col>
      <xdr:colOff>0</xdr:colOff>
      <xdr:row>3</xdr:row>
      <xdr:rowOff>0</xdr:rowOff>
    </xdr:from>
    <xdr:to>
      <xdr:col>20</xdr:col>
      <xdr:colOff>1076325</xdr:colOff>
      <xdr:row>4</xdr:row>
      <xdr:rowOff>171450</xdr:rowOff>
    </xdr:to>
    <xdr:sp macro="" textlink="">
      <xdr:nvSpPr>
        <xdr:cNvPr id="28" name="Rectangle à coins arrondis 27">
          <a:hlinkClick xmlns:r="http://schemas.openxmlformats.org/officeDocument/2006/relationships" r:id="rId4"/>
        </xdr:cNvPr>
        <xdr:cNvSpPr/>
      </xdr:nvSpPr>
      <xdr:spPr>
        <a:xfrm>
          <a:off x="14592300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Grammaire</a:t>
          </a:r>
        </a:p>
      </xdr:txBody>
    </xdr:sp>
    <xdr:clientData/>
  </xdr:twoCellAnchor>
  <xdr:twoCellAnchor>
    <xdr:from>
      <xdr:col>22</xdr:col>
      <xdr:colOff>0</xdr:colOff>
      <xdr:row>3</xdr:row>
      <xdr:rowOff>0</xdr:rowOff>
    </xdr:from>
    <xdr:to>
      <xdr:col>22</xdr:col>
      <xdr:colOff>1076325</xdr:colOff>
      <xdr:row>4</xdr:row>
      <xdr:rowOff>171450</xdr:rowOff>
    </xdr:to>
    <xdr:sp macro="" textlink="">
      <xdr:nvSpPr>
        <xdr:cNvPr id="29" name="Rectangle à coins arrondis 28">
          <a:hlinkClick xmlns:r="http://schemas.openxmlformats.org/officeDocument/2006/relationships" r:id="rId5"/>
        </xdr:cNvPr>
        <xdr:cNvSpPr/>
      </xdr:nvSpPr>
      <xdr:spPr>
        <a:xfrm>
          <a:off x="15859125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Vocabulaire</a:t>
          </a:r>
        </a:p>
      </xdr:txBody>
    </xdr:sp>
    <xdr:clientData/>
  </xdr:twoCellAnchor>
  <xdr:twoCellAnchor>
    <xdr:from>
      <xdr:col>16</xdr:col>
      <xdr:colOff>0</xdr:colOff>
      <xdr:row>5</xdr:row>
      <xdr:rowOff>185738</xdr:rowOff>
    </xdr:from>
    <xdr:to>
      <xdr:col>16</xdr:col>
      <xdr:colOff>1076325</xdr:colOff>
      <xdr:row>7</xdr:row>
      <xdr:rowOff>166688</xdr:rowOff>
    </xdr:to>
    <xdr:sp macro="" textlink="">
      <xdr:nvSpPr>
        <xdr:cNvPr id="30" name="Rectangle à coins arrondis 29">
          <a:hlinkClick xmlns:r="http://schemas.openxmlformats.org/officeDocument/2006/relationships" r:id="rId6"/>
        </xdr:cNvPr>
        <xdr:cNvSpPr/>
      </xdr:nvSpPr>
      <xdr:spPr>
        <a:xfrm>
          <a:off x="12058650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Ecrit</a:t>
          </a:r>
        </a:p>
      </xdr:txBody>
    </xdr:sp>
    <xdr:clientData/>
  </xdr:twoCellAnchor>
  <xdr:twoCellAnchor>
    <xdr:from>
      <xdr:col>18</xdr:col>
      <xdr:colOff>0</xdr:colOff>
      <xdr:row>5</xdr:row>
      <xdr:rowOff>185738</xdr:rowOff>
    </xdr:from>
    <xdr:to>
      <xdr:col>18</xdr:col>
      <xdr:colOff>1076325</xdr:colOff>
      <xdr:row>7</xdr:row>
      <xdr:rowOff>166688</xdr:rowOff>
    </xdr:to>
    <xdr:sp macro="" textlink="">
      <xdr:nvSpPr>
        <xdr:cNvPr id="31" name="Rectangle à coins arrondis 30">
          <a:hlinkClick xmlns:r="http://schemas.openxmlformats.org/officeDocument/2006/relationships" r:id="rId7"/>
        </xdr:cNvPr>
        <xdr:cNvSpPr/>
      </xdr:nvSpPr>
      <xdr:spPr>
        <a:xfrm>
          <a:off x="13325475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Dictée</a:t>
          </a:r>
        </a:p>
      </xdr:txBody>
    </xdr:sp>
    <xdr:clientData/>
  </xdr:twoCellAnchor>
  <xdr:twoCellAnchor>
    <xdr:from>
      <xdr:col>20</xdr:col>
      <xdr:colOff>0</xdr:colOff>
      <xdr:row>5</xdr:row>
      <xdr:rowOff>185738</xdr:rowOff>
    </xdr:from>
    <xdr:to>
      <xdr:col>20</xdr:col>
      <xdr:colOff>1076325</xdr:colOff>
      <xdr:row>7</xdr:row>
      <xdr:rowOff>166688</xdr:rowOff>
    </xdr:to>
    <xdr:sp macro="" textlink="">
      <xdr:nvSpPr>
        <xdr:cNvPr id="32" name="Rectangle à coins arrondis 31">
          <a:hlinkClick xmlns:r="http://schemas.openxmlformats.org/officeDocument/2006/relationships" r:id="rId8"/>
        </xdr:cNvPr>
        <xdr:cNvSpPr/>
      </xdr:nvSpPr>
      <xdr:spPr>
        <a:xfrm>
          <a:off x="14592300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9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Exposé</a:t>
          </a:r>
        </a:p>
      </xdr:txBody>
    </xdr:sp>
    <xdr:clientData/>
  </xdr:twoCellAnchor>
  <xdr:twoCellAnchor>
    <xdr:from>
      <xdr:col>22</xdr:col>
      <xdr:colOff>0</xdr:colOff>
      <xdr:row>5</xdr:row>
      <xdr:rowOff>185738</xdr:rowOff>
    </xdr:from>
    <xdr:to>
      <xdr:col>22</xdr:col>
      <xdr:colOff>1076325</xdr:colOff>
      <xdr:row>7</xdr:row>
      <xdr:rowOff>166688</xdr:rowOff>
    </xdr:to>
    <xdr:sp macro="" textlink="">
      <xdr:nvSpPr>
        <xdr:cNvPr id="33" name="Rectangle à coins arrondis 32">
          <a:hlinkClick xmlns:r="http://schemas.openxmlformats.org/officeDocument/2006/relationships" r:id="rId10"/>
        </xdr:cNvPr>
        <xdr:cNvSpPr/>
      </xdr:nvSpPr>
      <xdr:spPr>
        <a:xfrm>
          <a:off x="15859125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Lecture</a:t>
          </a:r>
        </a:p>
      </xdr:txBody>
    </xdr:sp>
    <xdr:clientData/>
  </xdr:twoCellAnchor>
  <xdr:twoCellAnchor>
    <xdr:from>
      <xdr:col>16</xdr:col>
      <xdr:colOff>0</xdr:colOff>
      <xdr:row>8</xdr:row>
      <xdr:rowOff>185738</xdr:rowOff>
    </xdr:from>
    <xdr:to>
      <xdr:col>16</xdr:col>
      <xdr:colOff>1076325</xdr:colOff>
      <xdr:row>10</xdr:row>
      <xdr:rowOff>166688</xdr:rowOff>
    </xdr:to>
    <xdr:sp macro="" textlink="">
      <xdr:nvSpPr>
        <xdr:cNvPr id="34" name="Rectangle à coins arrondis 33">
          <a:hlinkClick xmlns:r="http://schemas.openxmlformats.org/officeDocument/2006/relationships" r:id="rId11"/>
        </xdr:cNvPr>
        <xdr:cNvSpPr/>
      </xdr:nvSpPr>
      <xdr:spPr>
        <a:xfrm>
          <a:off x="12058650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Poésie</a:t>
          </a:r>
        </a:p>
      </xdr:txBody>
    </xdr:sp>
    <xdr:clientData/>
  </xdr:twoCellAnchor>
  <xdr:twoCellAnchor>
    <xdr:from>
      <xdr:col>18</xdr:col>
      <xdr:colOff>0</xdr:colOff>
      <xdr:row>8</xdr:row>
      <xdr:rowOff>185738</xdr:rowOff>
    </xdr:from>
    <xdr:to>
      <xdr:col>18</xdr:col>
      <xdr:colOff>1076325</xdr:colOff>
      <xdr:row>10</xdr:row>
      <xdr:rowOff>166688</xdr:rowOff>
    </xdr:to>
    <xdr:sp macro="" textlink="">
      <xdr:nvSpPr>
        <xdr:cNvPr id="35" name="Rectangle à coins arrondis 34">
          <a:hlinkClick xmlns:r="http://schemas.openxmlformats.org/officeDocument/2006/relationships" r:id="rId12"/>
        </xdr:cNvPr>
        <xdr:cNvSpPr/>
      </xdr:nvSpPr>
      <xdr:spPr>
        <a:xfrm>
          <a:off x="13325475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Numération</a:t>
          </a:r>
        </a:p>
      </xdr:txBody>
    </xdr:sp>
    <xdr:clientData/>
  </xdr:twoCellAnchor>
  <xdr:twoCellAnchor>
    <xdr:from>
      <xdr:col>20</xdr:col>
      <xdr:colOff>0</xdr:colOff>
      <xdr:row>8</xdr:row>
      <xdr:rowOff>185738</xdr:rowOff>
    </xdr:from>
    <xdr:to>
      <xdr:col>20</xdr:col>
      <xdr:colOff>1076325</xdr:colOff>
      <xdr:row>10</xdr:row>
      <xdr:rowOff>166688</xdr:rowOff>
    </xdr:to>
    <xdr:sp macro="" textlink="">
      <xdr:nvSpPr>
        <xdr:cNvPr id="36" name="Rectangle à coins arrondis 35">
          <a:hlinkClick xmlns:r="http://schemas.openxmlformats.org/officeDocument/2006/relationships" r:id="rId13"/>
        </xdr:cNvPr>
        <xdr:cNvSpPr/>
      </xdr:nvSpPr>
      <xdr:spPr>
        <a:xfrm>
          <a:off x="14592300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Calcul</a:t>
          </a:r>
        </a:p>
      </xdr:txBody>
    </xdr:sp>
    <xdr:clientData/>
  </xdr:twoCellAnchor>
  <xdr:twoCellAnchor>
    <xdr:from>
      <xdr:col>22</xdr:col>
      <xdr:colOff>0</xdr:colOff>
      <xdr:row>8</xdr:row>
      <xdr:rowOff>185738</xdr:rowOff>
    </xdr:from>
    <xdr:to>
      <xdr:col>22</xdr:col>
      <xdr:colOff>1076325</xdr:colOff>
      <xdr:row>10</xdr:row>
      <xdr:rowOff>166688</xdr:rowOff>
    </xdr:to>
    <xdr:sp macro="" textlink="">
      <xdr:nvSpPr>
        <xdr:cNvPr id="37" name="Rectangle à coins arrondis 36">
          <a:hlinkClick xmlns:r="http://schemas.openxmlformats.org/officeDocument/2006/relationships" r:id="rId14"/>
        </xdr:cNvPr>
        <xdr:cNvSpPr/>
      </xdr:nvSpPr>
      <xdr:spPr>
        <a:xfrm>
          <a:off x="15859125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Calcul</a:t>
          </a:r>
          <a:r>
            <a:rPr lang="fr-FR" sz="1100" b="1" baseline="0">
              <a:solidFill>
                <a:sysClr val="windowText" lastClr="000000"/>
              </a:solidFill>
            </a:rPr>
            <a:t> mental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16</xdr:col>
      <xdr:colOff>0</xdr:colOff>
      <xdr:row>11</xdr:row>
      <xdr:rowOff>185738</xdr:rowOff>
    </xdr:from>
    <xdr:to>
      <xdr:col>16</xdr:col>
      <xdr:colOff>1076325</xdr:colOff>
      <xdr:row>13</xdr:row>
      <xdr:rowOff>166688</xdr:rowOff>
    </xdr:to>
    <xdr:sp macro="" textlink="">
      <xdr:nvSpPr>
        <xdr:cNvPr id="38" name="Rectangle à coins arrondis 37">
          <a:hlinkClick xmlns:r="http://schemas.openxmlformats.org/officeDocument/2006/relationships" r:id="rId15"/>
        </xdr:cNvPr>
        <xdr:cNvSpPr/>
      </xdr:nvSpPr>
      <xdr:spPr>
        <a:xfrm>
          <a:off x="12058650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Problèmes</a:t>
          </a:r>
        </a:p>
      </xdr:txBody>
    </xdr:sp>
    <xdr:clientData/>
  </xdr:twoCellAnchor>
  <xdr:twoCellAnchor>
    <xdr:from>
      <xdr:col>18</xdr:col>
      <xdr:colOff>0</xdr:colOff>
      <xdr:row>11</xdr:row>
      <xdr:rowOff>185738</xdr:rowOff>
    </xdr:from>
    <xdr:to>
      <xdr:col>18</xdr:col>
      <xdr:colOff>1076325</xdr:colOff>
      <xdr:row>13</xdr:row>
      <xdr:rowOff>166688</xdr:rowOff>
    </xdr:to>
    <xdr:sp macro="" textlink="">
      <xdr:nvSpPr>
        <xdr:cNvPr id="39" name="Rectangle à coins arrondis 38">
          <a:hlinkClick xmlns:r="http://schemas.openxmlformats.org/officeDocument/2006/relationships" r:id="rId16"/>
        </xdr:cNvPr>
        <xdr:cNvSpPr/>
      </xdr:nvSpPr>
      <xdr:spPr>
        <a:xfrm>
          <a:off x="13325475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Mesures</a:t>
          </a:r>
        </a:p>
      </xdr:txBody>
    </xdr:sp>
    <xdr:clientData/>
  </xdr:twoCellAnchor>
  <xdr:twoCellAnchor>
    <xdr:from>
      <xdr:col>20</xdr:col>
      <xdr:colOff>0</xdr:colOff>
      <xdr:row>11</xdr:row>
      <xdr:rowOff>185738</xdr:rowOff>
    </xdr:from>
    <xdr:to>
      <xdr:col>20</xdr:col>
      <xdr:colOff>1076325</xdr:colOff>
      <xdr:row>13</xdr:row>
      <xdr:rowOff>166688</xdr:rowOff>
    </xdr:to>
    <xdr:sp macro="" textlink="">
      <xdr:nvSpPr>
        <xdr:cNvPr id="40" name="Rectangle à coins arrondis 39">
          <a:hlinkClick xmlns:r="http://schemas.openxmlformats.org/officeDocument/2006/relationships" r:id="rId17"/>
        </xdr:cNvPr>
        <xdr:cNvSpPr/>
      </xdr:nvSpPr>
      <xdr:spPr>
        <a:xfrm>
          <a:off x="14592300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Géométrie</a:t>
          </a:r>
        </a:p>
      </xdr:txBody>
    </xdr:sp>
    <xdr:clientData/>
  </xdr:twoCellAnchor>
  <xdr:twoCellAnchor>
    <xdr:from>
      <xdr:col>22</xdr:col>
      <xdr:colOff>0</xdr:colOff>
      <xdr:row>11</xdr:row>
      <xdr:rowOff>185738</xdr:rowOff>
    </xdr:from>
    <xdr:to>
      <xdr:col>22</xdr:col>
      <xdr:colOff>1076325</xdr:colOff>
      <xdr:row>13</xdr:row>
      <xdr:rowOff>166688</xdr:rowOff>
    </xdr:to>
    <xdr:sp macro="" textlink="">
      <xdr:nvSpPr>
        <xdr:cNvPr id="41" name="Rectangle à coins arrondis 40">
          <a:hlinkClick xmlns:r="http://schemas.openxmlformats.org/officeDocument/2006/relationships" r:id="rId18"/>
        </xdr:cNvPr>
        <xdr:cNvSpPr/>
      </xdr:nvSpPr>
      <xdr:spPr>
        <a:xfrm>
          <a:off x="15859125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Histoire</a:t>
          </a:r>
        </a:p>
      </xdr:txBody>
    </xdr:sp>
    <xdr:clientData/>
  </xdr:twoCellAnchor>
  <xdr:twoCellAnchor>
    <xdr:from>
      <xdr:col>16</xdr:col>
      <xdr:colOff>0</xdr:colOff>
      <xdr:row>14</xdr:row>
      <xdr:rowOff>185738</xdr:rowOff>
    </xdr:from>
    <xdr:to>
      <xdr:col>16</xdr:col>
      <xdr:colOff>1076325</xdr:colOff>
      <xdr:row>16</xdr:row>
      <xdr:rowOff>166688</xdr:rowOff>
    </xdr:to>
    <xdr:sp macro="" textlink="">
      <xdr:nvSpPr>
        <xdr:cNvPr id="42" name="Rectangle à coins arrondis 41">
          <a:hlinkClick xmlns:r="http://schemas.openxmlformats.org/officeDocument/2006/relationships" r:id="rId19"/>
        </xdr:cNvPr>
        <xdr:cNvSpPr/>
      </xdr:nvSpPr>
      <xdr:spPr>
        <a:xfrm>
          <a:off x="12058650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Géographie</a:t>
          </a:r>
        </a:p>
      </xdr:txBody>
    </xdr:sp>
    <xdr:clientData/>
  </xdr:twoCellAnchor>
  <xdr:twoCellAnchor>
    <xdr:from>
      <xdr:col>18</xdr:col>
      <xdr:colOff>0</xdr:colOff>
      <xdr:row>14</xdr:row>
      <xdr:rowOff>185738</xdr:rowOff>
    </xdr:from>
    <xdr:to>
      <xdr:col>18</xdr:col>
      <xdr:colOff>1076325</xdr:colOff>
      <xdr:row>16</xdr:row>
      <xdr:rowOff>166688</xdr:rowOff>
    </xdr:to>
    <xdr:sp macro="" textlink="">
      <xdr:nvSpPr>
        <xdr:cNvPr id="43" name="Rectangle à coins arrondis 42">
          <a:hlinkClick xmlns:r="http://schemas.openxmlformats.org/officeDocument/2006/relationships" r:id="rId20"/>
        </xdr:cNvPr>
        <xdr:cNvSpPr/>
      </xdr:nvSpPr>
      <xdr:spPr>
        <a:xfrm>
          <a:off x="13325475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Sciences</a:t>
          </a:r>
        </a:p>
      </xdr:txBody>
    </xdr:sp>
    <xdr:clientData/>
  </xdr:twoCellAnchor>
  <xdr:twoCellAnchor>
    <xdr:from>
      <xdr:col>20</xdr:col>
      <xdr:colOff>0</xdr:colOff>
      <xdr:row>14</xdr:row>
      <xdr:rowOff>185738</xdr:rowOff>
    </xdr:from>
    <xdr:to>
      <xdr:col>20</xdr:col>
      <xdr:colOff>1076325</xdr:colOff>
      <xdr:row>16</xdr:row>
      <xdr:rowOff>166688</xdr:rowOff>
    </xdr:to>
    <xdr:sp macro="" textlink="">
      <xdr:nvSpPr>
        <xdr:cNvPr id="44" name="Rectangle à coins arrondis 43">
          <a:hlinkClick xmlns:r="http://schemas.openxmlformats.org/officeDocument/2006/relationships" r:id="rId21"/>
        </xdr:cNvPr>
        <xdr:cNvSpPr/>
      </xdr:nvSpPr>
      <xdr:spPr>
        <a:xfrm>
          <a:off x="14592300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Anglais</a:t>
          </a:r>
        </a:p>
      </xdr:txBody>
    </xdr:sp>
    <xdr:clientData/>
  </xdr:twoCellAnchor>
  <xdr:twoCellAnchor>
    <xdr:from>
      <xdr:col>22</xdr:col>
      <xdr:colOff>0</xdr:colOff>
      <xdr:row>14</xdr:row>
      <xdr:rowOff>185738</xdr:rowOff>
    </xdr:from>
    <xdr:to>
      <xdr:col>22</xdr:col>
      <xdr:colOff>1076325</xdr:colOff>
      <xdr:row>16</xdr:row>
      <xdr:rowOff>166688</xdr:rowOff>
    </xdr:to>
    <xdr:sp macro="" textlink="">
      <xdr:nvSpPr>
        <xdr:cNvPr id="45" name="Rectangle à coins arrondis 44">
          <a:hlinkClick xmlns:r="http://schemas.openxmlformats.org/officeDocument/2006/relationships" r:id="rId22"/>
        </xdr:cNvPr>
        <xdr:cNvSpPr/>
      </xdr:nvSpPr>
      <xdr:spPr>
        <a:xfrm>
          <a:off x="15859125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EPS</a:t>
          </a:r>
        </a:p>
      </xdr:txBody>
    </xdr:sp>
    <xdr:clientData/>
  </xdr:twoCellAnchor>
  <xdr:twoCellAnchor>
    <xdr:from>
      <xdr:col>16</xdr:col>
      <xdr:colOff>0</xdr:colOff>
      <xdr:row>17</xdr:row>
      <xdr:rowOff>185738</xdr:rowOff>
    </xdr:from>
    <xdr:to>
      <xdr:col>16</xdr:col>
      <xdr:colOff>1076325</xdr:colOff>
      <xdr:row>19</xdr:row>
      <xdr:rowOff>166688</xdr:rowOff>
    </xdr:to>
    <xdr:sp macro="" textlink="">
      <xdr:nvSpPr>
        <xdr:cNvPr id="46" name="Rectangle à coins arrondis 45">
          <a:hlinkClick xmlns:r="http://schemas.openxmlformats.org/officeDocument/2006/relationships" r:id="rId23"/>
        </xdr:cNvPr>
        <xdr:cNvSpPr/>
      </xdr:nvSpPr>
      <xdr:spPr>
        <a:xfrm>
          <a:off x="12058650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ysClr val="windowText" lastClr="000000"/>
              </a:solidFill>
            </a:rPr>
            <a:t>Comportement</a:t>
          </a:r>
        </a:p>
      </xdr:txBody>
    </xdr:sp>
    <xdr:clientData/>
  </xdr:twoCellAnchor>
  <xdr:twoCellAnchor>
    <xdr:from>
      <xdr:col>18</xdr:col>
      <xdr:colOff>0</xdr:colOff>
      <xdr:row>17</xdr:row>
      <xdr:rowOff>185738</xdr:rowOff>
    </xdr:from>
    <xdr:to>
      <xdr:col>18</xdr:col>
      <xdr:colOff>1076325</xdr:colOff>
      <xdr:row>19</xdr:row>
      <xdr:rowOff>166688</xdr:rowOff>
    </xdr:to>
    <xdr:sp macro="" textlink="">
      <xdr:nvSpPr>
        <xdr:cNvPr id="47" name="Rectangle à coins arrondis 46">
          <a:hlinkClick xmlns:r="http://schemas.openxmlformats.org/officeDocument/2006/relationships" r:id="rId24"/>
        </xdr:cNvPr>
        <xdr:cNvSpPr/>
      </xdr:nvSpPr>
      <xdr:spPr>
        <a:xfrm>
          <a:off x="13325475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Bilans</a:t>
          </a:r>
        </a:p>
      </xdr:txBody>
    </xdr:sp>
    <xdr:clientData/>
  </xdr:twoCellAnchor>
  <xdr:twoCellAnchor>
    <xdr:from>
      <xdr:col>20</xdr:col>
      <xdr:colOff>0</xdr:colOff>
      <xdr:row>17</xdr:row>
      <xdr:rowOff>185738</xdr:rowOff>
    </xdr:from>
    <xdr:to>
      <xdr:col>20</xdr:col>
      <xdr:colOff>1076325</xdr:colOff>
      <xdr:row>19</xdr:row>
      <xdr:rowOff>166688</xdr:rowOff>
    </xdr:to>
    <xdr:sp macro="" textlink="">
      <xdr:nvSpPr>
        <xdr:cNvPr id="48" name="Rectangle à coins arrondis 47">
          <a:hlinkClick xmlns:r="http://schemas.openxmlformats.org/officeDocument/2006/relationships" r:id="rId25"/>
        </xdr:cNvPr>
        <xdr:cNvSpPr/>
      </xdr:nvSpPr>
      <xdr:spPr>
        <a:xfrm>
          <a:off x="14592300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Bulletins</a:t>
          </a:r>
        </a:p>
      </xdr:txBody>
    </xdr:sp>
    <xdr:clientData/>
  </xdr:twoCellAnchor>
  <xdr:twoCellAnchor>
    <xdr:from>
      <xdr:col>22</xdr:col>
      <xdr:colOff>0</xdr:colOff>
      <xdr:row>17</xdr:row>
      <xdr:rowOff>185738</xdr:rowOff>
    </xdr:from>
    <xdr:to>
      <xdr:col>22</xdr:col>
      <xdr:colOff>1076325</xdr:colOff>
      <xdr:row>19</xdr:row>
      <xdr:rowOff>166688</xdr:rowOff>
    </xdr:to>
    <xdr:sp macro="" textlink="">
      <xdr:nvSpPr>
        <xdr:cNvPr id="49" name="Rectangle à coins arrondis 48">
          <a:hlinkClick xmlns:r="http://schemas.openxmlformats.org/officeDocument/2006/relationships" r:id="rId26"/>
        </xdr:cNvPr>
        <xdr:cNvSpPr/>
      </xdr:nvSpPr>
      <xdr:spPr>
        <a:xfrm>
          <a:off x="15859125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Données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0</xdr:colOff>
      <xdr:row>3</xdr:row>
      <xdr:rowOff>0</xdr:rowOff>
    </xdr:from>
    <xdr:to>
      <xdr:col>18</xdr:col>
      <xdr:colOff>1076325</xdr:colOff>
      <xdr:row>4</xdr:row>
      <xdr:rowOff>171450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3315950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Orthographe</a:t>
          </a:r>
        </a:p>
      </xdr:txBody>
    </xdr:sp>
    <xdr:clientData/>
  </xdr:twoCellAnchor>
  <xdr:twoCellAnchor>
    <xdr:from>
      <xdr:col>20</xdr:col>
      <xdr:colOff>0</xdr:colOff>
      <xdr:row>3</xdr:row>
      <xdr:rowOff>0</xdr:rowOff>
    </xdr:from>
    <xdr:to>
      <xdr:col>21</xdr:col>
      <xdr:colOff>314325</xdr:colOff>
      <xdr:row>4</xdr:row>
      <xdr:rowOff>171450</xdr:rowOff>
    </xdr:to>
    <xdr:sp macro="" textlink="">
      <xdr:nvSpPr>
        <xdr:cNvPr id="3" name="Rectangle à coins arrondis 2">
          <a:hlinkClick xmlns:r="http://schemas.openxmlformats.org/officeDocument/2006/relationships" r:id="rId3"/>
        </xdr:cNvPr>
        <xdr:cNvSpPr/>
      </xdr:nvSpPr>
      <xdr:spPr>
        <a:xfrm>
          <a:off x="14582775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Conjugaison</a:t>
          </a:r>
        </a:p>
      </xdr:txBody>
    </xdr:sp>
    <xdr:clientData/>
  </xdr:twoCellAnchor>
  <xdr:twoCellAnchor>
    <xdr:from>
      <xdr:col>21</xdr:col>
      <xdr:colOff>504825</xdr:colOff>
      <xdr:row>3</xdr:row>
      <xdr:rowOff>0</xdr:rowOff>
    </xdr:from>
    <xdr:to>
      <xdr:col>23</xdr:col>
      <xdr:colOff>57150</xdr:colOff>
      <xdr:row>4</xdr:row>
      <xdr:rowOff>171450</xdr:rowOff>
    </xdr:to>
    <xdr:sp macro="" textlink="">
      <xdr:nvSpPr>
        <xdr:cNvPr id="4" name="Rectangle à coins arrondis 3">
          <a:hlinkClick xmlns:r="http://schemas.openxmlformats.org/officeDocument/2006/relationships" r:id="rId4"/>
        </xdr:cNvPr>
        <xdr:cNvSpPr/>
      </xdr:nvSpPr>
      <xdr:spPr>
        <a:xfrm>
          <a:off x="15849600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Grammaire</a:t>
          </a:r>
        </a:p>
      </xdr:txBody>
    </xdr:sp>
    <xdr:clientData/>
  </xdr:twoCellAnchor>
  <xdr:twoCellAnchor>
    <xdr:from>
      <xdr:col>23</xdr:col>
      <xdr:colOff>247650</xdr:colOff>
      <xdr:row>3</xdr:row>
      <xdr:rowOff>0</xdr:rowOff>
    </xdr:from>
    <xdr:to>
      <xdr:col>24</xdr:col>
      <xdr:colOff>561975</xdr:colOff>
      <xdr:row>4</xdr:row>
      <xdr:rowOff>171450</xdr:rowOff>
    </xdr:to>
    <xdr:sp macro="" textlink="">
      <xdr:nvSpPr>
        <xdr:cNvPr id="5" name="Rectangle à coins arrondis 4">
          <a:hlinkClick xmlns:r="http://schemas.openxmlformats.org/officeDocument/2006/relationships" r:id="rId5"/>
        </xdr:cNvPr>
        <xdr:cNvSpPr/>
      </xdr:nvSpPr>
      <xdr:spPr>
        <a:xfrm>
          <a:off x="17116425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Vocabulaire</a:t>
          </a:r>
        </a:p>
      </xdr:txBody>
    </xdr:sp>
    <xdr:clientData/>
  </xdr:twoCellAnchor>
  <xdr:twoCellAnchor>
    <xdr:from>
      <xdr:col>18</xdr:col>
      <xdr:colOff>0</xdr:colOff>
      <xdr:row>5</xdr:row>
      <xdr:rowOff>185738</xdr:rowOff>
    </xdr:from>
    <xdr:to>
      <xdr:col>18</xdr:col>
      <xdr:colOff>1076325</xdr:colOff>
      <xdr:row>7</xdr:row>
      <xdr:rowOff>166688</xdr:rowOff>
    </xdr:to>
    <xdr:sp macro="" textlink="">
      <xdr:nvSpPr>
        <xdr:cNvPr id="6" name="Rectangle à coins arrondis 5">
          <a:hlinkClick xmlns:r="http://schemas.openxmlformats.org/officeDocument/2006/relationships" r:id="rId6"/>
        </xdr:cNvPr>
        <xdr:cNvSpPr/>
      </xdr:nvSpPr>
      <xdr:spPr>
        <a:xfrm>
          <a:off x="13315950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Ecrit</a:t>
          </a:r>
        </a:p>
      </xdr:txBody>
    </xdr:sp>
    <xdr:clientData/>
  </xdr:twoCellAnchor>
  <xdr:twoCellAnchor>
    <xdr:from>
      <xdr:col>20</xdr:col>
      <xdr:colOff>0</xdr:colOff>
      <xdr:row>5</xdr:row>
      <xdr:rowOff>185738</xdr:rowOff>
    </xdr:from>
    <xdr:to>
      <xdr:col>21</xdr:col>
      <xdr:colOff>314325</xdr:colOff>
      <xdr:row>7</xdr:row>
      <xdr:rowOff>166688</xdr:rowOff>
    </xdr:to>
    <xdr:sp macro="" textlink="">
      <xdr:nvSpPr>
        <xdr:cNvPr id="7" name="Rectangle à coins arrondis 6">
          <a:hlinkClick xmlns:r="http://schemas.openxmlformats.org/officeDocument/2006/relationships" r:id="rId7"/>
        </xdr:cNvPr>
        <xdr:cNvSpPr/>
      </xdr:nvSpPr>
      <xdr:spPr>
        <a:xfrm>
          <a:off x="14582775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Dictée</a:t>
          </a:r>
        </a:p>
      </xdr:txBody>
    </xdr:sp>
    <xdr:clientData/>
  </xdr:twoCellAnchor>
  <xdr:twoCellAnchor>
    <xdr:from>
      <xdr:col>21</xdr:col>
      <xdr:colOff>504825</xdr:colOff>
      <xdr:row>5</xdr:row>
      <xdr:rowOff>185738</xdr:rowOff>
    </xdr:from>
    <xdr:to>
      <xdr:col>23</xdr:col>
      <xdr:colOff>57150</xdr:colOff>
      <xdr:row>7</xdr:row>
      <xdr:rowOff>166688</xdr:rowOff>
    </xdr:to>
    <xdr:sp macro="" textlink="">
      <xdr:nvSpPr>
        <xdr:cNvPr id="8" name="Rectangle à coins arrondis 7">
          <a:hlinkClick xmlns:r="http://schemas.openxmlformats.org/officeDocument/2006/relationships" r:id="rId8"/>
        </xdr:cNvPr>
        <xdr:cNvSpPr/>
      </xdr:nvSpPr>
      <xdr:spPr>
        <a:xfrm>
          <a:off x="15849600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Exposé</a:t>
          </a:r>
        </a:p>
      </xdr:txBody>
    </xdr:sp>
    <xdr:clientData/>
  </xdr:twoCellAnchor>
  <xdr:twoCellAnchor>
    <xdr:from>
      <xdr:col>23</xdr:col>
      <xdr:colOff>247650</xdr:colOff>
      <xdr:row>5</xdr:row>
      <xdr:rowOff>185738</xdr:rowOff>
    </xdr:from>
    <xdr:to>
      <xdr:col>24</xdr:col>
      <xdr:colOff>561975</xdr:colOff>
      <xdr:row>7</xdr:row>
      <xdr:rowOff>166688</xdr:rowOff>
    </xdr:to>
    <xdr:sp macro="" textlink="">
      <xdr:nvSpPr>
        <xdr:cNvPr id="9" name="Rectangle à coins arrondis 8">
          <a:hlinkClick xmlns:r="http://schemas.openxmlformats.org/officeDocument/2006/relationships" r:id="rId9"/>
        </xdr:cNvPr>
        <xdr:cNvSpPr/>
      </xdr:nvSpPr>
      <xdr:spPr>
        <a:xfrm>
          <a:off x="17116425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10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Lecture</a:t>
          </a:r>
        </a:p>
      </xdr:txBody>
    </xdr:sp>
    <xdr:clientData/>
  </xdr:twoCellAnchor>
  <xdr:twoCellAnchor>
    <xdr:from>
      <xdr:col>18</xdr:col>
      <xdr:colOff>0</xdr:colOff>
      <xdr:row>8</xdr:row>
      <xdr:rowOff>185738</xdr:rowOff>
    </xdr:from>
    <xdr:to>
      <xdr:col>18</xdr:col>
      <xdr:colOff>1076325</xdr:colOff>
      <xdr:row>10</xdr:row>
      <xdr:rowOff>166688</xdr:rowOff>
    </xdr:to>
    <xdr:sp macro="" textlink="">
      <xdr:nvSpPr>
        <xdr:cNvPr id="10" name="Rectangle à coins arrondis 9">
          <a:hlinkClick xmlns:r="http://schemas.openxmlformats.org/officeDocument/2006/relationships" r:id="rId11"/>
        </xdr:cNvPr>
        <xdr:cNvSpPr/>
      </xdr:nvSpPr>
      <xdr:spPr>
        <a:xfrm>
          <a:off x="13315950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Poésie</a:t>
          </a:r>
        </a:p>
      </xdr:txBody>
    </xdr:sp>
    <xdr:clientData/>
  </xdr:twoCellAnchor>
  <xdr:twoCellAnchor>
    <xdr:from>
      <xdr:col>20</xdr:col>
      <xdr:colOff>0</xdr:colOff>
      <xdr:row>8</xdr:row>
      <xdr:rowOff>185738</xdr:rowOff>
    </xdr:from>
    <xdr:to>
      <xdr:col>21</xdr:col>
      <xdr:colOff>314325</xdr:colOff>
      <xdr:row>10</xdr:row>
      <xdr:rowOff>166688</xdr:rowOff>
    </xdr:to>
    <xdr:sp macro="" textlink="">
      <xdr:nvSpPr>
        <xdr:cNvPr id="11" name="Rectangle à coins arrondis 10">
          <a:hlinkClick xmlns:r="http://schemas.openxmlformats.org/officeDocument/2006/relationships" r:id="rId12"/>
        </xdr:cNvPr>
        <xdr:cNvSpPr/>
      </xdr:nvSpPr>
      <xdr:spPr>
        <a:xfrm>
          <a:off x="14582775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Numération</a:t>
          </a:r>
        </a:p>
      </xdr:txBody>
    </xdr:sp>
    <xdr:clientData/>
  </xdr:twoCellAnchor>
  <xdr:twoCellAnchor>
    <xdr:from>
      <xdr:col>21</xdr:col>
      <xdr:colOff>504825</xdr:colOff>
      <xdr:row>8</xdr:row>
      <xdr:rowOff>185738</xdr:rowOff>
    </xdr:from>
    <xdr:to>
      <xdr:col>23</xdr:col>
      <xdr:colOff>57150</xdr:colOff>
      <xdr:row>10</xdr:row>
      <xdr:rowOff>166688</xdr:rowOff>
    </xdr:to>
    <xdr:sp macro="" textlink="">
      <xdr:nvSpPr>
        <xdr:cNvPr id="12" name="Rectangle à coins arrondis 11">
          <a:hlinkClick xmlns:r="http://schemas.openxmlformats.org/officeDocument/2006/relationships" r:id="rId13"/>
        </xdr:cNvPr>
        <xdr:cNvSpPr/>
      </xdr:nvSpPr>
      <xdr:spPr>
        <a:xfrm>
          <a:off x="15849600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Calcul</a:t>
          </a:r>
        </a:p>
      </xdr:txBody>
    </xdr:sp>
    <xdr:clientData/>
  </xdr:twoCellAnchor>
  <xdr:twoCellAnchor>
    <xdr:from>
      <xdr:col>23</xdr:col>
      <xdr:colOff>247650</xdr:colOff>
      <xdr:row>8</xdr:row>
      <xdr:rowOff>185738</xdr:rowOff>
    </xdr:from>
    <xdr:to>
      <xdr:col>24</xdr:col>
      <xdr:colOff>561975</xdr:colOff>
      <xdr:row>10</xdr:row>
      <xdr:rowOff>166688</xdr:rowOff>
    </xdr:to>
    <xdr:sp macro="" textlink="">
      <xdr:nvSpPr>
        <xdr:cNvPr id="13" name="Rectangle à coins arrondis 12">
          <a:hlinkClick xmlns:r="http://schemas.openxmlformats.org/officeDocument/2006/relationships" r:id="rId14"/>
        </xdr:cNvPr>
        <xdr:cNvSpPr/>
      </xdr:nvSpPr>
      <xdr:spPr>
        <a:xfrm>
          <a:off x="17116425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Calcul</a:t>
          </a:r>
          <a:r>
            <a:rPr lang="fr-FR" sz="1100" b="1" baseline="0">
              <a:solidFill>
                <a:sysClr val="windowText" lastClr="000000"/>
              </a:solidFill>
            </a:rPr>
            <a:t> mental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18</xdr:col>
      <xdr:colOff>0</xdr:colOff>
      <xdr:row>11</xdr:row>
      <xdr:rowOff>185738</xdr:rowOff>
    </xdr:from>
    <xdr:to>
      <xdr:col>18</xdr:col>
      <xdr:colOff>1076325</xdr:colOff>
      <xdr:row>13</xdr:row>
      <xdr:rowOff>166688</xdr:rowOff>
    </xdr:to>
    <xdr:sp macro="" textlink="">
      <xdr:nvSpPr>
        <xdr:cNvPr id="14" name="Rectangle à coins arrondis 13">
          <a:hlinkClick xmlns:r="http://schemas.openxmlformats.org/officeDocument/2006/relationships" r:id="rId15"/>
        </xdr:cNvPr>
        <xdr:cNvSpPr/>
      </xdr:nvSpPr>
      <xdr:spPr>
        <a:xfrm>
          <a:off x="13315950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Problèmes</a:t>
          </a:r>
        </a:p>
      </xdr:txBody>
    </xdr:sp>
    <xdr:clientData/>
  </xdr:twoCellAnchor>
  <xdr:twoCellAnchor>
    <xdr:from>
      <xdr:col>20</xdr:col>
      <xdr:colOff>0</xdr:colOff>
      <xdr:row>11</xdr:row>
      <xdr:rowOff>185738</xdr:rowOff>
    </xdr:from>
    <xdr:to>
      <xdr:col>21</xdr:col>
      <xdr:colOff>314325</xdr:colOff>
      <xdr:row>13</xdr:row>
      <xdr:rowOff>166688</xdr:rowOff>
    </xdr:to>
    <xdr:sp macro="" textlink="">
      <xdr:nvSpPr>
        <xdr:cNvPr id="15" name="Rectangle à coins arrondis 14">
          <a:hlinkClick xmlns:r="http://schemas.openxmlformats.org/officeDocument/2006/relationships" r:id="rId16"/>
        </xdr:cNvPr>
        <xdr:cNvSpPr/>
      </xdr:nvSpPr>
      <xdr:spPr>
        <a:xfrm>
          <a:off x="14582775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Mesures</a:t>
          </a:r>
        </a:p>
      </xdr:txBody>
    </xdr:sp>
    <xdr:clientData/>
  </xdr:twoCellAnchor>
  <xdr:twoCellAnchor>
    <xdr:from>
      <xdr:col>21</xdr:col>
      <xdr:colOff>504825</xdr:colOff>
      <xdr:row>11</xdr:row>
      <xdr:rowOff>185738</xdr:rowOff>
    </xdr:from>
    <xdr:to>
      <xdr:col>23</xdr:col>
      <xdr:colOff>57150</xdr:colOff>
      <xdr:row>13</xdr:row>
      <xdr:rowOff>166688</xdr:rowOff>
    </xdr:to>
    <xdr:sp macro="" textlink="">
      <xdr:nvSpPr>
        <xdr:cNvPr id="16" name="Rectangle à coins arrondis 15">
          <a:hlinkClick xmlns:r="http://schemas.openxmlformats.org/officeDocument/2006/relationships" r:id="rId17"/>
        </xdr:cNvPr>
        <xdr:cNvSpPr/>
      </xdr:nvSpPr>
      <xdr:spPr>
        <a:xfrm>
          <a:off x="15849600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Géométrie</a:t>
          </a:r>
        </a:p>
      </xdr:txBody>
    </xdr:sp>
    <xdr:clientData/>
  </xdr:twoCellAnchor>
  <xdr:twoCellAnchor>
    <xdr:from>
      <xdr:col>23</xdr:col>
      <xdr:colOff>247650</xdr:colOff>
      <xdr:row>11</xdr:row>
      <xdr:rowOff>185738</xdr:rowOff>
    </xdr:from>
    <xdr:to>
      <xdr:col>24</xdr:col>
      <xdr:colOff>561975</xdr:colOff>
      <xdr:row>13</xdr:row>
      <xdr:rowOff>166688</xdr:rowOff>
    </xdr:to>
    <xdr:sp macro="" textlink="">
      <xdr:nvSpPr>
        <xdr:cNvPr id="17" name="Rectangle à coins arrondis 16">
          <a:hlinkClick xmlns:r="http://schemas.openxmlformats.org/officeDocument/2006/relationships" r:id="rId18"/>
        </xdr:cNvPr>
        <xdr:cNvSpPr/>
      </xdr:nvSpPr>
      <xdr:spPr>
        <a:xfrm>
          <a:off x="17116425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Histoire</a:t>
          </a:r>
        </a:p>
      </xdr:txBody>
    </xdr:sp>
    <xdr:clientData/>
  </xdr:twoCellAnchor>
  <xdr:twoCellAnchor>
    <xdr:from>
      <xdr:col>18</xdr:col>
      <xdr:colOff>0</xdr:colOff>
      <xdr:row>14</xdr:row>
      <xdr:rowOff>185738</xdr:rowOff>
    </xdr:from>
    <xdr:to>
      <xdr:col>18</xdr:col>
      <xdr:colOff>1076325</xdr:colOff>
      <xdr:row>16</xdr:row>
      <xdr:rowOff>166688</xdr:rowOff>
    </xdr:to>
    <xdr:sp macro="" textlink="">
      <xdr:nvSpPr>
        <xdr:cNvPr id="18" name="Rectangle à coins arrondis 17">
          <a:hlinkClick xmlns:r="http://schemas.openxmlformats.org/officeDocument/2006/relationships" r:id="rId19"/>
        </xdr:cNvPr>
        <xdr:cNvSpPr/>
      </xdr:nvSpPr>
      <xdr:spPr>
        <a:xfrm>
          <a:off x="13315950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Géographie</a:t>
          </a:r>
        </a:p>
      </xdr:txBody>
    </xdr:sp>
    <xdr:clientData/>
  </xdr:twoCellAnchor>
  <xdr:twoCellAnchor>
    <xdr:from>
      <xdr:col>20</xdr:col>
      <xdr:colOff>0</xdr:colOff>
      <xdr:row>14</xdr:row>
      <xdr:rowOff>185738</xdr:rowOff>
    </xdr:from>
    <xdr:to>
      <xdr:col>21</xdr:col>
      <xdr:colOff>314325</xdr:colOff>
      <xdr:row>16</xdr:row>
      <xdr:rowOff>166688</xdr:rowOff>
    </xdr:to>
    <xdr:sp macro="" textlink="">
      <xdr:nvSpPr>
        <xdr:cNvPr id="19" name="Rectangle à coins arrondis 18">
          <a:hlinkClick xmlns:r="http://schemas.openxmlformats.org/officeDocument/2006/relationships" r:id="rId20"/>
        </xdr:cNvPr>
        <xdr:cNvSpPr/>
      </xdr:nvSpPr>
      <xdr:spPr>
        <a:xfrm>
          <a:off x="14582775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Sciences</a:t>
          </a:r>
        </a:p>
      </xdr:txBody>
    </xdr:sp>
    <xdr:clientData/>
  </xdr:twoCellAnchor>
  <xdr:twoCellAnchor>
    <xdr:from>
      <xdr:col>21</xdr:col>
      <xdr:colOff>504825</xdr:colOff>
      <xdr:row>14</xdr:row>
      <xdr:rowOff>185738</xdr:rowOff>
    </xdr:from>
    <xdr:to>
      <xdr:col>23</xdr:col>
      <xdr:colOff>57150</xdr:colOff>
      <xdr:row>16</xdr:row>
      <xdr:rowOff>166688</xdr:rowOff>
    </xdr:to>
    <xdr:sp macro="" textlink="">
      <xdr:nvSpPr>
        <xdr:cNvPr id="20" name="Rectangle à coins arrondis 19">
          <a:hlinkClick xmlns:r="http://schemas.openxmlformats.org/officeDocument/2006/relationships" r:id="rId21"/>
        </xdr:cNvPr>
        <xdr:cNvSpPr/>
      </xdr:nvSpPr>
      <xdr:spPr>
        <a:xfrm>
          <a:off x="15849600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Anglais</a:t>
          </a:r>
        </a:p>
      </xdr:txBody>
    </xdr:sp>
    <xdr:clientData/>
  </xdr:twoCellAnchor>
  <xdr:twoCellAnchor>
    <xdr:from>
      <xdr:col>23</xdr:col>
      <xdr:colOff>247650</xdr:colOff>
      <xdr:row>14</xdr:row>
      <xdr:rowOff>185738</xdr:rowOff>
    </xdr:from>
    <xdr:to>
      <xdr:col>24</xdr:col>
      <xdr:colOff>561975</xdr:colOff>
      <xdr:row>16</xdr:row>
      <xdr:rowOff>166688</xdr:rowOff>
    </xdr:to>
    <xdr:sp macro="" textlink="">
      <xdr:nvSpPr>
        <xdr:cNvPr id="21" name="Rectangle à coins arrondis 20">
          <a:hlinkClick xmlns:r="http://schemas.openxmlformats.org/officeDocument/2006/relationships" r:id="rId22"/>
        </xdr:cNvPr>
        <xdr:cNvSpPr/>
      </xdr:nvSpPr>
      <xdr:spPr>
        <a:xfrm>
          <a:off x="17116425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EPS</a:t>
          </a:r>
        </a:p>
      </xdr:txBody>
    </xdr:sp>
    <xdr:clientData/>
  </xdr:twoCellAnchor>
  <xdr:twoCellAnchor>
    <xdr:from>
      <xdr:col>18</xdr:col>
      <xdr:colOff>0</xdr:colOff>
      <xdr:row>17</xdr:row>
      <xdr:rowOff>185738</xdr:rowOff>
    </xdr:from>
    <xdr:to>
      <xdr:col>18</xdr:col>
      <xdr:colOff>1076325</xdr:colOff>
      <xdr:row>19</xdr:row>
      <xdr:rowOff>166688</xdr:rowOff>
    </xdr:to>
    <xdr:sp macro="" textlink="">
      <xdr:nvSpPr>
        <xdr:cNvPr id="22" name="Rectangle à coins arrondis 21">
          <a:hlinkClick xmlns:r="http://schemas.openxmlformats.org/officeDocument/2006/relationships" r:id="rId23"/>
        </xdr:cNvPr>
        <xdr:cNvSpPr/>
      </xdr:nvSpPr>
      <xdr:spPr>
        <a:xfrm>
          <a:off x="13315950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ysClr val="windowText" lastClr="000000"/>
              </a:solidFill>
            </a:rPr>
            <a:t>Comportement</a:t>
          </a:r>
        </a:p>
      </xdr:txBody>
    </xdr:sp>
    <xdr:clientData/>
  </xdr:twoCellAnchor>
  <xdr:twoCellAnchor>
    <xdr:from>
      <xdr:col>20</xdr:col>
      <xdr:colOff>0</xdr:colOff>
      <xdr:row>17</xdr:row>
      <xdr:rowOff>185738</xdr:rowOff>
    </xdr:from>
    <xdr:to>
      <xdr:col>21</xdr:col>
      <xdr:colOff>314325</xdr:colOff>
      <xdr:row>19</xdr:row>
      <xdr:rowOff>166688</xdr:rowOff>
    </xdr:to>
    <xdr:sp macro="" textlink="">
      <xdr:nvSpPr>
        <xdr:cNvPr id="23" name="Rectangle à coins arrondis 22">
          <a:hlinkClick xmlns:r="http://schemas.openxmlformats.org/officeDocument/2006/relationships" r:id="rId24"/>
        </xdr:cNvPr>
        <xdr:cNvSpPr/>
      </xdr:nvSpPr>
      <xdr:spPr>
        <a:xfrm>
          <a:off x="14582775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Bilans</a:t>
          </a:r>
        </a:p>
      </xdr:txBody>
    </xdr:sp>
    <xdr:clientData/>
  </xdr:twoCellAnchor>
  <xdr:twoCellAnchor>
    <xdr:from>
      <xdr:col>21</xdr:col>
      <xdr:colOff>504825</xdr:colOff>
      <xdr:row>17</xdr:row>
      <xdr:rowOff>185738</xdr:rowOff>
    </xdr:from>
    <xdr:to>
      <xdr:col>23</xdr:col>
      <xdr:colOff>57150</xdr:colOff>
      <xdr:row>19</xdr:row>
      <xdr:rowOff>166688</xdr:rowOff>
    </xdr:to>
    <xdr:sp macro="" textlink="">
      <xdr:nvSpPr>
        <xdr:cNvPr id="24" name="Rectangle à coins arrondis 23">
          <a:hlinkClick xmlns:r="http://schemas.openxmlformats.org/officeDocument/2006/relationships" r:id="rId25"/>
        </xdr:cNvPr>
        <xdr:cNvSpPr/>
      </xdr:nvSpPr>
      <xdr:spPr>
        <a:xfrm>
          <a:off x="15849600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Bulletins</a:t>
          </a:r>
        </a:p>
      </xdr:txBody>
    </xdr:sp>
    <xdr:clientData/>
  </xdr:twoCellAnchor>
  <xdr:twoCellAnchor>
    <xdr:from>
      <xdr:col>23</xdr:col>
      <xdr:colOff>247650</xdr:colOff>
      <xdr:row>17</xdr:row>
      <xdr:rowOff>185738</xdr:rowOff>
    </xdr:from>
    <xdr:to>
      <xdr:col>24</xdr:col>
      <xdr:colOff>561975</xdr:colOff>
      <xdr:row>19</xdr:row>
      <xdr:rowOff>166688</xdr:rowOff>
    </xdr:to>
    <xdr:sp macro="" textlink="">
      <xdr:nvSpPr>
        <xdr:cNvPr id="25" name="Rectangle à coins arrondis 24">
          <a:hlinkClick xmlns:r="http://schemas.openxmlformats.org/officeDocument/2006/relationships" r:id="rId26"/>
        </xdr:cNvPr>
        <xdr:cNvSpPr/>
      </xdr:nvSpPr>
      <xdr:spPr>
        <a:xfrm>
          <a:off x="17116425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Données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0</xdr:colOff>
      <xdr:row>3</xdr:row>
      <xdr:rowOff>0</xdr:rowOff>
    </xdr:from>
    <xdr:to>
      <xdr:col>16</xdr:col>
      <xdr:colOff>1076325</xdr:colOff>
      <xdr:row>4</xdr:row>
      <xdr:rowOff>171450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2058650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Orthographe</a:t>
          </a:r>
        </a:p>
      </xdr:txBody>
    </xdr:sp>
    <xdr:clientData/>
  </xdr:twoCellAnchor>
  <xdr:twoCellAnchor>
    <xdr:from>
      <xdr:col>18</xdr:col>
      <xdr:colOff>0</xdr:colOff>
      <xdr:row>3</xdr:row>
      <xdr:rowOff>0</xdr:rowOff>
    </xdr:from>
    <xdr:to>
      <xdr:col>18</xdr:col>
      <xdr:colOff>1076325</xdr:colOff>
      <xdr:row>4</xdr:row>
      <xdr:rowOff>171450</xdr:rowOff>
    </xdr:to>
    <xdr:sp macro="" textlink="">
      <xdr:nvSpPr>
        <xdr:cNvPr id="3" name="Rectangle à coins arrondis 2">
          <a:hlinkClick xmlns:r="http://schemas.openxmlformats.org/officeDocument/2006/relationships" r:id="rId3"/>
        </xdr:cNvPr>
        <xdr:cNvSpPr/>
      </xdr:nvSpPr>
      <xdr:spPr>
        <a:xfrm>
          <a:off x="13325475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Conjugaison</a:t>
          </a:r>
        </a:p>
      </xdr:txBody>
    </xdr:sp>
    <xdr:clientData/>
  </xdr:twoCellAnchor>
  <xdr:twoCellAnchor>
    <xdr:from>
      <xdr:col>20</xdr:col>
      <xdr:colOff>0</xdr:colOff>
      <xdr:row>3</xdr:row>
      <xdr:rowOff>0</xdr:rowOff>
    </xdr:from>
    <xdr:to>
      <xdr:col>20</xdr:col>
      <xdr:colOff>1076325</xdr:colOff>
      <xdr:row>4</xdr:row>
      <xdr:rowOff>171450</xdr:rowOff>
    </xdr:to>
    <xdr:sp macro="" textlink="">
      <xdr:nvSpPr>
        <xdr:cNvPr id="4" name="Rectangle à coins arrondis 3">
          <a:hlinkClick xmlns:r="http://schemas.openxmlformats.org/officeDocument/2006/relationships" r:id="rId4"/>
        </xdr:cNvPr>
        <xdr:cNvSpPr/>
      </xdr:nvSpPr>
      <xdr:spPr>
        <a:xfrm>
          <a:off x="14592300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Grammaire</a:t>
          </a:r>
        </a:p>
      </xdr:txBody>
    </xdr:sp>
    <xdr:clientData/>
  </xdr:twoCellAnchor>
  <xdr:twoCellAnchor>
    <xdr:from>
      <xdr:col>22</xdr:col>
      <xdr:colOff>0</xdr:colOff>
      <xdr:row>3</xdr:row>
      <xdr:rowOff>0</xdr:rowOff>
    </xdr:from>
    <xdr:to>
      <xdr:col>22</xdr:col>
      <xdr:colOff>1076325</xdr:colOff>
      <xdr:row>4</xdr:row>
      <xdr:rowOff>171450</xdr:rowOff>
    </xdr:to>
    <xdr:sp macro="" textlink="">
      <xdr:nvSpPr>
        <xdr:cNvPr id="5" name="Rectangle à coins arrondis 4">
          <a:hlinkClick xmlns:r="http://schemas.openxmlformats.org/officeDocument/2006/relationships" r:id="rId5"/>
        </xdr:cNvPr>
        <xdr:cNvSpPr/>
      </xdr:nvSpPr>
      <xdr:spPr>
        <a:xfrm>
          <a:off x="15859125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Vocabulaire</a:t>
          </a:r>
        </a:p>
      </xdr:txBody>
    </xdr:sp>
    <xdr:clientData/>
  </xdr:twoCellAnchor>
  <xdr:twoCellAnchor>
    <xdr:from>
      <xdr:col>16</xdr:col>
      <xdr:colOff>0</xdr:colOff>
      <xdr:row>5</xdr:row>
      <xdr:rowOff>185738</xdr:rowOff>
    </xdr:from>
    <xdr:to>
      <xdr:col>16</xdr:col>
      <xdr:colOff>1076325</xdr:colOff>
      <xdr:row>7</xdr:row>
      <xdr:rowOff>166688</xdr:rowOff>
    </xdr:to>
    <xdr:sp macro="" textlink="">
      <xdr:nvSpPr>
        <xdr:cNvPr id="6" name="Rectangle à coins arrondis 5">
          <a:hlinkClick xmlns:r="http://schemas.openxmlformats.org/officeDocument/2006/relationships" r:id="rId6"/>
        </xdr:cNvPr>
        <xdr:cNvSpPr/>
      </xdr:nvSpPr>
      <xdr:spPr>
        <a:xfrm>
          <a:off x="12058650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Ecrit</a:t>
          </a:r>
        </a:p>
      </xdr:txBody>
    </xdr:sp>
    <xdr:clientData/>
  </xdr:twoCellAnchor>
  <xdr:twoCellAnchor>
    <xdr:from>
      <xdr:col>18</xdr:col>
      <xdr:colOff>0</xdr:colOff>
      <xdr:row>5</xdr:row>
      <xdr:rowOff>185738</xdr:rowOff>
    </xdr:from>
    <xdr:to>
      <xdr:col>18</xdr:col>
      <xdr:colOff>1076325</xdr:colOff>
      <xdr:row>7</xdr:row>
      <xdr:rowOff>166688</xdr:rowOff>
    </xdr:to>
    <xdr:sp macro="" textlink="">
      <xdr:nvSpPr>
        <xdr:cNvPr id="7" name="Rectangle à coins arrondis 6">
          <a:hlinkClick xmlns:r="http://schemas.openxmlformats.org/officeDocument/2006/relationships" r:id="rId7"/>
        </xdr:cNvPr>
        <xdr:cNvSpPr/>
      </xdr:nvSpPr>
      <xdr:spPr>
        <a:xfrm>
          <a:off x="13325475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Dictée</a:t>
          </a:r>
        </a:p>
      </xdr:txBody>
    </xdr:sp>
    <xdr:clientData/>
  </xdr:twoCellAnchor>
  <xdr:twoCellAnchor>
    <xdr:from>
      <xdr:col>20</xdr:col>
      <xdr:colOff>0</xdr:colOff>
      <xdr:row>5</xdr:row>
      <xdr:rowOff>185738</xdr:rowOff>
    </xdr:from>
    <xdr:to>
      <xdr:col>20</xdr:col>
      <xdr:colOff>1076325</xdr:colOff>
      <xdr:row>7</xdr:row>
      <xdr:rowOff>166688</xdr:rowOff>
    </xdr:to>
    <xdr:sp macro="" textlink="">
      <xdr:nvSpPr>
        <xdr:cNvPr id="8" name="Rectangle à coins arrondis 7">
          <a:hlinkClick xmlns:r="http://schemas.openxmlformats.org/officeDocument/2006/relationships" r:id="rId8"/>
        </xdr:cNvPr>
        <xdr:cNvSpPr/>
      </xdr:nvSpPr>
      <xdr:spPr>
        <a:xfrm>
          <a:off x="14592300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Exposé</a:t>
          </a:r>
        </a:p>
      </xdr:txBody>
    </xdr:sp>
    <xdr:clientData/>
  </xdr:twoCellAnchor>
  <xdr:twoCellAnchor>
    <xdr:from>
      <xdr:col>22</xdr:col>
      <xdr:colOff>0</xdr:colOff>
      <xdr:row>5</xdr:row>
      <xdr:rowOff>185738</xdr:rowOff>
    </xdr:from>
    <xdr:to>
      <xdr:col>22</xdr:col>
      <xdr:colOff>1076325</xdr:colOff>
      <xdr:row>7</xdr:row>
      <xdr:rowOff>166688</xdr:rowOff>
    </xdr:to>
    <xdr:sp macro="" textlink="">
      <xdr:nvSpPr>
        <xdr:cNvPr id="9" name="Rectangle à coins arrondis 8">
          <a:hlinkClick xmlns:r="http://schemas.openxmlformats.org/officeDocument/2006/relationships" r:id="rId9"/>
        </xdr:cNvPr>
        <xdr:cNvSpPr/>
      </xdr:nvSpPr>
      <xdr:spPr>
        <a:xfrm>
          <a:off x="15859125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Lecture</a:t>
          </a:r>
        </a:p>
      </xdr:txBody>
    </xdr:sp>
    <xdr:clientData/>
  </xdr:twoCellAnchor>
  <xdr:twoCellAnchor>
    <xdr:from>
      <xdr:col>16</xdr:col>
      <xdr:colOff>0</xdr:colOff>
      <xdr:row>8</xdr:row>
      <xdr:rowOff>185738</xdr:rowOff>
    </xdr:from>
    <xdr:to>
      <xdr:col>16</xdr:col>
      <xdr:colOff>1076325</xdr:colOff>
      <xdr:row>10</xdr:row>
      <xdr:rowOff>166688</xdr:rowOff>
    </xdr:to>
    <xdr:sp macro="" textlink="">
      <xdr:nvSpPr>
        <xdr:cNvPr id="10" name="Rectangle à coins arrondis 9">
          <a:hlinkClick xmlns:r="http://schemas.openxmlformats.org/officeDocument/2006/relationships" r:id="rId10"/>
        </xdr:cNvPr>
        <xdr:cNvSpPr/>
      </xdr:nvSpPr>
      <xdr:spPr>
        <a:xfrm>
          <a:off x="12058650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11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Poésie</a:t>
          </a:r>
        </a:p>
      </xdr:txBody>
    </xdr:sp>
    <xdr:clientData/>
  </xdr:twoCellAnchor>
  <xdr:twoCellAnchor>
    <xdr:from>
      <xdr:col>18</xdr:col>
      <xdr:colOff>0</xdr:colOff>
      <xdr:row>8</xdr:row>
      <xdr:rowOff>185738</xdr:rowOff>
    </xdr:from>
    <xdr:to>
      <xdr:col>18</xdr:col>
      <xdr:colOff>1076325</xdr:colOff>
      <xdr:row>10</xdr:row>
      <xdr:rowOff>166688</xdr:rowOff>
    </xdr:to>
    <xdr:sp macro="" textlink="">
      <xdr:nvSpPr>
        <xdr:cNvPr id="11" name="Rectangle à coins arrondis 10">
          <a:hlinkClick xmlns:r="http://schemas.openxmlformats.org/officeDocument/2006/relationships" r:id="rId12"/>
        </xdr:cNvPr>
        <xdr:cNvSpPr/>
      </xdr:nvSpPr>
      <xdr:spPr>
        <a:xfrm>
          <a:off x="13325475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Numération</a:t>
          </a:r>
        </a:p>
      </xdr:txBody>
    </xdr:sp>
    <xdr:clientData/>
  </xdr:twoCellAnchor>
  <xdr:twoCellAnchor>
    <xdr:from>
      <xdr:col>20</xdr:col>
      <xdr:colOff>0</xdr:colOff>
      <xdr:row>8</xdr:row>
      <xdr:rowOff>185738</xdr:rowOff>
    </xdr:from>
    <xdr:to>
      <xdr:col>20</xdr:col>
      <xdr:colOff>1076325</xdr:colOff>
      <xdr:row>10</xdr:row>
      <xdr:rowOff>166688</xdr:rowOff>
    </xdr:to>
    <xdr:sp macro="" textlink="">
      <xdr:nvSpPr>
        <xdr:cNvPr id="12" name="Rectangle à coins arrondis 11">
          <a:hlinkClick xmlns:r="http://schemas.openxmlformats.org/officeDocument/2006/relationships" r:id="rId13"/>
        </xdr:cNvPr>
        <xdr:cNvSpPr/>
      </xdr:nvSpPr>
      <xdr:spPr>
        <a:xfrm>
          <a:off x="14592300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Calcul</a:t>
          </a:r>
        </a:p>
      </xdr:txBody>
    </xdr:sp>
    <xdr:clientData/>
  </xdr:twoCellAnchor>
  <xdr:twoCellAnchor>
    <xdr:from>
      <xdr:col>22</xdr:col>
      <xdr:colOff>0</xdr:colOff>
      <xdr:row>8</xdr:row>
      <xdr:rowOff>185738</xdr:rowOff>
    </xdr:from>
    <xdr:to>
      <xdr:col>22</xdr:col>
      <xdr:colOff>1076325</xdr:colOff>
      <xdr:row>10</xdr:row>
      <xdr:rowOff>166688</xdr:rowOff>
    </xdr:to>
    <xdr:sp macro="" textlink="">
      <xdr:nvSpPr>
        <xdr:cNvPr id="13" name="Rectangle à coins arrondis 12">
          <a:hlinkClick xmlns:r="http://schemas.openxmlformats.org/officeDocument/2006/relationships" r:id="rId14"/>
        </xdr:cNvPr>
        <xdr:cNvSpPr/>
      </xdr:nvSpPr>
      <xdr:spPr>
        <a:xfrm>
          <a:off x="15859125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Calcul</a:t>
          </a:r>
          <a:r>
            <a:rPr lang="fr-FR" sz="1100" b="1" baseline="0">
              <a:solidFill>
                <a:sysClr val="windowText" lastClr="000000"/>
              </a:solidFill>
            </a:rPr>
            <a:t> mental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16</xdr:col>
      <xdr:colOff>0</xdr:colOff>
      <xdr:row>11</xdr:row>
      <xdr:rowOff>185738</xdr:rowOff>
    </xdr:from>
    <xdr:to>
      <xdr:col>16</xdr:col>
      <xdr:colOff>1076325</xdr:colOff>
      <xdr:row>13</xdr:row>
      <xdr:rowOff>166688</xdr:rowOff>
    </xdr:to>
    <xdr:sp macro="" textlink="">
      <xdr:nvSpPr>
        <xdr:cNvPr id="14" name="Rectangle à coins arrondis 13">
          <a:hlinkClick xmlns:r="http://schemas.openxmlformats.org/officeDocument/2006/relationships" r:id="rId15"/>
        </xdr:cNvPr>
        <xdr:cNvSpPr/>
      </xdr:nvSpPr>
      <xdr:spPr>
        <a:xfrm>
          <a:off x="12058650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Problèmes</a:t>
          </a:r>
        </a:p>
      </xdr:txBody>
    </xdr:sp>
    <xdr:clientData/>
  </xdr:twoCellAnchor>
  <xdr:twoCellAnchor>
    <xdr:from>
      <xdr:col>18</xdr:col>
      <xdr:colOff>0</xdr:colOff>
      <xdr:row>11</xdr:row>
      <xdr:rowOff>185738</xdr:rowOff>
    </xdr:from>
    <xdr:to>
      <xdr:col>18</xdr:col>
      <xdr:colOff>1076325</xdr:colOff>
      <xdr:row>13</xdr:row>
      <xdr:rowOff>166688</xdr:rowOff>
    </xdr:to>
    <xdr:sp macro="" textlink="">
      <xdr:nvSpPr>
        <xdr:cNvPr id="15" name="Rectangle à coins arrondis 14">
          <a:hlinkClick xmlns:r="http://schemas.openxmlformats.org/officeDocument/2006/relationships" r:id="rId16"/>
        </xdr:cNvPr>
        <xdr:cNvSpPr/>
      </xdr:nvSpPr>
      <xdr:spPr>
        <a:xfrm>
          <a:off x="13325475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Mesures</a:t>
          </a:r>
        </a:p>
      </xdr:txBody>
    </xdr:sp>
    <xdr:clientData/>
  </xdr:twoCellAnchor>
  <xdr:twoCellAnchor>
    <xdr:from>
      <xdr:col>20</xdr:col>
      <xdr:colOff>0</xdr:colOff>
      <xdr:row>11</xdr:row>
      <xdr:rowOff>185738</xdr:rowOff>
    </xdr:from>
    <xdr:to>
      <xdr:col>20</xdr:col>
      <xdr:colOff>1076325</xdr:colOff>
      <xdr:row>13</xdr:row>
      <xdr:rowOff>166688</xdr:rowOff>
    </xdr:to>
    <xdr:sp macro="" textlink="">
      <xdr:nvSpPr>
        <xdr:cNvPr id="16" name="Rectangle à coins arrondis 15">
          <a:hlinkClick xmlns:r="http://schemas.openxmlformats.org/officeDocument/2006/relationships" r:id="rId17"/>
        </xdr:cNvPr>
        <xdr:cNvSpPr/>
      </xdr:nvSpPr>
      <xdr:spPr>
        <a:xfrm>
          <a:off x="14592300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Géométrie</a:t>
          </a:r>
        </a:p>
      </xdr:txBody>
    </xdr:sp>
    <xdr:clientData/>
  </xdr:twoCellAnchor>
  <xdr:twoCellAnchor>
    <xdr:from>
      <xdr:col>22</xdr:col>
      <xdr:colOff>0</xdr:colOff>
      <xdr:row>11</xdr:row>
      <xdr:rowOff>185738</xdr:rowOff>
    </xdr:from>
    <xdr:to>
      <xdr:col>22</xdr:col>
      <xdr:colOff>1076325</xdr:colOff>
      <xdr:row>13</xdr:row>
      <xdr:rowOff>166688</xdr:rowOff>
    </xdr:to>
    <xdr:sp macro="" textlink="">
      <xdr:nvSpPr>
        <xdr:cNvPr id="17" name="Rectangle à coins arrondis 16">
          <a:hlinkClick xmlns:r="http://schemas.openxmlformats.org/officeDocument/2006/relationships" r:id="rId18"/>
        </xdr:cNvPr>
        <xdr:cNvSpPr/>
      </xdr:nvSpPr>
      <xdr:spPr>
        <a:xfrm>
          <a:off x="15859125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Histoire</a:t>
          </a:r>
        </a:p>
      </xdr:txBody>
    </xdr:sp>
    <xdr:clientData/>
  </xdr:twoCellAnchor>
  <xdr:twoCellAnchor>
    <xdr:from>
      <xdr:col>16</xdr:col>
      <xdr:colOff>0</xdr:colOff>
      <xdr:row>14</xdr:row>
      <xdr:rowOff>185738</xdr:rowOff>
    </xdr:from>
    <xdr:to>
      <xdr:col>16</xdr:col>
      <xdr:colOff>1076325</xdr:colOff>
      <xdr:row>16</xdr:row>
      <xdr:rowOff>166688</xdr:rowOff>
    </xdr:to>
    <xdr:sp macro="" textlink="">
      <xdr:nvSpPr>
        <xdr:cNvPr id="18" name="Rectangle à coins arrondis 17">
          <a:hlinkClick xmlns:r="http://schemas.openxmlformats.org/officeDocument/2006/relationships" r:id="rId19"/>
        </xdr:cNvPr>
        <xdr:cNvSpPr/>
      </xdr:nvSpPr>
      <xdr:spPr>
        <a:xfrm>
          <a:off x="12058650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Géographie</a:t>
          </a:r>
        </a:p>
      </xdr:txBody>
    </xdr:sp>
    <xdr:clientData/>
  </xdr:twoCellAnchor>
  <xdr:twoCellAnchor>
    <xdr:from>
      <xdr:col>18</xdr:col>
      <xdr:colOff>0</xdr:colOff>
      <xdr:row>14</xdr:row>
      <xdr:rowOff>185738</xdr:rowOff>
    </xdr:from>
    <xdr:to>
      <xdr:col>18</xdr:col>
      <xdr:colOff>1076325</xdr:colOff>
      <xdr:row>16</xdr:row>
      <xdr:rowOff>166688</xdr:rowOff>
    </xdr:to>
    <xdr:sp macro="" textlink="">
      <xdr:nvSpPr>
        <xdr:cNvPr id="19" name="Rectangle à coins arrondis 18">
          <a:hlinkClick xmlns:r="http://schemas.openxmlformats.org/officeDocument/2006/relationships" r:id="rId20"/>
        </xdr:cNvPr>
        <xdr:cNvSpPr/>
      </xdr:nvSpPr>
      <xdr:spPr>
        <a:xfrm>
          <a:off x="13325475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Sciences</a:t>
          </a:r>
        </a:p>
      </xdr:txBody>
    </xdr:sp>
    <xdr:clientData/>
  </xdr:twoCellAnchor>
  <xdr:twoCellAnchor>
    <xdr:from>
      <xdr:col>20</xdr:col>
      <xdr:colOff>0</xdr:colOff>
      <xdr:row>14</xdr:row>
      <xdr:rowOff>185738</xdr:rowOff>
    </xdr:from>
    <xdr:to>
      <xdr:col>20</xdr:col>
      <xdr:colOff>1076325</xdr:colOff>
      <xdr:row>16</xdr:row>
      <xdr:rowOff>166688</xdr:rowOff>
    </xdr:to>
    <xdr:sp macro="" textlink="">
      <xdr:nvSpPr>
        <xdr:cNvPr id="20" name="Rectangle à coins arrondis 19">
          <a:hlinkClick xmlns:r="http://schemas.openxmlformats.org/officeDocument/2006/relationships" r:id="rId21"/>
        </xdr:cNvPr>
        <xdr:cNvSpPr/>
      </xdr:nvSpPr>
      <xdr:spPr>
        <a:xfrm>
          <a:off x="14592300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Anglais</a:t>
          </a:r>
        </a:p>
      </xdr:txBody>
    </xdr:sp>
    <xdr:clientData/>
  </xdr:twoCellAnchor>
  <xdr:twoCellAnchor>
    <xdr:from>
      <xdr:col>22</xdr:col>
      <xdr:colOff>0</xdr:colOff>
      <xdr:row>14</xdr:row>
      <xdr:rowOff>185738</xdr:rowOff>
    </xdr:from>
    <xdr:to>
      <xdr:col>22</xdr:col>
      <xdr:colOff>1076325</xdr:colOff>
      <xdr:row>16</xdr:row>
      <xdr:rowOff>166688</xdr:rowOff>
    </xdr:to>
    <xdr:sp macro="" textlink="">
      <xdr:nvSpPr>
        <xdr:cNvPr id="21" name="Rectangle à coins arrondis 20">
          <a:hlinkClick xmlns:r="http://schemas.openxmlformats.org/officeDocument/2006/relationships" r:id="rId22"/>
        </xdr:cNvPr>
        <xdr:cNvSpPr/>
      </xdr:nvSpPr>
      <xdr:spPr>
        <a:xfrm>
          <a:off x="15859125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EPS</a:t>
          </a:r>
        </a:p>
      </xdr:txBody>
    </xdr:sp>
    <xdr:clientData/>
  </xdr:twoCellAnchor>
  <xdr:twoCellAnchor>
    <xdr:from>
      <xdr:col>16</xdr:col>
      <xdr:colOff>0</xdr:colOff>
      <xdr:row>17</xdr:row>
      <xdr:rowOff>185738</xdr:rowOff>
    </xdr:from>
    <xdr:to>
      <xdr:col>16</xdr:col>
      <xdr:colOff>1076325</xdr:colOff>
      <xdr:row>19</xdr:row>
      <xdr:rowOff>166688</xdr:rowOff>
    </xdr:to>
    <xdr:sp macro="" textlink="">
      <xdr:nvSpPr>
        <xdr:cNvPr id="22" name="Rectangle à coins arrondis 21">
          <a:hlinkClick xmlns:r="http://schemas.openxmlformats.org/officeDocument/2006/relationships" r:id="rId23"/>
        </xdr:cNvPr>
        <xdr:cNvSpPr/>
      </xdr:nvSpPr>
      <xdr:spPr>
        <a:xfrm>
          <a:off x="12058650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ysClr val="windowText" lastClr="000000"/>
              </a:solidFill>
            </a:rPr>
            <a:t>Comportement</a:t>
          </a:r>
        </a:p>
      </xdr:txBody>
    </xdr:sp>
    <xdr:clientData/>
  </xdr:twoCellAnchor>
  <xdr:twoCellAnchor>
    <xdr:from>
      <xdr:col>18</xdr:col>
      <xdr:colOff>0</xdr:colOff>
      <xdr:row>17</xdr:row>
      <xdr:rowOff>185738</xdr:rowOff>
    </xdr:from>
    <xdr:to>
      <xdr:col>18</xdr:col>
      <xdr:colOff>1076325</xdr:colOff>
      <xdr:row>19</xdr:row>
      <xdr:rowOff>166688</xdr:rowOff>
    </xdr:to>
    <xdr:sp macro="" textlink="">
      <xdr:nvSpPr>
        <xdr:cNvPr id="23" name="Rectangle à coins arrondis 22">
          <a:hlinkClick xmlns:r="http://schemas.openxmlformats.org/officeDocument/2006/relationships" r:id="rId24"/>
        </xdr:cNvPr>
        <xdr:cNvSpPr/>
      </xdr:nvSpPr>
      <xdr:spPr>
        <a:xfrm>
          <a:off x="13325475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Bilans</a:t>
          </a:r>
        </a:p>
      </xdr:txBody>
    </xdr:sp>
    <xdr:clientData/>
  </xdr:twoCellAnchor>
  <xdr:twoCellAnchor>
    <xdr:from>
      <xdr:col>20</xdr:col>
      <xdr:colOff>0</xdr:colOff>
      <xdr:row>17</xdr:row>
      <xdr:rowOff>185738</xdr:rowOff>
    </xdr:from>
    <xdr:to>
      <xdr:col>20</xdr:col>
      <xdr:colOff>1076325</xdr:colOff>
      <xdr:row>19</xdr:row>
      <xdr:rowOff>166688</xdr:rowOff>
    </xdr:to>
    <xdr:sp macro="" textlink="">
      <xdr:nvSpPr>
        <xdr:cNvPr id="24" name="Rectangle à coins arrondis 23">
          <a:hlinkClick xmlns:r="http://schemas.openxmlformats.org/officeDocument/2006/relationships" r:id="rId25"/>
        </xdr:cNvPr>
        <xdr:cNvSpPr/>
      </xdr:nvSpPr>
      <xdr:spPr>
        <a:xfrm>
          <a:off x="14592300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Bulletins</a:t>
          </a:r>
        </a:p>
      </xdr:txBody>
    </xdr:sp>
    <xdr:clientData/>
  </xdr:twoCellAnchor>
  <xdr:twoCellAnchor>
    <xdr:from>
      <xdr:col>22</xdr:col>
      <xdr:colOff>0</xdr:colOff>
      <xdr:row>17</xdr:row>
      <xdr:rowOff>185738</xdr:rowOff>
    </xdr:from>
    <xdr:to>
      <xdr:col>22</xdr:col>
      <xdr:colOff>1076325</xdr:colOff>
      <xdr:row>19</xdr:row>
      <xdr:rowOff>166688</xdr:rowOff>
    </xdr:to>
    <xdr:sp macro="" textlink="">
      <xdr:nvSpPr>
        <xdr:cNvPr id="25" name="Rectangle à coins arrondis 24">
          <a:hlinkClick xmlns:r="http://schemas.openxmlformats.org/officeDocument/2006/relationships" r:id="rId26"/>
        </xdr:cNvPr>
        <xdr:cNvSpPr/>
      </xdr:nvSpPr>
      <xdr:spPr>
        <a:xfrm>
          <a:off x="15859125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Données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0</xdr:colOff>
      <xdr:row>3</xdr:row>
      <xdr:rowOff>0</xdr:rowOff>
    </xdr:from>
    <xdr:to>
      <xdr:col>16</xdr:col>
      <xdr:colOff>1076325</xdr:colOff>
      <xdr:row>4</xdr:row>
      <xdr:rowOff>171450</xdr:rowOff>
    </xdr:to>
    <xdr:sp macro="" textlink="">
      <xdr:nvSpPr>
        <xdr:cNvPr id="26" name="Rectangle à coins arrondis 25">
          <a:hlinkClick xmlns:r="http://schemas.openxmlformats.org/officeDocument/2006/relationships" r:id="rId1"/>
        </xdr:cNvPr>
        <xdr:cNvSpPr/>
      </xdr:nvSpPr>
      <xdr:spPr>
        <a:xfrm>
          <a:off x="12058650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Orthographe</a:t>
          </a:r>
        </a:p>
      </xdr:txBody>
    </xdr:sp>
    <xdr:clientData/>
  </xdr:twoCellAnchor>
  <xdr:twoCellAnchor>
    <xdr:from>
      <xdr:col>18</xdr:col>
      <xdr:colOff>0</xdr:colOff>
      <xdr:row>3</xdr:row>
      <xdr:rowOff>0</xdr:rowOff>
    </xdr:from>
    <xdr:to>
      <xdr:col>18</xdr:col>
      <xdr:colOff>1076325</xdr:colOff>
      <xdr:row>4</xdr:row>
      <xdr:rowOff>171450</xdr:rowOff>
    </xdr:to>
    <xdr:sp macro="" textlink="">
      <xdr:nvSpPr>
        <xdr:cNvPr id="27" name="Rectangle à coins arrondis 26">
          <a:hlinkClick xmlns:r="http://schemas.openxmlformats.org/officeDocument/2006/relationships" r:id="rId3"/>
        </xdr:cNvPr>
        <xdr:cNvSpPr/>
      </xdr:nvSpPr>
      <xdr:spPr>
        <a:xfrm>
          <a:off x="13325475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Conjugaison</a:t>
          </a:r>
        </a:p>
      </xdr:txBody>
    </xdr:sp>
    <xdr:clientData/>
  </xdr:twoCellAnchor>
  <xdr:twoCellAnchor>
    <xdr:from>
      <xdr:col>20</xdr:col>
      <xdr:colOff>0</xdr:colOff>
      <xdr:row>3</xdr:row>
      <xdr:rowOff>0</xdr:rowOff>
    </xdr:from>
    <xdr:to>
      <xdr:col>20</xdr:col>
      <xdr:colOff>1076325</xdr:colOff>
      <xdr:row>4</xdr:row>
      <xdr:rowOff>171450</xdr:rowOff>
    </xdr:to>
    <xdr:sp macro="" textlink="">
      <xdr:nvSpPr>
        <xdr:cNvPr id="28" name="Rectangle à coins arrondis 27">
          <a:hlinkClick xmlns:r="http://schemas.openxmlformats.org/officeDocument/2006/relationships" r:id="rId4"/>
        </xdr:cNvPr>
        <xdr:cNvSpPr/>
      </xdr:nvSpPr>
      <xdr:spPr>
        <a:xfrm>
          <a:off x="14592300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Grammaire</a:t>
          </a:r>
        </a:p>
      </xdr:txBody>
    </xdr:sp>
    <xdr:clientData/>
  </xdr:twoCellAnchor>
  <xdr:twoCellAnchor>
    <xdr:from>
      <xdr:col>22</xdr:col>
      <xdr:colOff>0</xdr:colOff>
      <xdr:row>3</xdr:row>
      <xdr:rowOff>0</xdr:rowOff>
    </xdr:from>
    <xdr:to>
      <xdr:col>22</xdr:col>
      <xdr:colOff>1076325</xdr:colOff>
      <xdr:row>4</xdr:row>
      <xdr:rowOff>171450</xdr:rowOff>
    </xdr:to>
    <xdr:sp macro="" textlink="">
      <xdr:nvSpPr>
        <xdr:cNvPr id="29" name="Rectangle à coins arrondis 28">
          <a:hlinkClick xmlns:r="http://schemas.openxmlformats.org/officeDocument/2006/relationships" r:id="rId5"/>
        </xdr:cNvPr>
        <xdr:cNvSpPr/>
      </xdr:nvSpPr>
      <xdr:spPr>
        <a:xfrm>
          <a:off x="15859125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Vocabulaire</a:t>
          </a:r>
        </a:p>
      </xdr:txBody>
    </xdr:sp>
    <xdr:clientData/>
  </xdr:twoCellAnchor>
  <xdr:twoCellAnchor>
    <xdr:from>
      <xdr:col>16</xdr:col>
      <xdr:colOff>0</xdr:colOff>
      <xdr:row>5</xdr:row>
      <xdr:rowOff>185738</xdr:rowOff>
    </xdr:from>
    <xdr:to>
      <xdr:col>16</xdr:col>
      <xdr:colOff>1076325</xdr:colOff>
      <xdr:row>7</xdr:row>
      <xdr:rowOff>166688</xdr:rowOff>
    </xdr:to>
    <xdr:sp macro="" textlink="">
      <xdr:nvSpPr>
        <xdr:cNvPr id="30" name="Rectangle à coins arrondis 29">
          <a:hlinkClick xmlns:r="http://schemas.openxmlformats.org/officeDocument/2006/relationships" r:id="rId6"/>
        </xdr:cNvPr>
        <xdr:cNvSpPr/>
      </xdr:nvSpPr>
      <xdr:spPr>
        <a:xfrm>
          <a:off x="12058650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Ecrit</a:t>
          </a:r>
        </a:p>
      </xdr:txBody>
    </xdr:sp>
    <xdr:clientData/>
  </xdr:twoCellAnchor>
  <xdr:twoCellAnchor>
    <xdr:from>
      <xdr:col>18</xdr:col>
      <xdr:colOff>0</xdr:colOff>
      <xdr:row>5</xdr:row>
      <xdr:rowOff>185738</xdr:rowOff>
    </xdr:from>
    <xdr:to>
      <xdr:col>18</xdr:col>
      <xdr:colOff>1076325</xdr:colOff>
      <xdr:row>7</xdr:row>
      <xdr:rowOff>166688</xdr:rowOff>
    </xdr:to>
    <xdr:sp macro="" textlink="">
      <xdr:nvSpPr>
        <xdr:cNvPr id="31" name="Rectangle à coins arrondis 30">
          <a:hlinkClick xmlns:r="http://schemas.openxmlformats.org/officeDocument/2006/relationships" r:id="rId7"/>
        </xdr:cNvPr>
        <xdr:cNvSpPr/>
      </xdr:nvSpPr>
      <xdr:spPr>
        <a:xfrm>
          <a:off x="13325475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Dictée</a:t>
          </a:r>
        </a:p>
      </xdr:txBody>
    </xdr:sp>
    <xdr:clientData/>
  </xdr:twoCellAnchor>
  <xdr:twoCellAnchor>
    <xdr:from>
      <xdr:col>20</xdr:col>
      <xdr:colOff>0</xdr:colOff>
      <xdr:row>5</xdr:row>
      <xdr:rowOff>185738</xdr:rowOff>
    </xdr:from>
    <xdr:to>
      <xdr:col>20</xdr:col>
      <xdr:colOff>1076325</xdr:colOff>
      <xdr:row>7</xdr:row>
      <xdr:rowOff>166688</xdr:rowOff>
    </xdr:to>
    <xdr:sp macro="" textlink="">
      <xdr:nvSpPr>
        <xdr:cNvPr id="32" name="Rectangle à coins arrondis 31">
          <a:hlinkClick xmlns:r="http://schemas.openxmlformats.org/officeDocument/2006/relationships" r:id="rId8"/>
        </xdr:cNvPr>
        <xdr:cNvSpPr/>
      </xdr:nvSpPr>
      <xdr:spPr>
        <a:xfrm>
          <a:off x="14592300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Exposé</a:t>
          </a:r>
        </a:p>
      </xdr:txBody>
    </xdr:sp>
    <xdr:clientData/>
  </xdr:twoCellAnchor>
  <xdr:twoCellAnchor>
    <xdr:from>
      <xdr:col>22</xdr:col>
      <xdr:colOff>0</xdr:colOff>
      <xdr:row>5</xdr:row>
      <xdr:rowOff>185738</xdr:rowOff>
    </xdr:from>
    <xdr:to>
      <xdr:col>22</xdr:col>
      <xdr:colOff>1076325</xdr:colOff>
      <xdr:row>7</xdr:row>
      <xdr:rowOff>166688</xdr:rowOff>
    </xdr:to>
    <xdr:sp macro="" textlink="">
      <xdr:nvSpPr>
        <xdr:cNvPr id="33" name="Rectangle à coins arrondis 32">
          <a:hlinkClick xmlns:r="http://schemas.openxmlformats.org/officeDocument/2006/relationships" r:id="rId9"/>
        </xdr:cNvPr>
        <xdr:cNvSpPr/>
      </xdr:nvSpPr>
      <xdr:spPr>
        <a:xfrm>
          <a:off x="15859125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Lecture</a:t>
          </a:r>
        </a:p>
      </xdr:txBody>
    </xdr:sp>
    <xdr:clientData/>
  </xdr:twoCellAnchor>
  <xdr:twoCellAnchor>
    <xdr:from>
      <xdr:col>16</xdr:col>
      <xdr:colOff>0</xdr:colOff>
      <xdr:row>8</xdr:row>
      <xdr:rowOff>185738</xdr:rowOff>
    </xdr:from>
    <xdr:to>
      <xdr:col>16</xdr:col>
      <xdr:colOff>1076325</xdr:colOff>
      <xdr:row>10</xdr:row>
      <xdr:rowOff>166688</xdr:rowOff>
    </xdr:to>
    <xdr:sp macro="" textlink="">
      <xdr:nvSpPr>
        <xdr:cNvPr id="34" name="Rectangle à coins arrondis 33">
          <a:hlinkClick xmlns:r="http://schemas.openxmlformats.org/officeDocument/2006/relationships" r:id="rId10"/>
        </xdr:cNvPr>
        <xdr:cNvSpPr/>
      </xdr:nvSpPr>
      <xdr:spPr>
        <a:xfrm>
          <a:off x="12058650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Poésie</a:t>
          </a:r>
        </a:p>
      </xdr:txBody>
    </xdr:sp>
    <xdr:clientData/>
  </xdr:twoCellAnchor>
  <xdr:twoCellAnchor>
    <xdr:from>
      <xdr:col>18</xdr:col>
      <xdr:colOff>0</xdr:colOff>
      <xdr:row>8</xdr:row>
      <xdr:rowOff>185738</xdr:rowOff>
    </xdr:from>
    <xdr:to>
      <xdr:col>18</xdr:col>
      <xdr:colOff>1076325</xdr:colOff>
      <xdr:row>10</xdr:row>
      <xdr:rowOff>166688</xdr:rowOff>
    </xdr:to>
    <xdr:sp macro="" textlink="">
      <xdr:nvSpPr>
        <xdr:cNvPr id="35" name="Rectangle à coins arrondis 34">
          <a:hlinkClick xmlns:r="http://schemas.openxmlformats.org/officeDocument/2006/relationships" r:id="rId11"/>
        </xdr:cNvPr>
        <xdr:cNvSpPr/>
      </xdr:nvSpPr>
      <xdr:spPr>
        <a:xfrm>
          <a:off x="13325475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1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Numération</a:t>
          </a:r>
        </a:p>
      </xdr:txBody>
    </xdr:sp>
    <xdr:clientData/>
  </xdr:twoCellAnchor>
  <xdr:twoCellAnchor>
    <xdr:from>
      <xdr:col>20</xdr:col>
      <xdr:colOff>0</xdr:colOff>
      <xdr:row>8</xdr:row>
      <xdr:rowOff>185738</xdr:rowOff>
    </xdr:from>
    <xdr:to>
      <xdr:col>20</xdr:col>
      <xdr:colOff>1076325</xdr:colOff>
      <xdr:row>10</xdr:row>
      <xdr:rowOff>166688</xdr:rowOff>
    </xdr:to>
    <xdr:sp macro="" textlink="">
      <xdr:nvSpPr>
        <xdr:cNvPr id="36" name="Rectangle à coins arrondis 35">
          <a:hlinkClick xmlns:r="http://schemas.openxmlformats.org/officeDocument/2006/relationships" r:id="rId13"/>
        </xdr:cNvPr>
        <xdr:cNvSpPr/>
      </xdr:nvSpPr>
      <xdr:spPr>
        <a:xfrm>
          <a:off x="14592300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Calcul</a:t>
          </a:r>
        </a:p>
      </xdr:txBody>
    </xdr:sp>
    <xdr:clientData/>
  </xdr:twoCellAnchor>
  <xdr:twoCellAnchor>
    <xdr:from>
      <xdr:col>22</xdr:col>
      <xdr:colOff>0</xdr:colOff>
      <xdr:row>8</xdr:row>
      <xdr:rowOff>185738</xdr:rowOff>
    </xdr:from>
    <xdr:to>
      <xdr:col>22</xdr:col>
      <xdr:colOff>1076325</xdr:colOff>
      <xdr:row>10</xdr:row>
      <xdr:rowOff>166688</xdr:rowOff>
    </xdr:to>
    <xdr:sp macro="" textlink="">
      <xdr:nvSpPr>
        <xdr:cNvPr id="37" name="Rectangle à coins arrondis 36">
          <a:hlinkClick xmlns:r="http://schemas.openxmlformats.org/officeDocument/2006/relationships" r:id="rId14"/>
        </xdr:cNvPr>
        <xdr:cNvSpPr/>
      </xdr:nvSpPr>
      <xdr:spPr>
        <a:xfrm>
          <a:off x="15859125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Calcul</a:t>
          </a:r>
          <a:r>
            <a:rPr lang="fr-FR" sz="1100" b="1" baseline="0">
              <a:solidFill>
                <a:sysClr val="windowText" lastClr="000000"/>
              </a:solidFill>
            </a:rPr>
            <a:t> mental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16</xdr:col>
      <xdr:colOff>0</xdr:colOff>
      <xdr:row>11</xdr:row>
      <xdr:rowOff>185738</xdr:rowOff>
    </xdr:from>
    <xdr:to>
      <xdr:col>16</xdr:col>
      <xdr:colOff>1076325</xdr:colOff>
      <xdr:row>13</xdr:row>
      <xdr:rowOff>166688</xdr:rowOff>
    </xdr:to>
    <xdr:sp macro="" textlink="">
      <xdr:nvSpPr>
        <xdr:cNvPr id="38" name="Rectangle à coins arrondis 37">
          <a:hlinkClick xmlns:r="http://schemas.openxmlformats.org/officeDocument/2006/relationships" r:id="rId15"/>
        </xdr:cNvPr>
        <xdr:cNvSpPr/>
      </xdr:nvSpPr>
      <xdr:spPr>
        <a:xfrm>
          <a:off x="12058650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Problèmes</a:t>
          </a:r>
        </a:p>
      </xdr:txBody>
    </xdr:sp>
    <xdr:clientData/>
  </xdr:twoCellAnchor>
  <xdr:twoCellAnchor>
    <xdr:from>
      <xdr:col>18</xdr:col>
      <xdr:colOff>0</xdr:colOff>
      <xdr:row>11</xdr:row>
      <xdr:rowOff>185738</xdr:rowOff>
    </xdr:from>
    <xdr:to>
      <xdr:col>18</xdr:col>
      <xdr:colOff>1076325</xdr:colOff>
      <xdr:row>13</xdr:row>
      <xdr:rowOff>166688</xdr:rowOff>
    </xdr:to>
    <xdr:sp macro="" textlink="">
      <xdr:nvSpPr>
        <xdr:cNvPr id="39" name="Rectangle à coins arrondis 38">
          <a:hlinkClick xmlns:r="http://schemas.openxmlformats.org/officeDocument/2006/relationships" r:id="rId16"/>
        </xdr:cNvPr>
        <xdr:cNvSpPr/>
      </xdr:nvSpPr>
      <xdr:spPr>
        <a:xfrm>
          <a:off x="13325475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Mesures</a:t>
          </a:r>
        </a:p>
      </xdr:txBody>
    </xdr:sp>
    <xdr:clientData/>
  </xdr:twoCellAnchor>
  <xdr:twoCellAnchor>
    <xdr:from>
      <xdr:col>20</xdr:col>
      <xdr:colOff>0</xdr:colOff>
      <xdr:row>11</xdr:row>
      <xdr:rowOff>185738</xdr:rowOff>
    </xdr:from>
    <xdr:to>
      <xdr:col>20</xdr:col>
      <xdr:colOff>1076325</xdr:colOff>
      <xdr:row>13</xdr:row>
      <xdr:rowOff>166688</xdr:rowOff>
    </xdr:to>
    <xdr:sp macro="" textlink="">
      <xdr:nvSpPr>
        <xdr:cNvPr id="40" name="Rectangle à coins arrondis 39">
          <a:hlinkClick xmlns:r="http://schemas.openxmlformats.org/officeDocument/2006/relationships" r:id="rId17"/>
        </xdr:cNvPr>
        <xdr:cNvSpPr/>
      </xdr:nvSpPr>
      <xdr:spPr>
        <a:xfrm>
          <a:off x="14592300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Géométrie</a:t>
          </a:r>
        </a:p>
      </xdr:txBody>
    </xdr:sp>
    <xdr:clientData/>
  </xdr:twoCellAnchor>
  <xdr:twoCellAnchor>
    <xdr:from>
      <xdr:col>22</xdr:col>
      <xdr:colOff>0</xdr:colOff>
      <xdr:row>11</xdr:row>
      <xdr:rowOff>185738</xdr:rowOff>
    </xdr:from>
    <xdr:to>
      <xdr:col>22</xdr:col>
      <xdr:colOff>1076325</xdr:colOff>
      <xdr:row>13</xdr:row>
      <xdr:rowOff>166688</xdr:rowOff>
    </xdr:to>
    <xdr:sp macro="" textlink="">
      <xdr:nvSpPr>
        <xdr:cNvPr id="41" name="Rectangle à coins arrondis 40">
          <a:hlinkClick xmlns:r="http://schemas.openxmlformats.org/officeDocument/2006/relationships" r:id="rId18"/>
        </xdr:cNvPr>
        <xdr:cNvSpPr/>
      </xdr:nvSpPr>
      <xdr:spPr>
        <a:xfrm>
          <a:off x="15859125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Histoire</a:t>
          </a:r>
        </a:p>
      </xdr:txBody>
    </xdr:sp>
    <xdr:clientData/>
  </xdr:twoCellAnchor>
  <xdr:twoCellAnchor>
    <xdr:from>
      <xdr:col>16</xdr:col>
      <xdr:colOff>0</xdr:colOff>
      <xdr:row>14</xdr:row>
      <xdr:rowOff>185738</xdr:rowOff>
    </xdr:from>
    <xdr:to>
      <xdr:col>16</xdr:col>
      <xdr:colOff>1076325</xdr:colOff>
      <xdr:row>16</xdr:row>
      <xdr:rowOff>166688</xdr:rowOff>
    </xdr:to>
    <xdr:sp macro="" textlink="">
      <xdr:nvSpPr>
        <xdr:cNvPr id="42" name="Rectangle à coins arrondis 41">
          <a:hlinkClick xmlns:r="http://schemas.openxmlformats.org/officeDocument/2006/relationships" r:id="rId19"/>
        </xdr:cNvPr>
        <xdr:cNvSpPr/>
      </xdr:nvSpPr>
      <xdr:spPr>
        <a:xfrm>
          <a:off x="12058650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Géographie</a:t>
          </a:r>
        </a:p>
      </xdr:txBody>
    </xdr:sp>
    <xdr:clientData/>
  </xdr:twoCellAnchor>
  <xdr:twoCellAnchor>
    <xdr:from>
      <xdr:col>18</xdr:col>
      <xdr:colOff>0</xdr:colOff>
      <xdr:row>14</xdr:row>
      <xdr:rowOff>185738</xdr:rowOff>
    </xdr:from>
    <xdr:to>
      <xdr:col>18</xdr:col>
      <xdr:colOff>1076325</xdr:colOff>
      <xdr:row>16</xdr:row>
      <xdr:rowOff>166688</xdr:rowOff>
    </xdr:to>
    <xdr:sp macro="" textlink="">
      <xdr:nvSpPr>
        <xdr:cNvPr id="43" name="Rectangle à coins arrondis 42">
          <a:hlinkClick xmlns:r="http://schemas.openxmlformats.org/officeDocument/2006/relationships" r:id="rId20"/>
        </xdr:cNvPr>
        <xdr:cNvSpPr/>
      </xdr:nvSpPr>
      <xdr:spPr>
        <a:xfrm>
          <a:off x="13325475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Sciences</a:t>
          </a:r>
        </a:p>
      </xdr:txBody>
    </xdr:sp>
    <xdr:clientData/>
  </xdr:twoCellAnchor>
  <xdr:twoCellAnchor>
    <xdr:from>
      <xdr:col>20</xdr:col>
      <xdr:colOff>0</xdr:colOff>
      <xdr:row>14</xdr:row>
      <xdr:rowOff>185738</xdr:rowOff>
    </xdr:from>
    <xdr:to>
      <xdr:col>20</xdr:col>
      <xdr:colOff>1076325</xdr:colOff>
      <xdr:row>16</xdr:row>
      <xdr:rowOff>166688</xdr:rowOff>
    </xdr:to>
    <xdr:sp macro="" textlink="">
      <xdr:nvSpPr>
        <xdr:cNvPr id="44" name="Rectangle à coins arrondis 43">
          <a:hlinkClick xmlns:r="http://schemas.openxmlformats.org/officeDocument/2006/relationships" r:id="rId21"/>
        </xdr:cNvPr>
        <xdr:cNvSpPr/>
      </xdr:nvSpPr>
      <xdr:spPr>
        <a:xfrm>
          <a:off x="14592300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Anglais</a:t>
          </a:r>
        </a:p>
      </xdr:txBody>
    </xdr:sp>
    <xdr:clientData/>
  </xdr:twoCellAnchor>
  <xdr:twoCellAnchor>
    <xdr:from>
      <xdr:col>22</xdr:col>
      <xdr:colOff>0</xdr:colOff>
      <xdr:row>14</xdr:row>
      <xdr:rowOff>185738</xdr:rowOff>
    </xdr:from>
    <xdr:to>
      <xdr:col>22</xdr:col>
      <xdr:colOff>1076325</xdr:colOff>
      <xdr:row>16</xdr:row>
      <xdr:rowOff>166688</xdr:rowOff>
    </xdr:to>
    <xdr:sp macro="" textlink="">
      <xdr:nvSpPr>
        <xdr:cNvPr id="45" name="Rectangle à coins arrondis 44">
          <a:hlinkClick xmlns:r="http://schemas.openxmlformats.org/officeDocument/2006/relationships" r:id="rId22"/>
        </xdr:cNvPr>
        <xdr:cNvSpPr/>
      </xdr:nvSpPr>
      <xdr:spPr>
        <a:xfrm>
          <a:off x="15859125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EPS</a:t>
          </a:r>
        </a:p>
      </xdr:txBody>
    </xdr:sp>
    <xdr:clientData/>
  </xdr:twoCellAnchor>
  <xdr:twoCellAnchor>
    <xdr:from>
      <xdr:col>16</xdr:col>
      <xdr:colOff>0</xdr:colOff>
      <xdr:row>17</xdr:row>
      <xdr:rowOff>185738</xdr:rowOff>
    </xdr:from>
    <xdr:to>
      <xdr:col>16</xdr:col>
      <xdr:colOff>1076325</xdr:colOff>
      <xdr:row>19</xdr:row>
      <xdr:rowOff>166688</xdr:rowOff>
    </xdr:to>
    <xdr:sp macro="" textlink="">
      <xdr:nvSpPr>
        <xdr:cNvPr id="46" name="Rectangle à coins arrondis 45">
          <a:hlinkClick xmlns:r="http://schemas.openxmlformats.org/officeDocument/2006/relationships" r:id="rId23"/>
        </xdr:cNvPr>
        <xdr:cNvSpPr/>
      </xdr:nvSpPr>
      <xdr:spPr>
        <a:xfrm>
          <a:off x="12058650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ysClr val="windowText" lastClr="000000"/>
              </a:solidFill>
            </a:rPr>
            <a:t>Comportement</a:t>
          </a:r>
        </a:p>
      </xdr:txBody>
    </xdr:sp>
    <xdr:clientData/>
  </xdr:twoCellAnchor>
  <xdr:twoCellAnchor>
    <xdr:from>
      <xdr:col>18</xdr:col>
      <xdr:colOff>0</xdr:colOff>
      <xdr:row>17</xdr:row>
      <xdr:rowOff>185738</xdr:rowOff>
    </xdr:from>
    <xdr:to>
      <xdr:col>18</xdr:col>
      <xdr:colOff>1076325</xdr:colOff>
      <xdr:row>19</xdr:row>
      <xdr:rowOff>166688</xdr:rowOff>
    </xdr:to>
    <xdr:sp macro="" textlink="">
      <xdr:nvSpPr>
        <xdr:cNvPr id="47" name="Rectangle à coins arrondis 46">
          <a:hlinkClick xmlns:r="http://schemas.openxmlformats.org/officeDocument/2006/relationships" r:id="rId24"/>
        </xdr:cNvPr>
        <xdr:cNvSpPr/>
      </xdr:nvSpPr>
      <xdr:spPr>
        <a:xfrm>
          <a:off x="13325475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Bilans</a:t>
          </a:r>
        </a:p>
      </xdr:txBody>
    </xdr:sp>
    <xdr:clientData/>
  </xdr:twoCellAnchor>
  <xdr:twoCellAnchor>
    <xdr:from>
      <xdr:col>20</xdr:col>
      <xdr:colOff>0</xdr:colOff>
      <xdr:row>17</xdr:row>
      <xdr:rowOff>185738</xdr:rowOff>
    </xdr:from>
    <xdr:to>
      <xdr:col>20</xdr:col>
      <xdr:colOff>1076325</xdr:colOff>
      <xdr:row>19</xdr:row>
      <xdr:rowOff>166688</xdr:rowOff>
    </xdr:to>
    <xdr:sp macro="" textlink="">
      <xdr:nvSpPr>
        <xdr:cNvPr id="48" name="Rectangle à coins arrondis 47">
          <a:hlinkClick xmlns:r="http://schemas.openxmlformats.org/officeDocument/2006/relationships" r:id="rId25"/>
        </xdr:cNvPr>
        <xdr:cNvSpPr/>
      </xdr:nvSpPr>
      <xdr:spPr>
        <a:xfrm>
          <a:off x="14592300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Bulletins</a:t>
          </a:r>
        </a:p>
      </xdr:txBody>
    </xdr:sp>
    <xdr:clientData/>
  </xdr:twoCellAnchor>
  <xdr:twoCellAnchor>
    <xdr:from>
      <xdr:col>22</xdr:col>
      <xdr:colOff>0</xdr:colOff>
      <xdr:row>17</xdr:row>
      <xdr:rowOff>185738</xdr:rowOff>
    </xdr:from>
    <xdr:to>
      <xdr:col>22</xdr:col>
      <xdr:colOff>1076325</xdr:colOff>
      <xdr:row>19</xdr:row>
      <xdr:rowOff>166688</xdr:rowOff>
    </xdr:to>
    <xdr:sp macro="" textlink="">
      <xdr:nvSpPr>
        <xdr:cNvPr id="49" name="Rectangle à coins arrondis 48">
          <a:hlinkClick xmlns:r="http://schemas.openxmlformats.org/officeDocument/2006/relationships" r:id="rId26"/>
        </xdr:cNvPr>
        <xdr:cNvSpPr/>
      </xdr:nvSpPr>
      <xdr:spPr>
        <a:xfrm>
          <a:off x="15859125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Données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0</xdr:colOff>
      <xdr:row>3</xdr:row>
      <xdr:rowOff>0</xdr:rowOff>
    </xdr:from>
    <xdr:to>
      <xdr:col>16</xdr:col>
      <xdr:colOff>1076325</xdr:colOff>
      <xdr:row>4</xdr:row>
      <xdr:rowOff>171450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2058650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Orthographe</a:t>
          </a:r>
        </a:p>
      </xdr:txBody>
    </xdr:sp>
    <xdr:clientData/>
  </xdr:twoCellAnchor>
  <xdr:twoCellAnchor>
    <xdr:from>
      <xdr:col>18</xdr:col>
      <xdr:colOff>0</xdr:colOff>
      <xdr:row>3</xdr:row>
      <xdr:rowOff>0</xdr:rowOff>
    </xdr:from>
    <xdr:to>
      <xdr:col>18</xdr:col>
      <xdr:colOff>1076325</xdr:colOff>
      <xdr:row>4</xdr:row>
      <xdr:rowOff>171450</xdr:rowOff>
    </xdr:to>
    <xdr:sp macro="" textlink="">
      <xdr:nvSpPr>
        <xdr:cNvPr id="3" name="Rectangle à coins arrondis 2">
          <a:hlinkClick xmlns:r="http://schemas.openxmlformats.org/officeDocument/2006/relationships" r:id="rId3"/>
        </xdr:cNvPr>
        <xdr:cNvSpPr/>
      </xdr:nvSpPr>
      <xdr:spPr>
        <a:xfrm>
          <a:off x="13325475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Conjugaison</a:t>
          </a:r>
        </a:p>
      </xdr:txBody>
    </xdr:sp>
    <xdr:clientData/>
  </xdr:twoCellAnchor>
  <xdr:twoCellAnchor>
    <xdr:from>
      <xdr:col>20</xdr:col>
      <xdr:colOff>0</xdr:colOff>
      <xdr:row>3</xdr:row>
      <xdr:rowOff>0</xdr:rowOff>
    </xdr:from>
    <xdr:to>
      <xdr:col>20</xdr:col>
      <xdr:colOff>1076325</xdr:colOff>
      <xdr:row>4</xdr:row>
      <xdr:rowOff>171450</xdr:rowOff>
    </xdr:to>
    <xdr:sp macro="" textlink="">
      <xdr:nvSpPr>
        <xdr:cNvPr id="4" name="Rectangle à coins arrondis 3">
          <a:hlinkClick xmlns:r="http://schemas.openxmlformats.org/officeDocument/2006/relationships" r:id="rId4"/>
        </xdr:cNvPr>
        <xdr:cNvSpPr/>
      </xdr:nvSpPr>
      <xdr:spPr>
        <a:xfrm>
          <a:off x="14592300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Grammaire</a:t>
          </a:r>
        </a:p>
      </xdr:txBody>
    </xdr:sp>
    <xdr:clientData/>
  </xdr:twoCellAnchor>
  <xdr:twoCellAnchor>
    <xdr:from>
      <xdr:col>22</xdr:col>
      <xdr:colOff>0</xdr:colOff>
      <xdr:row>3</xdr:row>
      <xdr:rowOff>0</xdr:rowOff>
    </xdr:from>
    <xdr:to>
      <xdr:col>22</xdr:col>
      <xdr:colOff>1076325</xdr:colOff>
      <xdr:row>4</xdr:row>
      <xdr:rowOff>171450</xdr:rowOff>
    </xdr:to>
    <xdr:sp macro="" textlink="">
      <xdr:nvSpPr>
        <xdr:cNvPr id="5" name="Rectangle à coins arrondis 4">
          <a:hlinkClick xmlns:r="http://schemas.openxmlformats.org/officeDocument/2006/relationships" r:id="rId5"/>
        </xdr:cNvPr>
        <xdr:cNvSpPr/>
      </xdr:nvSpPr>
      <xdr:spPr>
        <a:xfrm>
          <a:off x="15859125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Vocabulaire</a:t>
          </a:r>
        </a:p>
      </xdr:txBody>
    </xdr:sp>
    <xdr:clientData/>
  </xdr:twoCellAnchor>
  <xdr:twoCellAnchor>
    <xdr:from>
      <xdr:col>16</xdr:col>
      <xdr:colOff>0</xdr:colOff>
      <xdr:row>5</xdr:row>
      <xdr:rowOff>185738</xdr:rowOff>
    </xdr:from>
    <xdr:to>
      <xdr:col>16</xdr:col>
      <xdr:colOff>1076325</xdr:colOff>
      <xdr:row>7</xdr:row>
      <xdr:rowOff>166688</xdr:rowOff>
    </xdr:to>
    <xdr:sp macro="" textlink="">
      <xdr:nvSpPr>
        <xdr:cNvPr id="6" name="Rectangle à coins arrondis 5">
          <a:hlinkClick xmlns:r="http://schemas.openxmlformats.org/officeDocument/2006/relationships" r:id="rId6"/>
        </xdr:cNvPr>
        <xdr:cNvSpPr/>
      </xdr:nvSpPr>
      <xdr:spPr>
        <a:xfrm>
          <a:off x="12058650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Ecrit</a:t>
          </a:r>
        </a:p>
      </xdr:txBody>
    </xdr:sp>
    <xdr:clientData/>
  </xdr:twoCellAnchor>
  <xdr:twoCellAnchor>
    <xdr:from>
      <xdr:col>18</xdr:col>
      <xdr:colOff>0</xdr:colOff>
      <xdr:row>5</xdr:row>
      <xdr:rowOff>185738</xdr:rowOff>
    </xdr:from>
    <xdr:to>
      <xdr:col>18</xdr:col>
      <xdr:colOff>1076325</xdr:colOff>
      <xdr:row>7</xdr:row>
      <xdr:rowOff>166688</xdr:rowOff>
    </xdr:to>
    <xdr:sp macro="" textlink="">
      <xdr:nvSpPr>
        <xdr:cNvPr id="7" name="Rectangle à coins arrondis 6">
          <a:hlinkClick xmlns:r="http://schemas.openxmlformats.org/officeDocument/2006/relationships" r:id="rId7"/>
        </xdr:cNvPr>
        <xdr:cNvSpPr/>
      </xdr:nvSpPr>
      <xdr:spPr>
        <a:xfrm>
          <a:off x="13325475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Dictée</a:t>
          </a:r>
        </a:p>
      </xdr:txBody>
    </xdr:sp>
    <xdr:clientData/>
  </xdr:twoCellAnchor>
  <xdr:twoCellAnchor>
    <xdr:from>
      <xdr:col>20</xdr:col>
      <xdr:colOff>0</xdr:colOff>
      <xdr:row>5</xdr:row>
      <xdr:rowOff>185738</xdr:rowOff>
    </xdr:from>
    <xdr:to>
      <xdr:col>20</xdr:col>
      <xdr:colOff>1076325</xdr:colOff>
      <xdr:row>7</xdr:row>
      <xdr:rowOff>166688</xdr:rowOff>
    </xdr:to>
    <xdr:sp macro="" textlink="">
      <xdr:nvSpPr>
        <xdr:cNvPr id="8" name="Rectangle à coins arrondis 7">
          <a:hlinkClick xmlns:r="http://schemas.openxmlformats.org/officeDocument/2006/relationships" r:id="rId8"/>
        </xdr:cNvPr>
        <xdr:cNvSpPr/>
      </xdr:nvSpPr>
      <xdr:spPr>
        <a:xfrm>
          <a:off x="14592300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Exposé</a:t>
          </a:r>
        </a:p>
      </xdr:txBody>
    </xdr:sp>
    <xdr:clientData/>
  </xdr:twoCellAnchor>
  <xdr:twoCellAnchor>
    <xdr:from>
      <xdr:col>22</xdr:col>
      <xdr:colOff>0</xdr:colOff>
      <xdr:row>5</xdr:row>
      <xdr:rowOff>185738</xdr:rowOff>
    </xdr:from>
    <xdr:to>
      <xdr:col>22</xdr:col>
      <xdr:colOff>1076325</xdr:colOff>
      <xdr:row>7</xdr:row>
      <xdr:rowOff>166688</xdr:rowOff>
    </xdr:to>
    <xdr:sp macro="" textlink="">
      <xdr:nvSpPr>
        <xdr:cNvPr id="9" name="Rectangle à coins arrondis 8">
          <a:hlinkClick xmlns:r="http://schemas.openxmlformats.org/officeDocument/2006/relationships" r:id="rId9"/>
        </xdr:cNvPr>
        <xdr:cNvSpPr/>
      </xdr:nvSpPr>
      <xdr:spPr>
        <a:xfrm>
          <a:off x="15859125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Lecture</a:t>
          </a:r>
        </a:p>
      </xdr:txBody>
    </xdr:sp>
    <xdr:clientData/>
  </xdr:twoCellAnchor>
  <xdr:twoCellAnchor>
    <xdr:from>
      <xdr:col>16</xdr:col>
      <xdr:colOff>0</xdr:colOff>
      <xdr:row>8</xdr:row>
      <xdr:rowOff>185738</xdr:rowOff>
    </xdr:from>
    <xdr:to>
      <xdr:col>16</xdr:col>
      <xdr:colOff>1076325</xdr:colOff>
      <xdr:row>10</xdr:row>
      <xdr:rowOff>166688</xdr:rowOff>
    </xdr:to>
    <xdr:sp macro="" textlink="">
      <xdr:nvSpPr>
        <xdr:cNvPr id="10" name="Rectangle à coins arrondis 9">
          <a:hlinkClick xmlns:r="http://schemas.openxmlformats.org/officeDocument/2006/relationships" r:id="rId10"/>
        </xdr:cNvPr>
        <xdr:cNvSpPr/>
      </xdr:nvSpPr>
      <xdr:spPr>
        <a:xfrm>
          <a:off x="12058650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Poésie</a:t>
          </a:r>
        </a:p>
      </xdr:txBody>
    </xdr:sp>
    <xdr:clientData/>
  </xdr:twoCellAnchor>
  <xdr:twoCellAnchor>
    <xdr:from>
      <xdr:col>18</xdr:col>
      <xdr:colOff>0</xdr:colOff>
      <xdr:row>8</xdr:row>
      <xdr:rowOff>185738</xdr:rowOff>
    </xdr:from>
    <xdr:to>
      <xdr:col>18</xdr:col>
      <xdr:colOff>1076325</xdr:colOff>
      <xdr:row>10</xdr:row>
      <xdr:rowOff>166688</xdr:rowOff>
    </xdr:to>
    <xdr:sp macro="" textlink="">
      <xdr:nvSpPr>
        <xdr:cNvPr id="11" name="Rectangle à coins arrondis 10">
          <a:hlinkClick xmlns:r="http://schemas.openxmlformats.org/officeDocument/2006/relationships" r:id="rId11"/>
        </xdr:cNvPr>
        <xdr:cNvSpPr/>
      </xdr:nvSpPr>
      <xdr:spPr>
        <a:xfrm>
          <a:off x="13325475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Numération</a:t>
          </a:r>
        </a:p>
      </xdr:txBody>
    </xdr:sp>
    <xdr:clientData/>
  </xdr:twoCellAnchor>
  <xdr:twoCellAnchor>
    <xdr:from>
      <xdr:col>20</xdr:col>
      <xdr:colOff>0</xdr:colOff>
      <xdr:row>8</xdr:row>
      <xdr:rowOff>185738</xdr:rowOff>
    </xdr:from>
    <xdr:to>
      <xdr:col>20</xdr:col>
      <xdr:colOff>1076325</xdr:colOff>
      <xdr:row>10</xdr:row>
      <xdr:rowOff>166688</xdr:rowOff>
    </xdr:to>
    <xdr:sp macro="" textlink="">
      <xdr:nvSpPr>
        <xdr:cNvPr id="12" name="Rectangle à coins arrondis 11">
          <a:hlinkClick xmlns:r="http://schemas.openxmlformats.org/officeDocument/2006/relationships" r:id="rId12"/>
        </xdr:cNvPr>
        <xdr:cNvSpPr/>
      </xdr:nvSpPr>
      <xdr:spPr>
        <a:xfrm>
          <a:off x="14592300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13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Calcul</a:t>
          </a:r>
        </a:p>
      </xdr:txBody>
    </xdr:sp>
    <xdr:clientData/>
  </xdr:twoCellAnchor>
  <xdr:twoCellAnchor>
    <xdr:from>
      <xdr:col>22</xdr:col>
      <xdr:colOff>0</xdr:colOff>
      <xdr:row>8</xdr:row>
      <xdr:rowOff>185738</xdr:rowOff>
    </xdr:from>
    <xdr:to>
      <xdr:col>22</xdr:col>
      <xdr:colOff>1076325</xdr:colOff>
      <xdr:row>10</xdr:row>
      <xdr:rowOff>166688</xdr:rowOff>
    </xdr:to>
    <xdr:sp macro="" textlink="">
      <xdr:nvSpPr>
        <xdr:cNvPr id="13" name="Rectangle à coins arrondis 12">
          <a:hlinkClick xmlns:r="http://schemas.openxmlformats.org/officeDocument/2006/relationships" r:id="rId14"/>
        </xdr:cNvPr>
        <xdr:cNvSpPr/>
      </xdr:nvSpPr>
      <xdr:spPr>
        <a:xfrm>
          <a:off x="15859125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Calcul</a:t>
          </a:r>
          <a:r>
            <a:rPr lang="fr-FR" sz="1100" b="1" baseline="0">
              <a:solidFill>
                <a:sysClr val="windowText" lastClr="000000"/>
              </a:solidFill>
            </a:rPr>
            <a:t> mental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16</xdr:col>
      <xdr:colOff>0</xdr:colOff>
      <xdr:row>11</xdr:row>
      <xdr:rowOff>185738</xdr:rowOff>
    </xdr:from>
    <xdr:to>
      <xdr:col>16</xdr:col>
      <xdr:colOff>1076325</xdr:colOff>
      <xdr:row>13</xdr:row>
      <xdr:rowOff>166688</xdr:rowOff>
    </xdr:to>
    <xdr:sp macro="" textlink="">
      <xdr:nvSpPr>
        <xdr:cNvPr id="14" name="Rectangle à coins arrondis 13">
          <a:hlinkClick xmlns:r="http://schemas.openxmlformats.org/officeDocument/2006/relationships" r:id="rId15"/>
        </xdr:cNvPr>
        <xdr:cNvSpPr/>
      </xdr:nvSpPr>
      <xdr:spPr>
        <a:xfrm>
          <a:off x="12058650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Problèmes</a:t>
          </a:r>
        </a:p>
      </xdr:txBody>
    </xdr:sp>
    <xdr:clientData/>
  </xdr:twoCellAnchor>
  <xdr:twoCellAnchor>
    <xdr:from>
      <xdr:col>18</xdr:col>
      <xdr:colOff>0</xdr:colOff>
      <xdr:row>11</xdr:row>
      <xdr:rowOff>185738</xdr:rowOff>
    </xdr:from>
    <xdr:to>
      <xdr:col>18</xdr:col>
      <xdr:colOff>1076325</xdr:colOff>
      <xdr:row>13</xdr:row>
      <xdr:rowOff>166688</xdr:rowOff>
    </xdr:to>
    <xdr:sp macro="" textlink="">
      <xdr:nvSpPr>
        <xdr:cNvPr id="15" name="Rectangle à coins arrondis 14">
          <a:hlinkClick xmlns:r="http://schemas.openxmlformats.org/officeDocument/2006/relationships" r:id="rId16"/>
        </xdr:cNvPr>
        <xdr:cNvSpPr/>
      </xdr:nvSpPr>
      <xdr:spPr>
        <a:xfrm>
          <a:off x="13325475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Mesures</a:t>
          </a:r>
        </a:p>
      </xdr:txBody>
    </xdr:sp>
    <xdr:clientData/>
  </xdr:twoCellAnchor>
  <xdr:twoCellAnchor>
    <xdr:from>
      <xdr:col>20</xdr:col>
      <xdr:colOff>0</xdr:colOff>
      <xdr:row>11</xdr:row>
      <xdr:rowOff>185738</xdr:rowOff>
    </xdr:from>
    <xdr:to>
      <xdr:col>20</xdr:col>
      <xdr:colOff>1076325</xdr:colOff>
      <xdr:row>13</xdr:row>
      <xdr:rowOff>166688</xdr:rowOff>
    </xdr:to>
    <xdr:sp macro="" textlink="">
      <xdr:nvSpPr>
        <xdr:cNvPr id="16" name="Rectangle à coins arrondis 15">
          <a:hlinkClick xmlns:r="http://schemas.openxmlformats.org/officeDocument/2006/relationships" r:id="rId17"/>
        </xdr:cNvPr>
        <xdr:cNvSpPr/>
      </xdr:nvSpPr>
      <xdr:spPr>
        <a:xfrm>
          <a:off x="14592300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Géométrie</a:t>
          </a:r>
        </a:p>
      </xdr:txBody>
    </xdr:sp>
    <xdr:clientData/>
  </xdr:twoCellAnchor>
  <xdr:twoCellAnchor>
    <xdr:from>
      <xdr:col>22</xdr:col>
      <xdr:colOff>0</xdr:colOff>
      <xdr:row>11</xdr:row>
      <xdr:rowOff>185738</xdr:rowOff>
    </xdr:from>
    <xdr:to>
      <xdr:col>22</xdr:col>
      <xdr:colOff>1076325</xdr:colOff>
      <xdr:row>13</xdr:row>
      <xdr:rowOff>166688</xdr:rowOff>
    </xdr:to>
    <xdr:sp macro="" textlink="">
      <xdr:nvSpPr>
        <xdr:cNvPr id="17" name="Rectangle à coins arrondis 16">
          <a:hlinkClick xmlns:r="http://schemas.openxmlformats.org/officeDocument/2006/relationships" r:id="rId18"/>
        </xdr:cNvPr>
        <xdr:cNvSpPr/>
      </xdr:nvSpPr>
      <xdr:spPr>
        <a:xfrm>
          <a:off x="15859125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Histoire</a:t>
          </a:r>
        </a:p>
      </xdr:txBody>
    </xdr:sp>
    <xdr:clientData/>
  </xdr:twoCellAnchor>
  <xdr:twoCellAnchor>
    <xdr:from>
      <xdr:col>16</xdr:col>
      <xdr:colOff>0</xdr:colOff>
      <xdr:row>14</xdr:row>
      <xdr:rowOff>185738</xdr:rowOff>
    </xdr:from>
    <xdr:to>
      <xdr:col>16</xdr:col>
      <xdr:colOff>1076325</xdr:colOff>
      <xdr:row>16</xdr:row>
      <xdr:rowOff>166688</xdr:rowOff>
    </xdr:to>
    <xdr:sp macro="" textlink="">
      <xdr:nvSpPr>
        <xdr:cNvPr id="18" name="Rectangle à coins arrondis 17">
          <a:hlinkClick xmlns:r="http://schemas.openxmlformats.org/officeDocument/2006/relationships" r:id="rId19"/>
        </xdr:cNvPr>
        <xdr:cNvSpPr/>
      </xdr:nvSpPr>
      <xdr:spPr>
        <a:xfrm>
          <a:off x="12058650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Géographie</a:t>
          </a:r>
        </a:p>
      </xdr:txBody>
    </xdr:sp>
    <xdr:clientData/>
  </xdr:twoCellAnchor>
  <xdr:twoCellAnchor>
    <xdr:from>
      <xdr:col>18</xdr:col>
      <xdr:colOff>0</xdr:colOff>
      <xdr:row>14</xdr:row>
      <xdr:rowOff>185738</xdr:rowOff>
    </xdr:from>
    <xdr:to>
      <xdr:col>18</xdr:col>
      <xdr:colOff>1076325</xdr:colOff>
      <xdr:row>16</xdr:row>
      <xdr:rowOff>166688</xdr:rowOff>
    </xdr:to>
    <xdr:sp macro="" textlink="">
      <xdr:nvSpPr>
        <xdr:cNvPr id="19" name="Rectangle à coins arrondis 18">
          <a:hlinkClick xmlns:r="http://schemas.openxmlformats.org/officeDocument/2006/relationships" r:id="rId20"/>
        </xdr:cNvPr>
        <xdr:cNvSpPr/>
      </xdr:nvSpPr>
      <xdr:spPr>
        <a:xfrm>
          <a:off x="13325475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Sciences</a:t>
          </a:r>
        </a:p>
      </xdr:txBody>
    </xdr:sp>
    <xdr:clientData/>
  </xdr:twoCellAnchor>
  <xdr:twoCellAnchor>
    <xdr:from>
      <xdr:col>20</xdr:col>
      <xdr:colOff>0</xdr:colOff>
      <xdr:row>14</xdr:row>
      <xdr:rowOff>185738</xdr:rowOff>
    </xdr:from>
    <xdr:to>
      <xdr:col>20</xdr:col>
      <xdr:colOff>1076325</xdr:colOff>
      <xdr:row>16</xdr:row>
      <xdr:rowOff>166688</xdr:rowOff>
    </xdr:to>
    <xdr:sp macro="" textlink="">
      <xdr:nvSpPr>
        <xdr:cNvPr id="20" name="Rectangle à coins arrondis 19">
          <a:hlinkClick xmlns:r="http://schemas.openxmlformats.org/officeDocument/2006/relationships" r:id="rId21"/>
        </xdr:cNvPr>
        <xdr:cNvSpPr/>
      </xdr:nvSpPr>
      <xdr:spPr>
        <a:xfrm>
          <a:off x="14592300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Anglais</a:t>
          </a:r>
        </a:p>
      </xdr:txBody>
    </xdr:sp>
    <xdr:clientData/>
  </xdr:twoCellAnchor>
  <xdr:twoCellAnchor>
    <xdr:from>
      <xdr:col>22</xdr:col>
      <xdr:colOff>0</xdr:colOff>
      <xdr:row>14</xdr:row>
      <xdr:rowOff>185738</xdr:rowOff>
    </xdr:from>
    <xdr:to>
      <xdr:col>22</xdr:col>
      <xdr:colOff>1076325</xdr:colOff>
      <xdr:row>16</xdr:row>
      <xdr:rowOff>166688</xdr:rowOff>
    </xdr:to>
    <xdr:sp macro="" textlink="">
      <xdr:nvSpPr>
        <xdr:cNvPr id="21" name="Rectangle à coins arrondis 20">
          <a:hlinkClick xmlns:r="http://schemas.openxmlformats.org/officeDocument/2006/relationships" r:id="rId22"/>
        </xdr:cNvPr>
        <xdr:cNvSpPr/>
      </xdr:nvSpPr>
      <xdr:spPr>
        <a:xfrm>
          <a:off x="15859125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EPS</a:t>
          </a:r>
        </a:p>
      </xdr:txBody>
    </xdr:sp>
    <xdr:clientData/>
  </xdr:twoCellAnchor>
  <xdr:twoCellAnchor>
    <xdr:from>
      <xdr:col>16</xdr:col>
      <xdr:colOff>0</xdr:colOff>
      <xdr:row>17</xdr:row>
      <xdr:rowOff>185738</xdr:rowOff>
    </xdr:from>
    <xdr:to>
      <xdr:col>16</xdr:col>
      <xdr:colOff>1076325</xdr:colOff>
      <xdr:row>19</xdr:row>
      <xdr:rowOff>166688</xdr:rowOff>
    </xdr:to>
    <xdr:sp macro="" textlink="">
      <xdr:nvSpPr>
        <xdr:cNvPr id="22" name="Rectangle à coins arrondis 21">
          <a:hlinkClick xmlns:r="http://schemas.openxmlformats.org/officeDocument/2006/relationships" r:id="rId23"/>
        </xdr:cNvPr>
        <xdr:cNvSpPr/>
      </xdr:nvSpPr>
      <xdr:spPr>
        <a:xfrm>
          <a:off x="12058650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ysClr val="windowText" lastClr="000000"/>
              </a:solidFill>
            </a:rPr>
            <a:t>Comportement</a:t>
          </a:r>
        </a:p>
      </xdr:txBody>
    </xdr:sp>
    <xdr:clientData/>
  </xdr:twoCellAnchor>
  <xdr:twoCellAnchor>
    <xdr:from>
      <xdr:col>18</xdr:col>
      <xdr:colOff>0</xdr:colOff>
      <xdr:row>17</xdr:row>
      <xdr:rowOff>185738</xdr:rowOff>
    </xdr:from>
    <xdr:to>
      <xdr:col>18</xdr:col>
      <xdr:colOff>1076325</xdr:colOff>
      <xdr:row>19</xdr:row>
      <xdr:rowOff>166688</xdr:rowOff>
    </xdr:to>
    <xdr:sp macro="" textlink="">
      <xdr:nvSpPr>
        <xdr:cNvPr id="23" name="Rectangle à coins arrondis 22">
          <a:hlinkClick xmlns:r="http://schemas.openxmlformats.org/officeDocument/2006/relationships" r:id="rId24"/>
        </xdr:cNvPr>
        <xdr:cNvSpPr/>
      </xdr:nvSpPr>
      <xdr:spPr>
        <a:xfrm>
          <a:off x="13325475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Bilans</a:t>
          </a:r>
        </a:p>
      </xdr:txBody>
    </xdr:sp>
    <xdr:clientData/>
  </xdr:twoCellAnchor>
  <xdr:twoCellAnchor>
    <xdr:from>
      <xdr:col>20</xdr:col>
      <xdr:colOff>0</xdr:colOff>
      <xdr:row>17</xdr:row>
      <xdr:rowOff>185738</xdr:rowOff>
    </xdr:from>
    <xdr:to>
      <xdr:col>20</xdr:col>
      <xdr:colOff>1076325</xdr:colOff>
      <xdr:row>19</xdr:row>
      <xdr:rowOff>166688</xdr:rowOff>
    </xdr:to>
    <xdr:sp macro="" textlink="">
      <xdr:nvSpPr>
        <xdr:cNvPr id="24" name="Rectangle à coins arrondis 23">
          <a:hlinkClick xmlns:r="http://schemas.openxmlformats.org/officeDocument/2006/relationships" r:id="rId25"/>
        </xdr:cNvPr>
        <xdr:cNvSpPr/>
      </xdr:nvSpPr>
      <xdr:spPr>
        <a:xfrm>
          <a:off x="14592300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Bulletins</a:t>
          </a:r>
        </a:p>
      </xdr:txBody>
    </xdr:sp>
    <xdr:clientData/>
  </xdr:twoCellAnchor>
  <xdr:twoCellAnchor>
    <xdr:from>
      <xdr:col>22</xdr:col>
      <xdr:colOff>0</xdr:colOff>
      <xdr:row>17</xdr:row>
      <xdr:rowOff>185738</xdr:rowOff>
    </xdr:from>
    <xdr:to>
      <xdr:col>22</xdr:col>
      <xdr:colOff>1076325</xdr:colOff>
      <xdr:row>19</xdr:row>
      <xdr:rowOff>166688</xdr:rowOff>
    </xdr:to>
    <xdr:sp macro="" textlink="">
      <xdr:nvSpPr>
        <xdr:cNvPr id="25" name="Rectangle à coins arrondis 24">
          <a:hlinkClick xmlns:r="http://schemas.openxmlformats.org/officeDocument/2006/relationships" r:id="rId26"/>
        </xdr:cNvPr>
        <xdr:cNvSpPr/>
      </xdr:nvSpPr>
      <xdr:spPr>
        <a:xfrm>
          <a:off x="15859125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Données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0</xdr:colOff>
      <xdr:row>3</xdr:row>
      <xdr:rowOff>0</xdr:rowOff>
    </xdr:from>
    <xdr:to>
      <xdr:col>16</xdr:col>
      <xdr:colOff>1076325</xdr:colOff>
      <xdr:row>4</xdr:row>
      <xdr:rowOff>171450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2058650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Orthographe</a:t>
          </a:r>
        </a:p>
      </xdr:txBody>
    </xdr:sp>
    <xdr:clientData/>
  </xdr:twoCellAnchor>
  <xdr:twoCellAnchor>
    <xdr:from>
      <xdr:col>18</xdr:col>
      <xdr:colOff>0</xdr:colOff>
      <xdr:row>3</xdr:row>
      <xdr:rowOff>0</xdr:rowOff>
    </xdr:from>
    <xdr:to>
      <xdr:col>18</xdr:col>
      <xdr:colOff>1076325</xdr:colOff>
      <xdr:row>4</xdr:row>
      <xdr:rowOff>171450</xdr:rowOff>
    </xdr:to>
    <xdr:sp macro="" textlink="">
      <xdr:nvSpPr>
        <xdr:cNvPr id="3" name="Rectangle à coins arrondis 2">
          <a:hlinkClick xmlns:r="http://schemas.openxmlformats.org/officeDocument/2006/relationships" r:id="rId3"/>
        </xdr:cNvPr>
        <xdr:cNvSpPr/>
      </xdr:nvSpPr>
      <xdr:spPr>
        <a:xfrm>
          <a:off x="13325475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Conjugaison</a:t>
          </a:r>
        </a:p>
      </xdr:txBody>
    </xdr:sp>
    <xdr:clientData/>
  </xdr:twoCellAnchor>
  <xdr:twoCellAnchor>
    <xdr:from>
      <xdr:col>20</xdr:col>
      <xdr:colOff>0</xdr:colOff>
      <xdr:row>3</xdr:row>
      <xdr:rowOff>0</xdr:rowOff>
    </xdr:from>
    <xdr:to>
      <xdr:col>20</xdr:col>
      <xdr:colOff>1076325</xdr:colOff>
      <xdr:row>4</xdr:row>
      <xdr:rowOff>171450</xdr:rowOff>
    </xdr:to>
    <xdr:sp macro="" textlink="">
      <xdr:nvSpPr>
        <xdr:cNvPr id="4" name="Rectangle à coins arrondis 3">
          <a:hlinkClick xmlns:r="http://schemas.openxmlformats.org/officeDocument/2006/relationships" r:id="rId4"/>
        </xdr:cNvPr>
        <xdr:cNvSpPr/>
      </xdr:nvSpPr>
      <xdr:spPr>
        <a:xfrm>
          <a:off x="14592300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Grammaire</a:t>
          </a:r>
        </a:p>
      </xdr:txBody>
    </xdr:sp>
    <xdr:clientData/>
  </xdr:twoCellAnchor>
  <xdr:twoCellAnchor>
    <xdr:from>
      <xdr:col>22</xdr:col>
      <xdr:colOff>0</xdr:colOff>
      <xdr:row>3</xdr:row>
      <xdr:rowOff>0</xdr:rowOff>
    </xdr:from>
    <xdr:to>
      <xdr:col>22</xdr:col>
      <xdr:colOff>1076325</xdr:colOff>
      <xdr:row>4</xdr:row>
      <xdr:rowOff>171450</xdr:rowOff>
    </xdr:to>
    <xdr:sp macro="" textlink="">
      <xdr:nvSpPr>
        <xdr:cNvPr id="5" name="Rectangle à coins arrondis 4">
          <a:hlinkClick xmlns:r="http://schemas.openxmlformats.org/officeDocument/2006/relationships" r:id="rId5"/>
        </xdr:cNvPr>
        <xdr:cNvSpPr/>
      </xdr:nvSpPr>
      <xdr:spPr>
        <a:xfrm>
          <a:off x="15859125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Vocabulaire</a:t>
          </a:r>
        </a:p>
      </xdr:txBody>
    </xdr:sp>
    <xdr:clientData/>
  </xdr:twoCellAnchor>
  <xdr:twoCellAnchor>
    <xdr:from>
      <xdr:col>16</xdr:col>
      <xdr:colOff>0</xdr:colOff>
      <xdr:row>5</xdr:row>
      <xdr:rowOff>185738</xdr:rowOff>
    </xdr:from>
    <xdr:to>
      <xdr:col>16</xdr:col>
      <xdr:colOff>1076325</xdr:colOff>
      <xdr:row>7</xdr:row>
      <xdr:rowOff>166688</xdr:rowOff>
    </xdr:to>
    <xdr:sp macro="" textlink="">
      <xdr:nvSpPr>
        <xdr:cNvPr id="6" name="Rectangle à coins arrondis 5">
          <a:hlinkClick xmlns:r="http://schemas.openxmlformats.org/officeDocument/2006/relationships" r:id="rId6"/>
        </xdr:cNvPr>
        <xdr:cNvSpPr/>
      </xdr:nvSpPr>
      <xdr:spPr>
        <a:xfrm>
          <a:off x="12058650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Ecrit</a:t>
          </a:r>
        </a:p>
      </xdr:txBody>
    </xdr:sp>
    <xdr:clientData/>
  </xdr:twoCellAnchor>
  <xdr:twoCellAnchor>
    <xdr:from>
      <xdr:col>18</xdr:col>
      <xdr:colOff>0</xdr:colOff>
      <xdr:row>5</xdr:row>
      <xdr:rowOff>185738</xdr:rowOff>
    </xdr:from>
    <xdr:to>
      <xdr:col>18</xdr:col>
      <xdr:colOff>1076325</xdr:colOff>
      <xdr:row>7</xdr:row>
      <xdr:rowOff>166688</xdr:rowOff>
    </xdr:to>
    <xdr:sp macro="" textlink="">
      <xdr:nvSpPr>
        <xdr:cNvPr id="7" name="Rectangle à coins arrondis 6">
          <a:hlinkClick xmlns:r="http://schemas.openxmlformats.org/officeDocument/2006/relationships" r:id="rId7"/>
        </xdr:cNvPr>
        <xdr:cNvSpPr/>
      </xdr:nvSpPr>
      <xdr:spPr>
        <a:xfrm>
          <a:off x="13325475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Dictée</a:t>
          </a:r>
        </a:p>
      </xdr:txBody>
    </xdr:sp>
    <xdr:clientData/>
  </xdr:twoCellAnchor>
  <xdr:twoCellAnchor>
    <xdr:from>
      <xdr:col>20</xdr:col>
      <xdr:colOff>0</xdr:colOff>
      <xdr:row>5</xdr:row>
      <xdr:rowOff>185738</xdr:rowOff>
    </xdr:from>
    <xdr:to>
      <xdr:col>20</xdr:col>
      <xdr:colOff>1076325</xdr:colOff>
      <xdr:row>7</xdr:row>
      <xdr:rowOff>166688</xdr:rowOff>
    </xdr:to>
    <xdr:sp macro="" textlink="">
      <xdr:nvSpPr>
        <xdr:cNvPr id="8" name="Rectangle à coins arrondis 7">
          <a:hlinkClick xmlns:r="http://schemas.openxmlformats.org/officeDocument/2006/relationships" r:id="rId8"/>
        </xdr:cNvPr>
        <xdr:cNvSpPr/>
      </xdr:nvSpPr>
      <xdr:spPr>
        <a:xfrm>
          <a:off x="14592300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Exposé</a:t>
          </a:r>
        </a:p>
      </xdr:txBody>
    </xdr:sp>
    <xdr:clientData/>
  </xdr:twoCellAnchor>
  <xdr:twoCellAnchor>
    <xdr:from>
      <xdr:col>22</xdr:col>
      <xdr:colOff>0</xdr:colOff>
      <xdr:row>5</xdr:row>
      <xdr:rowOff>185738</xdr:rowOff>
    </xdr:from>
    <xdr:to>
      <xdr:col>22</xdr:col>
      <xdr:colOff>1076325</xdr:colOff>
      <xdr:row>7</xdr:row>
      <xdr:rowOff>166688</xdr:rowOff>
    </xdr:to>
    <xdr:sp macro="" textlink="">
      <xdr:nvSpPr>
        <xdr:cNvPr id="9" name="Rectangle à coins arrondis 8">
          <a:hlinkClick xmlns:r="http://schemas.openxmlformats.org/officeDocument/2006/relationships" r:id="rId9"/>
        </xdr:cNvPr>
        <xdr:cNvSpPr/>
      </xdr:nvSpPr>
      <xdr:spPr>
        <a:xfrm>
          <a:off x="15859125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Lecture</a:t>
          </a:r>
        </a:p>
      </xdr:txBody>
    </xdr:sp>
    <xdr:clientData/>
  </xdr:twoCellAnchor>
  <xdr:twoCellAnchor>
    <xdr:from>
      <xdr:col>16</xdr:col>
      <xdr:colOff>0</xdr:colOff>
      <xdr:row>8</xdr:row>
      <xdr:rowOff>185738</xdr:rowOff>
    </xdr:from>
    <xdr:to>
      <xdr:col>16</xdr:col>
      <xdr:colOff>1076325</xdr:colOff>
      <xdr:row>10</xdr:row>
      <xdr:rowOff>166688</xdr:rowOff>
    </xdr:to>
    <xdr:sp macro="" textlink="">
      <xdr:nvSpPr>
        <xdr:cNvPr id="10" name="Rectangle à coins arrondis 9">
          <a:hlinkClick xmlns:r="http://schemas.openxmlformats.org/officeDocument/2006/relationships" r:id="rId10"/>
        </xdr:cNvPr>
        <xdr:cNvSpPr/>
      </xdr:nvSpPr>
      <xdr:spPr>
        <a:xfrm>
          <a:off x="12058650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Poésie</a:t>
          </a:r>
        </a:p>
      </xdr:txBody>
    </xdr:sp>
    <xdr:clientData/>
  </xdr:twoCellAnchor>
  <xdr:twoCellAnchor>
    <xdr:from>
      <xdr:col>18</xdr:col>
      <xdr:colOff>0</xdr:colOff>
      <xdr:row>8</xdr:row>
      <xdr:rowOff>185738</xdr:rowOff>
    </xdr:from>
    <xdr:to>
      <xdr:col>18</xdr:col>
      <xdr:colOff>1076325</xdr:colOff>
      <xdr:row>10</xdr:row>
      <xdr:rowOff>166688</xdr:rowOff>
    </xdr:to>
    <xdr:sp macro="" textlink="">
      <xdr:nvSpPr>
        <xdr:cNvPr id="11" name="Rectangle à coins arrondis 10">
          <a:hlinkClick xmlns:r="http://schemas.openxmlformats.org/officeDocument/2006/relationships" r:id="rId11"/>
        </xdr:cNvPr>
        <xdr:cNvSpPr/>
      </xdr:nvSpPr>
      <xdr:spPr>
        <a:xfrm>
          <a:off x="13325475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Numération</a:t>
          </a:r>
        </a:p>
      </xdr:txBody>
    </xdr:sp>
    <xdr:clientData/>
  </xdr:twoCellAnchor>
  <xdr:twoCellAnchor>
    <xdr:from>
      <xdr:col>20</xdr:col>
      <xdr:colOff>0</xdr:colOff>
      <xdr:row>8</xdr:row>
      <xdr:rowOff>185738</xdr:rowOff>
    </xdr:from>
    <xdr:to>
      <xdr:col>20</xdr:col>
      <xdr:colOff>1076325</xdr:colOff>
      <xdr:row>10</xdr:row>
      <xdr:rowOff>166688</xdr:rowOff>
    </xdr:to>
    <xdr:sp macro="" textlink="">
      <xdr:nvSpPr>
        <xdr:cNvPr id="12" name="Rectangle à coins arrondis 11">
          <a:hlinkClick xmlns:r="http://schemas.openxmlformats.org/officeDocument/2006/relationships" r:id="rId12"/>
        </xdr:cNvPr>
        <xdr:cNvSpPr/>
      </xdr:nvSpPr>
      <xdr:spPr>
        <a:xfrm>
          <a:off x="14592300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Calcul</a:t>
          </a:r>
        </a:p>
      </xdr:txBody>
    </xdr:sp>
    <xdr:clientData/>
  </xdr:twoCellAnchor>
  <xdr:twoCellAnchor>
    <xdr:from>
      <xdr:col>22</xdr:col>
      <xdr:colOff>0</xdr:colOff>
      <xdr:row>8</xdr:row>
      <xdr:rowOff>185738</xdr:rowOff>
    </xdr:from>
    <xdr:to>
      <xdr:col>22</xdr:col>
      <xdr:colOff>1076325</xdr:colOff>
      <xdr:row>10</xdr:row>
      <xdr:rowOff>166688</xdr:rowOff>
    </xdr:to>
    <xdr:sp macro="" textlink="">
      <xdr:nvSpPr>
        <xdr:cNvPr id="13" name="Rectangle à coins arrondis 12">
          <a:hlinkClick xmlns:r="http://schemas.openxmlformats.org/officeDocument/2006/relationships" r:id="rId13"/>
        </xdr:cNvPr>
        <xdr:cNvSpPr/>
      </xdr:nvSpPr>
      <xdr:spPr>
        <a:xfrm>
          <a:off x="15859125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1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Calcul</a:t>
          </a:r>
          <a:r>
            <a:rPr lang="fr-FR" sz="1100" b="1" baseline="0">
              <a:solidFill>
                <a:srgbClr val="FFFF00"/>
              </a:solidFill>
            </a:rPr>
            <a:t> mental</a:t>
          </a:r>
          <a:endParaRPr lang="fr-FR" sz="1100" b="1">
            <a:solidFill>
              <a:srgbClr val="FFFF00"/>
            </a:solidFill>
          </a:endParaRPr>
        </a:p>
      </xdr:txBody>
    </xdr:sp>
    <xdr:clientData/>
  </xdr:twoCellAnchor>
  <xdr:twoCellAnchor>
    <xdr:from>
      <xdr:col>16</xdr:col>
      <xdr:colOff>0</xdr:colOff>
      <xdr:row>11</xdr:row>
      <xdr:rowOff>185738</xdr:rowOff>
    </xdr:from>
    <xdr:to>
      <xdr:col>16</xdr:col>
      <xdr:colOff>1076325</xdr:colOff>
      <xdr:row>13</xdr:row>
      <xdr:rowOff>166688</xdr:rowOff>
    </xdr:to>
    <xdr:sp macro="" textlink="">
      <xdr:nvSpPr>
        <xdr:cNvPr id="14" name="Rectangle à coins arrondis 13">
          <a:hlinkClick xmlns:r="http://schemas.openxmlformats.org/officeDocument/2006/relationships" r:id="rId15"/>
        </xdr:cNvPr>
        <xdr:cNvSpPr/>
      </xdr:nvSpPr>
      <xdr:spPr>
        <a:xfrm>
          <a:off x="12058650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Problèmes</a:t>
          </a:r>
        </a:p>
      </xdr:txBody>
    </xdr:sp>
    <xdr:clientData/>
  </xdr:twoCellAnchor>
  <xdr:twoCellAnchor>
    <xdr:from>
      <xdr:col>18</xdr:col>
      <xdr:colOff>0</xdr:colOff>
      <xdr:row>11</xdr:row>
      <xdr:rowOff>185738</xdr:rowOff>
    </xdr:from>
    <xdr:to>
      <xdr:col>18</xdr:col>
      <xdr:colOff>1076325</xdr:colOff>
      <xdr:row>13</xdr:row>
      <xdr:rowOff>166688</xdr:rowOff>
    </xdr:to>
    <xdr:sp macro="" textlink="">
      <xdr:nvSpPr>
        <xdr:cNvPr id="15" name="Rectangle à coins arrondis 14">
          <a:hlinkClick xmlns:r="http://schemas.openxmlformats.org/officeDocument/2006/relationships" r:id="rId16"/>
        </xdr:cNvPr>
        <xdr:cNvSpPr/>
      </xdr:nvSpPr>
      <xdr:spPr>
        <a:xfrm>
          <a:off x="13325475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Mesures</a:t>
          </a:r>
        </a:p>
      </xdr:txBody>
    </xdr:sp>
    <xdr:clientData/>
  </xdr:twoCellAnchor>
  <xdr:twoCellAnchor>
    <xdr:from>
      <xdr:col>20</xdr:col>
      <xdr:colOff>0</xdr:colOff>
      <xdr:row>11</xdr:row>
      <xdr:rowOff>185738</xdr:rowOff>
    </xdr:from>
    <xdr:to>
      <xdr:col>20</xdr:col>
      <xdr:colOff>1076325</xdr:colOff>
      <xdr:row>13</xdr:row>
      <xdr:rowOff>166688</xdr:rowOff>
    </xdr:to>
    <xdr:sp macro="" textlink="">
      <xdr:nvSpPr>
        <xdr:cNvPr id="16" name="Rectangle à coins arrondis 15">
          <a:hlinkClick xmlns:r="http://schemas.openxmlformats.org/officeDocument/2006/relationships" r:id="rId17"/>
        </xdr:cNvPr>
        <xdr:cNvSpPr/>
      </xdr:nvSpPr>
      <xdr:spPr>
        <a:xfrm>
          <a:off x="14592300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Géométrie</a:t>
          </a:r>
        </a:p>
      </xdr:txBody>
    </xdr:sp>
    <xdr:clientData/>
  </xdr:twoCellAnchor>
  <xdr:twoCellAnchor>
    <xdr:from>
      <xdr:col>22</xdr:col>
      <xdr:colOff>0</xdr:colOff>
      <xdr:row>11</xdr:row>
      <xdr:rowOff>185738</xdr:rowOff>
    </xdr:from>
    <xdr:to>
      <xdr:col>22</xdr:col>
      <xdr:colOff>1076325</xdr:colOff>
      <xdr:row>13</xdr:row>
      <xdr:rowOff>166688</xdr:rowOff>
    </xdr:to>
    <xdr:sp macro="" textlink="">
      <xdr:nvSpPr>
        <xdr:cNvPr id="17" name="Rectangle à coins arrondis 16">
          <a:hlinkClick xmlns:r="http://schemas.openxmlformats.org/officeDocument/2006/relationships" r:id="rId18"/>
        </xdr:cNvPr>
        <xdr:cNvSpPr/>
      </xdr:nvSpPr>
      <xdr:spPr>
        <a:xfrm>
          <a:off x="15859125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Histoire</a:t>
          </a:r>
        </a:p>
      </xdr:txBody>
    </xdr:sp>
    <xdr:clientData/>
  </xdr:twoCellAnchor>
  <xdr:twoCellAnchor>
    <xdr:from>
      <xdr:col>16</xdr:col>
      <xdr:colOff>0</xdr:colOff>
      <xdr:row>14</xdr:row>
      <xdr:rowOff>185738</xdr:rowOff>
    </xdr:from>
    <xdr:to>
      <xdr:col>16</xdr:col>
      <xdr:colOff>1076325</xdr:colOff>
      <xdr:row>16</xdr:row>
      <xdr:rowOff>166688</xdr:rowOff>
    </xdr:to>
    <xdr:sp macro="" textlink="">
      <xdr:nvSpPr>
        <xdr:cNvPr id="18" name="Rectangle à coins arrondis 17">
          <a:hlinkClick xmlns:r="http://schemas.openxmlformats.org/officeDocument/2006/relationships" r:id="rId19"/>
        </xdr:cNvPr>
        <xdr:cNvSpPr/>
      </xdr:nvSpPr>
      <xdr:spPr>
        <a:xfrm>
          <a:off x="12058650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Géographie</a:t>
          </a:r>
        </a:p>
      </xdr:txBody>
    </xdr:sp>
    <xdr:clientData/>
  </xdr:twoCellAnchor>
  <xdr:twoCellAnchor>
    <xdr:from>
      <xdr:col>18</xdr:col>
      <xdr:colOff>0</xdr:colOff>
      <xdr:row>14</xdr:row>
      <xdr:rowOff>185738</xdr:rowOff>
    </xdr:from>
    <xdr:to>
      <xdr:col>18</xdr:col>
      <xdr:colOff>1076325</xdr:colOff>
      <xdr:row>16</xdr:row>
      <xdr:rowOff>166688</xdr:rowOff>
    </xdr:to>
    <xdr:sp macro="" textlink="">
      <xdr:nvSpPr>
        <xdr:cNvPr id="19" name="Rectangle à coins arrondis 18">
          <a:hlinkClick xmlns:r="http://schemas.openxmlformats.org/officeDocument/2006/relationships" r:id="rId20"/>
        </xdr:cNvPr>
        <xdr:cNvSpPr/>
      </xdr:nvSpPr>
      <xdr:spPr>
        <a:xfrm>
          <a:off x="13325475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Sciences</a:t>
          </a:r>
        </a:p>
      </xdr:txBody>
    </xdr:sp>
    <xdr:clientData/>
  </xdr:twoCellAnchor>
  <xdr:twoCellAnchor>
    <xdr:from>
      <xdr:col>20</xdr:col>
      <xdr:colOff>0</xdr:colOff>
      <xdr:row>14</xdr:row>
      <xdr:rowOff>185738</xdr:rowOff>
    </xdr:from>
    <xdr:to>
      <xdr:col>20</xdr:col>
      <xdr:colOff>1076325</xdr:colOff>
      <xdr:row>16</xdr:row>
      <xdr:rowOff>166688</xdr:rowOff>
    </xdr:to>
    <xdr:sp macro="" textlink="">
      <xdr:nvSpPr>
        <xdr:cNvPr id="20" name="Rectangle à coins arrondis 19">
          <a:hlinkClick xmlns:r="http://schemas.openxmlformats.org/officeDocument/2006/relationships" r:id="rId21"/>
        </xdr:cNvPr>
        <xdr:cNvSpPr/>
      </xdr:nvSpPr>
      <xdr:spPr>
        <a:xfrm>
          <a:off x="14592300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Anglais</a:t>
          </a:r>
        </a:p>
      </xdr:txBody>
    </xdr:sp>
    <xdr:clientData/>
  </xdr:twoCellAnchor>
  <xdr:twoCellAnchor>
    <xdr:from>
      <xdr:col>22</xdr:col>
      <xdr:colOff>0</xdr:colOff>
      <xdr:row>14</xdr:row>
      <xdr:rowOff>185738</xdr:rowOff>
    </xdr:from>
    <xdr:to>
      <xdr:col>22</xdr:col>
      <xdr:colOff>1076325</xdr:colOff>
      <xdr:row>16</xdr:row>
      <xdr:rowOff>166688</xdr:rowOff>
    </xdr:to>
    <xdr:sp macro="" textlink="">
      <xdr:nvSpPr>
        <xdr:cNvPr id="21" name="Rectangle à coins arrondis 20">
          <a:hlinkClick xmlns:r="http://schemas.openxmlformats.org/officeDocument/2006/relationships" r:id="rId22"/>
        </xdr:cNvPr>
        <xdr:cNvSpPr/>
      </xdr:nvSpPr>
      <xdr:spPr>
        <a:xfrm>
          <a:off x="15859125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EPS</a:t>
          </a:r>
        </a:p>
      </xdr:txBody>
    </xdr:sp>
    <xdr:clientData/>
  </xdr:twoCellAnchor>
  <xdr:twoCellAnchor>
    <xdr:from>
      <xdr:col>16</xdr:col>
      <xdr:colOff>0</xdr:colOff>
      <xdr:row>17</xdr:row>
      <xdr:rowOff>185738</xdr:rowOff>
    </xdr:from>
    <xdr:to>
      <xdr:col>16</xdr:col>
      <xdr:colOff>1076325</xdr:colOff>
      <xdr:row>19</xdr:row>
      <xdr:rowOff>166688</xdr:rowOff>
    </xdr:to>
    <xdr:sp macro="" textlink="">
      <xdr:nvSpPr>
        <xdr:cNvPr id="22" name="Rectangle à coins arrondis 21">
          <a:hlinkClick xmlns:r="http://schemas.openxmlformats.org/officeDocument/2006/relationships" r:id="rId23"/>
        </xdr:cNvPr>
        <xdr:cNvSpPr/>
      </xdr:nvSpPr>
      <xdr:spPr>
        <a:xfrm>
          <a:off x="12058650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ysClr val="windowText" lastClr="000000"/>
              </a:solidFill>
            </a:rPr>
            <a:t>Comportement</a:t>
          </a:r>
        </a:p>
      </xdr:txBody>
    </xdr:sp>
    <xdr:clientData/>
  </xdr:twoCellAnchor>
  <xdr:twoCellAnchor>
    <xdr:from>
      <xdr:col>18</xdr:col>
      <xdr:colOff>0</xdr:colOff>
      <xdr:row>17</xdr:row>
      <xdr:rowOff>185738</xdr:rowOff>
    </xdr:from>
    <xdr:to>
      <xdr:col>18</xdr:col>
      <xdr:colOff>1076325</xdr:colOff>
      <xdr:row>19</xdr:row>
      <xdr:rowOff>166688</xdr:rowOff>
    </xdr:to>
    <xdr:sp macro="" textlink="">
      <xdr:nvSpPr>
        <xdr:cNvPr id="23" name="Rectangle à coins arrondis 22">
          <a:hlinkClick xmlns:r="http://schemas.openxmlformats.org/officeDocument/2006/relationships" r:id="rId24"/>
        </xdr:cNvPr>
        <xdr:cNvSpPr/>
      </xdr:nvSpPr>
      <xdr:spPr>
        <a:xfrm>
          <a:off x="13325475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Bilans</a:t>
          </a:r>
        </a:p>
      </xdr:txBody>
    </xdr:sp>
    <xdr:clientData/>
  </xdr:twoCellAnchor>
  <xdr:twoCellAnchor>
    <xdr:from>
      <xdr:col>20</xdr:col>
      <xdr:colOff>0</xdr:colOff>
      <xdr:row>17</xdr:row>
      <xdr:rowOff>185738</xdr:rowOff>
    </xdr:from>
    <xdr:to>
      <xdr:col>20</xdr:col>
      <xdr:colOff>1076325</xdr:colOff>
      <xdr:row>19</xdr:row>
      <xdr:rowOff>166688</xdr:rowOff>
    </xdr:to>
    <xdr:sp macro="" textlink="">
      <xdr:nvSpPr>
        <xdr:cNvPr id="24" name="Rectangle à coins arrondis 23">
          <a:hlinkClick xmlns:r="http://schemas.openxmlformats.org/officeDocument/2006/relationships" r:id="rId25"/>
        </xdr:cNvPr>
        <xdr:cNvSpPr/>
      </xdr:nvSpPr>
      <xdr:spPr>
        <a:xfrm>
          <a:off x="14592300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Bulletins</a:t>
          </a:r>
        </a:p>
      </xdr:txBody>
    </xdr:sp>
    <xdr:clientData/>
  </xdr:twoCellAnchor>
  <xdr:twoCellAnchor>
    <xdr:from>
      <xdr:col>22</xdr:col>
      <xdr:colOff>0</xdr:colOff>
      <xdr:row>17</xdr:row>
      <xdr:rowOff>185738</xdr:rowOff>
    </xdr:from>
    <xdr:to>
      <xdr:col>22</xdr:col>
      <xdr:colOff>1076325</xdr:colOff>
      <xdr:row>19</xdr:row>
      <xdr:rowOff>166688</xdr:rowOff>
    </xdr:to>
    <xdr:sp macro="" textlink="">
      <xdr:nvSpPr>
        <xdr:cNvPr id="25" name="Rectangle à coins arrondis 24">
          <a:hlinkClick xmlns:r="http://schemas.openxmlformats.org/officeDocument/2006/relationships" r:id="rId26"/>
        </xdr:cNvPr>
        <xdr:cNvSpPr/>
      </xdr:nvSpPr>
      <xdr:spPr>
        <a:xfrm>
          <a:off x="15859125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Données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0</xdr:colOff>
      <xdr:row>3</xdr:row>
      <xdr:rowOff>0</xdr:rowOff>
    </xdr:from>
    <xdr:to>
      <xdr:col>16</xdr:col>
      <xdr:colOff>1076325</xdr:colOff>
      <xdr:row>4</xdr:row>
      <xdr:rowOff>171450</xdr:rowOff>
    </xdr:to>
    <xdr:sp macro="" textlink="">
      <xdr:nvSpPr>
        <xdr:cNvPr id="26" name="Rectangle à coins arrondis 25">
          <a:hlinkClick xmlns:r="http://schemas.openxmlformats.org/officeDocument/2006/relationships" r:id="rId1"/>
        </xdr:cNvPr>
        <xdr:cNvSpPr/>
      </xdr:nvSpPr>
      <xdr:spPr>
        <a:xfrm>
          <a:off x="12058650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Orthographe</a:t>
          </a:r>
        </a:p>
      </xdr:txBody>
    </xdr:sp>
    <xdr:clientData/>
  </xdr:twoCellAnchor>
  <xdr:twoCellAnchor>
    <xdr:from>
      <xdr:col>18</xdr:col>
      <xdr:colOff>0</xdr:colOff>
      <xdr:row>3</xdr:row>
      <xdr:rowOff>0</xdr:rowOff>
    </xdr:from>
    <xdr:to>
      <xdr:col>18</xdr:col>
      <xdr:colOff>1076325</xdr:colOff>
      <xdr:row>4</xdr:row>
      <xdr:rowOff>171450</xdr:rowOff>
    </xdr:to>
    <xdr:sp macro="" textlink="">
      <xdr:nvSpPr>
        <xdr:cNvPr id="27" name="Rectangle à coins arrondis 26">
          <a:hlinkClick xmlns:r="http://schemas.openxmlformats.org/officeDocument/2006/relationships" r:id="rId3"/>
        </xdr:cNvPr>
        <xdr:cNvSpPr/>
      </xdr:nvSpPr>
      <xdr:spPr>
        <a:xfrm>
          <a:off x="13325475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Conjugaison</a:t>
          </a:r>
        </a:p>
      </xdr:txBody>
    </xdr:sp>
    <xdr:clientData/>
  </xdr:twoCellAnchor>
  <xdr:twoCellAnchor>
    <xdr:from>
      <xdr:col>20</xdr:col>
      <xdr:colOff>0</xdr:colOff>
      <xdr:row>3</xdr:row>
      <xdr:rowOff>0</xdr:rowOff>
    </xdr:from>
    <xdr:to>
      <xdr:col>20</xdr:col>
      <xdr:colOff>1076325</xdr:colOff>
      <xdr:row>4</xdr:row>
      <xdr:rowOff>171450</xdr:rowOff>
    </xdr:to>
    <xdr:sp macro="" textlink="">
      <xdr:nvSpPr>
        <xdr:cNvPr id="28" name="Rectangle à coins arrondis 27">
          <a:hlinkClick xmlns:r="http://schemas.openxmlformats.org/officeDocument/2006/relationships" r:id="rId4"/>
        </xdr:cNvPr>
        <xdr:cNvSpPr/>
      </xdr:nvSpPr>
      <xdr:spPr>
        <a:xfrm>
          <a:off x="14592300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Grammaire</a:t>
          </a:r>
        </a:p>
      </xdr:txBody>
    </xdr:sp>
    <xdr:clientData/>
  </xdr:twoCellAnchor>
  <xdr:twoCellAnchor>
    <xdr:from>
      <xdr:col>22</xdr:col>
      <xdr:colOff>0</xdr:colOff>
      <xdr:row>3</xdr:row>
      <xdr:rowOff>0</xdr:rowOff>
    </xdr:from>
    <xdr:to>
      <xdr:col>22</xdr:col>
      <xdr:colOff>1076325</xdr:colOff>
      <xdr:row>4</xdr:row>
      <xdr:rowOff>171450</xdr:rowOff>
    </xdr:to>
    <xdr:sp macro="" textlink="">
      <xdr:nvSpPr>
        <xdr:cNvPr id="29" name="Rectangle à coins arrondis 28">
          <a:hlinkClick xmlns:r="http://schemas.openxmlformats.org/officeDocument/2006/relationships" r:id="rId5"/>
        </xdr:cNvPr>
        <xdr:cNvSpPr/>
      </xdr:nvSpPr>
      <xdr:spPr>
        <a:xfrm>
          <a:off x="15859125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Vocabulaire</a:t>
          </a:r>
        </a:p>
      </xdr:txBody>
    </xdr:sp>
    <xdr:clientData/>
  </xdr:twoCellAnchor>
  <xdr:twoCellAnchor>
    <xdr:from>
      <xdr:col>16</xdr:col>
      <xdr:colOff>0</xdr:colOff>
      <xdr:row>5</xdr:row>
      <xdr:rowOff>185738</xdr:rowOff>
    </xdr:from>
    <xdr:to>
      <xdr:col>16</xdr:col>
      <xdr:colOff>1076325</xdr:colOff>
      <xdr:row>7</xdr:row>
      <xdr:rowOff>166688</xdr:rowOff>
    </xdr:to>
    <xdr:sp macro="" textlink="">
      <xdr:nvSpPr>
        <xdr:cNvPr id="30" name="Rectangle à coins arrondis 29">
          <a:hlinkClick xmlns:r="http://schemas.openxmlformats.org/officeDocument/2006/relationships" r:id="rId6"/>
        </xdr:cNvPr>
        <xdr:cNvSpPr/>
      </xdr:nvSpPr>
      <xdr:spPr>
        <a:xfrm>
          <a:off x="12058650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Ecrit</a:t>
          </a:r>
        </a:p>
      </xdr:txBody>
    </xdr:sp>
    <xdr:clientData/>
  </xdr:twoCellAnchor>
  <xdr:twoCellAnchor>
    <xdr:from>
      <xdr:col>18</xdr:col>
      <xdr:colOff>0</xdr:colOff>
      <xdr:row>5</xdr:row>
      <xdr:rowOff>185738</xdr:rowOff>
    </xdr:from>
    <xdr:to>
      <xdr:col>18</xdr:col>
      <xdr:colOff>1076325</xdr:colOff>
      <xdr:row>7</xdr:row>
      <xdr:rowOff>166688</xdr:rowOff>
    </xdr:to>
    <xdr:sp macro="" textlink="">
      <xdr:nvSpPr>
        <xdr:cNvPr id="31" name="Rectangle à coins arrondis 30">
          <a:hlinkClick xmlns:r="http://schemas.openxmlformats.org/officeDocument/2006/relationships" r:id="rId7"/>
        </xdr:cNvPr>
        <xdr:cNvSpPr/>
      </xdr:nvSpPr>
      <xdr:spPr>
        <a:xfrm>
          <a:off x="13325475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Dictée</a:t>
          </a:r>
        </a:p>
      </xdr:txBody>
    </xdr:sp>
    <xdr:clientData/>
  </xdr:twoCellAnchor>
  <xdr:twoCellAnchor>
    <xdr:from>
      <xdr:col>20</xdr:col>
      <xdr:colOff>0</xdr:colOff>
      <xdr:row>5</xdr:row>
      <xdr:rowOff>185738</xdr:rowOff>
    </xdr:from>
    <xdr:to>
      <xdr:col>20</xdr:col>
      <xdr:colOff>1076325</xdr:colOff>
      <xdr:row>7</xdr:row>
      <xdr:rowOff>166688</xdr:rowOff>
    </xdr:to>
    <xdr:sp macro="" textlink="">
      <xdr:nvSpPr>
        <xdr:cNvPr id="32" name="Rectangle à coins arrondis 31">
          <a:hlinkClick xmlns:r="http://schemas.openxmlformats.org/officeDocument/2006/relationships" r:id="rId8"/>
        </xdr:cNvPr>
        <xdr:cNvSpPr/>
      </xdr:nvSpPr>
      <xdr:spPr>
        <a:xfrm>
          <a:off x="14592300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Exposé</a:t>
          </a:r>
        </a:p>
      </xdr:txBody>
    </xdr:sp>
    <xdr:clientData/>
  </xdr:twoCellAnchor>
  <xdr:twoCellAnchor>
    <xdr:from>
      <xdr:col>22</xdr:col>
      <xdr:colOff>0</xdr:colOff>
      <xdr:row>5</xdr:row>
      <xdr:rowOff>185738</xdr:rowOff>
    </xdr:from>
    <xdr:to>
      <xdr:col>22</xdr:col>
      <xdr:colOff>1076325</xdr:colOff>
      <xdr:row>7</xdr:row>
      <xdr:rowOff>166688</xdr:rowOff>
    </xdr:to>
    <xdr:sp macro="" textlink="">
      <xdr:nvSpPr>
        <xdr:cNvPr id="33" name="Rectangle à coins arrondis 32">
          <a:hlinkClick xmlns:r="http://schemas.openxmlformats.org/officeDocument/2006/relationships" r:id="rId9"/>
        </xdr:cNvPr>
        <xdr:cNvSpPr/>
      </xdr:nvSpPr>
      <xdr:spPr>
        <a:xfrm>
          <a:off x="15859125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Lecture</a:t>
          </a:r>
        </a:p>
      </xdr:txBody>
    </xdr:sp>
    <xdr:clientData/>
  </xdr:twoCellAnchor>
  <xdr:twoCellAnchor>
    <xdr:from>
      <xdr:col>16</xdr:col>
      <xdr:colOff>0</xdr:colOff>
      <xdr:row>8</xdr:row>
      <xdr:rowOff>185738</xdr:rowOff>
    </xdr:from>
    <xdr:to>
      <xdr:col>16</xdr:col>
      <xdr:colOff>1076325</xdr:colOff>
      <xdr:row>10</xdr:row>
      <xdr:rowOff>166688</xdr:rowOff>
    </xdr:to>
    <xdr:sp macro="" textlink="">
      <xdr:nvSpPr>
        <xdr:cNvPr id="34" name="Rectangle à coins arrondis 33">
          <a:hlinkClick xmlns:r="http://schemas.openxmlformats.org/officeDocument/2006/relationships" r:id="rId10"/>
        </xdr:cNvPr>
        <xdr:cNvSpPr/>
      </xdr:nvSpPr>
      <xdr:spPr>
        <a:xfrm>
          <a:off x="12058650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Poésie</a:t>
          </a:r>
        </a:p>
      </xdr:txBody>
    </xdr:sp>
    <xdr:clientData/>
  </xdr:twoCellAnchor>
  <xdr:twoCellAnchor>
    <xdr:from>
      <xdr:col>18</xdr:col>
      <xdr:colOff>0</xdr:colOff>
      <xdr:row>8</xdr:row>
      <xdr:rowOff>185738</xdr:rowOff>
    </xdr:from>
    <xdr:to>
      <xdr:col>18</xdr:col>
      <xdr:colOff>1076325</xdr:colOff>
      <xdr:row>10</xdr:row>
      <xdr:rowOff>166688</xdr:rowOff>
    </xdr:to>
    <xdr:sp macro="" textlink="">
      <xdr:nvSpPr>
        <xdr:cNvPr id="35" name="Rectangle à coins arrondis 34">
          <a:hlinkClick xmlns:r="http://schemas.openxmlformats.org/officeDocument/2006/relationships" r:id="rId11"/>
        </xdr:cNvPr>
        <xdr:cNvSpPr/>
      </xdr:nvSpPr>
      <xdr:spPr>
        <a:xfrm>
          <a:off x="13325475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Numération</a:t>
          </a:r>
        </a:p>
      </xdr:txBody>
    </xdr:sp>
    <xdr:clientData/>
  </xdr:twoCellAnchor>
  <xdr:twoCellAnchor>
    <xdr:from>
      <xdr:col>20</xdr:col>
      <xdr:colOff>0</xdr:colOff>
      <xdr:row>8</xdr:row>
      <xdr:rowOff>185738</xdr:rowOff>
    </xdr:from>
    <xdr:to>
      <xdr:col>20</xdr:col>
      <xdr:colOff>1076325</xdr:colOff>
      <xdr:row>10</xdr:row>
      <xdr:rowOff>166688</xdr:rowOff>
    </xdr:to>
    <xdr:sp macro="" textlink="">
      <xdr:nvSpPr>
        <xdr:cNvPr id="36" name="Rectangle à coins arrondis 35">
          <a:hlinkClick xmlns:r="http://schemas.openxmlformats.org/officeDocument/2006/relationships" r:id="rId12"/>
        </xdr:cNvPr>
        <xdr:cNvSpPr/>
      </xdr:nvSpPr>
      <xdr:spPr>
        <a:xfrm>
          <a:off x="14592300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Calcul</a:t>
          </a:r>
        </a:p>
      </xdr:txBody>
    </xdr:sp>
    <xdr:clientData/>
  </xdr:twoCellAnchor>
  <xdr:twoCellAnchor>
    <xdr:from>
      <xdr:col>22</xdr:col>
      <xdr:colOff>0</xdr:colOff>
      <xdr:row>8</xdr:row>
      <xdr:rowOff>185738</xdr:rowOff>
    </xdr:from>
    <xdr:to>
      <xdr:col>22</xdr:col>
      <xdr:colOff>1076325</xdr:colOff>
      <xdr:row>10</xdr:row>
      <xdr:rowOff>166688</xdr:rowOff>
    </xdr:to>
    <xdr:sp macro="" textlink="">
      <xdr:nvSpPr>
        <xdr:cNvPr id="37" name="Rectangle à coins arrondis 36">
          <a:hlinkClick xmlns:r="http://schemas.openxmlformats.org/officeDocument/2006/relationships" r:id="rId13"/>
        </xdr:cNvPr>
        <xdr:cNvSpPr/>
      </xdr:nvSpPr>
      <xdr:spPr>
        <a:xfrm>
          <a:off x="15859125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Calcul</a:t>
          </a:r>
          <a:r>
            <a:rPr lang="fr-FR" sz="1100" b="1" baseline="0">
              <a:solidFill>
                <a:sysClr val="windowText" lastClr="000000"/>
              </a:solidFill>
            </a:rPr>
            <a:t> mental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16</xdr:col>
      <xdr:colOff>0</xdr:colOff>
      <xdr:row>11</xdr:row>
      <xdr:rowOff>185738</xdr:rowOff>
    </xdr:from>
    <xdr:to>
      <xdr:col>16</xdr:col>
      <xdr:colOff>1076325</xdr:colOff>
      <xdr:row>13</xdr:row>
      <xdr:rowOff>166688</xdr:rowOff>
    </xdr:to>
    <xdr:sp macro="" textlink="">
      <xdr:nvSpPr>
        <xdr:cNvPr id="38" name="Rectangle à coins arrondis 37">
          <a:hlinkClick xmlns:r="http://schemas.openxmlformats.org/officeDocument/2006/relationships" r:id="rId14"/>
        </xdr:cNvPr>
        <xdr:cNvSpPr/>
      </xdr:nvSpPr>
      <xdr:spPr>
        <a:xfrm>
          <a:off x="12058650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1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Problèmes</a:t>
          </a:r>
        </a:p>
      </xdr:txBody>
    </xdr:sp>
    <xdr:clientData/>
  </xdr:twoCellAnchor>
  <xdr:twoCellAnchor>
    <xdr:from>
      <xdr:col>18</xdr:col>
      <xdr:colOff>0</xdr:colOff>
      <xdr:row>11</xdr:row>
      <xdr:rowOff>185738</xdr:rowOff>
    </xdr:from>
    <xdr:to>
      <xdr:col>18</xdr:col>
      <xdr:colOff>1076325</xdr:colOff>
      <xdr:row>13</xdr:row>
      <xdr:rowOff>166688</xdr:rowOff>
    </xdr:to>
    <xdr:sp macro="" textlink="">
      <xdr:nvSpPr>
        <xdr:cNvPr id="39" name="Rectangle à coins arrondis 38">
          <a:hlinkClick xmlns:r="http://schemas.openxmlformats.org/officeDocument/2006/relationships" r:id="rId16"/>
        </xdr:cNvPr>
        <xdr:cNvSpPr/>
      </xdr:nvSpPr>
      <xdr:spPr>
        <a:xfrm>
          <a:off x="13325475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Mesures</a:t>
          </a:r>
        </a:p>
      </xdr:txBody>
    </xdr:sp>
    <xdr:clientData/>
  </xdr:twoCellAnchor>
  <xdr:twoCellAnchor>
    <xdr:from>
      <xdr:col>20</xdr:col>
      <xdr:colOff>0</xdr:colOff>
      <xdr:row>11</xdr:row>
      <xdr:rowOff>185738</xdr:rowOff>
    </xdr:from>
    <xdr:to>
      <xdr:col>20</xdr:col>
      <xdr:colOff>1076325</xdr:colOff>
      <xdr:row>13</xdr:row>
      <xdr:rowOff>166688</xdr:rowOff>
    </xdr:to>
    <xdr:sp macro="" textlink="">
      <xdr:nvSpPr>
        <xdr:cNvPr id="40" name="Rectangle à coins arrondis 39">
          <a:hlinkClick xmlns:r="http://schemas.openxmlformats.org/officeDocument/2006/relationships" r:id="rId17"/>
        </xdr:cNvPr>
        <xdr:cNvSpPr/>
      </xdr:nvSpPr>
      <xdr:spPr>
        <a:xfrm>
          <a:off x="14592300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Géométrie</a:t>
          </a:r>
        </a:p>
      </xdr:txBody>
    </xdr:sp>
    <xdr:clientData/>
  </xdr:twoCellAnchor>
  <xdr:twoCellAnchor>
    <xdr:from>
      <xdr:col>22</xdr:col>
      <xdr:colOff>0</xdr:colOff>
      <xdr:row>11</xdr:row>
      <xdr:rowOff>185738</xdr:rowOff>
    </xdr:from>
    <xdr:to>
      <xdr:col>22</xdr:col>
      <xdr:colOff>1076325</xdr:colOff>
      <xdr:row>13</xdr:row>
      <xdr:rowOff>166688</xdr:rowOff>
    </xdr:to>
    <xdr:sp macro="" textlink="">
      <xdr:nvSpPr>
        <xdr:cNvPr id="41" name="Rectangle à coins arrondis 40">
          <a:hlinkClick xmlns:r="http://schemas.openxmlformats.org/officeDocument/2006/relationships" r:id="rId18"/>
        </xdr:cNvPr>
        <xdr:cNvSpPr/>
      </xdr:nvSpPr>
      <xdr:spPr>
        <a:xfrm>
          <a:off x="15859125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Histoire</a:t>
          </a:r>
        </a:p>
      </xdr:txBody>
    </xdr:sp>
    <xdr:clientData/>
  </xdr:twoCellAnchor>
  <xdr:twoCellAnchor>
    <xdr:from>
      <xdr:col>16</xdr:col>
      <xdr:colOff>0</xdr:colOff>
      <xdr:row>14</xdr:row>
      <xdr:rowOff>185738</xdr:rowOff>
    </xdr:from>
    <xdr:to>
      <xdr:col>16</xdr:col>
      <xdr:colOff>1076325</xdr:colOff>
      <xdr:row>16</xdr:row>
      <xdr:rowOff>166688</xdr:rowOff>
    </xdr:to>
    <xdr:sp macro="" textlink="">
      <xdr:nvSpPr>
        <xdr:cNvPr id="42" name="Rectangle à coins arrondis 41">
          <a:hlinkClick xmlns:r="http://schemas.openxmlformats.org/officeDocument/2006/relationships" r:id="rId19"/>
        </xdr:cNvPr>
        <xdr:cNvSpPr/>
      </xdr:nvSpPr>
      <xdr:spPr>
        <a:xfrm>
          <a:off x="12058650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Géographie</a:t>
          </a:r>
        </a:p>
      </xdr:txBody>
    </xdr:sp>
    <xdr:clientData/>
  </xdr:twoCellAnchor>
  <xdr:twoCellAnchor>
    <xdr:from>
      <xdr:col>18</xdr:col>
      <xdr:colOff>0</xdr:colOff>
      <xdr:row>14</xdr:row>
      <xdr:rowOff>185738</xdr:rowOff>
    </xdr:from>
    <xdr:to>
      <xdr:col>18</xdr:col>
      <xdr:colOff>1076325</xdr:colOff>
      <xdr:row>16</xdr:row>
      <xdr:rowOff>166688</xdr:rowOff>
    </xdr:to>
    <xdr:sp macro="" textlink="">
      <xdr:nvSpPr>
        <xdr:cNvPr id="43" name="Rectangle à coins arrondis 42">
          <a:hlinkClick xmlns:r="http://schemas.openxmlformats.org/officeDocument/2006/relationships" r:id="rId20"/>
        </xdr:cNvPr>
        <xdr:cNvSpPr/>
      </xdr:nvSpPr>
      <xdr:spPr>
        <a:xfrm>
          <a:off x="13325475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Sciences</a:t>
          </a:r>
        </a:p>
      </xdr:txBody>
    </xdr:sp>
    <xdr:clientData/>
  </xdr:twoCellAnchor>
  <xdr:twoCellAnchor>
    <xdr:from>
      <xdr:col>20</xdr:col>
      <xdr:colOff>0</xdr:colOff>
      <xdr:row>14</xdr:row>
      <xdr:rowOff>185738</xdr:rowOff>
    </xdr:from>
    <xdr:to>
      <xdr:col>20</xdr:col>
      <xdr:colOff>1076325</xdr:colOff>
      <xdr:row>16</xdr:row>
      <xdr:rowOff>166688</xdr:rowOff>
    </xdr:to>
    <xdr:sp macro="" textlink="">
      <xdr:nvSpPr>
        <xdr:cNvPr id="44" name="Rectangle à coins arrondis 43">
          <a:hlinkClick xmlns:r="http://schemas.openxmlformats.org/officeDocument/2006/relationships" r:id="rId21"/>
        </xdr:cNvPr>
        <xdr:cNvSpPr/>
      </xdr:nvSpPr>
      <xdr:spPr>
        <a:xfrm>
          <a:off x="14592300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Anglais</a:t>
          </a:r>
        </a:p>
      </xdr:txBody>
    </xdr:sp>
    <xdr:clientData/>
  </xdr:twoCellAnchor>
  <xdr:twoCellAnchor>
    <xdr:from>
      <xdr:col>22</xdr:col>
      <xdr:colOff>0</xdr:colOff>
      <xdr:row>14</xdr:row>
      <xdr:rowOff>185738</xdr:rowOff>
    </xdr:from>
    <xdr:to>
      <xdr:col>22</xdr:col>
      <xdr:colOff>1076325</xdr:colOff>
      <xdr:row>16</xdr:row>
      <xdr:rowOff>166688</xdr:rowOff>
    </xdr:to>
    <xdr:sp macro="" textlink="">
      <xdr:nvSpPr>
        <xdr:cNvPr id="45" name="Rectangle à coins arrondis 44">
          <a:hlinkClick xmlns:r="http://schemas.openxmlformats.org/officeDocument/2006/relationships" r:id="rId22"/>
        </xdr:cNvPr>
        <xdr:cNvSpPr/>
      </xdr:nvSpPr>
      <xdr:spPr>
        <a:xfrm>
          <a:off x="15859125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EPS</a:t>
          </a:r>
        </a:p>
      </xdr:txBody>
    </xdr:sp>
    <xdr:clientData/>
  </xdr:twoCellAnchor>
  <xdr:twoCellAnchor>
    <xdr:from>
      <xdr:col>16</xdr:col>
      <xdr:colOff>0</xdr:colOff>
      <xdr:row>17</xdr:row>
      <xdr:rowOff>185738</xdr:rowOff>
    </xdr:from>
    <xdr:to>
      <xdr:col>16</xdr:col>
      <xdr:colOff>1076325</xdr:colOff>
      <xdr:row>19</xdr:row>
      <xdr:rowOff>166688</xdr:rowOff>
    </xdr:to>
    <xdr:sp macro="" textlink="">
      <xdr:nvSpPr>
        <xdr:cNvPr id="46" name="Rectangle à coins arrondis 45">
          <a:hlinkClick xmlns:r="http://schemas.openxmlformats.org/officeDocument/2006/relationships" r:id="rId23"/>
        </xdr:cNvPr>
        <xdr:cNvSpPr/>
      </xdr:nvSpPr>
      <xdr:spPr>
        <a:xfrm>
          <a:off x="12058650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ysClr val="windowText" lastClr="000000"/>
              </a:solidFill>
            </a:rPr>
            <a:t>Comportement</a:t>
          </a:r>
        </a:p>
      </xdr:txBody>
    </xdr:sp>
    <xdr:clientData/>
  </xdr:twoCellAnchor>
  <xdr:twoCellAnchor>
    <xdr:from>
      <xdr:col>18</xdr:col>
      <xdr:colOff>0</xdr:colOff>
      <xdr:row>17</xdr:row>
      <xdr:rowOff>185738</xdr:rowOff>
    </xdr:from>
    <xdr:to>
      <xdr:col>18</xdr:col>
      <xdr:colOff>1076325</xdr:colOff>
      <xdr:row>19</xdr:row>
      <xdr:rowOff>166688</xdr:rowOff>
    </xdr:to>
    <xdr:sp macro="" textlink="">
      <xdr:nvSpPr>
        <xdr:cNvPr id="47" name="Rectangle à coins arrondis 46">
          <a:hlinkClick xmlns:r="http://schemas.openxmlformats.org/officeDocument/2006/relationships" r:id="rId24"/>
        </xdr:cNvPr>
        <xdr:cNvSpPr/>
      </xdr:nvSpPr>
      <xdr:spPr>
        <a:xfrm>
          <a:off x="13325475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Bilans</a:t>
          </a:r>
        </a:p>
      </xdr:txBody>
    </xdr:sp>
    <xdr:clientData/>
  </xdr:twoCellAnchor>
  <xdr:twoCellAnchor>
    <xdr:from>
      <xdr:col>20</xdr:col>
      <xdr:colOff>0</xdr:colOff>
      <xdr:row>17</xdr:row>
      <xdr:rowOff>185738</xdr:rowOff>
    </xdr:from>
    <xdr:to>
      <xdr:col>20</xdr:col>
      <xdr:colOff>1076325</xdr:colOff>
      <xdr:row>19</xdr:row>
      <xdr:rowOff>166688</xdr:rowOff>
    </xdr:to>
    <xdr:sp macro="" textlink="">
      <xdr:nvSpPr>
        <xdr:cNvPr id="48" name="Rectangle à coins arrondis 47">
          <a:hlinkClick xmlns:r="http://schemas.openxmlformats.org/officeDocument/2006/relationships" r:id="rId25"/>
        </xdr:cNvPr>
        <xdr:cNvSpPr/>
      </xdr:nvSpPr>
      <xdr:spPr>
        <a:xfrm>
          <a:off x="14592300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Bulletins</a:t>
          </a:r>
        </a:p>
      </xdr:txBody>
    </xdr:sp>
    <xdr:clientData/>
  </xdr:twoCellAnchor>
  <xdr:twoCellAnchor>
    <xdr:from>
      <xdr:col>22</xdr:col>
      <xdr:colOff>0</xdr:colOff>
      <xdr:row>17</xdr:row>
      <xdr:rowOff>185738</xdr:rowOff>
    </xdr:from>
    <xdr:to>
      <xdr:col>22</xdr:col>
      <xdr:colOff>1076325</xdr:colOff>
      <xdr:row>19</xdr:row>
      <xdr:rowOff>166688</xdr:rowOff>
    </xdr:to>
    <xdr:sp macro="" textlink="">
      <xdr:nvSpPr>
        <xdr:cNvPr id="49" name="Rectangle à coins arrondis 48">
          <a:hlinkClick xmlns:r="http://schemas.openxmlformats.org/officeDocument/2006/relationships" r:id="rId26"/>
        </xdr:cNvPr>
        <xdr:cNvSpPr/>
      </xdr:nvSpPr>
      <xdr:spPr>
        <a:xfrm>
          <a:off x="15859125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Données</a:t>
          </a: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0</xdr:colOff>
      <xdr:row>3</xdr:row>
      <xdr:rowOff>0</xdr:rowOff>
    </xdr:from>
    <xdr:to>
      <xdr:col>16</xdr:col>
      <xdr:colOff>1076325</xdr:colOff>
      <xdr:row>4</xdr:row>
      <xdr:rowOff>171450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2058650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Orthographe</a:t>
          </a:r>
        </a:p>
      </xdr:txBody>
    </xdr:sp>
    <xdr:clientData/>
  </xdr:twoCellAnchor>
  <xdr:twoCellAnchor>
    <xdr:from>
      <xdr:col>18</xdr:col>
      <xdr:colOff>0</xdr:colOff>
      <xdr:row>3</xdr:row>
      <xdr:rowOff>0</xdr:rowOff>
    </xdr:from>
    <xdr:to>
      <xdr:col>18</xdr:col>
      <xdr:colOff>1076325</xdr:colOff>
      <xdr:row>4</xdr:row>
      <xdr:rowOff>171450</xdr:rowOff>
    </xdr:to>
    <xdr:sp macro="" textlink="">
      <xdr:nvSpPr>
        <xdr:cNvPr id="3" name="Rectangle à coins arrondis 2">
          <a:hlinkClick xmlns:r="http://schemas.openxmlformats.org/officeDocument/2006/relationships" r:id="rId3"/>
        </xdr:cNvPr>
        <xdr:cNvSpPr/>
      </xdr:nvSpPr>
      <xdr:spPr>
        <a:xfrm>
          <a:off x="13325475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Conjugaison</a:t>
          </a:r>
        </a:p>
      </xdr:txBody>
    </xdr:sp>
    <xdr:clientData/>
  </xdr:twoCellAnchor>
  <xdr:twoCellAnchor>
    <xdr:from>
      <xdr:col>20</xdr:col>
      <xdr:colOff>0</xdr:colOff>
      <xdr:row>3</xdr:row>
      <xdr:rowOff>0</xdr:rowOff>
    </xdr:from>
    <xdr:to>
      <xdr:col>20</xdr:col>
      <xdr:colOff>1076325</xdr:colOff>
      <xdr:row>4</xdr:row>
      <xdr:rowOff>171450</xdr:rowOff>
    </xdr:to>
    <xdr:sp macro="" textlink="">
      <xdr:nvSpPr>
        <xdr:cNvPr id="4" name="Rectangle à coins arrondis 3">
          <a:hlinkClick xmlns:r="http://schemas.openxmlformats.org/officeDocument/2006/relationships" r:id="rId4"/>
        </xdr:cNvPr>
        <xdr:cNvSpPr/>
      </xdr:nvSpPr>
      <xdr:spPr>
        <a:xfrm>
          <a:off x="14592300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Grammaire</a:t>
          </a:r>
        </a:p>
      </xdr:txBody>
    </xdr:sp>
    <xdr:clientData/>
  </xdr:twoCellAnchor>
  <xdr:twoCellAnchor>
    <xdr:from>
      <xdr:col>22</xdr:col>
      <xdr:colOff>0</xdr:colOff>
      <xdr:row>3</xdr:row>
      <xdr:rowOff>0</xdr:rowOff>
    </xdr:from>
    <xdr:to>
      <xdr:col>22</xdr:col>
      <xdr:colOff>1076325</xdr:colOff>
      <xdr:row>4</xdr:row>
      <xdr:rowOff>171450</xdr:rowOff>
    </xdr:to>
    <xdr:sp macro="" textlink="">
      <xdr:nvSpPr>
        <xdr:cNvPr id="5" name="Rectangle à coins arrondis 4">
          <a:hlinkClick xmlns:r="http://schemas.openxmlformats.org/officeDocument/2006/relationships" r:id="rId5"/>
        </xdr:cNvPr>
        <xdr:cNvSpPr/>
      </xdr:nvSpPr>
      <xdr:spPr>
        <a:xfrm>
          <a:off x="15859125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Vocabulaire</a:t>
          </a:r>
        </a:p>
      </xdr:txBody>
    </xdr:sp>
    <xdr:clientData/>
  </xdr:twoCellAnchor>
  <xdr:twoCellAnchor>
    <xdr:from>
      <xdr:col>16</xdr:col>
      <xdr:colOff>0</xdr:colOff>
      <xdr:row>5</xdr:row>
      <xdr:rowOff>185738</xdr:rowOff>
    </xdr:from>
    <xdr:to>
      <xdr:col>16</xdr:col>
      <xdr:colOff>1076325</xdr:colOff>
      <xdr:row>7</xdr:row>
      <xdr:rowOff>166688</xdr:rowOff>
    </xdr:to>
    <xdr:sp macro="" textlink="">
      <xdr:nvSpPr>
        <xdr:cNvPr id="6" name="Rectangle à coins arrondis 5">
          <a:hlinkClick xmlns:r="http://schemas.openxmlformats.org/officeDocument/2006/relationships" r:id="rId6"/>
        </xdr:cNvPr>
        <xdr:cNvSpPr/>
      </xdr:nvSpPr>
      <xdr:spPr>
        <a:xfrm>
          <a:off x="12058650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Ecrit</a:t>
          </a:r>
        </a:p>
      </xdr:txBody>
    </xdr:sp>
    <xdr:clientData/>
  </xdr:twoCellAnchor>
  <xdr:twoCellAnchor>
    <xdr:from>
      <xdr:col>18</xdr:col>
      <xdr:colOff>0</xdr:colOff>
      <xdr:row>5</xdr:row>
      <xdr:rowOff>185738</xdr:rowOff>
    </xdr:from>
    <xdr:to>
      <xdr:col>18</xdr:col>
      <xdr:colOff>1076325</xdr:colOff>
      <xdr:row>7</xdr:row>
      <xdr:rowOff>166688</xdr:rowOff>
    </xdr:to>
    <xdr:sp macro="" textlink="">
      <xdr:nvSpPr>
        <xdr:cNvPr id="7" name="Rectangle à coins arrondis 6">
          <a:hlinkClick xmlns:r="http://schemas.openxmlformats.org/officeDocument/2006/relationships" r:id="rId7"/>
        </xdr:cNvPr>
        <xdr:cNvSpPr/>
      </xdr:nvSpPr>
      <xdr:spPr>
        <a:xfrm>
          <a:off x="13325475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Dictée</a:t>
          </a:r>
        </a:p>
      </xdr:txBody>
    </xdr:sp>
    <xdr:clientData/>
  </xdr:twoCellAnchor>
  <xdr:twoCellAnchor>
    <xdr:from>
      <xdr:col>20</xdr:col>
      <xdr:colOff>0</xdr:colOff>
      <xdr:row>5</xdr:row>
      <xdr:rowOff>185738</xdr:rowOff>
    </xdr:from>
    <xdr:to>
      <xdr:col>20</xdr:col>
      <xdr:colOff>1076325</xdr:colOff>
      <xdr:row>7</xdr:row>
      <xdr:rowOff>166688</xdr:rowOff>
    </xdr:to>
    <xdr:sp macro="" textlink="">
      <xdr:nvSpPr>
        <xdr:cNvPr id="8" name="Rectangle à coins arrondis 7">
          <a:hlinkClick xmlns:r="http://schemas.openxmlformats.org/officeDocument/2006/relationships" r:id="rId8"/>
        </xdr:cNvPr>
        <xdr:cNvSpPr/>
      </xdr:nvSpPr>
      <xdr:spPr>
        <a:xfrm>
          <a:off x="14592300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Exposé</a:t>
          </a:r>
        </a:p>
      </xdr:txBody>
    </xdr:sp>
    <xdr:clientData/>
  </xdr:twoCellAnchor>
  <xdr:twoCellAnchor>
    <xdr:from>
      <xdr:col>22</xdr:col>
      <xdr:colOff>0</xdr:colOff>
      <xdr:row>5</xdr:row>
      <xdr:rowOff>185738</xdr:rowOff>
    </xdr:from>
    <xdr:to>
      <xdr:col>22</xdr:col>
      <xdr:colOff>1076325</xdr:colOff>
      <xdr:row>7</xdr:row>
      <xdr:rowOff>166688</xdr:rowOff>
    </xdr:to>
    <xdr:sp macro="" textlink="">
      <xdr:nvSpPr>
        <xdr:cNvPr id="9" name="Rectangle à coins arrondis 8">
          <a:hlinkClick xmlns:r="http://schemas.openxmlformats.org/officeDocument/2006/relationships" r:id="rId9"/>
        </xdr:cNvPr>
        <xdr:cNvSpPr/>
      </xdr:nvSpPr>
      <xdr:spPr>
        <a:xfrm>
          <a:off x="15859125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Lecture</a:t>
          </a:r>
        </a:p>
      </xdr:txBody>
    </xdr:sp>
    <xdr:clientData/>
  </xdr:twoCellAnchor>
  <xdr:twoCellAnchor>
    <xdr:from>
      <xdr:col>16</xdr:col>
      <xdr:colOff>0</xdr:colOff>
      <xdr:row>8</xdr:row>
      <xdr:rowOff>185738</xdr:rowOff>
    </xdr:from>
    <xdr:to>
      <xdr:col>16</xdr:col>
      <xdr:colOff>1076325</xdr:colOff>
      <xdr:row>10</xdr:row>
      <xdr:rowOff>166688</xdr:rowOff>
    </xdr:to>
    <xdr:sp macro="" textlink="">
      <xdr:nvSpPr>
        <xdr:cNvPr id="10" name="Rectangle à coins arrondis 9">
          <a:hlinkClick xmlns:r="http://schemas.openxmlformats.org/officeDocument/2006/relationships" r:id="rId10"/>
        </xdr:cNvPr>
        <xdr:cNvSpPr/>
      </xdr:nvSpPr>
      <xdr:spPr>
        <a:xfrm>
          <a:off x="12058650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Poésie</a:t>
          </a:r>
        </a:p>
      </xdr:txBody>
    </xdr:sp>
    <xdr:clientData/>
  </xdr:twoCellAnchor>
  <xdr:twoCellAnchor>
    <xdr:from>
      <xdr:col>18</xdr:col>
      <xdr:colOff>0</xdr:colOff>
      <xdr:row>8</xdr:row>
      <xdr:rowOff>185738</xdr:rowOff>
    </xdr:from>
    <xdr:to>
      <xdr:col>18</xdr:col>
      <xdr:colOff>1076325</xdr:colOff>
      <xdr:row>10</xdr:row>
      <xdr:rowOff>166688</xdr:rowOff>
    </xdr:to>
    <xdr:sp macro="" textlink="">
      <xdr:nvSpPr>
        <xdr:cNvPr id="11" name="Rectangle à coins arrondis 10">
          <a:hlinkClick xmlns:r="http://schemas.openxmlformats.org/officeDocument/2006/relationships" r:id="rId11"/>
        </xdr:cNvPr>
        <xdr:cNvSpPr/>
      </xdr:nvSpPr>
      <xdr:spPr>
        <a:xfrm>
          <a:off x="13325475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Numération</a:t>
          </a:r>
        </a:p>
      </xdr:txBody>
    </xdr:sp>
    <xdr:clientData/>
  </xdr:twoCellAnchor>
  <xdr:twoCellAnchor>
    <xdr:from>
      <xdr:col>20</xdr:col>
      <xdr:colOff>0</xdr:colOff>
      <xdr:row>8</xdr:row>
      <xdr:rowOff>185738</xdr:rowOff>
    </xdr:from>
    <xdr:to>
      <xdr:col>20</xdr:col>
      <xdr:colOff>1076325</xdr:colOff>
      <xdr:row>10</xdr:row>
      <xdr:rowOff>166688</xdr:rowOff>
    </xdr:to>
    <xdr:sp macro="" textlink="">
      <xdr:nvSpPr>
        <xdr:cNvPr id="12" name="Rectangle à coins arrondis 11">
          <a:hlinkClick xmlns:r="http://schemas.openxmlformats.org/officeDocument/2006/relationships" r:id="rId12"/>
        </xdr:cNvPr>
        <xdr:cNvSpPr/>
      </xdr:nvSpPr>
      <xdr:spPr>
        <a:xfrm>
          <a:off x="14592300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Calcul</a:t>
          </a:r>
        </a:p>
      </xdr:txBody>
    </xdr:sp>
    <xdr:clientData/>
  </xdr:twoCellAnchor>
  <xdr:twoCellAnchor>
    <xdr:from>
      <xdr:col>22</xdr:col>
      <xdr:colOff>0</xdr:colOff>
      <xdr:row>8</xdr:row>
      <xdr:rowOff>185738</xdr:rowOff>
    </xdr:from>
    <xdr:to>
      <xdr:col>22</xdr:col>
      <xdr:colOff>1076325</xdr:colOff>
      <xdr:row>10</xdr:row>
      <xdr:rowOff>166688</xdr:rowOff>
    </xdr:to>
    <xdr:sp macro="" textlink="">
      <xdr:nvSpPr>
        <xdr:cNvPr id="13" name="Rectangle à coins arrondis 12">
          <a:hlinkClick xmlns:r="http://schemas.openxmlformats.org/officeDocument/2006/relationships" r:id="rId13"/>
        </xdr:cNvPr>
        <xdr:cNvSpPr/>
      </xdr:nvSpPr>
      <xdr:spPr>
        <a:xfrm>
          <a:off x="15859125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Calcul</a:t>
          </a:r>
          <a:r>
            <a:rPr lang="fr-FR" sz="1100" b="1" baseline="0">
              <a:solidFill>
                <a:sysClr val="windowText" lastClr="000000"/>
              </a:solidFill>
            </a:rPr>
            <a:t> mental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16</xdr:col>
      <xdr:colOff>0</xdr:colOff>
      <xdr:row>11</xdr:row>
      <xdr:rowOff>185738</xdr:rowOff>
    </xdr:from>
    <xdr:to>
      <xdr:col>16</xdr:col>
      <xdr:colOff>1076325</xdr:colOff>
      <xdr:row>13</xdr:row>
      <xdr:rowOff>166688</xdr:rowOff>
    </xdr:to>
    <xdr:sp macro="" textlink="">
      <xdr:nvSpPr>
        <xdr:cNvPr id="14" name="Rectangle à coins arrondis 13">
          <a:hlinkClick xmlns:r="http://schemas.openxmlformats.org/officeDocument/2006/relationships" r:id="rId14"/>
        </xdr:cNvPr>
        <xdr:cNvSpPr/>
      </xdr:nvSpPr>
      <xdr:spPr>
        <a:xfrm>
          <a:off x="12058650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Problèmes</a:t>
          </a:r>
        </a:p>
      </xdr:txBody>
    </xdr:sp>
    <xdr:clientData/>
  </xdr:twoCellAnchor>
  <xdr:twoCellAnchor>
    <xdr:from>
      <xdr:col>18</xdr:col>
      <xdr:colOff>0</xdr:colOff>
      <xdr:row>11</xdr:row>
      <xdr:rowOff>185738</xdr:rowOff>
    </xdr:from>
    <xdr:to>
      <xdr:col>18</xdr:col>
      <xdr:colOff>1076325</xdr:colOff>
      <xdr:row>13</xdr:row>
      <xdr:rowOff>166688</xdr:rowOff>
    </xdr:to>
    <xdr:sp macro="" textlink="">
      <xdr:nvSpPr>
        <xdr:cNvPr id="15" name="Rectangle à coins arrondis 14">
          <a:hlinkClick xmlns:r="http://schemas.openxmlformats.org/officeDocument/2006/relationships" r:id="rId15"/>
        </xdr:cNvPr>
        <xdr:cNvSpPr/>
      </xdr:nvSpPr>
      <xdr:spPr>
        <a:xfrm>
          <a:off x="13325475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16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Mesures</a:t>
          </a:r>
        </a:p>
      </xdr:txBody>
    </xdr:sp>
    <xdr:clientData/>
  </xdr:twoCellAnchor>
  <xdr:twoCellAnchor>
    <xdr:from>
      <xdr:col>20</xdr:col>
      <xdr:colOff>0</xdr:colOff>
      <xdr:row>11</xdr:row>
      <xdr:rowOff>185738</xdr:rowOff>
    </xdr:from>
    <xdr:to>
      <xdr:col>20</xdr:col>
      <xdr:colOff>1076325</xdr:colOff>
      <xdr:row>13</xdr:row>
      <xdr:rowOff>166688</xdr:rowOff>
    </xdr:to>
    <xdr:sp macro="" textlink="">
      <xdr:nvSpPr>
        <xdr:cNvPr id="16" name="Rectangle à coins arrondis 15">
          <a:hlinkClick xmlns:r="http://schemas.openxmlformats.org/officeDocument/2006/relationships" r:id="rId17"/>
        </xdr:cNvPr>
        <xdr:cNvSpPr/>
      </xdr:nvSpPr>
      <xdr:spPr>
        <a:xfrm>
          <a:off x="14592300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Géométrie</a:t>
          </a:r>
        </a:p>
      </xdr:txBody>
    </xdr:sp>
    <xdr:clientData/>
  </xdr:twoCellAnchor>
  <xdr:twoCellAnchor>
    <xdr:from>
      <xdr:col>22</xdr:col>
      <xdr:colOff>0</xdr:colOff>
      <xdr:row>11</xdr:row>
      <xdr:rowOff>185738</xdr:rowOff>
    </xdr:from>
    <xdr:to>
      <xdr:col>22</xdr:col>
      <xdr:colOff>1076325</xdr:colOff>
      <xdr:row>13</xdr:row>
      <xdr:rowOff>166688</xdr:rowOff>
    </xdr:to>
    <xdr:sp macro="" textlink="">
      <xdr:nvSpPr>
        <xdr:cNvPr id="17" name="Rectangle à coins arrondis 16">
          <a:hlinkClick xmlns:r="http://schemas.openxmlformats.org/officeDocument/2006/relationships" r:id="rId18"/>
        </xdr:cNvPr>
        <xdr:cNvSpPr/>
      </xdr:nvSpPr>
      <xdr:spPr>
        <a:xfrm>
          <a:off x="15859125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Histoire</a:t>
          </a:r>
        </a:p>
      </xdr:txBody>
    </xdr:sp>
    <xdr:clientData/>
  </xdr:twoCellAnchor>
  <xdr:twoCellAnchor>
    <xdr:from>
      <xdr:col>16</xdr:col>
      <xdr:colOff>0</xdr:colOff>
      <xdr:row>14</xdr:row>
      <xdr:rowOff>185738</xdr:rowOff>
    </xdr:from>
    <xdr:to>
      <xdr:col>16</xdr:col>
      <xdr:colOff>1076325</xdr:colOff>
      <xdr:row>16</xdr:row>
      <xdr:rowOff>166688</xdr:rowOff>
    </xdr:to>
    <xdr:sp macro="" textlink="">
      <xdr:nvSpPr>
        <xdr:cNvPr id="18" name="Rectangle à coins arrondis 17">
          <a:hlinkClick xmlns:r="http://schemas.openxmlformats.org/officeDocument/2006/relationships" r:id="rId19"/>
        </xdr:cNvPr>
        <xdr:cNvSpPr/>
      </xdr:nvSpPr>
      <xdr:spPr>
        <a:xfrm>
          <a:off x="12058650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Géographie</a:t>
          </a:r>
        </a:p>
      </xdr:txBody>
    </xdr:sp>
    <xdr:clientData/>
  </xdr:twoCellAnchor>
  <xdr:twoCellAnchor>
    <xdr:from>
      <xdr:col>18</xdr:col>
      <xdr:colOff>0</xdr:colOff>
      <xdr:row>14</xdr:row>
      <xdr:rowOff>185738</xdr:rowOff>
    </xdr:from>
    <xdr:to>
      <xdr:col>18</xdr:col>
      <xdr:colOff>1076325</xdr:colOff>
      <xdr:row>16</xdr:row>
      <xdr:rowOff>166688</xdr:rowOff>
    </xdr:to>
    <xdr:sp macro="" textlink="">
      <xdr:nvSpPr>
        <xdr:cNvPr id="19" name="Rectangle à coins arrondis 18">
          <a:hlinkClick xmlns:r="http://schemas.openxmlformats.org/officeDocument/2006/relationships" r:id="rId20"/>
        </xdr:cNvPr>
        <xdr:cNvSpPr/>
      </xdr:nvSpPr>
      <xdr:spPr>
        <a:xfrm>
          <a:off x="13325475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Sciences</a:t>
          </a:r>
        </a:p>
      </xdr:txBody>
    </xdr:sp>
    <xdr:clientData/>
  </xdr:twoCellAnchor>
  <xdr:twoCellAnchor>
    <xdr:from>
      <xdr:col>20</xdr:col>
      <xdr:colOff>0</xdr:colOff>
      <xdr:row>14</xdr:row>
      <xdr:rowOff>185738</xdr:rowOff>
    </xdr:from>
    <xdr:to>
      <xdr:col>20</xdr:col>
      <xdr:colOff>1076325</xdr:colOff>
      <xdr:row>16</xdr:row>
      <xdr:rowOff>166688</xdr:rowOff>
    </xdr:to>
    <xdr:sp macro="" textlink="">
      <xdr:nvSpPr>
        <xdr:cNvPr id="20" name="Rectangle à coins arrondis 19">
          <a:hlinkClick xmlns:r="http://schemas.openxmlformats.org/officeDocument/2006/relationships" r:id="rId21"/>
        </xdr:cNvPr>
        <xdr:cNvSpPr/>
      </xdr:nvSpPr>
      <xdr:spPr>
        <a:xfrm>
          <a:off x="14592300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Anglais</a:t>
          </a:r>
        </a:p>
      </xdr:txBody>
    </xdr:sp>
    <xdr:clientData/>
  </xdr:twoCellAnchor>
  <xdr:twoCellAnchor>
    <xdr:from>
      <xdr:col>22</xdr:col>
      <xdr:colOff>0</xdr:colOff>
      <xdr:row>14</xdr:row>
      <xdr:rowOff>185738</xdr:rowOff>
    </xdr:from>
    <xdr:to>
      <xdr:col>22</xdr:col>
      <xdr:colOff>1076325</xdr:colOff>
      <xdr:row>16</xdr:row>
      <xdr:rowOff>166688</xdr:rowOff>
    </xdr:to>
    <xdr:sp macro="" textlink="">
      <xdr:nvSpPr>
        <xdr:cNvPr id="21" name="Rectangle à coins arrondis 20">
          <a:hlinkClick xmlns:r="http://schemas.openxmlformats.org/officeDocument/2006/relationships" r:id="rId22"/>
        </xdr:cNvPr>
        <xdr:cNvSpPr/>
      </xdr:nvSpPr>
      <xdr:spPr>
        <a:xfrm>
          <a:off x="15859125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EPS</a:t>
          </a:r>
        </a:p>
      </xdr:txBody>
    </xdr:sp>
    <xdr:clientData/>
  </xdr:twoCellAnchor>
  <xdr:twoCellAnchor>
    <xdr:from>
      <xdr:col>16</xdr:col>
      <xdr:colOff>0</xdr:colOff>
      <xdr:row>17</xdr:row>
      <xdr:rowOff>185738</xdr:rowOff>
    </xdr:from>
    <xdr:to>
      <xdr:col>16</xdr:col>
      <xdr:colOff>1076325</xdr:colOff>
      <xdr:row>19</xdr:row>
      <xdr:rowOff>166688</xdr:rowOff>
    </xdr:to>
    <xdr:sp macro="" textlink="">
      <xdr:nvSpPr>
        <xdr:cNvPr id="22" name="Rectangle à coins arrondis 21">
          <a:hlinkClick xmlns:r="http://schemas.openxmlformats.org/officeDocument/2006/relationships" r:id="rId23"/>
        </xdr:cNvPr>
        <xdr:cNvSpPr/>
      </xdr:nvSpPr>
      <xdr:spPr>
        <a:xfrm>
          <a:off x="12058650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ysClr val="windowText" lastClr="000000"/>
              </a:solidFill>
            </a:rPr>
            <a:t>Comportement</a:t>
          </a:r>
        </a:p>
      </xdr:txBody>
    </xdr:sp>
    <xdr:clientData/>
  </xdr:twoCellAnchor>
  <xdr:twoCellAnchor>
    <xdr:from>
      <xdr:col>18</xdr:col>
      <xdr:colOff>0</xdr:colOff>
      <xdr:row>17</xdr:row>
      <xdr:rowOff>185738</xdr:rowOff>
    </xdr:from>
    <xdr:to>
      <xdr:col>18</xdr:col>
      <xdr:colOff>1076325</xdr:colOff>
      <xdr:row>19</xdr:row>
      <xdr:rowOff>166688</xdr:rowOff>
    </xdr:to>
    <xdr:sp macro="" textlink="">
      <xdr:nvSpPr>
        <xdr:cNvPr id="23" name="Rectangle à coins arrondis 22">
          <a:hlinkClick xmlns:r="http://schemas.openxmlformats.org/officeDocument/2006/relationships" r:id="rId24"/>
        </xdr:cNvPr>
        <xdr:cNvSpPr/>
      </xdr:nvSpPr>
      <xdr:spPr>
        <a:xfrm>
          <a:off x="13325475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Bilans</a:t>
          </a:r>
        </a:p>
      </xdr:txBody>
    </xdr:sp>
    <xdr:clientData/>
  </xdr:twoCellAnchor>
  <xdr:twoCellAnchor>
    <xdr:from>
      <xdr:col>20</xdr:col>
      <xdr:colOff>0</xdr:colOff>
      <xdr:row>17</xdr:row>
      <xdr:rowOff>185738</xdr:rowOff>
    </xdr:from>
    <xdr:to>
      <xdr:col>20</xdr:col>
      <xdr:colOff>1076325</xdr:colOff>
      <xdr:row>19</xdr:row>
      <xdr:rowOff>166688</xdr:rowOff>
    </xdr:to>
    <xdr:sp macro="" textlink="">
      <xdr:nvSpPr>
        <xdr:cNvPr id="24" name="Rectangle à coins arrondis 23">
          <a:hlinkClick xmlns:r="http://schemas.openxmlformats.org/officeDocument/2006/relationships" r:id="rId25"/>
        </xdr:cNvPr>
        <xdr:cNvSpPr/>
      </xdr:nvSpPr>
      <xdr:spPr>
        <a:xfrm>
          <a:off x="14592300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Bulletins</a:t>
          </a:r>
        </a:p>
      </xdr:txBody>
    </xdr:sp>
    <xdr:clientData/>
  </xdr:twoCellAnchor>
  <xdr:twoCellAnchor>
    <xdr:from>
      <xdr:col>22</xdr:col>
      <xdr:colOff>0</xdr:colOff>
      <xdr:row>17</xdr:row>
      <xdr:rowOff>185738</xdr:rowOff>
    </xdr:from>
    <xdr:to>
      <xdr:col>22</xdr:col>
      <xdr:colOff>1076325</xdr:colOff>
      <xdr:row>19</xdr:row>
      <xdr:rowOff>166688</xdr:rowOff>
    </xdr:to>
    <xdr:sp macro="" textlink="">
      <xdr:nvSpPr>
        <xdr:cNvPr id="25" name="Rectangle à coins arrondis 24">
          <a:hlinkClick xmlns:r="http://schemas.openxmlformats.org/officeDocument/2006/relationships" r:id="rId26"/>
        </xdr:cNvPr>
        <xdr:cNvSpPr/>
      </xdr:nvSpPr>
      <xdr:spPr>
        <a:xfrm>
          <a:off x="15859125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Données</a:t>
          </a:r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0</xdr:colOff>
      <xdr:row>3</xdr:row>
      <xdr:rowOff>0</xdr:rowOff>
    </xdr:from>
    <xdr:to>
      <xdr:col>16</xdr:col>
      <xdr:colOff>1076325</xdr:colOff>
      <xdr:row>4</xdr:row>
      <xdr:rowOff>171450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2058650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Orthographe</a:t>
          </a:r>
        </a:p>
      </xdr:txBody>
    </xdr:sp>
    <xdr:clientData/>
  </xdr:twoCellAnchor>
  <xdr:twoCellAnchor>
    <xdr:from>
      <xdr:col>18</xdr:col>
      <xdr:colOff>0</xdr:colOff>
      <xdr:row>3</xdr:row>
      <xdr:rowOff>0</xdr:rowOff>
    </xdr:from>
    <xdr:to>
      <xdr:col>18</xdr:col>
      <xdr:colOff>1076325</xdr:colOff>
      <xdr:row>4</xdr:row>
      <xdr:rowOff>171450</xdr:rowOff>
    </xdr:to>
    <xdr:sp macro="" textlink="">
      <xdr:nvSpPr>
        <xdr:cNvPr id="3" name="Rectangle à coins arrondis 2">
          <a:hlinkClick xmlns:r="http://schemas.openxmlformats.org/officeDocument/2006/relationships" r:id="rId3"/>
        </xdr:cNvPr>
        <xdr:cNvSpPr/>
      </xdr:nvSpPr>
      <xdr:spPr>
        <a:xfrm>
          <a:off x="13325475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Conjugaison</a:t>
          </a:r>
        </a:p>
      </xdr:txBody>
    </xdr:sp>
    <xdr:clientData/>
  </xdr:twoCellAnchor>
  <xdr:twoCellAnchor>
    <xdr:from>
      <xdr:col>20</xdr:col>
      <xdr:colOff>0</xdr:colOff>
      <xdr:row>3</xdr:row>
      <xdr:rowOff>0</xdr:rowOff>
    </xdr:from>
    <xdr:to>
      <xdr:col>20</xdr:col>
      <xdr:colOff>1076325</xdr:colOff>
      <xdr:row>4</xdr:row>
      <xdr:rowOff>171450</xdr:rowOff>
    </xdr:to>
    <xdr:sp macro="" textlink="">
      <xdr:nvSpPr>
        <xdr:cNvPr id="4" name="Rectangle à coins arrondis 3">
          <a:hlinkClick xmlns:r="http://schemas.openxmlformats.org/officeDocument/2006/relationships" r:id="rId4"/>
        </xdr:cNvPr>
        <xdr:cNvSpPr/>
      </xdr:nvSpPr>
      <xdr:spPr>
        <a:xfrm>
          <a:off x="14592300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Grammaire</a:t>
          </a:r>
        </a:p>
      </xdr:txBody>
    </xdr:sp>
    <xdr:clientData/>
  </xdr:twoCellAnchor>
  <xdr:twoCellAnchor>
    <xdr:from>
      <xdr:col>22</xdr:col>
      <xdr:colOff>0</xdr:colOff>
      <xdr:row>3</xdr:row>
      <xdr:rowOff>0</xdr:rowOff>
    </xdr:from>
    <xdr:to>
      <xdr:col>22</xdr:col>
      <xdr:colOff>1076325</xdr:colOff>
      <xdr:row>4</xdr:row>
      <xdr:rowOff>171450</xdr:rowOff>
    </xdr:to>
    <xdr:sp macro="" textlink="">
      <xdr:nvSpPr>
        <xdr:cNvPr id="5" name="Rectangle à coins arrondis 4">
          <a:hlinkClick xmlns:r="http://schemas.openxmlformats.org/officeDocument/2006/relationships" r:id="rId5"/>
        </xdr:cNvPr>
        <xdr:cNvSpPr/>
      </xdr:nvSpPr>
      <xdr:spPr>
        <a:xfrm>
          <a:off x="15859125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Vocabulaire</a:t>
          </a:r>
        </a:p>
      </xdr:txBody>
    </xdr:sp>
    <xdr:clientData/>
  </xdr:twoCellAnchor>
  <xdr:twoCellAnchor>
    <xdr:from>
      <xdr:col>16</xdr:col>
      <xdr:colOff>0</xdr:colOff>
      <xdr:row>5</xdr:row>
      <xdr:rowOff>185738</xdr:rowOff>
    </xdr:from>
    <xdr:to>
      <xdr:col>16</xdr:col>
      <xdr:colOff>1076325</xdr:colOff>
      <xdr:row>7</xdr:row>
      <xdr:rowOff>166688</xdr:rowOff>
    </xdr:to>
    <xdr:sp macro="" textlink="">
      <xdr:nvSpPr>
        <xdr:cNvPr id="6" name="Rectangle à coins arrondis 5">
          <a:hlinkClick xmlns:r="http://schemas.openxmlformats.org/officeDocument/2006/relationships" r:id="rId6"/>
        </xdr:cNvPr>
        <xdr:cNvSpPr/>
      </xdr:nvSpPr>
      <xdr:spPr>
        <a:xfrm>
          <a:off x="12058650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Ecrit</a:t>
          </a:r>
        </a:p>
      </xdr:txBody>
    </xdr:sp>
    <xdr:clientData/>
  </xdr:twoCellAnchor>
  <xdr:twoCellAnchor>
    <xdr:from>
      <xdr:col>18</xdr:col>
      <xdr:colOff>0</xdr:colOff>
      <xdr:row>5</xdr:row>
      <xdr:rowOff>185738</xdr:rowOff>
    </xdr:from>
    <xdr:to>
      <xdr:col>18</xdr:col>
      <xdr:colOff>1076325</xdr:colOff>
      <xdr:row>7</xdr:row>
      <xdr:rowOff>166688</xdr:rowOff>
    </xdr:to>
    <xdr:sp macro="" textlink="">
      <xdr:nvSpPr>
        <xdr:cNvPr id="7" name="Rectangle à coins arrondis 6">
          <a:hlinkClick xmlns:r="http://schemas.openxmlformats.org/officeDocument/2006/relationships" r:id="rId7"/>
        </xdr:cNvPr>
        <xdr:cNvSpPr/>
      </xdr:nvSpPr>
      <xdr:spPr>
        <a:xfrm>
          <a:off x="13325475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Dictée</a:t>
          </a:r>
        </a:p>
      </xdr:txBody>
    </xdr:sp>
    <xdr:clientData/>
  </xdr:twoCellAnchor>
  <xdr:twoCellAnchor>
    <xdr:from>
      <xdr:col>20</xdr:col>
      <xdr:colOff>0</xdr:colOff>
      <xdr:row>5</xdr:row>
      <xdr:rowOff>185738</xdr:rowOff>
    </xdr:from>
    <xdr:to>
      <xdr:col>20</xdr:col>
      <xdr:colOff>1076325</xdr:colOff>
      <xdr:row>7</xdr:row>
      <xdr:rowOff>166688</xdr:rowOff>
    </xdr:to>
    <xdr:sp macro="" textlink="">
      <xdr:nvSpPr>
        <xdr:cNvPr id="8" name="Rectangle à coins arrondis 7">
          <a:hlinkClick xmlns:r="http://schemas.openxmlformats.org/officeDocument/2006/relationships" r:id="rId8"/>
        </xdr:cNvPr>
        <xdr:cNvSpPr/>
      </xdr:nvSpPr>
      <xdr:spPr>
        <a:xfrm>
          <a:off x="14592300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Exposé</a:t>
          </a:r>
        </a:p>
      </xdr:txBody>
    </xdr:sp>
    <xdr:clientData/>
  </xdr:twoCellAnchor>
  <xdr:twoCellAnchor>
    <xdr:from>
      <xdr:col>22</xdr:col>
      <xdr:colOff>0</xdr:colOff>
      <xdr:row>5</xdr:row>
      <xdr:rowOff>185738</xdr:rowOff>
    </xdr:from>
    <xdr:to>
      <xdr:col>22</xdr:col>
      <xdr:colOff>1076325</xdr:colOff>
      <xdr:row>7</xdr:row>
      <xdr:rowOff>166688</xdr:rowOff>
    </xdr:to>
    <xdr:sp macro="" textlink="">
      <xdr:nvSpPr>
        <xdr:cNvPr id="9" name="Rectangle à coins arrondis 8">
          <a:hlinkClick xmlns:r="http://schemas.openxmlformats.org/officeDocument/2006/relationships" r:id="rId9"/>
        </xdr:cNvPr>
        <xdr:cNvSpPr/>
      </xdr:nvSpPr>
      <xdr:spPr>
        <a:xfrm>
          <a:off x="15859125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Lecture</a:t>
          </a:r>
        </a:p>
      </xdr:txBody>
    </xdr:sp>
    <xdr:clientData/>
  </xdr:twoCellAnchor>
  <xdr:twoCellAnchor>
    <xdr:from>
      <xdr:col>16</xdr:col>
      <xdr:colOff>0</xdr:colOff>
      <xdr:row>8</xdr:row>
      <xdr:rowOff>185738</xdr:rowOff>
    </xdr:from>
    <xdr:to>
      <xdr:col>16</xdr:col>
      <xdr:colOff>1076325</xdr:colOff>
      <xdr:row>10</xdr:row>
      <xdr:rowOff>166688</xdr:rowOff>
    </xdr:to>
    <xdr:sp macro="" textlink="">
      <xdr:nvSpPr>
        <xdr:cNvPr id="10" name="Rectangle à coins arrondis 9">
          <a:hlinkClick xmlns:r="http://schemas.openxmlformats.org/officeDocument/2006/relationships" r:id="rId10"/>
        </xdr:cNvPr>
        <xdr:cNvSpPr/>
      </xdr:nvSpPr>
      <xdr:spPr>
        <a:xfrm>
          <a:off x="12058650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Poésie</a:t>
          </a:r>
        </a:p>
      </xdr:txBody>
    </xdr:sp>
    <xdr:clientData/>
  </xdr:twoCellAnchor>
  <xdr:twoCellAnchor>
    <xdr:from>
      <xdr:col>18</xdr:col>
      <xdr:colOff>0</xdr:colOff>
      <xdr:row>8</xdr:row>
      <xdr:rowOff>185738</xdr:rowOff>
    </xdr:from>
    <xdr:to>
      <xdr:col>18</xdr:col>
      <xdr:colOff>1076325</xdr:colOff>
      <xdr:row>10</xdr:row>
      <xdr:rowOff>166688</xdr:rowOff>
    </xdr:to>
    <xdr:sp macro="" textlink="">
      <xdr:nvSpPr>
        <xdr:cNvPr id="11" name="Rectangle à coins arrondis 10">
          <a:hlinkClick xmlns:r="http://schemas.openxmlformats.org/officeDocument/2006/relationships" r:id="rId11"/>
        </xdr:cNvPr>
        <xdr:cNvSpPr/>
      </xdr:nvSpPr>
      <xdr:spPr>
        <a:xfrm>
          <a:off x="13325475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Numération</a:t>
          </a:r>
        </a:p>
      </xdr:txBody>
    </xdr:sp>
    <xdr:clientData/>
  </xdr:twoCellAnchor>
  <xdr:twoCellAnchor>
    <xdr:from>
      <xdr:col>20</xdr:col>
      <xdr:colOff>0</xdr:colOff>
      <xdr:row>8</xdr:row>
      <xdr:rowOff>185738</xdr:rowOff>
    </xdr:from>
    <xdr:to>
      <xdr:col>20</xdr:col>
      <xdr:colOff>1076325</xdr:colOff>
      <xdr:row>10</xdr:row>
      <xdr:rowOff>166688</xdr:rowOff>
    </xdr:to>
    <xdr:sp macro="" textlink="">
      <xdr:nvSpPr>
        <xdr:cNvPr id="12" name="Rectangle à coins arrondis 11">
          <a:hlinkClick xmlns:r="http://schemas.openxmlformats.org/officeDocument/2006/relationships" r:id="rId12"/>
        </xdr:cNvPr>
        <xdr:cNvSpPr/>
      </xdr:nvSpPr>
      <xdr:spPr>
        <a:xfrm>
          <a:off x="14592300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Calcul</a:t>
          </a:r>
        </a:p>
      </xdr:txBody>
    </xdr:sp>
    <xdr:clientData/>
  </xdr:twoCellAnchor>
  <xdr:twoCellAnchor>
    <xdr:from>
      <xdr:col>22</xdr:col>
      <xdr:colOff>0</xdr:colOff>
      <xdr:row>8</xdr:row>
      <xdr:rowOff>185738</xdr:rowOff>
    </xdr:from>
    <xdr:to>
      <xdr:col>22</xdr:col>
      <xdr:colOff>1076325</xdr:colOff>
      <xdr:row>10</xdr:row>
      <xdr:rowOff>166688</xdr:rowOff>
    </xdr:to>
    <xdr:sp macro="" textlink="">
      <xdr:nvSpPr>
        <xdr:cNvPr id="13" name="Rectangle à coins arrondis 12">
          <a:hlinkClick xmlns:r="http://schemas.openxmlformats.org/officeDocument/2006/relationships" r:id="rId13"/>
        </xdr:cNvPr>
        <xdr:cNvSpPr/>
      </xdr:nvSpPr>
      <xdr:spPr>
        <a:xfrm>
          <a:off x="15859125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Calcul</a:t>
          </a:r>
          <a:r>
            <a:rPr lang="fr-FR" sz="1100" b="1" baseline="0">
              <a:solidFill>
                <a:sysClr val="windowText" lastClr="000000"/>
              </a:solidFill>
            </a:rPr>
            <a:t> mental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16</xdr:col>
      <xdr:colOff>0</xdr:colOff>
      <xdr:row>11</xdr:row>
      <xdr:rowOff>185738</xdr:rowOff>
    </xdr:from>
    <xdr:to>
      <xdr:col>16</xdr:col>
      <xdr:colOff>1076325</xdr:colOff>
      <xdr:row>13</xdr:row>
      <xdr:rowOff>166688</xdr:rowOff>
    </xdr:to>
    <xdr:sp macro="" textlink="">
      <xdr:nvSpPr>
        <xdr:cNvPr id="14" name="Rectangle à coins arrondis 13">
          <a:hlinkClick xmlns:r="http://schemas.openxmlformats.org/officeDocument/2006/relationships" r:id="rId14"/>
        </xdr:cNvPr>
        <xdr:cNvSpPr/>
      </xdr:nvSpPr>
      <xdr:spPr>
        <a:xfrm>
          <a:off x="12058650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Problèmes</a:t>
          </a:r>
        </a:p>
      </xdr:txBody>
    </xdr:sp>
    <xdr:clientData/>
  </xdr:twoCellAnchor>
  <xdr:twoCellAnchor>
    <xdr:from>
      <xdr:col>18</xdr:col>
      <xdr:colOff>0</xdr:colOff>
      <xdr:row>11</xdr:row>
      <xdr:rowOff>185738</xdr:rowOff>
    </xdr:from>
    <xdr:to>
      <xdr:col>18</xdr:col>
      <xdr:colOff>1076325</xdr:colOff>
      <xdr:row>13</xdr:row>
      <xdr:rowOff>166688</xdr:rowOff>
    </xdr:to>
    <xdr:sp macro="" textlink="">
      <xdr:nvSpPr>
        <xdr:cNvPr id="15" name="Rectangle à coins arrondis 14">
          <a:hlinkClick xmlns:r="http://schemas.openxmlformats.org/officeDocument/2006/relationships" r:id="rId15"/>
        </xdr:cNvPr>
        <xdr:cNvSpPr/>
      </xdr:nvSpPr>
      <xdr:spPr>
        <a:xfrm>
          <a:off x="13325475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Mesures</a:t>
          </a:r>
        </a:p>
      </xdr:txBody>
    </xdr:sp>
    <xdr:clientData/>
  </xdr:twoCellAnchor>
  <xdr:twoCellAnchor>
    <xdr:from>
      <xdr:col>20</xdr:col>
      <xdr:colOff>0</xdr:colOff>
      <xdr:row>11</xdr:row>
      <xdr:rowOff>185738</xdr:rowOff>
    </xdr:from>
    <xdr:to>
      <xdr:col>20</xdr:col>
      <xdr:colOff>1076325</xdr:colOff>
      <xdr:row>13</xdr:row>
      <xdr:rowOff>166688</xdr:rowOff>
    </xdr:to>
    <xdr:sp macro="" textlink="">
      <xdr:nvSpPr>
        <xdr:cNvPr id="16" name="Rectangle à coins arrondis 15">
          <a:hlinkClick xmlns:r="http://schemas.openxmlformats.org/officeDocument/2006/relationships" r:id="rId16"/>
        </xdr:cNvPr>
        <xdr:cNvSpPr/>
      </xdr:nvSpPr>
      <xdr:spPr>
        <a:xfrm>
          <a:off x="14592300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17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Géométrie</a:t>
          </a:r>
        </a:p>
      </xdr:txBody>
    </xdr:sp>
    <xdr:clientData/>
  </xdr:twoCellAnchor>
  <xdr:twoCellAnchor>
    <xdr:from>
      <xdr:col>22</xdr:col>
      <xdr:colOff>0</xdr:colOff>
      <xdr:row>11</xdr:row>
      <xdr:rowOff>185738</xdr:rowOff>
    </xdr:from>
    <xdr:to>
      <xdr:col>22</xdr:col>
      <xdr:colOff>1076325</xdr:colOff>
      <xdr:row>13</xdr:row>
      <xdr:rowOff>166688</xdr:rowOff>
    </xdr:to>
    <xdr:sp macro="" textlink="">
      <xdr:nvSpPr>
        <xdr:cNvPr id="17" name="Rectangle à coins arrondis 16">
          <a:hlinkClick xmlns:r="http://schemas.openxmlformats.org/officeDocument/2006/relationships" r:id="rId18"/>
        </xdr:cNvPr>
        <xdr:cNvSpPr/>
      </xdr:nvSpPr>
      <xdr:spPr>
        <a:xfrm>
          <a:off x="15859125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Histoire</a:t>
          </a:r>
        </a:p>
      </xdr:txBody>
    </xdr:sp>
    <xdr:clientData/>
  </xdr:twoCellAnchor>
  <xdr:twoCellAnchor>
    <xdr:from>
      <xdr:col>16</xdr:col>
      <xdr:colOff>0</xdr:colOff>
      <xdr:row>14</xdr:row>
      <xdr:rowOff>185738</xdr:rowOff>
    </xdr:from>
    <xdr:to>
      <xdr:col>16</xdr:col>
      <xdr:colOff>1076325</xdr:colOff>
      <xdr:row>16</xdr:row>
      <xdr:rowOff>166688</xdr:rowOff>
    </xdr:to>
    <xdr:sp macro="" textlink="">
      <xdr:nvSpPr>
        <xdr:cNvPr id="18" name="Rectangle à coins arrondis 17">
          <a:hlinkClick xmlns:r="http://schemas.openxmlformats.org/officeDocument/2006/relationships" r:id="rId19"/>
        </xdr:cNvPr>
        <xdr:cNvSpPr/>
      </xdr:nvSpPr>
      <xdr:spPr>
        <a:xfrm>
          <a:off x="12058650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Géographie</a:t>
          </a:r>
        </a:p>
      </xdr:txBody>
    </xdr:sp>
    <xdr:clientData/>
  </xdr:twoCellAnchor>
  <xdr:twoCellAnchor>
    <xdr:from>
      <xdr:col>18</xdr:col>
      <xdr:colOff>0</xdr:colOff>
      <xdr:row>14</xdr:row>
      <xdr:rowOff>185738</xdr:rowOff>
    </xdr:from>
    <xdr:to>
      <xdr:col>18</xdr:col>
      <xdr:colOff>1076325</xdr:colOff>
      <xdr:row>16</xdr:row>
      <xdr:rowOff>166688</xdr:rowOff>
    </xdr:to>
    <xdr:sp macro="" textlink="">
      <xdr:nvSpPr>
        <xdr:cNvPr id="19" name="Rectangle à coins arrondis 18">
          <a:hlinkClick xmlns:r="http://schemas.openxmlformats.org/officeDocument/2006/relationships" r:id="rId20"/>
        </xdr:cNvPr>
        <xdr:cNvSpPr/>
      </xdr:nvSpPr>
      <xdr:spPr>
        <a:xfrm>
          <a:off x="13325475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Sciences</a:t>
          </a:r>
        </a:p>
      </xdr:txBody>
    </xdr:sp>
    <xdr:clientData/>
  </xdr:twoCellAnchor>
  <xdr:twoCellAnchor>
    <xdr:from>
      <xdr:col>20</xdr:col>
      <xdr:colOff>0</xdr:colOff>
      <xdr:row>14</xdr:row>
      <xdr:rowOff>185738</xdr:rowOff>
    </xdr:from>
    <xdr:to>
      <xdr:col>20</xdr:col>
      <xdr:colOff>1076325</xdr:colOff>
      <xdr:row>16</xdr:row>
      <xdr:rowOff>166688</xdr:rowOff>
    </xdr:to>
    <xdr:sp macro="" textlink="">
      <xdr:nvSpPr>
        <xdr:cNvPr id="20" name="Rectangle à coins arrondis 19">
          <a:hlinkClick xmlns:r="http://schemas.openxmlformats.org/officeDocument/2006/relationships" r:id="rId21"/>
        </xdr:cNvPr>
        <xdr:cNvSpPr/>
      </xdr:nvSpPr>
      <xdr:spPr>
        <a:xfrm>
          <a:off x="14592300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Anglais</a:t>
          </a:r>
        </a:p>
      </xdr:txBody>
    </xdr:sp>
    <xdr:clientData/>
  </xdr:twoCellAnchor>
  <xdr:twoCellAnchor>
    <xdr:from>
      <xdr:col>22</xdr:col>
      <xdr:colOff>0</xdr:colOff>
      <xdr:row>14</xdr:row>
      <xdr:rowOff>185738</xdr:rowOff>
    </xdr:from>
    <xdr:to>
      <xdr:col>22</xdr:col>
      <xdr:colOff>1076325</xdr:colOff>
      <xdr:row>16</xdr:row>
      <xdr:rowOff>166688</xdr:rowOff>
    </xdr:to>
    <xdr:sp macro="" textlink="">
      <xdr:nvSpPr>
        <xdr:cNvPr id="21" name="Rectangle à coins arrondis 20">
          <a:hlinkClick xmlns:r="http://schemas.openxmlformats.org/officeDocument/2006/relationships" r:id="rId22"/>
        </xdr:cNvPr>
        <xdr:cNvSpPr/>
      </xdr:nvSpPr>
      <xdr:spPr>
        <a:xfrm>
          <a:off x="15859125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EPS</a:t>
          </a:r>
        </a:p>
      </xdr:txBody>
    </xdr:sp>
    <xdr:clientData/>
  </xdr:twoCellAnchor>
  <xdr:twoCellAnchor>
    <xdr:from>
      <xdr:col>16</xdr:col>
      <xdr:colOff>0</xdr:colOff>
      <xdr:row>17</xdr:row>
      <xdr:rowOff>185738</xdr:rowOff>
    </xdr:from>
    <xdr:to>
      <xdr:col>16</xdr:col>
      <xdr:colOff>1076325</xdr:colOff>
      <xdr:row>19</xdr:row>
      <xdr:rowOff>166688</xdr:rowOff>
    </xdr:to>
    <xdr:sp macro="" textlink="">
      <xdr:nvSpPr>
        <xdr:cNvPr id="22" name="Rectangle à coins arrondis 21">
          <a:hlinkClick xmlns:r="http://schemas.openxmlformats.org/officeDocument/2006/relationships" r:id="rId23"/>
        </xdr:cNvPr>
        <xdr:cNvSpPr/>
      </xdr:nvSpPr>
      <xdr:spPr>
        <a:xfrm>
          <a:off x="12058650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ysClr val="windowText" lastClr="000000"/>
              </a:solidFill>
            </a:rPr>
            <a:t>Comportement</a:t>
          </a:r>
        </a:p>
      </xdr:txBody>
    </xdr:sp>
    <xdr:clientData/>
  </xdr:twoCellAnchor>
  <xdr:twoCellAnchor>
    <xdr:from>
      <xdr:col>18</xdr:col>
      <xdr:colOff>0</xdr:colOff>
      <xdr:row>17</xdr:row>
      <xdr:rowOff>185738</xdr:rowOff>
    </xdr:from>
    <xdr:to>
      <xdr:col>18</xdr:col>
      <xdr:colOff>1076325</xdr:colOff>
      <xdr:row>19</xdr:row>
      <xdr:rowOff>166688</xdr:rowOff>
    </xdr:to>
    <xdr:sp macro="" textlink="">
      <xdr:nvSpPr>
        <xdr:cNvPr id="23" name="Rectangle à coins arrondis 22">
          <a:hlinkClick xmlns:r="http://schemas.openxmlformats.org/officeDocument/2006/relationships" r:id="rId24"/>
        </xdr:cNvPr>
        <xdr:cNvSpPr/>
      </xdr:nvSpPr>
      <xdr:spPr>
        <a:xfrm>
          <a:off x="13325475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Bilans</a:t>
          </a:r>
        </a:p>
      </xdr:txBody>
    </xdr:sp>
    <xdr:clientData/>
  </xdr:twoCellAnchor>
  <xdr:twoCellAnchor>
    <xdr:from>
      <xdr:col>20</xdr:col>
      <xdr:colOff>0</xdr:colOff>
      <xdr:row>17</xdr:row>
      <xdr:rowOff>185738</xdr:rowOff>
    </xdr:from>
    <xdr:to>
      <xdr:col>20</xdr:col>
      <xdr:colOff>1076325</xdr:colOff>
      <xdr:row>19</xdr:row>
      <xdr:rowOff>166688</xdr:rowOff>
    </xdr:to>
    <xdr:sp macro="" textlink="">
      <xdr:nvSpPr>
        <xdr:cNvPr id="24" name="Rectangle à coins arrondis 23">
          <a:hlinkClick xmlns:r="http://schemas.openxmlformats.org/officeDocument/2006/relationships" r:id="rId25"/>
        </xdr:cNvPr>
        <xdr:cNvSpPr/>
      </xdr:nvSpPr>
      <xdr:spPr>
        <a:xfrm>
          <a:off x="14592300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Bulletins</a:t>
          </a:r>
        </a:p>
      </xdr:txBody>
    </xdr:sp>
    <xdr:clientData/>
  </xdr:twoCellAnchor>
  <xdr:twoCellAnchor>
    <xdr:from>
      <xdr:col>22</xdr:col>
      <xdr:colOff>0</xdr:colOff>
      <xdr:row>17</xdr:row>
      <xdr:rowOff>185738</xdr:rowOff>
    </xdr:from>
    <xdr:to>
      <xdr:col>22</xdr:col>
      <xdr:colOff>1076325</xdr:colOff>
      <xdr:row>19</xdr:row>
      <xdr:rowOff>166688</xdr:rowOff>
    </xdr:to>
    <xdr:sp macro="" textlink="">
      <xdr:nvSpPr>
        <xdr:cNvPr id="25" name="Rectangle à coins arrondis 24">
          <a:hlinkClick xmlns:r="http://schemas.openxmlformats.org/officeDocument/2006/relationships" r:id="rId26"/>
        </xdr:cNvPr>
        <xdr:cNvSpPr/>
      </xdr:nvSpPr>
      <xdr:spPr>
        <a:xfrm>
          <a:off x="15859125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Données</a:t>
          </a:r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0</xdr:colOff>
      <xdr:row>3</xdr:row>
      <xdr:rowOff>0</xdr:rowOff>
    </xdr:from>
    <xdr:to>
      <xdr:col>16</xdr:col>
      <xdr:colOff>1076325</xdr:colOff>
      <xdr:row>4</xdr:row>
      <xdr:rowOff>171450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2058650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Orthographe</a:t>
          </a:r>
        </a:p>
      </xdr:txBody>
    </xdr:sp>
    <xdr:clientData/>
  </xdr:twoCellAnchor>
  <xdr:twoCellAnchor>
    <xdr:from>
      <xdr:col>18</xdr:col>
      <xdr:colOff>0</xdr:colOff>
      <xdr:row>3</xdr:row>
      <xdr:rowOff>0</xdr:rowOff>
    </xdr:from>
    <xdr:to>
      <xdr:col>18</xdr:col>
      <xdr:colOff>1076325</xdr:colOff>
      <xdr:row>4</xdr:row>
      <xdr:rowOff>171450</xdr:rowOff>
    </xdr:to>
    <xdr:sp macro="" textlink="">
      <xdr:nvSpPr>
        <xdr:cNvPr id="3" name="Rectangle à coins arrondis 2">
          <a:hlinkClick xmlns:r="http://schemas.openxmlformats.org/officeDocument/2006/relationships" r:id="rId3"/>
        </xdr:cNvPr>
        <xdr:cNvSpPr/>
      </xdr:nvSpPr>
      <xdr:spPr>
        <a:xfrm>
          <a:off x="13325475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Conjugaison</a:t>
          </a:r>
        </a:p>
      </xdr:txBody>
    </xdr:sp>
    <xdr:clientData/>
  </xdr:twoCellAnchor>
  <xdr:twoCellAnchor>
    <xdr:from>
      <xdr:col>20</xdr:col>
      <xdr:colOff>0</xdr:colOff>
      <xdr:row>3</xdr:row>
      <xdr:rowOff>0</xdr:rowOff>
    </xdr:from>
    <xdr:to>
      <xdr:col>20</xdr:col>
      <xdr:colOff>1076325</xdr:colOff>
      <xdr:row>4</xdr:row>
      <xdr:rowOff>171450</xdr:rowOff>
    </xdr:to>
    <xdr:sp macro="" textlink="">
      <xdr:nvSpPr>
        <xdr:cNvPr id="4" name="Rectangle à coins arrondis 3">
          <a:hlinkClick xmlns:r="http://schemas.openxmlformats.org/officeDocument/2006/relationships" r:id="rId4"/>
        </xdr:cNvPr>
        <xdr:cNvSpPr/>
      </xdr:nvSpPr>
      <xdr:spPr>
        <a:xfrm>
          <a:off x="14592300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Grammaire</a:t>
          </a:r>
        </a:p>
      </xdr:txBody>
    </xdr:sp>
    <xdr:clientData/>
  </xdr:twoCellAnchor>
  <xdr:twoCellAnchor>
    <xdr:from>
      <xdr:col>22</xdr:col>
      <xdr:colOff>0</xdr:colOff>
      <xdr:row>3</xdr:row>
      <xdr:rowOff>0</xdr:rowOff>
    </xdr:from>
    <xdr:to>
      <xdr:col>22</xdr:col>
      <xdr:colOff>1076325</xdr:colOff>
      <xdr:row>4</xdr:row>
      <xdr:rowOff>171450</xdr:rowOff>
    </xdr:to>
    <xdr:sp macro="" textlink="">
      <xdr:nvSpPr>
        <xdr:cNvPr id="5" name="Rectangle à coins arrondis 4">
          <a:hlinkClick xmlns:r="http://schemas.openxmlformats.org/officeDocument/2006/relationships" r:id="rId5"/>
        </xdr:cNvPr>
        <xdr:cNvSpPr/>
      </xdr:nvSpPr>
      <xdr:spPr>
        <a:xfrm>
          <a:off x="15859125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Vocabulaire</a:t>
          </a:r>
        </a:p>
      </xdr:txBody>
    </xdr:sp>
    <xdr:clientData/>
  </xdr:twoCellAnchor>
  <xdr:twoCellAnchor>
    <xdr:from>
      <xdr:col>16</xdr:col>
      <xdr:colOff>0</xdr:colOff>
      <xdr:row>5</xdr:row>
      <xdr:rowOff>185738</xdr:rowOff>
    </xdr:from>
    <xdr:to>
      <xdr:col>16</xdr:col>
      <xdr:colOff>1076325</xdr:colOff>
      <xdr:row>7</xdr:row>
      <xdr:rowOff>166688</xdr:rowOff>
    </xdr:to>
    <xdr:sp macro="" textlink="">
      <xdr:nvSpPr>
        <xdr:cNvPr id="6" name="Rectangle à coins arrondis 5">
          <a:hlinkClick xmlns:r="http://schemas.openxmlformats.org/officeDocument/2006/relationships" r:id="rId6"/>
        </xdr:cNvPr>
        <xdr:cNvSpPr/>
      </xdr:nvSpPr>
      <xdr:spPr>
        <a:xfrm>
          <a:off x="12058650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Ecrit</a:t>
          </a:r>
        </a:p>
      </xdr:txBody>
    </xdr:sp>
    <xdr:clientData/>
  </xdr:twoCellAnchor>
  <xdr:twoCellAnchor>
    <xdr:from>
      <xdr:col>18</xdr:col>
      <xdr:colOff>0</xdr:colOff>
      <xdr:row>5</xdr:row>
      <xdr:rowOff>185738</xdr:rowOff>
    </xdr:from>
    <xdr:to>
      <xdr:col>18</xdr:col>
      <xdr:colOff>1076325</xdr:colOff>
      <xdr:row>7</xdr:row>
      <xdr:rowOff>166688</xdr:rowOff>
    </xdr:to>
    <xdr:sp macro="" textlink="">
      <xdr:nvSpPr>
        <xdr:cNvPr id="7" name="Rectangle à coins arrondis 6">
          <a:hlinkClick xmlns:r="http://schemas.openxmlformats.org/officeDocument/2006/relationships" r:id="rId7"/>
        </xdr:cNvPr>
        <xdr:cNvSpPr/>
      </xdr:nvSpPr>
      <xdr:spPr>
        <a:xfrm>
          <a:off x="13325475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Dictée</a:t>
          </a:r>
        </a:p>
      </xdr:txBody>
    </xdr:sp>
    <xdr:clientData/>
  </xdr:twoCellAnchor>
  <xdr:twoCellAnchor>
    <xdr:from>
      <xdr:col>20</xdr:col>
      <xdr:colOff>0</xdr:colOff>
      <xdr:row>5</xdr:row>
      <xdr:rowOff>185738</xdr:rowOff>
    </xdr:from>
    <xdr:to>
      <xdr:col>20</xdr:col>
      <xdr:colOff>1076325</xdr:colOff>
      <xdr:row>7</xdr:row>
      <xdr:rowOff>166688</xdr:rowOff>
    </xdr:to>
    <xdr:sp macro="" textlink="">
      <xdr:nvSpPr>
        <xdr:cNvPr id="8" name="Rectangle à coins arrondis 7">
          <a:hlinkClick xmlns:r="http://schemas.openxmlformats.org/officeDocument/2006/relationships" r:id="rId8"/>
        </xdr:cNvPr>
        <xdr:cNvSpPr/>
      </xdr:nvSpPr>
      <xdr:spPr>
        <a:xfrm>
          <a:off x="14592300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Exposé</a:t>
          </a:r>
        </a:p>
      </xdr:txBody>
    </xdr:sp>
    <xdr:clientData/>
  </xdr:twoCellAnchor>
  <xdr:twoCellAnchor>
    <xdr:from>
      <xdr:col>22</xdr:col>
      <xdr:colOff>0</xdr:colOff>
      <xdr:row>5</xdr:row>
      <xdr:rowOff>185738</xdr:rowOff>
    </xdr:from>
    <xdr:to>
      <xdr:col>22</xdr:col>
      <xdr:colOff>1076325</xdr:colOff>
      <xdr:row>7</xdr:row>
      <xdr:rowOff>166688</xdr:rowOff>
    </xdr:to>
    <xdr:sp macro="" textlink="">
      <xdr:nvSpPr>
        <xdr:cNvPr id="9" name="Rectangle à coins arrondis 8">
          <a:hlinkClick xmlns:r="http://schemas.openxmlformats.org/officeDocument/2006/relationships" r:id="rId9"/>
        </xdr:cNvPr>
        <xdr:cNvSpPr/>
      </xdr:nvSpPr>
      <xdr:spPr>
        <a:xfrm>
          <a:off x="15859125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Lecture</a:t>
          </a:r>
        </a:p>
      </xdr:txBody>
    </xdr:sp>
    <xdr:clientData/>
  </xdr:twoCellAnchor>
  <xdr:twoCellAnchor>
    <xdr:from>
      <xdr:col>16</xdr:col>
      <xdr:colOff>0</xdr:colOff>
      <xdr:row>8</xdr:row>
      <xdr:rowOff>185738</xdr:rowOff>
    </xdr:from>
    <xdr:to>
      <xdr:col>16</xdr:col>
      <xdr:colOff>1076325</xdr:colOff>
      <xdr:row>10</xdr:row>
      <xdr:rowOff>166688</xdr:rowOff>
    </xdr:to>
    <xdr:sp macro="" textlink="">
      <xdr:nvSpPr>
        <xdr:cNvPr id="10" name="Rectangle à coins arrondis 9">
          <a:hlinkClick xmlns:r="http://schemas.openxmlformats.org/officeDocument/2006/relationships" r:id="rId10"/>
        </xdr:cNvPr>
        <xdr:cNvSpPr/>
      </xdr:nvSpPr>
      <xdr:spPr>
        <a:xfrm>
          <a:off x="12058650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Poésie</a:t>
          </a:r>
        </a:p>
      </xdr:txBody>
    </xdr:sp>
    <xdr:clientData/>
  </xdr:twoCellAnchor>
  <xdr:twoCellAnchor>
    <xdr:from>
      <xdr:col>18</xdr:col>
      <xdr:colOff>0</xdr:colOff>
      <xdr:row>8</xdr:row>
      <xdr:rowOff>185738</xdr:rowOff>
    </xdr:from>
    <xdr:to>
      <xdr:col>18</xdr:col>
      <xdr:colOff>1076325</xdr:colOff>
      <xdr:row>10</xdr:row>
      <xdr:rowOff>166688</xdr:rowOff>
    </xdr:to>
    <xdr:sp macro="" textlink="">
      <xdr:nvSpPr>
        <xdr:cNvPr id="11" name="Rectangle à coins arrondis 10">
          <a:hlinkClick xmlns:r="http://schemas.openxmlformats.org/officeDocument/2006/relationships" r:id="rId11"/>
        </xdr:cNvPr>
        <xdr:cNvSpPr/>
      </xdr:nvSpPr>
      <xdr:spPr>
        <a:xfrm>
          <a:off x="13325475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Numération</a:t>
          </a:r>
        </a:p>
      </xdr:txBody>
    </xdr:sp>
    <xdr:clientData/>
  </xdr:twoCellAnchor>
  <xdr:twoCellAnchor>
    <xdr:from>
      <xdr:col>20</xdr:col>
      <xdr:colOff>0</xdr:colOff>
      <xdr:row>8</xdr:row>
      <xdr:rowOff>185738</xdr:rowOff>
    </xdr:from>
    <xdr:to>
      <xdr:col>20</xdr:col>
      <xdr:colOff>1076325</xdr:colOff>
      <xdr:row>10</xdr:row>
      <xdr:rowOff>166688</xdr:rowOff>
    </xdr:to>
    <xdr:sp macro="" textlink="">
      <xdr:nvSpPr>
        <xdr:cNvPr id="12" name="Rectangle à coins arrondis 11">
          <a:hlinkClick xmlns:r="http://schemas.openxmlformats.org/officeDocument/2006/relationships" r:id="rId12"/>
        </xdr:cNvPr>
        <xdr:cNvSpPr/>
      </xdr:nvSpPr>
      <xdr:spPr>
        <a:xfrm>
          <a:off x="14592300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Calcul</a:t>
          </a:r>
        </a:p>
      </xdr:txBody>
    </xdr:sp>
    <xdr:clientData/>
  </xdr:twoCellAnchor>
  <xdr:twoCellAnchor>
    <xdr:from>
      <xdr:col>22</xdr:col>
      <xdr:colOff>0</xdr:colOff>
      <xdr:row>8</xdr:row>
      <xdr:rowOff>185738</xdr:rowOff>
    </xdr:from>
    <xdr:to>
      <xdr:col>22</xdr:col>
      <xdr:colOff>1076325</xdr:colOff>
      <xdr:row>10</xdr:row>
      <xdr:rowOff>166688</xdr:rowOff>
    </xdr:to>
    <xdr:sp macro="" textlink="">
      <xdr:nvSpPr>
        <xdr:cNvPr id="13" name="Rectangle à coins arrondis 12">
          <a:hlinkClick xmlns:r="http://schemas.openxmlformats.org/officeDocument/2006/relationships" r:id="rId13"/>
        </xdr:cNvPr>
        <xdr:cNvSpPr/>
      </xdr:nvSpPr>
      <xdr:spPr>
        <a:xfrm>
          <a:off x="15859125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Calcul</a:t>
          </a:r>
          <a:r>
            <a:rPr lang="fr-FR" sz="1100" b="1" baseline="0">
              <a:solidFill>
                <a:sysClr val="windowText" lastClr="000000"/>
              </a:solidFill>
            </a:rPr>
            <a:t> mental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16</xdr:col>
      <xdr:colOff>0</xdr:colOff>
      <xdr:row>11</xdr:row>
      <xdr:rowOff>185738</xdr:rowOff>
    </xdr:from>
    <xdr:to>
      <xdr:col>16</xdr:col>
      <xdr:colOff>1076325</xdr:colOff>
      <xdr:row>13</xdr:row>
      <xdr:rowOff>166688</xdr:rowOff>
    </xdr:to>
    <xdr:sp macro="" textlink="">
      <xdr:nvSpPr>
        <xdr:cNvPr id="14" name="Rectangle à coins arrondis 13">
          <a:hlinkClick xmlns:r="http://schemas.openxmlformats.org/officeDocument/2006/relationships" r:id="rId14"/>
        </xdr:cNvPr>
        <xdr:cNvSpPr/>
      </xdr:nvSpPr>
      <xdr:spPr>
        <a:xfrm>
          <a:off x="12058650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Problèmes</a:t>
          </a:r>
        </a:p>
      </xdr:txBody>
    </xdr:sp>
    <xdr:clientData/>
  </xdr:twoCellAnchor>
  <xdr:twoCellAnchor>
    <xdr:from>
      <xdr:col>18</xdr:col>
      <xdr:colOff>0</xdr:colOff>
      <xdr:row>11</xdr:row>
      <xdr:rowOff>185738</xdr:rowOff>
    </xdr:from>
    <xdr:to>
      <xdr:col>18</xdr:col>
      <xdr:colOff>1076325</xdr:colOff>
      <xdr:row>13</xdr:row>
      <xdr:rowOff>166688</xdr:rowOff>
    </xdr:to>
    <xdr:sp macro="" textlink="">
      <xdr:nvSpPr>
        <xdr:cNvPr id="15" name="Rectangle à coins arrondis 14">
          <a:hlinkClick xmlns:r="http://schemas.openxmlformats.org/officeDocument/2006/relationships" r:id="rId15"/>
        </xdr:cNvPr>
        <xdr:cNvSpPr/>
      </xdr:nvSpPr>
      <xdr:spPr>
        <a:xfrm>
          <a:off x="13325475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Mesures</a:t>
          </a:r>
        </a:p>
      </xdr:txBody>
    </xdr:sp>
    <xdr:clientData/>
  </xdr:twoCellAnchor>
  <xdr:twoCellAnchor>
    <xdr:from>
      <xdr:col>20</xdr:col>
      <xdr:colOff>0</xdr:colOff>
      <xdr:row>11</xdr:row>
      <xdr:rowOff>185738</xdr:rowOff>
    </xdr:from>
    <xdr:to>
      <xdr:col>20</xdr:col>
      <xdr:colOff>1076325</xdr:colOff>
      <xdr:row>13</xdr:row>
      <xdr:rowOff>166688</xdr:rowOff>
    </xdr:to>
    <xdr:sp macro="" textlink="">
      <xdr:nvSpPr>
        <xdr:cNvPr id="16" name="Rectangle à coins arrondis 15">
          <a:hlinkClick xmlns:r="http://schemas.openxmlformats.org/officeDocument/2006/relationships" r:id="rId16"/>
        </xdr:cNvPr>
        <xdr:cNvSpPr/>
      </xdr:nvSpPr>
      <xdr:spPr>
        <a:xfrm>
          <a:off x="14592300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Géométrie</a:t>
          </a:r>
        </a:p>
      </xdr:txBody>
    </xdr:sp>
    <xdr:clientData/>
  </xdr:twoCellAnchor>
  <xdr:twoCellAnchor>
    <xdr:from>
      <xdr:col>22</xdr:col>
      <xdr:colOff>0</xdr:colOff>
      <xdr:row>11</xdr:row>
      <xdr:rowOff>185738</xdr:rowOff>
    </xdr:from>
    <xdr:to>
      <xdr:col>22</xdr:col>
      <xdr:colOff>1076325</xdr:colOff>
      <xdr:row>13</xdr:row>
      <xdr:rowOff>166688</xdr:rowOff>
    </xdr:to>
    <xdr:sp macro="" textlink="">
      <xdr:nvSpPr>
        <xdr:cNvPr id="17" name="Rectangle à coins arrondis 16">
          <a:hlinkClick xmlns:r="http://schemas.openxmlformats.org/officeDocument/2006/relationships" r:id="rId17"/>
        </xdr:cNvPr>
        <xdr:cNvSpPr/>
      </xdr:nvSpPr>
      <xdr:spPr>
        <a:xfrm>
          <a:off x="15859125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18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Histoire</a:t>
          </a:r>
        </a:p>
      </xdr:txBody>
    </xdr:sp>
    <xdr:clientData/>
  </xdr:twoCellAnchor>
  <xdr:twoCellAnchor>
    <xdr:from>
      <xdr:col>16</xdr:col>
      <xdr:colOff>0</xdr:colOff>
      <xdr:row>14</xdr:row>
      <xdr:rowOff>185738</xdr:rowOff>
    </xdr:from>
    <xdr:to>
      <xdr:col>16</xdr:col>
      <xdr:colOff>1076325</xdr:colOff>
      <xdr:row>16</xdr:row>
      <xdr:rowOff>166688</xdr:rowOff>
    </xdr:to>
    <xdr:sp macro="" textlink="">
      <xdr:nvSpPr>
        <xdr:cNvPr id="18" name="Rectangle à coins arrondis 17">
          <a:hlinkClick xmlns:r="http://schemas.openxmlformats.org/officeDocument/2006/relationships" r:id="rId19"/>
        </xdr:cNvPr>
        <xdr:cNvSpPr/>
      </xdr:nvSpPr>
      <xdr:spPr>
        <a:xfrm>
          <a:off x="12058650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Géographie</a:t>
          </a:r>
        </a:p>
      </xdr:txBody>
    </xdr:sp>
    <xdr:clientData/>
  </xdr:twoCellAnchor>
  <xdr:twoCellAnchor>
    <xdr:from>
      <xdr:col>18</xdr:col>
      <xdr:colOff>0</xdr:colOff>
      <xdr:row>14</xdr:row>
      <xdr:rowOff>185738</xdr:rowOff>
    </xdr:from>
    <xdr:to>
      <xdr:col>18</xdr:col>
      <xdr:colOff>1076325</xdr:colOff>
      <xdr:row>16</xdr:row>
      <xdr:rowOff>166688</xdr:rowOff>
    </xdr:to>
    <xdr:sp macro="" textlink="">
      <xdr:nvSpPr>
        <xdr:cNvPr id="19" name="Rectangle à coins arrondis 18">
          <a:hlinkClick xmlns:r="http://schemas.openxmlformats.org/officeDocument/2006/relationships" r:id="rId20"/>
        </xdr:cNvPr>
        <xdr:cNvSpPr/>
      </xdr:nvSpPr>
      <xdr:spPr>
        <a:xfrm>
          <a:off x="13325475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Sciences</a:t>
          </a:r>
        </a:p>
      </xdr:txBody>
    </xdr:sp>
    <xdr:clientData/>
  </xdr:twoCellAnchor>
  <xdr:twoCellAnchor>
    <xdr:from>
      <xdr:col>20</xdr:col>
      <xdr:colOff>0</xdr:colOff>
      <xdr:row>14</xdr:row>
      <xdr:rowOff>185738</xdr:rowOff>
    </xdr:from>
    <xdr:to>
      <xdr:col>20</xdr:col>
      <xdr:colOff>1076325</xdr:colOff>
      <xdr:row>16</xdr:row>
      <xdr:rowOff>166688</xdr:rowOff>
    </xdr:to>
    <xdr:sp macro="" textlink="">
      <xdr:nvSpPr>
        <xdr:cNvPr id="20" name="Rectangle à coins arrondis 19">
          <a:hlinkClick xmlns:r="http://schemas.openxmlformats.org/officeDocument/2006/relationships" r:id="rId21"/>
        </xdr:cNvPr>
        <xdr:cNvSpPr/>
      </xdr:nvSpPr>
      <xdr:spPr>
        <a:xfrm>
          <a:off x="14592300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Anglais</a:t>
          </a:r>
        </a:p>
      </xdr:txBody>
    </xdr:sp>
    <xdr:clientData/>
  </xdr:twoCellAnchor>
  <xdr:twoCellAnchor>
    <xdr:from>
      <xdr:col>22</xdr:col>
      <xdr:colOff>0</xdr:colOff>
      <xdr:row>14</xdr:row>
      <xdr:rowOff>185738</xdr:rowOff>
    </xdr:from>
    <xdr:to>
      <xdr:col>22</xdr:col>
      <xdr:colOff>1076325</xdr:colOff>
      <xdr:row>16</xdr:row>
      <xdr:rowOff>166688</xdr:rowOff>
    </xdr:to>
    <xdr:sp macro="" textlink="">
      <xdr:nvSpPr>
        <xdr:cNvPr id="21" name="Rectangle à coins arrondis 20">
          <a:hlinkClick xmlns:r="http://schemas.openxmlformats.org/officeDocument/2006/relationships" r:id="rId22"/>
        </xdr:cNvPr>
        <xdr:cNvSpPr/>
      </xdr:nvSpPr>
      <xdr:spPr>
        <a:xfrm>
          <a:off x="15859125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EPS</a:t>
          </a:r>
        </a:p>
      </xdr:txBody>
    </xdr:sp>
    <xdr:clientData/>
  </xdr:twoCellAnchor>
  <xdr:twoCellAnchor>
    <xdr:from>
      <xdr:col>16</xdr:col>
      <xdr:colOff>0</xdr:colOff>
      <xdr:row>17</xdr:row>
      <xdr:rowOff>185738</xdr:rowOff>
    </xdr:from>
    <xdr:to>
      <xdr:col>16</xdr:col>
      <xdr:colOff>1076325</xdr:colOff>
      <xdr:row>19</xdr:row>
      <xdr:rowOff>166688</xdr:rowOff>
    </xdr:to>
    <xdr:sp macro="" textlink="">
      <xdr:nvSpPr>
        <xdr:cNvPr id="22" name="Rectangle à coins arrondis 21">
          <a:hlinkClick xmlns:r="http://schemas.openxmlformats.org/officeDocument/2006/relationships" r:id="rId23"/>
        </xdr:cNvPr>
        <xdr:cNvSpPr/>
      </xdr:nvSpPr>
      <xdr:spPr>
        <a:xfrm>
          <a:off x="12058650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ysClr val="windowText" lastClr="000000"/>
              </a:solidFill>
            </a:rPr>
            <a:t>Comportement</a:t>
          </a:r>
        </a:p>
      </xdr:txBody>
    </xdr:sp>
    <xdr:clientData/>
  </xdr:twoCellAnchor>
  <xdr:twoCellAnchor>
    <xdr:from>
      <xdr:col>18</xdr:col>
      <xdr:colOff>0</xdr:colOff>
      <xdr:row>17</xdr:row>
      <xdr:rowOff>185738</xdr:rowOff>
    </xdr:from>
    <xdr:to>
      <xdr:col>18</xdr:col>
      <xdr:colOff>1076325</xdr:colOff>
      <xdr:row>19</xdr:row>
      <xdr:rowOff>166688</xdr:rowOff>
    </xdr:to>
    <xdr:sp macro="" textlink="">
      <xdr:nvSpPr>
        <xdr:cNvPr id="23" name="Rectangle à coins arrondis 22">
          <a:hlinkClick xmlns:r="http://schemas.openxmlformats.org/officeDocument/2006/relationships" r:id="rId24"/>
        </xdr:cNvPr>
        <xdr:cNvSpPr/>
      </xdr:nvSpPr>
      <xdr:spPr>
        <a:xfrm>
          <a:off x="13325475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Bilans</a:t>
          </a:r>
        </a:p>
      </xdr:txBody>
    </xdr:sp>
    <xdr:clientData/>
  </xdr:twoCellAnchor>
  <xdr:twoCellAnchor>
    <xdr:from>
      <xdr:col>20</xdr:col>
      <xdr:colOff>0</xdr:colOff>
      <xdr:row>17</xdr:row>
      <xdr:rowOff>185738</xdr:rowOff>
    </xdr:from>
    <xdr:to>
      <xdr:col>20</xdr:col>
      <xdr:colOff>1076325</xdr:colOff>
      <xdr:row>19</xdr:row>
      <xdr:rowOff>166688</xdr:rowOff>
    </xdr:to>
    <xdr:sp macro="" textlink="">
      <xdr:nvSpPr>
        <xdr:cNvPr id="24" name="Rectangle à coins arrondis 23">
          <a:hlinkClick xmlns:r="http://schemas.openxmlformats.org/officeDocument/2006/relationships" r:id="rId25"/>
        </xdr:cNvPr>
        <xdr:cNvSpPr/>
      </xdr:nvSpPr>
      <xdr:spPr>
        <a:xfrm>
          <a:off x="14592300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Bulletins</a:t>
          </a:r>
        </a:p>
      </xdr:txBody>
    </xdr:sp>
    <xdr:clientData/>
  </xdr:twoCellAnchor>
  <xdr:twoCellAnchor>
    <xdr:from>
      <xdr:col>22</xdr:col>
      <xdr:colOff>0</xdr:colOff>
      <xdr:row>17</xdr:row>
      <xdr:rowOff>185738</xdr:rowOff>
    </xdr:from>
    <xdr:to>
      <xdr:col>22</xdr:col>
      <xdr:colOff>1076325</xdr:colOff>
      <xdr:row>19</xdr:row>
      <xdr:rowOff>166688</xdr:rowOff>
    </xdr:to>
    <xdr:sp macro="" textlink="">
      <xdr:nvSpPr>
        <xdr:cNvPr id="25" name="Rectangle à coins arrondis 24">
          <a:hlinkClick xmlns:r="http://schemas.openxmlformats.org/officeDocument/2006/relationships" r:id="rId26"/>
        </xdr:cNvPr>
        <xdr:cNvSpPr/>
      </xdr:nvSpPr>
      <xdr:spPr>
        <a:xfrm>
          <a:off x="15859125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Données</a:t>
          </a:r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0</xdr:colOff>
      <xdr:row>3</xdr:row>
      <xdr:rowOff>0</xdr:rowOff>
    </xdr:from>
    <xdr:to>
      <xdr:col>16</xdr:col>
      <xdr:colOff>1076325</xdr:colOff>
      <xdr:row>4</xdr:row>
      <xdr:rowOff>171450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2058650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Orthographe</a:t>
          </a:r>
        </a:p>
      </xdr:txBody>
    </xdr:sp>
    <xdr:clientData/>
  </xdr:twoCellAnchor>
  <xdr:twoCellAnchor>
    <xdr:from>
      <xdr:col>18</xdr:col>
      <xdr:colOff>0</xdr:colOff>
      <xdr:row>3</xdr:row>
      <xdr:rowOff>0</xdr:rowOff>
    </xdr:from>
    <xdr:to>
      <xdr:col>18</xdr:col>
      <xdr:colOff>1076325</xdr:colOff>
      <xdr:row>4</xdr:row>
      <xdr:rowOff>171450</xdr:rowOff>
    </xdr:to>
    <xdr:sp macro="" textlink="">
      <xdr:nvSpPr>
        <xdr:cNvPr id="3" name="Rectangle à coins arrondis 2">
          <a:hlinkClick xmlns:r="http://schemas.openxmlformats.org/officeDocument/2006/relationships" r:id="rId3"/>
        </xdr:cNvPr>
        <xdr:cNvSpPr/>
      </xdr:nvSpPr>
      <xdr:spPr>
        <a:xfrm>
          <a:off x="13325475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Conjugaison</a:t>
          </a:r>
        </a:p>
      </xdr:txBody>
    </xdr:sp>
    <xdr:clientData/>
  </xdr:twoCellAnchor>
  <xdr:twoCellAnchor>
    <xdr:from>
      <xdr:col>20</xdr:col>
      <xdr:colOff>0</xdr:colOff>
      <xdr:row>3</xdr:row>
      <xdr:rowOff>0</xdr:rowOff>
    </xdr:from>
    <xdr:to>
      <xdr:col>20</xdr:col>
      <xdr:colOff>1076325</xdr:colOff>
      <xdr:row>4</xdr:row>
      <xdr:rowOff>171450</xdr:rowOff>
    </xdr:to>
    <xdr:sp macro="" textlink="">
      <xdr:nvSpPr>
        <xdr:cNvPr id="4" name="Rectangle à coins arrondis 3">
          <a:hlinkClick xmlns:r="http://schemas.openxmlformats.org/officeDocument/2006/relationships" r:id="rId4"/>
        </xdr:cNvPr>
        <xdr:cNvSpPr/>
      </xdr:nvSpPr>
      <xdr:spPr>
        <a:xfrm>
          <a:off x="14592300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Grammaire</a:t>
          </a:r>
        </a:p>
      </xdr:txBody>
    </xdr:sp>
    <xdr:clientData/>
  </xdr:twoCellAnchor>
  <xdr:twoCellAnchor>
    <xdr:from>
      <xdr:col>22</xdr:col>
      <xdr:colOff>0</xdr:colOff>
      <xdr:row>3</xdr:row>
      <xdr:rowOff>0</xdr:rowOff>
    </xdr:from>
    <xdr:to>
      <xdr:col>22</xdr:col>
      <xdr:colOff>1076325</xdr:colOff>
      <xdr:row>4</xdr:row>
      <xdr:rowOff>171450</xdr:rowOff>
    </xdr:to>
    <xdr:sp macro="" textlink="">
      <xdr:nvSpPr>
        <xdr:cNvPr id="5" name="Rectangle à coins arrondis 4">
          <a:hlinkClick xmlns:r="http://schemas.openxmlformats.org/officeDocument/2006/relationships" r:id="rId5"/>
        </xdr:cNvPr>
        <xdr:cNvSpPr/>
      </xdr:nvSpPr>
      <xdr:spPr>
        <a:xfrm>
          <a:off x="15859125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Vocabulaire</a:t>
          </a:r>
        </a:p>
      </xdr:txBody>
    </xdr:sp>
    <xdr:clientData/>
  </xdr:twoCellAnchor>
  <xdr:twoCellAnchor>
    <xdr:from>
      <xdr:col>16</xdr:col>
      <xdr:colOff>0</xdr:colOff>
      <xdr:row>5</xdr:row>
      <xdr:rowOff>185738</xdr:rowOff>
    </xdr:from>
    <xdr:to>
      <xdr:col>16</xdr:col>
      <xdr:colOff>1076325</xdr:colOff>
      <xdr:row>7</xdr:row>
      <xdr:rowOff>166688</xdr:rowOff>
    </xdr:to>
    <xdr:sp macro="" textlink="">
      <xdr:nvSpPr>
        <xdr:cNvPr id="6" name="Rectangle à coins arrondis 5">
          <a:hlinkClick xmlns:r="http://schemas.openxmlformats.org/officeDocument/2006/relationships" r:id="rId6"/>
        </xdr:cNvPr>
        <xdr:cNvSpPr/>
      </xdr:nvSpPr>
      <xdr:spPr>
        <a:xfrm>
          <a:off x="12058650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Ecrit</a:t>
          </a:r>
        </a:p>
      </xdr:txBody>
    </xdr:sp>
    <xdr:clientData/>
  </xdr:twoCellAnchor>
  <xdr:twoCellAnchor>
    <xdr:from>
      <xdr:col>18</xdr:col>
      <xdr:colOff>0</xdr:colOff>
      <xdr:row>5</xdr:row>
      <xdr:rowOff>185738</xdr:rowOff>
    </xdr:from>
    <xdr:to>
      <xdr:col>18</xdr:col>
      <xdr:colOff>1076325</xdr:colOff>
      <xdr:row>7</xdr:row>
      <xdr:rowOff>166688</xdr:rowOff>
    </xdr:to>
    <xdr:sp macro="" textlink="">
      <xdr:nvSpPr>
        <xdr:cNvPr id="7" name="Rectangle à coins arrondis 6">
          <a:hlinkClick xmlns:r="http://schemas.openxmlformats.org/officeDocument/2006/relationships" r:id="rId7"/>
        </xdr:cNvPr>
        <xdr:cNvSpPr/>
      </xdr:nvSpPr>
      <xdr:spPr>
        <a:xfrm>
          <a:off x="13325475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Dictée</a:t>
          </a:r>
        </a:p>
      </xdr:txBody>
    </xdr:sp>
    <xdr:clientData/>
  </xdr:twoCellAnchor>
  <xdr:twoCellAnchor>
    <xdr:from>
      <xdr:col>20</xdr:col>
      <xdr:colOff>0</xdr:colOff>
      <xdr:row>5</xdr:row>
      <xdr:rowOff>185738</xdr:rowOff>
    </xdr:from>
    <xdr:to>
      <xdr:col>20</xdr:col>
      <xdr:colOff>1076325</xdr:colOff>
      <xdr:row>7</xdr:row>
      <xdr:rowOff>166688</xdr:rowOff>
    </xdr:to>
    <xdr:sp macro="" textlink="">
      <xdr:nvSpPr>
        <xdr:cNvPr id="8" name="Rectangle à coins arrondis 7">
          <a:hlinkClick xmlns:r="http://schemas.openxmlformats.org/officeDocument/2006/relationships" r:id="rId8"/>
        </xdr:cNvPr>
        <xdr:cNvSpPr/>
      </xdr:nvSpPr>
      <xdr:spPr>
        <a:xfrm>
          <a:off x="14592300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Exposé</a:t>
          </a:r>
        </a:p>
      </xdr:txBody>
    </xdr:sp>
    <xdr:clientData/>
  </xdr:twoCellAnchor>
  <xdr:twoCellAnchor>
    <xdr:from>
      <xdr:col>22</xdr:col>
      <xdr:colOff>0</xdr:colOff>
      <xdr:row>5</xdr:row>
      <xdr:rowOff>185738</xdr:rowOff>
    </xdr:from>
    <xdr:to>
      <xdr:col>22</xdr:col>
      <xdr:colOff>1076325</xdr:colOff>
      <xdr:row>7</xdr:row>
      <xdr:rowOff>166688</xdr:rowOff>
    </xdr:to>
    <xdr:sp macro="" textlink="">
      <xdr:nvSpPr>
        <xdr:cNvPr id="9" name="Rectangle à coins arrondis 8">
          <a:hlinkClick xmlns:r="http://schemas.openxmlformats.org/officeDocument/2006/relationships" r:id="rId9"/>
        </xdr:cNvPr>
        <xdr:cNvSpPr/>
      </xdr:nvSpPr>
      <xdr:spPr>
        <a:xfrm>
          <a:off x="15859125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Lecture</a:t>
          </a:r>
        </a:p>
      </xdr:txBody>
    </xdr:sp>
    <xdr:clientData/>
  </xdr:twoCellAnchor>
  <xdr:twoCellAnchor>
    <xdr:from>
      <xdr:col>16</xdr:col>
      <xdr:colOff>0</xdr:colOff>
      <xdr:row>8</xdr:row>
      <xdr:rowOff>185738</xdr:rowOff>
    </xdr:from>
    <xdr:to>
      <xdr:col>16</xdr:col>
      <xdr:colOff>1076325</xdr:colOff>
      <xdr:row>10</xdr:row>
      <xdr:rowOff>166688</xdr:rowOff>
    </xdr:to>
    <xdr:sp macro="" textlink="">
      <xdr:nvSpPr>
        <xdr:cNvPr id="10" name="Rectangle à coins arrondis 9">
          <a:hlinkClick xmlns:r="http://schemas.openxmlformats.org/officeDocument/2006/relationships" r:id="rId10"/>
        </xdr:cNvPr>
        <xdr:cNvSpPr/>
      </xdr:nvSpPr>
      <xdr:spPr>
        <a:xfrm>
          <a:off x="12058650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Poésie</a:t>
          </a:r>
        </a:p>
      </xdr:txBody>
    </xdr:sp>
    <xdr:clientData/>
  </xdr:twoCellAnchor>
  <xdr:twoCellAnchor>
    <xdr:from>
      <xdr:col>18</xdr:col>
      <xdr:colOff>0</xdr:colOff>
      <xdr:row>8</xdr:row>
      <xdr:rowOff>185738</xdr:rowOff>
    </xdr:from>
    <xdr:to>
      <xdr:col>18</xdr:col>
      <xdr:colOff>1076325</xdr:colOff>
      <xdr:row>10</xdr:row>
      <xdr:rowOff>166688</xdr:rowOff>
    </xdr:to>
    <xdr:sp macro="" textlink="">
      <xdr:nvSpPr>
        <xdr:cNvPr id="11" name="Rectangle à coins arrondis 10">
          <a:hlinkClick xmlns:r="http://schemas.openxmlformats.org/officeDocument/2006/relationships" r:id="rId11"/>
        </xdr:cNvPr>
        <xdr:cNvSpPr/>
      </xdr:nvSpPr>
      <xdr:spPr>
        <a:xfrm>
          <a:off x="13325475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Numération</a:t>
          </a:r>
        </a:p>
      </xdr:txBody>
    </xdr:sp>
    <xdr:clientData/>
  </xdr:twoCellAnchor>
  <xdr:twoCellAnchor>
    <xdr:from>
      <xdr:col>20</xdr:col>
      <xdr:colOff>0</xdr:colOff>
      <xdr:row>8</xdr:row>
      <xdr:rowOff>185738</xdr:rowOff>
    </xdr:from>
    <xdr:to>
      <xdr:col>20</xdr:col>
      <xdr:colOff>1076325</xdr:colOff>
      <xdr:row>10</xdr:row>
      <xdr:rowOff>166688</xdr:rowOff>
    </xdr:to>
    <xdr:sp macro="" textlink="">
      <xdr:nvSpPr>
        <xdr:cNvPr id="12" name="Rectangle à coins arrondis 11">
          <a:hlinkClick xmlns:r="http://schemas.openxmlformats.org/officeDocument/2006/relationships" r:id="rId12"/>
        </xdr:cNvPr>
        <xdr:cNvSpPr/>
      </xdr:nvSpPr>
      <xdr:spPr>
        <a:xfrm>
          <a:off x="14592300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Calcul</a:t>
          </a:r>
        </a:p>
      </xdr:txBody>
    </xdr:sp>
    <xdr:clientData/>
  </xdr:twoCellAnchor>
  <xdr:twoCellAnchor>
    <xdr:from>
      <xdr:col>22</xdr:col>
      <xdr:colOff>0</xdr:colOff>
      <xdr:row>8</xdr:row>
      <xdr:rowOff>185738</xdr:rowOff>
    </xdr:from>
    <xdr:to>
      <xdr:col>22</xdr:col>
      <xdr:colOff>1076325</xdr:colOff>
      <xdr:row>10</xdr:row>
      <xdr:rowOff>166688</xdr:rowOff>
    </xdr:to>
    <xdr:sp macro="" textlink="">
      <xdr:nvSpPr>
        <xdr:cNvPr id="13" name="Rectangle à coins arrondis 12">
          <a:hlinkClick xmlns:r="http://schemas.openxmlformats.org/officeDocument/2006/relationships" r:id="rId13"/>
        </xdr:cNvPr>
        <xdr:cNvSpPr/>
      </xdr:nvSpPr>
      <xdr:spPr>
        <a:xfrm>
          <a:off x="15859125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Calcul</a:t>
          </a:r>
          <a:r>
            <a:rPr lang="fr-FR" sz="1100" b="1" baseline="0">
              <a:solidFill>
                <a:sysClr val="windowText" lastClr="000000"/>
              </a:solidFill>
            </a:rPr>
            <a:t> mental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16</xdr:col>
      <xdr:colOff>0</xdr:colOff>
      <xdr:row>11</xdr:row>
      <xdr:rowOff>185738</xdr:rowOff>
    </xdr:from>
    <xdr:to>
      <xdr:col>16</xdr:col>
      <xdr:colOff>1076325</xdr:colOff>
      <xdr:row>13</xdr:row>
      <xdr:rowOff>166688</xdr:rowOff>
    </xdr:to>
    <xdr:sp macro="" textlink="">
      <xdr:nvSpPr>
        <xdr:cNvPr id="14" name="Rectangle à coins arrondis 13">
          <a:hlinkClick xmlns:r="http://schemas.openxmlformats.org/officeDocument/2006/relationships" r:id="rId14"/>
        </xdr:cNvPr>
        <xdr:cNvSpPr/>
      </xdr:nvSpPr>
      <xdr:spPr>
        <a:xfrm>
          <a:off x="12058650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Problèmes</a:t>
          </a:r>
        </a:p>
      </xdr:txBody>
    </xdr:sp>
    <xdr:clientData/>
  </xdr:twoCellAnchor>
  <xdr:twoCellAnchor>
    <xdr:from>
      <xdr:col>18</xdr:col>
      <xdr:colOff>0</xdr:colOff>
      <xdr:row>11</xdr:row>
      <xdr:rowOff>185738</xdr:rowOff>
    </xdr:from>
    <xdr:to>
      <xdr:col>18</xdr:col>
      <xdr:colOff>1076325</xdr:colOff>
      <xdr:row>13</xdr:row>
      <xdr:rowOff>166688</xdr:rowOff>
    </xdr:to>
    <xdr:sp macro="" textlink="">
      <xdr:nvSpPr>
        <xdr:cNvPr id="15" name="Rectangle à coins arrondis 14">
          <a:hlinkClick xmlns:r="http://schemas.openxmlformats.org/officeDocument/2006/relationships" r:id="rId15"/>
        </xdr:cNvPr>
        <xdr:cNvSpPr/>
      </xdr:nvSpPr>
      <xdr:spPr>
        <a:xfrm>
          <a:off x="13325475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Mesures</a:t>
          </a:r>
        </a:p>
      </xdr:txBody>
    </xdr:sp>
    <xdr:clientData/>
  </xdr:twoCellAnchor>
  <xdr:twoCellAnchor>
    <xdr:from>
      <xdr:col>20</xdr:col>
      <xdr:colOff>0</xdr:colOff>
      <xdr:row>11</xdr:row>
      <xdr:rowOff>185738</xdr:rowOff>
    </xdr:from>
    <xdr:to>
      <xdr:col>20</xdr:col>
      <xdr:colOff>1076325</xdr:colOff>
      <xdr:row>13</xdr:row>
      <xdr:rowOff>166688</xdr:rowOff>
    </xdr:to>
    <xdr:sp macro="" textlink="">
      <xdr:nvSpPr>
        <xdr:cNvPr id="16" name="Rectangle à coins arrondis 15">
          <a:hlinkClick xmlns:r="http://schemas.openxmlformats.org/officeDocument/2006/relationships" r:id="rId16"/>
        </xdr:cNvPr>
        <xdr:cNvSpPr/>
      </xdr:nvSpPr>
      <xdr:spPr>
        <a:xfrm>
          <a:off x="14592300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Géométrie</a:t>
          </a:r>
        </a:p>
      </xdr:txBody>
    </xdr:sp>
    <xdr:clientData/>
  </xdr:twoCellAnchor>
  <xdr:twoCellAnchor>
    <xdr:from>
      <xdr:col>22</xdr:col>
      <xdr:colOff>0</xdr:colOff>
      <xdr:row>11</xdr:row>
      <xdr:rowOff>185738</xdr:rowOff>
    </xdr:from>
    <xdr:to>
      <xdr:col>22</xdr:col>
      <xdr:colOff>1076325</xdr:colOff>
      <xdr:row>13</xdr:row>
      <xdr:rowOff>166688</xdr:rowOff>
    </xdr:to>
    <xdr:sp macro="" textlink="">
      <xdr:nvSpPr>
        <xdr:cNvPr id="17" name="Rectangle à coins arrondis 16">
          <a:hlinkClick xmlns:r="http://schemas.openxmlformats.org/officeDocument/2006/relationships" r:id="rId17"/>
        </xdr:cNvPr>
        <xdr:cNvSpPr/>
      </xdr:nvSpPr>
      <xdr:spPr>
        <a:xfrm>
          <a:off x="15859125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Histoire</a:t>
          </a:r>
        </a:p>
      </xdr:txBody>
    </xdr:sp>
    <xdr:clientData/>
  </xdr:twoCellAnchor>
  <xdr:twoCellAnchor>
    <xdr:from>
      <xdr:col>16</xdr:col>
      <xdr:colOff>0</xdr:colOff>
      <xdr:row>14</xdr:row>
      <xdr:rowOff>185738</xdr:rowOff>
    </xdr:from>
    <xdr:to>
      <xdr:col>16</xdr:col>
      <xdr:colOff>1076325</xdr:colOff>
      <xdr:row>16</xdr:row>
      <xdr:rowOff>166688</xdr:rowOff>
    </xdr:to>
    <xdr:sp macro="" textlink="">
      <xdr:nvSpPr>
        <xdr:cNvPr id="18" name="Rectangle à coins arrondis 17">
          <a:hlinkClick xmlns:r="http://schemas.openxmlformats.org/officeDocument/2006/relationships" r:id="rId18"/>
        </xdr:cNvPr>
        <xdr:cNvSpPr/>
      </xdr:nvSpPr>
      <xdr:spPr>
        <a:xfrm>
          <a:off x="12058650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19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Géographie</a:t>
          </a:r>
        </a:p>
      </xdr:txBody>
    </xdr:sp>
    <xdr:clientData/>
  </xdr:twoCellAnchor>
  <xdr:twoCellAnchor>
    <xdr:from>
      <xdr:col>18</xdr:col>
      <xdr:colOff>0</xdr:colOff>
      <xdr:row>14</xdr:row>
      <xdr:rowOff>185738</xdr:rowOff>
    </xdr:from>
    <xdr:to>
      <xdr:col>18</xdr:col>
      <xdr:colOff>1076325</xdr:colOff>
      <xdr:row>16</xdr:row>
      <xdr:rowOff>166688</xdr:rowOff>
    </xdr:to>
    <xdr:sp macro="" textlink="">
      <xdr:nvSpPr>
        <xdr:cNvPr id="19" name="Rectangle à coins arrondis 18">
          <a:hlinkClick xmlns:r="http://schemas.openxmlformats.org/officeDocument/2006/relationships" r:id="rId20"/>
        </xdr:cNvPr>
        <xdr:cNvSpPr/>
      </xdr:nvSpPr>
      <xdr:spPr>
        <a:xfrm>
          <a:off x="13325475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Sciences</a:t>
          </a:r>
        </a:p>
      </xdr:txBody>
    </xdr:sp>
    <xdr:clientData/>
  </xdr:twoCellAnchor>
  <xdr:twoCellAnchor>
    <xdr:from>
      <xdr:col>20</xdr:col>
      <xdr:colOff>0</xdr:colOff>
      <xdr:row>14</xdr:row>
      <xdr:rowOff>185738</xdr:rowOff>
    </xdr:from>
    <xdr:to>
      <xdr:col>20</xdr:col>
      <xdr:colOff>1076325</xdr:colOff>
      <xdr:row>16</xdr:row>
      <xdr:rowOff>166688</xdr:rowOff>
    </xdr:to>
    <xdr:sp macro="" textlink="">
      <xdr:nvSpPr>
        <xdr:cNvPr id="20" name="Rectangle à coins arrondis 19">
          <a:hlinkClick xmlns:r="http://schemas.openxmlformats.org/officeDocument/2006/relationships" r:id="rId21"/>
        </xdr:cNvPr>
        <xdr:cNvSpPr/>
      </xdr:nvSpPr>
      <xdr:spPr>
        <a:xfrm>
          <a:off x="14592300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Anglais</a:t>
          </a:r>
        </a:p>
      </xdr:txBody>
    </xdr:sp>
    <xdr:clientData/>
  </xdr:twoCellAnchor>
  <xdr:twoCellAnchor>
    <xdr:from>
      <xdr:col>22</xdr:col>
      <xdr:colOff>0</xdr:colOff>
      <xdr:row>14</xdr:row>
      <xdr:rowOff>185738</xdr:rowOff>
    </xdr:from>
    <xdr:to>
      <xdr:col>22</xdr:col>
      <xdr:colOff>1076325</xdr:colOff>
      <xdr:row>16</xdr:row>
      <xdr:rowOff>166688</xdr:rowOff>
    </xdr:to>
    <xdr:sp macro="" textlink="">
      <xdr:nvSpPr>
        <xdr:cNvPr id="21" name="Rectangle à coins arrondis 20">
          <a:hlinkClick xmlns:r="http://schemas.openxmlformats.org/officeDocument/2006/relationships" r:id="rId22"/>
        </xdr:cNvPr>
        <xdr:cNvSpPr/>
      </xdr:nvSpPr>
      <xdr:spPr>
        <a:xfrm>
          <a:off x="15859125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EPS</a:t>
          </a:r>
        </a:p>
      </xdr:txBody>
    </xdr:sp>
    <xdr:clientData/>
  </xdr:twoCellAnchor>
  <xdr:twoCellAnchor>
    <xdr:from>
      <xdr:col>16</xdr:col>
      <xdr:colOff>0</xdr:colOff>
      <xdr:row>17</xdr:row>
      <xdr:rowOff>185738</xdr:rowOff>
    </xdr:from>
    <xdr:to>
      <xdr:col>16</xdr:col>
      <xdr:colOff>1076325</xdr:colOff>
      <xdr:row>19</xdr:row>
      <xdr:rowOff>166688</xdr:rowOff>
    </xdr:to>
    <xdr:sp macro="" textlink="">
      <xdr:nvSpPr>
        <xdr:cNvPr id="22" name="Rectangle à coins arrondis 21">
          <a:hlinkClick xmlns:r="http://schemas.openxmlformats.org/officeDocument/2006/relationships" r:id="rId23"/>
        </xdr:cNvPr>
        <xdr:cNvSpPr/>
      </xdr:nvSpPr>
      <xdr:spPr>
        <a:xfrm>
          <a:off x="12058650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ysClr val="windowText" lastClr="000000"/>
              </a:solidFill>
            </a:rPr>
            <a:t>Comportement</a:t>
          </a:r>
        </a:p>
      </xdr:txBody>
    </xdr:sp>
    <xdr:clientData/>
  </xdr:twoCellAnchor>
  <xdr:twoCellAnchor>
    <xdr:from>
      <xdr:col>18</xdr:col>
      <xdr:colOff>0</xdr:colOff>
      <xdr:row>17</xdr:row>
      <xdr:rowOff>185738</xdr:rowOff>
    </xdr:from>
    <xdr:to>
      <xdr:col>18</xdr:col>
      <xdr:colOff>1076325</xdr:colOff>
      <xdr:row>19</xdr:row>
      <xdr:rowOff>166688</xdr:rowOff>
    </xdr:to>
    <xdr:sp macro="" textlink="">
      <xdr:nvSpPr>
        <xdr:cNvPr id="23" name="Rectangle à coins arrondis 22">
          <a:hlinkClick xmlns:r="http://schemas.openxmlformats.org/officeDocument/2006/relationships" r:id="rId24"/>
        </xdr:cNvPr>
        <xdr:cNvSpPr/>
      </xdr:nvSpPr>
      <xdr:spPr>
        <a:xfrm>
          <a:off x="13325475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Bilans</a:t>
          </a:r>
        </a:p>
      </xdr:txBody>
    </xdr:sp>
    <xdr:clientData/>
  </xdr:twoCellAnchor>
  <xdr:twoCellAnchor>
    <xdr:from>
      <xdr:col>20</xdr:col>
      <xdr:colOff>0</xdr:colOff>
      <xdr:row>17</xdr:row>
      <xdr:rowOff>185738</xdr:rowOff>
    </xdr:from>
    <xdr:to>
      <xdr:col>20</xdr:col>
      <xdr:colOff>1076325</xdr:colOff>
      <xdr:row>19</xdr:row>
      <xdr:rowOff>166688</xdr:rowOff>
    </xdr:to>
    <xdr:sp macro="" textlink="">
      <xdr:nvSpPr>
        <xdr:cNvPr id="24" name="Rectangle à coins arrondis 23">
          <a:hlinkClick xmlns:r="http://schemas.openxmlformats.org/officeDocument/2006/relationships" r:id="rId25"/>
        </xdr:cNvPr>
        <xdr:cNvSpPr/>
      </xdr:nvSpPr>
      <xdr:spPr>
        <a:xfrm>
          <a:off x="14592300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Bulletins</a:t>
          </a:r>
        </a:p>
      </xdr:txBody>
    </xdr:sp>
    <xdr:clientData/>
  </xdr:twoCellAnchor>
  <xdr:twoCellAnchor>
    <xdr:from>
      <xdr:col>22</xdr:col>
      <xdr:colOff>0</xdr:colOff>
      <xdr:row>17</xdr:row>
      <xdr:rowOff>185738</xdr:rowOff>
    </xdr:from>
    <xdr:to>
      <xdr:col>22</xdr:col>
      <xdr:colOff>1076325</xdr:colOff>
      <xdr:row>19</xdr:row>
      <xdr:rowOff>166688</xdr:rowOff>
    </xdr:to>
    <xdr:sp macro="" textlink="">
      <xdr:nvSpPr>
        <xdr:cNvPr id="25" name="Rectangle à coins arrondis 24">
          <a:hlinkClick xmlns:r="http://schemas.openxmlformats.org/officeDocument/2006/relationships" r:id="rId26"/>
        </xdr:cNvPr>
        <xdr:cNvSpPr/>
      </xdr:nvSpPr>
      <xdr:spPr>
        <a:xfrm>
          <a:off x="15859125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Données</a:t>
          </a:r>
        </a:p>
      </xdr:txBody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0</xdr:colOff>
      <xdr:row>3</xdr:row>
      <xdr:rowOff>0</xdr:rowOff>
    </xdr:from>
    <xdr:to>
      <xdr:col>16</xdr:col>
      <xdr:colOff>1076325</xdr:colOff>
      <xdr:row>4</xdr:row>
      <xdr:rowOff>171450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2058650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Orthographe</a:t>
          </a:r>
        </a:p>
      </xdr:txBody>
    </xdr:sp>
    <xdr:clientData/>
  </xdr:twoCellAnchor>
  <xdr:twoCellAnchor>
    <xdr:from>
      <xdr:col>18</xdr:col>
      <xdr:colOff>0</xdr:colOff>
      <xdr:row>3</xdr:row>
      <xdr:rowOff>0</xdr:rowOff>
    </xdr:from>
    <xdr:to>
      <xdr:col>18</xdr:col>
      <xdr:colOff>1076325</xdr:colOff>
      <xdr:row>4</xdr:row>
      <xdr:rowOff>171450</xdr:rowOff>
    </xdr:to>
    <xdr:sp macro="" textlink="">
      <xdr:nvSpPr>
        <xdr:cNvPr id="3" name="Rectangle à coins arrondis 2">
          <a:hlinkClick xmlns:r="http://schemas.openxmlformats.org/officeDocument/2006/relationships" r:id="rId3"/>
        </xdr:cNvPr>
        <xdr:cNvSpPr/>
      </xdr:nvSpPr>
      <xdr:spPr>
        <a:xfrm>
          <a:off x="13325475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Conjugaison</a:t>
          </a:r>
        </a:p>
      </xdr:txBody>
    </xdr:sp>
    <xdr:clientData/>
  </xdr:twoCellAnchor>
  <xdr:twoCellAnchor>
    <xdr:from>
      <xdr:col>20</xdr:col>
      <xdr:colOff>0</xdr:colOff>
      <xdr:row>3</xdr:row>
      <xdr:rowOff>0</xdr:rowOff>
    </xdr:from>
    <xdr:to>
      <xdr:col>20</xdr:col>
      <xdr:colOff>1076325</xdr:colOff>
      <xdr:row>4</xdr:row>
      <xdr:rowOff>171450</xdr:rowOff>
    </xdr:to>
    <xdr:sp macro="" textlink="">
      <xdr:nvSpPr>
        <xdr:cNvPr id="4" name="Rectangle à coins arrondis 3">
          <a:hlinkClick xmlns:r="http://schemas.openxmlformats.org/officeDocument/2006/relationships" r:id="rId4"/>
        </xdr:cNvPr>
        <xdr:cNvSpPr/>
      </xdr:nvSpPr>
      <xdr:spPr>
        <a:xfrm>
          <a:off x="14592300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Grammaire</a:t>
          </a:r>
        </a:p>
      </xdr:txBody>
    </xdr:sp>
    <xdr:clientData/>
  </xdr:twoCellAnchor>
  <xdr:twoCellAnchor>
    <xdr:from>
      <xdr:col>22</xdr:col>
      <xdr:colOff>0</xdr:colOff>
      <xdr:row>3</xdr:row>
      <xdr:rowOff>0</xdr:rowOff>
    </xdr:from>
    <xdr:to>
      <xdr:col>22</xdr:col>
      <xdr:colOff>1076325</xdr:colOff>
      <xdr:row>4</xdr:row>
      <xdr:rowOff>171450</xdr:rowOff>
    </xdr:to>
    <xdr:sp macro="" textlink="">
      <xdr:nvSpPr>
        <xdr:cNvPr id="5" name="Rectangle à coins arrondis 4">
          <a:hlinkClick xmlns:r="http://schemas.openxmlformats.org/officeDocument/2006/relationships" r:id="rId5"/>
        </xdr:cNvPr>
        <xdr:cNvSpPr/>
      </xdr:nvSpPr>
      <xdr:spPr>
        <a:xfrm>
          <a:off x="15859125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Vocabulaire</a:t>
          </a:r>
        </a:p>
      </xdr:txBody>
    </xdr:sp>
    <xdr:clientData/>
  </xdr:twoCellAnchor>
  <xdr:twoCellAnchor>
    <xdr:from>
      <xdr:col>16</xdr:col>
      <xdr:colOff>0</xdr:colOff>
      <xdr:row>5</xdr:row>
      <xdr:rowOff>185738</xdr:rowOff>
    </xdr:from>
    <xdr:to>
      <xdr:col>16</xdr:col>
      <xdr:colOff>1076325</xdr:colOff>
      <xdr:row>7</xdr:row>
      <xdr:rowOff>166688</xdr:rowOff>
    </xdr:to>
    <xdr:sp macro="" textlink="">
      <xdr:nvSpPr>
        <xdr:cNvPr id="6" name="Rectangle à coins arrondis 5">
          <a:hlinkClick xmlns:r="http://schemas.openxmlformats.org/officeDocument/2006/relationships" r:id="rId6"/>
        </xdr:cNvPr>
        <xdr:cNvSpPr/>
      </xdr:nvSpPr>
      <xdr:spPr>
        <a:xfrm>
          <a:off x="12058650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Ecrit</a:t>
          </a:r>
        </a:p>
      </xdr:txBody>
    </xdr:sp>
    <xdr:clientData/>
  </xdr:twoCellAnchor>
  <xdr:twoCellAnchor>
    <xdr:from>
      <xdr:col>18</xdr:col>
      <xdr:colOff>0</xdr:colOff>
      <xdr:row>5</xdr:row>
      <xdr:rowOff>185738</xdr:rowOff>
    </xdr:from>
    <xdr:to>
      <xdr:col>18</xdr:col>
      <xdr:colOff>1076325</xdr:colOff>
      <xdr:row>7</xdr:row>
      <xdr:rowOff>166688</xdr:rowOff>
    </xdr:to>
    <xdr:sp macro="" textlink="">
      <xdr:nvSpPr>
        <xdr:cNvPr id="7" name="Rectangle à coins arrondis 6">
          <a:hlinkClick xmlns:r="http://schemas.openxmlformats.org/officeDocument/2006/relationships" r:id="rId7"/>
        </xdr:cNvPr>
        <xdr:cNvSpPr/>
      </xdr:nvSpPr>
      <xdr:spPr>
        <a:xfrm>
          <a:off x="13325475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Dictée</a:t>
          </a:r>
        </a:p>
      </xdr:txBody>
    </xdr:sp>
    <xdr:clientData/>
  </xdr:twoCellAnchor>
  <xdr:twoCellAnchor>
    <xdr:from>
      <xdr:col>20</xdr:col>
      <xdr:colOff>0</xdr:colOff>
      <xdr:row>5</xdr:row>
      <xdr:rowOff>185738</xdr:rowOff>
    </xdr:from>
    <xdr:to>
      <xdr:col>20</xdr:col>
      <xdr:colOff>1076325</xdr:colOff>
      <xdr:row>7</xdr:row>
      <xdr:rowOff>166688</xdr:rowOff>
    </xdr:to>
    <xdr:sp macro="" textlink="">
      <xdr:nvSpPr>
        <xdr:cNvPr id="8" name="Rectangle à coins arrondis 7">
          <a:hlinkClick xmlns:r="http://schemas.openxmlformats.org/officeDocument/2006/relationships" r:id="rId8"/>
        </xdr:cNvPr>
        <xdr:cNvSpPr/>
      </xdr:nvSpPr>
      <xdr:spPr>
        <a:xfrm>
          <a:off x="14592300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Exposé</a:t>
          </a:r>
        </a:p>
      </xdr:txBody>
    </xdr:sp>
    <xdr:clientData/>
  </xdr:twoCellAnchor>
  <xdr:twoCellAnchor>
    <xdr:from>
      <xdr:col>22</xdr:col>
      <xdr:colOff>0</xdr:colOff>
      <xdr:row>5</xdr:row>
      <xdr:rowOff>185738</xdr:rowOff>
    </xdr:from>
    <xdr:to>
      <xdr:col>22</xdr:col>
      <xdr:colOff>1076325</xdr:colOff>
      <xdr:row>7</xdr:row>
      <xdr:rowOff>166688</xdr:rowOff>
    </xdr:to>
    <xdr:sp macro="" textlink="">
      <xdr:nvSpPr>
        <xdr:cNvPr id="9" name="Rectangle à coins arrondis 8">
          <a:hlinkClick xmlns:r="http://schemas.openxmlformats.org/officeDocument/2006/relationships" r:id="rId9"/>
        </xdr:cNvPr>
        <xdr:cNvSpPr/>
      </xdr:nvSpPr>
      <xdr:spPr>
        <a:xfrm>
          <a:off x="15859125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Lecture</a:t>
          </a:r>
        </a:p>
      </xdr:txBody>
    </xdr:sp>
    <xdr:clientData/>
  </xdr:twoCellAnchor>
  <xdr:twoCellAnchor>
    <xdr:from>
      <xdr:col>16</xdr:col>
      <xdr:colOff>0</xdr:colOff>
      <xdr:row>8</xdr:row>
      <xdr:rowOff>185738</xdr:rowOff>
    </xdr:from>
    <xdr:to>
      <xdr:col>16</xdr:col>
      <xdr:colOff>1076325</xdr:colOff>
      <xdr:row>10</xdr:row>
      <xdr:rowOff>166688</xdr:rowOff>
    </xdr:to>
    <xdr:sp macro="" textlink="">
      <xdr:nvSpPr>
        <xdr:cNvPr id="10" name="Rectangle à coins arrondis 9">
          <a:hlinkClick xmlns:r="http://schemas.openxmlformats.org/officeDocument/2006/relationships" r:id="rId10"/>
        </xdr:cNvPr>
        <xdr:cNvSpPr/>
      </xdr:nvSpPr>
      <xdr:spPr>
        <a:xfrm>
          <a:off x="12058650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Poésie</a:t>
          </a:r>
        </a:p>
      </xdr:txBody>
    </xdr:sp>
    <xdr:clientData/>
  </xdr:twoCellAnchor>
  <xdr:twoCellAnchor>
    <xdr:from>
      <xdr:col>18</xdr:col>
      <xdr:colOff>0</xdr:colOff>
      <xdr:row>8</xdr:row>
      <xdr:rowOff>185738</xdr:rowOff>
    </xdr:from>
    <xdr:to>
      <xdr:col>18</xdr:col>
      <xdr:colOff>1076325</xdr:colOff>
      <xdr:row>10</xdr:row>
      <xdr:rowOff>166688</xdr:rowOff>
    </xdr:to>
    <xdr:sp macro="" textlink="">
      <xdr:nvSpPr>
        <xdr:cNvPr id="11" name="Rectangle à coins arrondis 10">
          <a:hlinkClick xmlns:r="http://schemas.openxmlformats.org/officeDocument/2006/relationships" r:id="rId11"/>
        </xdr:cNvPr>
        <xdr:cNvSpPr/>
      </xdr:nvSpPr>
      <xdr:spPr>
        <a:xfrm>
          <a:off x="13325475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Numération</a:t>
          </a:r>
        </a:p>
      </xdr:txBody>
    </xdr:sp>
    <xdr:clientData/>
  </xdr:twoCellAnchor>
  <xdr:twoCellAnchor>
    <xdr:from>
      <xdr:col>20</xdr:col>
      <xdr:colOff>0</xdr:colOff>
      <xdr:row>8</xdr:row>
      <xdr:rowOff>185738</xdr:rowOff>
    </xdr:from>
    <xdr:to>
      <xdr:col>20</xdr:col>
      <xdr:colOff>1076325</xdr:colOff>
      <xdr:row>10</xdr:row>
      <xdr:rowOff>166688</xdr:rowOff>
    </xdr:to>
    <xdr:sp macro="" textlink="">
      <xdr:nvSpPr>
        <xdr:cNvPr id="12" name="Rectangle à coins arrondis 11">
          <a:hlinkClick xmlns:r="http://schemas.openxmlformats.org/officeDocument/2006/relationships" r:id="rId12"/>
        </xdr:cNvPr>
        <xdr:cNvSpPr/>
      </xdr:nvSpPr>
      <xdr:spPr>
        <a:xfrm>
          <a:off x="14592300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Calcul</a:t>
          </a:r>
        </a:p>
      </xdr:txBody>
    </xdr:sp>
    <xdr:clientData/>
  </xdr:twoCellAnchor>
  <xdr:twoCellAnchor>
    <xdr:from>
      <xdr:col>22</xdr:col>
      <xdr:colOff>0</xdr:colOff>
      <xdr:row>8</xdr:row>
      <xdr:rowOff>185738</xdr:rowOff>
    </xdr:from>
    <xdr:to>
      <xdr:col>22</xdr:col>
      <xdr:colOff>1076325</xdr:colOff>
      <xdr:row>10</xdr:row>
      <xdr:rowOff>166688</xdr:rowOff>
    </xdr:to>
    <xdr:sp macro="" textlink="">
      <xdr:nvSpPr>
        <xdr:cNvPr id="13" name="Rectangle à coins arrondis 12">
          <a:hlinkClick xmlns:r="http://schemas.openxmlformats.org/officeDocument/2006/relationships" r:id="rId13"/>
        </xdr:cNvPr>
        <xdr:cNvSpPr/>
      </xdr:nvSpPr>
      <xdr:spPr>
        <a:xfrm>
          <a:off x="15859125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Calcul</a:t>
          </a:r>
          <a:r>
            <a:rPr lang="fr-FR" sz="1100" b="1" baseline="0">
              <a:solidFill>
                <a:sysClr val="windowText" lastClr="000000"/>
              </a:solidFill>
            </a:rPr>
            <a:t> mental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16</xdr:col>
      <xdr:colOff>0</xdr:colOff>
      <xdr:row>11</xdr:row>
      <xdr:rowOff>185738</xdr:rowOff>
    </xdr:from>
    <xdr:to>
      <xdr:col>16</xdr:col>
      <xdr:colOff>1076325</xdr:colOff>
      <xdr:row>13</xdr:row>
      <xdr:rowOff>166688</xdr:rowOff>
    </xdr:to>
    <xdr:sp macro="" textlink="">
      <xdr:nvSpPr>
        <xdr:cNvPr id="14" name="Rectangle à coins arrondis 13">
          <a:hlinkClick xmlns:r="http://schemas.openxmlformats.org/officeDocument/2006/relationships" r:id="rId14"/>
        </xdr:cNvPr>
        <xdr:cNvSpPr/>
      </xdr:nvSpPr>
      <xdr:spPr>
        <a:xfrm>
          <a:off x="12058650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Problèmes</a:t>
          </a:r>
        </a:p>
      </xdr:txBody>
    </xdr:sp>
    <xdr:clientData/>
  </xdr:twoCellAnchor>
  <xdr:twoCellAnchor>
    <xdr:from>
      <xdr:col>18</xdr:col>
      <xdr:colOff>0</xdr:colOff>
      <xdr:row>11</xdr:row>
      <xdr:rowOff>185738</xdr:rowOff>
    </xdr:from>
    <xdr:to>
      <xdr:col>18</xdr:col>
      <xdr:colOff>1076325</xdr:colOff>
      <xdr:row>13</xdr:row>
      <xdr:rowOff>166688</xdr:rowOff>
    </xdr:to>
    <xdr:sp macro="" textlink="">
      <xdr:nvSpPr>
        <xdr:cNvPr id="15" name="Rectangle à coins arrondis 14">
          <a:hlinkClick xmlns:r="http://schemas.openxmlformats.org/officeDocument/2006/relationships" r:id="rId15"/>
        </xdr:cNvPr>
        <xdr:cNvSpPr/>
      </xdr:nvSpPr>
      <xdr:spPr>
        <a:xfrm>
          <a:off x="13325475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Mesures</a:t>
          </a:r>
        </a:p>
      </xdr:txBody>
    </xdr:sp>
    <xdr:clientData/>
  </xdr:twoCellAnchor>
  <xdr:twoCellAnchor>
    <xdr:from>
      <xdr:col>20</xdr:col>
      <xdr:colOff>0</xdr:colOff>
      <xdr:row>11</xdr:row>
      <xdr:rowOff>185738</xdr:rowOff>
    </xdr:from>
    <xdr:to>
      <xdr:col>20</xdr:col>
      <xdr:colOff>1076325</xdr:colOff>
      <xdr:row>13</xdr:row>
      <xdr:rowOff>166688</xdr:rowOff>
    </xdr:to>
    <xdr:sp macro="" textlink="">
      <xdr:nvSpPr>
        <xdr:cNvPr id="16" name="Rectangle à coins arrondis 15">
          <a:hlinkClick xmlns:r="http://schemas.openxmlformats.org/officeDocument/2006/relationships" r:id="rId16"/>
        </xdr:cNvPr>
        <xdr:cNvSpPr/>
      </xdr:nvSpPr>
      <xdr:spPr>
        <a:xfrm>
          <a:off x="14592300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Géométrie</a:t>
          </a:r>
        </a:p>
      </xdr:txBody>
    </xdr:sp>
    <xdr:clientData/>
  </xdr:twoCellAnchor>
  <xdr:twoCellAnchor>
    <xdr:from>
      <xdr:col>22</xdr:col>
      <xdr:colOff>0</xdr:colOff>
      <xdr:row>11</xdr:row>
      <xdr:rowOff>185738</xdr:rowOff>
    </xdr:from>
    <xdr:to>
      <xdr:col>22</xdr:col>
      <xdr:colOff>1076325</xdr:colOff>
      <xdr:row>13</xdr:row>
      <xdr:rowOff>166688</xdr:rowOff>
    </xdr:to>
    <xdr:sp macro="" textlink="">
      <xdr:nvSpPr>
        <xdr:cNvPr id="17" name="Rectangle à coins arrondis 16">
          <a:hlinkClick xmlns:r="http://schemas.openxmlformats.org/officeDocument/2006/relationships" r:id="rId17"/>
        </xdr:cNvPr>
        <xdr:cNvSpPr/>
      </xdr:nvSpPr>
      <xdr:spPr>
        <a:xfrm>
          <a:off x="15859125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Histoire</a:t>
          </a:r>
        </a:p>
      </xdr:txBody>
    </xdr:sp>
    <xdr:clientData/>
  </xdr:twoCellAnchor>
  <xdr:twoCellAnchor>
    <xdr:from>
      <xdr:col>16</xdr:col>
      <xdr:colOff>0</xdr:colOff>
      <xdr:row>14</xdr:row>
      <xdr:rowOff>185738</xdr:rowOff>
    </xdr:from>
    <xdr:to>
      <xdr:col>16</xdr:col>
      <xdr:colOff>1076325</xdr:colOff>
      <xdr:row>16</xdr:row>
      <xdr:rowOff>166688</xdr:rowOff>
    </xdr:to>
    <xdr:sp macro="" textlink="">
      <xdr:nvSpPr>
        <xdr:cNvPr id="18" name="Rectangle à coins arrondis 17">
          <a:hlinkClick xmlns:r="http://schemas.openxmlformats.org/officeDocument/2006/relationships" r:id="rId18"/>
        </xdr:cNvPr>
        <xdr:cNvSpPr/>
      </xdr:nvSpPr>
      <xdr:spPr>
        <a:xfrm>
          <a:off x="12058650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Géographie</a:t>
          </a:r>
        </a:p>
      </xdr:txBody>
    </xdr:sp>
    <xdr:clientData/>
  </xdr:twoCellAnchor>
  <xdr:twoCellAnchor>
    <xdr:from>
      <xdr:col>18</xdr:col>
      <xdr:colOff>0</xdr:colOff>
      <xdr:row>14</xdr:row>
      <xdr:rowOff>185738</xdr:rowOff>
    </xdr:from>
    <xdr:to>
      <xdr:col>18</xdr:col>
      <xdr:colOff>1076325</xdr:colOff>
      <xdr:row>16</xdr:row>
      <xdr:rowOff>166688</xdr:rowOff>
    </xdr:to>
    <xdr:sp macro="" textlink="">
      <xdr:nvSpPr>
        <xdr:cNvPr id="19" name="Rectangle à coins arrondis 18">
          <a:hlinkClick xmlns:r="http://schemas.openxmlformats.org/officeDocument/2006/relationships" r:id="rId19"/>
        </xdr:cNvPr>
        <xdr:cNvSpPr/>
      </xdr:nvSpPr>
      <xdr:spPr>
        <a:xfrm>
          <a:off x="13325475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0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Sciences</a:t>
          </a:r>
        </a:p>
      </xdr:txBody>
    </xdr:sp>
    <xdr:clientData/>
  </xdr:twoCellAnchor>
  <xdr:twoCellAnchor>
    <xdr:from>
      <xdr:col>20</xdr:col>
      <xdr:colOff>0</xdr:colOff>
      <xdr:row>14</xdr:row>
      <xdr:rowOff>185738</xdr:rowOff>
    </xdr:from>
    <xdr:to>
      <xdr:col>20</xdr:col>
      <xdr:colOff>1076325</xdr:colOff>
      <xdr:row>16</xdr:row>
      <xdr:rowOff>166688</xdr:rowOff>
    </xdr:to>
    <xdr:sp macro="" textlink="">
      <xdr:nvSpPr>
        <xdr:cNvPr id="20" name="Rectangle à coins arrondis 19">
          <a:hlinkClick xmlns:r="http://schemas.openxmlformats.org/officeDocument/2006/relationships" r:id="rId21"/>
        </xdr:cNvPr>
        <xdr:cNvSpPr/>
      </xdr:nvSpPr>
      <xdr:spPr>
        <a:xfrm>
          <a:off x="14592300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Anglais</a:t>
          </a:r>
        </a:p>
      </xdr:txBody>
    </xdr:sp>
    <xdr:clientData/>
  </xdr:twoCellAnchor>
  <xdr:twoCellAnchor>
    <xdr:from>
      <xdr:col>22</xdr:col>
      <xdr:colOff>0</xdr:colOff>
      <xdr:row>14</xdr:row>
      <xdr:rowOff>185738</xdr:rowOff>
    </xdr:from>
    <xdr:to>
      <xdr:col>22</xdr:col>
      <xdr:colOff>1076325</xdr:colOff>
      <xdr:row>16</xdr:row>
      <xdr:rowOff>166688</xdr:rowOff>
    </xdr:to>
    <xdr:sp macro="" textlink="">
      <xdr:nvSpPr>
        <xdr:cNvPr id="21" name="Rectangle à coins arrondis 20">
          <a:hlinkClick xmlns:r="http://schemas.openxmlformats.org/officeDocument/2006/relationships" r:id="rId22"/>
        </xdr:cNvPr>
        <xdr:cNvSpPr/>
      </xdr:nvSpPr>
      <xdr:spPr>
        <a:xfrm>
          <a:off x="15859125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EPS</a:t>
          </a:r>
        </a:p>
      </xdr:txBody>
    </xdr:sp>
    <xdr:clientData/>
  </xdr:twoCellAnchor>
  <xdr:twoCellAnchor>
    <xdr:from>
      <xdr:col>16</xdr:col>
      <xdr:colOff>0</xdr:colOff>
      <xdr:row>17</xdr:row>
      <xdr:rowOff>185738</xdr:rowOff>
    </xdr:from>
    <xdr:to>
      <xdr:col>16</xdr:col>
      <xdr:colOff>1076325</xdr:colOff>
      <xdr:row>19</xdr:row>
      <xdr:rowOff>166688</xdr:rowOff>
    </xdr:to>
    <xdr:sp macro="" textlink="">
      <xdr:nvSpPr>
        <xdr:cNvPr id="22" name="Rectangle à coins arrondis 21">
          <a:hlinkClick xmlns:r="http://schemas.openxmlformats.org/officeDocument/2006/relationships" r:id="rId23"/>
        </xdr:cNvPr>
        <xdr:cNvSpPr/>
      </xdr:nvSpPr>
      <xdr:spPr>
        <a:xfrm>
          <a:off x="12058650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ysClr val="windowText" lastClr="000000"/>
              </a:solidFill>
            </a:rPr>
            <a:t>Comportement</a:t>
          </a:r>
        </a:p>
      </xdr:txBody>
    </xdr:sp>
    <xdr:clientData/>
  </xdr:twoCellAnchor>
  <xdr:twoCellAnchor>
    <xdr:from>
      <xdr:col>18</xdr:col>
      <xdr:colOff>0</xdr:colOff>
      <xdr:row>17</xdr:row>
      <xdr:rowOff>185738</xdr:rowOff>
    </xdr:from>
    <xdr:to>
      <xdr:col>18</xdr:col>
      <xdr:colOff>1076325</xdr:colOff>
      <xdr:row>19</xdr:row>
      <xdr:rowOff>166688</xdr:rowOff>
    </xdr:to>
    <xdr:sp macro="" textlink="">
      <xdr:nvSpPr>
        <xdr:cNvPr id="23" name="Rectangle à coins arrondis 22">
          <a:hlinkClick xmlns:r="http://schemas.openxmlformats.org/officeDocument/2006/relationships" r:id="rId24"/>
        </xdr:cNvPr>
        <xdr:cNvSpPr/>
      </xdr:nvSpPr>
      <xdr:spPr>
        <a:xfrm>
          <a:off x="13325475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Bilans</a:t>
          </a:r>
        </a:p>
      </xdr:txBody>
    </xdr:sp>
    <xdr:clientData/>
  </xdr:twoCellAnchor>
  <xdr:twoCellAnchor>
    <xdr:from>
      <xdr:col>20</xdr:col>
      <xdr:colOff>0</xdr:colOff>
      <xdr:row>17</xdr:row>
      <xdr:rowOff>185738</xdr:rowOff>
    </xdr:from>
    <xdr:to>
      <xdr:col>20</xdr:col>
      <xdr:colOff>1076325</xdr:colOff>
      <xdr:row>19</xdr:row>
      <xdr:rowOff>166688</xdr:rowOff>
    </xdr:to>
    <xdr:sp macro="" textlink="">
      <xdr:nvSpPr>
        <xdr:cNvPr id="24" name="Rectangle à coins arrondis 23">
          <a:hlinkClick xmlns:r="http://schemas.openxmlformats.org/officeDocument/2006/relationships" r:id="rId25"/>
        </xdr:cNvPr>
        <xdr:cNvSpPr/>
      </xdr:nvSpPr>
      <xdr:spPr>
        <a:xfrm>
          <a:off x="14592300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Bulletins</a:t>
          </a:r>
        </a:p>
      </xdr:txBody>
    </xdr:sp>
    <xdr:clientData/>
  </xdr:twoCellAnchor>
  <xdr:twoCellAnchor>
    <xdr:from>
      <xdr:col>22</xdr:col>
      <xdr:colOff>0</xdr:colOff>
      <xdr:row>17</xdr:row>
      <xdr:rowOff>185738</xdr:rowOff>
    </xdr:from>
    <xdr:to>
      <xdr:col>22</xdr:col>
      <xdr:colOff>1076325</xdr:colOff>
      <xdr:row>19</xdr:row>
      <xdr:rowOff>166688</xdr:rowOff>
    </xdr:to>
    <xdr:sp macro="" textlink="">
      <xdr:nvSpPr>
        <xdr:cNvPr id="25" name="Rectangle à coins arrondis 24">
          <a:hlinkClick xmlns:r="http://schemas.openxmlformats.org/officeDocument/2006/relationships" r:id="rId26"/>
        </xdr:cNvPr>
        <xdr:cNvSpPr/>
      </xdr:nvSpPr>
      <xdr:spPr>
        <a:xfrm>
          <a:off x="15859125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Données</a:t>
          </a:r>
        </a:p>
      </xdr:txBody>
    </xdr:sp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0</xdr:colOff>
      <xdr:row>3</xdr:row>
      <xdr:rowOff>0</xdr:rowOff>
    </xdr:from>
    <xdr:to>
      <xdr:col>16</xdr:col>
      <xdr:colOff>1076325</xdr:colOff>
      <xdr:row>4</xdr:row>
      <xdr:rowOff>171450</xdr:rowOff>
    </xdr:to>
    <xdr:sp macro="" textlink="">
      <xdr:nvSpPr>
        <xdr:cNvPr id="26" name="Rectangle à coins arrondis 25">
          <a:hlinkClick xmlns:r="http://schemas.openxmlformats.org/officeDocument/2006/relationships" r:id="rId1"/>
        </xdr:cNvPr>
        <xdr:cNvSpPr/>
      </xdr:nvSpPr>
      <xdr:spPr>
        <a:xfrm>
          <a:off x="12058650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Orthographe</a:t>
          </a:r>
        </a:p>
      </xdr:txBody>
    </xdr:sp>
    <xdr:clientData/>
  </xdr:twoCellAnchor>
  <xdr:twoCellAnchor>
    <xdr:from>
      <xdr:col>18</xdr:col>
      <xdr:colOff>0</xdr:colOff>
      <xdr:row>3</xdr:row>
      <xdr:rowOff>0</xdr:rowOff>
    </xdr:from>
    <xdr:to>
      <xdr:col>18</xdr:col>
      <xdr:colOff>1076325</xdr:colOff>
      <xdr:row>4</xdr:row>
      <xdr:rowOff>171450</xdr:rowOff>
    </xdr:to>
    <xdr:sp macro="" textlink="">
      <xdr:nvSpPr>
        <xdr:cNvPr id="27" name="Rectangle à coins arrondis 26">
          <a:hlinkClick xmlns:r="http://schemas.openxmlformats.org/officeDocument/2006/relationships" r:id="rId3"/>
        </xdr:cNvPr>
        <xdr:cNvSpPr/>
      </xdr:nvSpPr>
      <xdr:spPr>
        <a:xfrm>
          <a:off x="13325475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Conjugaison</a:t>
          </a:r>
        </a:p>
      </xdr:txBody>
    </xdr:sp>
    <xdr:clientData/>
  </xdr:twoCellAnchor>
  <xdr:twoCellAnchor>
    <xdr:from>
      <xdr:col>20</xdr:col>
      <xdr:colOff>0</xdr:colOff>
      <xdr:row>3</xdr:row>
      <xdr:rowOff>0</xdr:rowOff>
    </xdr:from>
    <xdr:to>
      <xdr:col>20</xdr:col>
      <xdr:colOff>1076325</xdr:colOff>
      <xdr:row>4</xdr:row>
      <xdr:rowOff>171450</xdr:rowOff>
    </xdr:to>
    <xdr:sp macro="" textlink="">
      <xdr:nvSpPr>
        <xdr:cNvPr id="28" name="Rectangle à coins arrondis 27">
          <a:hlinkClick xmlns:r="http://schemas.openxmlformats.org/officeDocument/2006/relationships" r:id="rId4"/>
        </xdr:cNvPr>
        <xdr:cNvSpPr/>
      </xdr:nvSpPr>
      <xdr:spPr>
        <a:xfrm>
          <a:off x="14592300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Grammaire</a:t>
          </a:r>
        </a:p>
      </xdr:txBody>
    </xdr:sp>
    <xdr:clientData/>
  </xdr:twoCellAnchor>
  <xdr:twoCellAnchor>
    <xdr:from>
      <xdr:col>22</xdr:col>
      <xdr:colOff>0</xdr:colOff>
      <xdr:row>3</xdr:row>
      <xdr:rowOff>0</xdr:rowOff>
    </xdr:from>
    <xdr:to>
      <xdr:col>22</xdr:col>
      <xdr:colOff>1076325</xdr:colOff>
      <xdr:row>4</xdr:row>
      <xdr:rowOff>171450</xdr:rowOff>
    </xdr:to>
    <xdr:sp macro="" textlink="">
      <xdr:nvSpPr>
        <xdr:cNvPr id="29" name="Rectangle à coins arrondis 28">
          <a:hlinkClick xmlns:r="http://schemas.openxmlformats.org/officeDocument/2006/relationships" r:id="rId5"/>
        </xdr:cNvPr>
        <xdr:cNvSpPr/>
      </xdr:nvSpPr>
      <xdr:spPr>
        <a:xfrm>
          <a:off x="15859125" y="60007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Vocabulaire</a:t>
          </a:r>
        </a:p>
      </xdr:txBody>
    </xdr:sp>
    <xdr:clientData/>
  </xdr:twoCellAnchor>
  <xdr:twoCellAnchor>
    <xdr:from>
      <xdr:col>16</xdr:col>
      <xdr:colOff>0</xdr:colOff>
      <xdr:row>5</xdr:row>
      <xdr:rowOff>185738</xdr:rowOff>
    </xdr:from>
    <xdr:to>
      <xdr:col>16</xdr:col>
      <xdr:colOff>1076325</xdr:colOff>
      <xdr:row>7</xdr:row>
      <xdr:rowOff>166688</xdr:rowOff>
    </xdr:to>
    <xdr:sp macro="" textlink="">
      <xdr:nvSpPr>
        <xdr:cNvPr id="30" name="Rectangle à coins arrondis 29">
          <a:hlinkClick xmlns:r="http://schemas.openxmlformats.org/officeDocument/2006/relationships" r:id="rId6"/>
        </xdr:cNvPr>
        <xdr:cNvSpPr/>
      </xdr:nvSpPr>
      <xdr:spPr>
        <a:xfrm>
          <a:off x="12058650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Ecrit</a:t>
          </a:r>
        </a:p>
      </xdr:txBody>
    </xdr:sp>
    <xdr:clientData/>
  </xdr:twoCellAnchor>
  <xdr:twoCellAnchor>
    <xdr:from>
      <xdr:col>18</xdr:col>
      <xdr:colOff>0</xdr:colOff>
      <xdr:row>5</xdr:row>
      <xdr:rowOff>185738</xdr:rowOff>
    </xdr:from>
    <xdr:to>
      <xdr:col>18</xdr:col>
      <xdr:colOff>1076325</xdr:colOff>
      <xdr:row>7</xdr:row>
      <xdr:rowOff>166688</xdr:rowOff>
    </xdr:to>
    <xdr:sp macro="" textlink="">
      <xdr:nvSpPr>
        <xdr:cNvPr id="31" name="Rectangle à coins arrondis 30">
          <a:hlinkClick xmlns:r="http://schemas.openxmlformats.org/officeDocument/2006/relationships" r:id="rId7"/>
        </xdr:cNvPr>
        <xdr:cNvSpPr/>
      </xdr:nvSpPr>
      <xdr:spPr>
        <a:xfrm>
          <a:off x="13325475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Dictée</a:t>
          </a:r>
        </a:p>
      </xdr:txBody>
    </xdr:sp>
    <xdr:clientData/>
  </xdr:twoCellAnchor>
  <xdr:twoCellAnchor>
    <xdr:from>
      <xdr:col>20</xdr:col>
      <xdr:colOff>0</xdr:colOff>
      <xdr:row>5</xdr:row>
      <xdr:rowOff>185738</xdr:rowOff>
    </xdr:from>
    <xdr:to>
      <xdr:col>20</xdr:col>
      <xdr:colOff>1076325</xdr:colOff>
      <xdr:row>7</xdr:row>
      <xdr:rowOff>166688</xdr:rowOff>
    </xdr:to>
    <xdr:sp macro="" textlink="">
      <xdr:nvSpPr>
        <xdr:cNvPr id="32" name="Rectangle à coins arrondis 31">
          <a:hlinkClick xmlns:r="http://schemas.openxmlformats.org/officeDocument/2006/relationships" r:id="rId8"/>
        </xdr:cNvPr>
        <xdr:cNvSpPr/>
      </xdr:nvSpPr>
      <xdr:spPr>
        <a:xfrm>
          <a:off x="14592300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Exposé</a:t>
          </a:r>
        </a:p>
      </xdr:txBody>
    </xdr:sp>
    <xdr:clientData/>
  </xdr:twoCellAnchor>
  <xdr:twoCellAnchor>
    <xdr:from>
      <xdr:col>22</xdr:col>
      <xdr:colOff>0</xdr:colOff>
      <xdr:row>5</xdr:row>
      <xdr:rowOff>185738</xdr:rowOff>
    </xdr:from>
    <xdr:to>
      <xdr:col>22</xdr:col>
      <xdr:colOff>1076325</xdr:colOff>
      <xdr:row>7</xdr:row>
      <xdr:rowOff>166688</xdr:rowOff>
    </xdr:to>
    <xdr:sp macro="" textlink="">
      <xdr:nvSpPr>
        <xdr:cNvPr id="33" name="Rectangle à coins arrondis 32">
          <a:hlinkClick xmlns:r="http://schemas.openxmlformats.org/officeDocument/2006/relationships" r:id="rId9"/>
        </xdr:cNvPr>
        <xdr:cNvSpPr/>
      </xdr:nvSpPr>
      <xdr:spPr>
        <a:xfrm>
          <a:off x="15859125" y="1166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Lecture</a:t>
          </a:r>
        </a:p>
      </xdr:txBody>
    </xdr:sp>
    <xdr:clientData/>
  </xdr:twoCellAnchor>
  <xdr:twoCellAnchor>
    <xdr:from>
      <xdr:col>16</xdr:col>
      <xdr:colOff>0</xdr:colOff>
      <xdr:row>8</xdr:row>
      <xdr:rowOff>185738</xdr:rowOff>
    </xdr:from>
    <xdr:to>
      <xdr:col>16</xdr:col>
      <xdr:colOff>1076325</xdr:colOff>
      <xdr:row>10</xdr:row>
      <xdr:rowOff>166688</xdr:rowOff>
    </xdr:to>
    <xdr:sp macro="" textlink="">
      <xdr:nvSpPr>
        <xdr:cNvPr id="34" name="Rectangle à coins arrondis 33">
          <a:hlinkClick xmlns:r="http://schemas.openxmlformats.org/officeDocument/2006/relationships" r:id="rId10"/>
        </xdr:cNvPr>
        <xdr:cNvSpPr/>
      </xdr:nvSpPr>
      <xdr:spPr>
        <a:xfrm>
          <a:off x="12058650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Poésie</a:t>
          </a:r>
        </a:p>
      </xdr:txBody>
    </xdr:sp>
    <xdr:clientData/>
  </xdr:twoCellAnchor>
  <xdr:twoCellAnchor>
    <xdr:from>
      <xdr:col>18</xdr:col>
      <xdr:colOff>0</xdr:colOff>
      <xdr:row>8</xdr:row>
      <xdr:rowOff>185738</xdr:rowOff>
    </xdr:from>
    <xdr:to>
      <xdr:col>18</xdr:col>
      <xdr:colOff>1076325</xdr:colOff>
      <xdr:row>10</xdr:row>
      <xdr:rowOff>166688</xdr:rowOff>
    </xdr:to>
    <xdr:sp macro="" textlink="">
      <xdr:nvSpPr>
        <xdr:cNvPr id="35" name="Rectangle à coins arrondis 34">
          <a:hlinkClick xmlns:r="http://schemas.openxmlformats.org/officeDocument/2006/relationships" r:id="rId11"/>
        </xdr:cNvPr>
        <xdr:cNvSpPr/>
      </xdr:nvSpPr>
      <xdr:spPr>
        <a:xfrm>
          <a:off x="13325475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Numération</a:t>
          </a:r>
        </a:p>
      </xdr:txBody>
    </xdr:sp>
    <xdr:clientData/>
  </xdr:twoCellAnchor>
  <xdr:twoCellAnchor>
    <xdr:from>
      <xdr:col>20</xdr:col>
      <xdr:colOff>0</xdr:colOff>
      <xdr:row>8</xdr:row>
      <xdr:rowOff>185738</xdr:rowOff>
    </xdr:from>
    <xdr:to>
      <xdr:col>20</xdr:col>
      <xdr:colOff>1076325</xdr:colOff>
      <xdr:row>10</xdr:row>
      <xdr:rowOff>166688</xdr:rowOff>
    </xdr:to>
    <xdr:sp macro="" textlink="">
      <xdr:nvSpPr>
        <xdr:cNvPr id="36" name="Rectangle à coins arrondis 35">
          <a:hlinkClick xmlns:r="http://schemas.openxmlformats.org/officeDocument/2006/relationships" r:id="rId12"/>
        </xdr:cNvPr>
        <xdr:cNvSpPr/>
      </xdr:nvSpPr>
      <xdr:spPr>
        <a:xfrm>
          <a:off x="14592300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Calcul</a:t>
          </a:r>
        </a:p>
      </xdr:txBody>
    </xdr:sp>
    <xdr:clientData/>
  </xdr:twoCellAnchor>
  <xdr:twoCellAnchor>
    <xdr:from>
      <xdr:col>22</xdr:col>
      <xdr:colOff>0</xdr:colOff>
      <xdr:row>8</xdr:row>
      <xdr:rowOff>185738</xdr:rowOff>
    </xdr:from>
    <xdr:to>
      <xdr:col>22</xdr:col>
      <xdr:colOff>1076325</xdr:colOff>
      <xdr:row>10</xdr:row>
      <xdr:rowOff>166688</xdr:rowOff>
    </xdr:to>
    <xdr:sp macro="" textlink="">
      <xdr:nvSpPr>
        <xdr:cNvPr id="37" name="Rectangle à coins arrondis 36">
          <a:hlinkClick xmlns:r="http://schemas.openxmlformats.org/officeDocument/2006/relationships" r:id="rId13"/>
        </xdr:cNvPr>
        <xdr:cNvSpPr/>
      </xdr:nvSpPr>
      <xdr:spPr>
        <a:xfrm>
          <a:off x="15859125" y="1738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Calcul</a:t>
          </a:r>
          <a:r>
            <a:rPr lang="fr-FR" sz="1100" b="1" baseline="0">
              <a:solidFill>
                <a:sysClr val="windowText" lastClr="000000"/>
              </a:solidFill>
            </a:rPr>
            <a:t> mental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16</xdr:col>
      <xdr:colOff>0</xdr:colOff>
      <xdr:row>11</xdr:row>
      <xdr:rowOff>185738</xdr:rowOff>
    </xdr:from>
    <xdr:to>
      <xdr:col>16</xdr:col>
      <xdr:colOff>1076325</xdr:colOff>
      <xdr:row>13</xdr:row>
      <xdr:rowOff>166688</xdr:rowOff>
    </xdr:to>
    <xdr:sp macro="" textlink="">
      <xdr:nvSpPr>
        <xdr:cNvPr id="38" name="Rectangle à coins arrondis 37">
          <a:hlinkClick xmlns:r="http://schemas.openxmlformats.org/officeDocument/2006/relationships" r:id="rId14"/>
        </xdr:cNvPr>
        <xdr:cNvSpPr/>
      </xdr:nvSpPr>
      <xdr:spPr>
        <a:xfrm>
          <a:off x="12058650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Problèmes</a:t>
          </a:r>
        </a:p>
      </xdr:txBody>
    </xdr:sp>
    <xdr:clientData/>
  </xdr:twoCellAnchor>
  <xdr:twoCellAnchor>
    <xdr:from>
      <xdr:col>18</xdr:col>
      <xdr:colOff>0</xdr:colOff>
      <xdr:row>11</xdr:row>
      <xdr:rowOff>185738</xdr:rowOff>
    </xdr:from>
    <xdr:to>
      <xdr:col>18</xdr:col>
      <xdr:colOff>1076325</xdr:colOff>
      <xdr:row>13</xdr:row>
      <xdr:rowOff>166688</xdr:rowOff>
    </xdr:to>
    <xdr:sp macro="" textlink="">
      <xdr:nvSpPr>
        <xdr:cNvPr id="39" name="Rectangle à coins arrondis 38">
          <a:hlinkClick xmlns:r="http://schemas.openxmlformats.org/officeDocument/2006/relationships" r:id="rId15"/>
        </xdr:cNvPr>
        <xdr:cNvSpPr/>
      </xdr:nvSpPr>
      <xdr:spPr>
        <a:xfrm>
          <a:off x="13325475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Mesures</a:t>
          </a:r>
        </a:p>
      </xdr:txBody>
    </xdr:sp>
    <xdr:clientData/>
  </xdr:twoCellAnchor>
  <xdr:twoCellAnchor>
    <xdr:from>
      <xdr:col>20</xdr:col>
      <xdr:colOff>0</xdr:colOff>
      <xdr:row>11</xdr:row>
      <xdr:rowOff>185738</xdr:rowOff>
    </xdr:from>
    <xdr:to>
      <xdr:col>20</xdr:col>
      <xdr:colOff>1076325</xdr:colOff>
      <xdr:row>13</xdr:row>
      <xdr:rowOff>166688</xdr:rowOff>
    </xdr:to>
    <xdr:sp macro="" textlink="">
      <xdr:nvSpPr>
        <xdr:cNvPr id="40" name="Rectangle à coins arrondis 39">
          <a:hlinkClick xmlns:r="http://schemas.openxmlformats.org/officeDocument/2006/relationships" r:id="rId16"/>
        </xdr:cNvPr>
        <xdr:cNvSpPr/>
      </xdr:nvSpPr>
      <xdr:spPr>
        <a:xfrm>
          <a:off x="14592300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Géométrie</a:t>
          </a:r>
        </a:p>
      </xdr:txBody>
    </xdr:sp>
    <xdr:clientData/>
  </xdr:twoCellAnchor>
  <xdr:twoCellAnchor>
    <xdr:from>
      <xdr:col>22</xdr:col>
      <xdr:colOff>0</xdr:colOff>
      <xdr:row>11</xdr:row>
      <xdr:rowOff>185738</xdr:rowOff>
    </xdr:from>
    <xdr:to>
      <xdr:col>22</xdr:col>
      <xdr:colOff>1076325</xdr:colOff>
      <xdr:row>13</xdr:row>
      <xdr:rowOff>166688</xdr:rowOff>
    </xdr:to>
    <xdr:sp macro="" textlink="">
      <xdr:nvSpPr>
        <xdr:cNvPr id="41" name="Rectangle à coins arrondis 40">
          <a:hlinkClick xmlns:r="http://schemas.openxmlformats.org/officeDocument/2006/relationships" r:id="rId17"/>
        </xdr:cNvPr>
        <xdr:cNvSpPr/>
      </xdr:nvSpPr>
      <xdr:spPr>
        <a:xfrm>
          <a:off x="15859125" y="2309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Histoire</a:t>
          </a:r>
        </a:p>
      </xdr:txBody>
    </xdr:sp>
    <xdr:clientData/>
  </xdr:twoCellAnchor>
  <xdr:twoCellAnchor>
    <xdr:from>
      <xdr:col>16</xdr:col>
      <xdr:colOff>0</xdr:colOff>
      <xdr:row>14</xdr:row>
      <xdr:rowOff>185738</xdr:rowOff>
    </xdr:from>
    <xdr:to>
      <xdr:col>16</xdr:col>
      <xdr:colOff>1076325</xdr:colOff>
      <xdr:row>16</xdr:row>
      <xdr:rowOff>166688</xdr:rowOff>
    </xdr:to>
    <xdr:sp macro="" textlink="">
      <xdr:nvSpPr>
        <xdr:cNvPr id="42" name="Rectangle à coins arrondis 41">
          <a:hlinkClick xmlns:r="http://schemas.openxmlformats.org/officeDocument/2006/relationships" r:id="rId18"/>
        </xdr:cNvPr>
        <xdr:cNvSpPr/>
      </xdr:nvSpPr>
      <xdr:spPr>
        <a:xfrm>
          <a:off x="12058650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Géographie</a:t>
          </a:r>
        </a:p>
      </xdr:txBody>
    </xdr:sp>
    <xdr:clientData/>
  </xdr:twoCellAnchor>
  <xdr:twoCellAnchor>
    <xdr:from>
      <xdr:col>18</xdr:col>
      <xdr:colOff>0</xdr:colOff>
      <xdr:row>14</xdr:row>
      <xdr:rowOff>185738</xdr:rowOff>
    </xdr:from>
    <xdr:to>
      <xdr:col>18</xdr:col>
      <xdr:colOff>1076325</xdr:colOff>
      <xdr:row>16</xdr:row>
      <xdr:rowOff>166688</xdr:rowOff>
    </xdr:to>
    <xdr:sp macro="" textlink="">
      <xdr:nvSpPr>
        <xdr:cNvPr id="43" name="Rectangle à coins arrondis 42">
          <a:hlinkClick xmlns:r="http://schemas.openxmlformats.org/officeDocument/2006/relationships" r:id="rId19"/>
        </xdr:cNvPr>
        <xdr:cNvSpPr/>
      </xdr:nvSpPr>
      <xdr:spPr>
        <a:xfrm>
          <a:off x="13325475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Sciences</a:t>
          </a:r>
        </a:p>
      </xdr:txBody>
    </xdr:sp>
    <xdr:clientData/>
  </xdr:twoCellAnchor>
  <xdr:twoCellAnchor>
    <xdr:from>
      <xdr:col>20</xdr:col>
      <xdr:colOff>0</xdr:colOff>
      <xdr:row>14</xdr:row>
      <xdr:rowOff>185738</xdr:rowOff>
    </xdr:from>
    <xdr:to>
      <xdr:col>20</xdr:col>
      <xdr:colOff>1076325</xdr:colOff>
      <xdr:row>16</xdr:row>
      <xdr:rowOff>166688</xdr:rowOff>
    </xdr:to>
    <xdr:sp macro="" textlink="">
      <xdr:nvSpPr>
        <xdr:cNvPr id="44" name="Rectangle à coins arrondis 43">
          <a:hlinkClick xmlns:r="http://schemas.openxmlformats.org/officeDocument/2006/relationships" r:id="rId20"/>
        </xdr:cNvPr>
        <xdr:cNvSpPr/>
      </xdr:nvSpPr>
      <xdr:spPr>
        <a:xfrm>
          <a:off x="14592300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1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Anglais</a:t>
          </a:r>
        </a:p>
      </xdr:txBody>
    </xdr:sp>
    <xdr:clientData/>
  </xdr:twoCellAnchor>
  <xdr:twoCellAnchor>
    <xdr:from>
      <xdr:col>22</xdr:col>
      <xdr:colOff>0</xdr:colOff>
      <xdr:row>14</xdr:row>
      <xdr:rowOff>185738</xdr:rowOff>
    </xdr:from>
    <xdr:to>
      <xdr:col>22</xdr:col>
      <xdr:colOff>1076325</xdr:colOff>
      <xdr:row>16</xdr:row>
      <xdr:rowOff>166688</xdr:rowOff>
    </xdr:to>
    <xdr:sp macro="" textlink="">
      <xdr:nvSpPr>
        <xdr:cNvPr id="45" name="Rectangle à coins arrondis 44">
          <a:hlinkClick xmlns:r="http://schemas.openxmlformats.org/officeDocument/2006/relationships" r:id="rId22"/>
        </xdr:cNvPr>
        <xdr:cNvSpPr/>
      </xdr:nvSpPr>
      <xdr:spPr>
        <a:xfrm>
          <a:off x="15859125" y="28813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EPS</a:t>
          </a:r>
        </a:p>
      </xdr:txBody>
    </xdr:sp>
    <xdr:clientData/>
  </xdr:twoCellAnchor>
  <xdr:twoCellAnchor>
    <xdr:from>
      <xdr:col>16</xdr:col>
      <xdr:colOff>0</xdr:colOff>
      <xdr:row>17</xdr:row>
      <xdr:rowOff>185738</xdr:rowOff>
    </xdr:from>
    <xdr:to>
      <xdr:col>16</xdr:col>
      <xdr:colOff>1076325</xdr:colOff>
      <xdr:row>19</xdr:row>
      <xdr:rowOff>166688</xdr:rowOff>
    </xdr:to>
    <xdr:sp macro="" textlink="">
      <xdr:nvSpPr>
        <xdr:cNvPr id="46" name="Rectangle à coins arrondis 45">
          <a:hlinkClick xmlns:r="http://schemas.openxmlformats.org/officeDocument/2006/relationships" r:id="rId23"/>
        </xdr:cNvPr>
        <xdr:cNvSpPr/>
      </xdr:nvSpPr>
      <xdr:spPr>
        <a:xfrm>
          <a:off x="12058650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ysClr val="windowText" lastClr="000000"/>
              </a:solidFill>
            </a:rPr>
            <a:t>Comportement</a:t>
          </a:r>
        </a:p>
      </xdr:txBody>
    </xdr:sp>
    <xdr:clientData/>
  </xdr:twoCellAnchor>
  <xdr:twoCellAnchor>
    <xdr:from>
      <xdr:col>18</xdr:col>
      <xdr:colOff>0</xdr:colOff>
      <xdr:row>17</xdr:row>
      <xdr:rowOff>185738</xdr:rowOff>
    </xdr:from>
    <xdr:to>
      <xdr:col>18</xdr:col>
      <xdr:colOff>1076325</xdr:colOff>
      <xdr:row>19</xdr:row>
      <xdr:rowOff>166688</xdr:rowOff>
    </xdr:to>
    <xdr:sp macro="" textlink="">
      <xdr:nvSpPr>
        <xdr:cNvPr id="47" name="Rectangle à coins arrondis 46">
          <a:hlinkClick xmlns:r="http://schemas.openxmlformats.org/officeDocument/2006/relationships" r:id="rId24"/>
        </xdr:cNvPr>
        <xdr:cNvSpPr/>
      </xdr:nvSpPr>
      <xdr:spPr>
        <a:xfrm>
          <a:off x="13325475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Bilans</a:t>
          </a:r>
        </a:p>
      </xdr:txBody>
    </xdr:sp>
    <xdr:clientData/>
  </xdr:twoCellAnchor>
  <xdr:twoCellAnchor>
    <xdr:from>
      <xdr:col>20</xdr:col>
      <xdr:colOff>0</xdr:colOff>
      <xdr:row>17</xdr:row>
      <xdr:rowOff>185738</xdr:rowOff>
    </xdr:from>
    <xdr:to>
      <xdr:col>20</xdr:col>
      <xdr:colOff>1076325</xdr:colOff>
      <xdr:row>19</xdr:row>
      <xdr:rowOff>166688</xdr:rowOff>
    </xdr:to>
    <xdr:sp macro="" textlink="">
      <xdr:nvSpPr>
        <xdr:cNvPr id="48" name="Rectangle à coins arrondis 47">
          <a:hlinkClick xmlns:r="http://schemas.openxmlformats.org/officeDocument/2006/relationships" r:id="rId25"/>
        </xdr:cNvPr>
        <xdr:cNvSpPr/>
      </xdr:nvSpPr>
      <xdr:spPr>
        <a:xfrm>
          <a:off x="14592300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Bulletins</a:t>
          </a:r>
        </a:p>
      </xdr:txBody>
    </xdr:sp>
    <xdr:clientData/>
  </xdr:twoCellAnchor>
  <xdr:twoCellAnchor>
    <xdr:from>
      <xdr:col>22</xdr:col>
      <xdr:colOff>0</xdr:colOff>
      <xdr:row>17</xdr:row>
      <xdr:rowOff>185738</xdr:rowOff>
    </xdr:from>
    <xdr:to>
      <xdr:col>22</xdr:col>
      <xdr:colOff>1076325</xdr:colOff>
      <xdr:row>19</xdr:row>
      <xdr:rowOff>166688</xdr:rowOff>
    </xdr:to>
    <xdr:sp macro="" textlink="">
      <xdr:nvSpPr>
        <xdr:cNvPr id="49" name="Rectangle à coins arrondis 48">
          <a:hlinkClick xmlns:r="http://schemas.openxmlformats.org/officeDocument/2006/relationships" r:id="rId26"/>
        </xdr:cNvPr>
        <xdr:cNvSpPr/>
      </xdr:nvSpPr>
      <xdr:spPr>
        <a:xfrm>
          <a:off x="15859125" y="345281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Données</a:t>
          </a:r>
        </a:p>
      </xdr:txBody>
    </xdr:sp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3</xdr:row>
      <xdr:rowOff>9525</xdr:rowOff>
    </xdr:from>
    <xdr:to>
      <xdr:col>6</xdr:col>
      <xdr:colOff>1076325</xdr:colOff>
      <xdr:row>4</xdr:row>
      <xdr:rowOff>180975</xdr:rowOff>
    </xdr:to>
    <xdr:sp macro="" textlink="">
      <xdr:nvSpPr>
        <xdr:cNvPr id="26" name="Rectangle à coins arrondis 25">
          <a:hlinkClick xmlns:r="http://schemas.openxmlformats.org/officeDocument/2006/relationships" r:id="rId1"/>
        </xdr:cNvPr>
        <xdr:cNvSpPr/>
      </xdr:nvSpPr>
      <xdr:spPr>
        <a:xfrm>
          <a:off x="6248400" y="609600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Orthographe</a:t>
          </a:r>
        </a:p>
      </xdr:txBody>
    </xdr:sp>
    <xdr:clientData/>
  </xdr:twoCellAnchor>
  <xdr:twoCellAnchor>
    <xdr:from>
      <xdr:col>8</xdr:col>
      <xdr:colOff>0</xdr:colOff>
      <xdr:row>3</xdr:row>
      <xdr:rowOff>9525</xdr:rowOff>
    </xdr:from>
    <xdr:to>
      <xdr:col>8</xdr:col>
      <xdr:colOff>1076325</xdr:colOff>
      <xdr:row>4</xdr:row>
      <xdr:rowOff>180975</xdr:rowOff>
    </xdr:to>
    <xdr:sp macro="" textlink="">
      <xdr:nvSpPr>
        <xdr:cNvPr id="27" name="Rectangle à coins arrondis 26">
          <a:hlinkClick xmlns:r="http://schemas.openxmlformats.org/officeDocument/2006/relationships" r:id="rId3"/>
        </xdr:cNvPr>
        <xdr:cNvSpPr/>
      </xdr:nvSpPr>
      <xdr:spPr>
        <a:xfrm>
          <a:off x="7515225" y="609600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Conjugaison</a:t>
          </a:r>
        </a:p>
      </xdr:txBody>
    </xdr:sp>
    <xdr:clientData/>
  </xdr:twoCellAnchor>
  <xdr:twoCellAnchor>
    <xdr:from>
      <xdr:col>10</xdr:col>
      <xdr:colOff>0</xdr:colOff>
      <xdr:row>3</xdr:row>
      <xdr:rowOff>9525</xdr:rowOff>
    </xdr:from>
    <xdr:to>
      <xdr:col>10</xdr:col>
      <xdr:colOff>1076325</xdr:colOff>
      <xdr:row>4</xdr:row>
      <xdr:rowOff>180975</xdr:rowOff>
    </xdr:to>
    <xdr:sp macro="" textlink="">
      <xdr:nvSpPr>
        <xdr:cNvPr id="28" name="Rectangle à coins arrondis 27">
          <a:hlinkClick xmlns:r="http://schemas.openxmlformats.org/officeDocument/2006/relationships" r:id="rId4"/>
        </xdr:cNvPr>
        <xdr:cNvSpPr/>
      </xdr:nvSpPr>
      <xdr:spPr>
        <a:xfrm>
          <a:off x="8782050" y="609600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Grammaire</a:t>
          </a:r>
        </a:p>
      </xdr:txBody>
    </xdr:sp>
    <xdr:clientData/>
  </xdr:twoCellAnchor>
  <xdr:twoCellAnchor>
    <xdr:from>
      <xdr:col>12</xdr:col>
      <xdr:colOff>0</xdr:colOff>
      <xdr:row>3</xdr:row>
      <xdr:rowOff>9525</xdr:rowOff>
    </xdr:from>
    <xdr:to>
      <xdr:col>12</xdr:col>
      <xdr:colOff>1076325</xdr:colOff>
      <xdr:row>4</xdr:row>
      <xdr:rowOff>180975</xdr:rowOff>
    </xdr:to>
    <xdr:sp macro="" textlink="">
      <xdr:nvSpPr>
        <xdr:cNvPr id="29" name="Rectangle à coins arrondis 28">
          <a:hlinkClick xmlns:r="http://schemas.openxmlformats.org/officeDocument/2006/relationships" r:id="rId5"/>
        </xdr:cNvPr>
        <xdr:cNvSpPr/>
      </xdr:nvSpPr>
      <xdr:spPr>
        <a:xfrm>
          <a:off x="10048875" y="609600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Vocabulaire</a:t>
          </a:r>
        </a:p>
      </xdr:txBody>
    </xdr:sp>
    <xdr:clientData/>
  </xdr:twoCellAnchor>
  <xdr:twoCellAnchor>
    <xdr:from>
      <xdr:col>6</xdr:col>
      <xdr:colOff>0</xdr:colOff>
      <xdr:row>6</xdr:row>
      <xdr:rowOff>4763</xdr:rowOff>
    </xdr:from>
    <xdr:to>
      <xdr:col>6</xdr:col>
      <xdr:colOff>1076325</xdr:colOff>
      <xdr:row>7</xdr:row>
      <xdr:rowOff>176213</xdr:rowOff>
    </xdr:to>
    <xdr:sp macro="" textlink="">
      <xdr:nvSpPr>
        <xdr:cNvPr id="30" name="Rectangle à coins arrondis 29">
          <a:hlinkClick xmlns:r="http://schemas.openxmlformats.org/officeDocument/2006/relationships" r:id="rId6"/>
        </xdr:cNvPr>
        <xdr:cNvSpPr/>
      </xdr:nvSpPr>
      <xdr:spPr>
        <a:xfrm>
          <a:off x="6248400" y="1176338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Ecrit</a:t>
          </a:r>
        </a:p>
      </xdr:txBody>
    </xdr:sp>
    <xdr:clientData/>
  </xdr:twoCellAnchor>
  <xdr:twoCellAnchor>
    <xdr:from>
      <xdr:col>8</xdr:col>
      <xdr:colOff>0</xdr:colOff>
      <xdr:row>6</xdr:row>
      <xdr:rowOff>4763</xdr:rowOff>
    </xdr:from>
    <xdr:to>
      <xdr:col>8</xdr:col>
      <xdr:colOff>1076325</xdr:colOff>
      <xdr:row>7</xdr:row>
      <xdr:rowOff>176213</xdr:rowOff>
    </xdr:to>
    <xdr:sp macro="" textlink="">
      <xdr:nvSpPr>
        <xdr:cNvPr id="31" name="Rectangle à coins arrondis 30">
          <a:hlinkClick xmlns:r="http://schemas.openxmlformats.org/officeDocument/2006/relationships" r:id="rId7"/>
        </xdr:cNvPr>
        <xdr:cNvSpPr/>
      </xdr:nvSpPr>
      <xdr:spPr>
        <a:xfrm>
          <a:off x="7515225" y="1176338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Dictée</a:t>
          </a:r>
        </a:p>
      </xdr:txBody>
    </xdr:sp>
    <xdr:clientData/>
  </xdr:twoCellAnchor>
  <xdr:twoCellAnchor>
    <xdr:from>
      <xdr:col>10</xdr:col>
      <xdr:colOff>0</xdr:colOff>
      <xdr:row>6</xdr:row>
      <xdr:rowOff>4763</xdr:rowOff>
    </xdr:from>
    <xdr:to>
      <xdr:col>10</xdr:col>
      <xdr:colOff>1076325</xdr:colOff>
      <xdr:row>7</xdr:row>
      <xdr:rowOff>176213</xdr:rowOff>
    </xdr:to>
    <xdr:sp macro="" textlink="">
      <xdr:nvSpPr>
        <xdr:cNvPr id="32" name="Rectangle à coins arrondis 31">
          <a:hlinkClick xmlns:r="http://schemas.openxmlformats.org/officeDocument/2006/relationships" r:id="rId8"/>
        </xdr:cNvPr>
        <xdr:cNvSpPr/>
      </xdr:nvSpPr>
      <xdr:spPr>
        <a:xfrm>
          <a:off x="8782050" y="1176338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Exposé</a:t>
          </a:r>
        </a:p>
      </xdr:txBody>
    </xdr:sp>
    <xdr:clientData/>
  </xdr:twoCellAnchor>
  <xdr:twoCellAnchor>
    <xdr:from>
      <xdr:col>12</xdr:col>
      <xdr:colOff>0</xdr:colOff>
      <xdr:row>6</xdr:row>
      <xdr:rowOff>4763</xdr:rowOff>
    </xdr:from>
    <xdr:to>
      <xdr:col>12</xdr:col>
      <xdr:colOff>1076325</xdr:colOff>
      <xdr:row>7</xdr:row>
      <xdr:rowOff>176213</xdr:rowOff>
    </xdr:to>
    <xdr:sp macro="" textlink="">
      <xdr:nvSpPr>
        <xdr:cNvPr id="33" name="Rectangle à coins arrondis 32">
          <a:hlinkClick xmlns:r="http://schemas.openxmlformats.org/officeDocument/2006/relationships" r:id="rId9"/>
        </xdr:cNvPr>
        <xdr:cNvSpPr/>
      </xdr:nvSpPr>
      <xdr:spPr>
        <a:xfrm>
          <a:off x="10048875" y="1176338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Lecture</a:t>
          </a:r>
        </a:p>
      </xdr:txBody>
    </xdr:sp>
    <xdr:clientData/>
  </xdr:twoCellAnchor>
  <xdr:twoCellAnchor>
    <xdr:from>
      <xdr:col>6</xdr:col>
      <xdr:colOff>0</xdr:colOff>
      <xdr:row>9</xdr:row>
      <xdr:rowOff>4763</xdr:rowOff>
    </xdr:from>
    <xdr:to>
      <xdr:col>6</xdr:col>
      <xdr:colOff>1076325</xdr:colOff>
      <xdr:row>10</xdr:row>
      <xdr:rowOff>176213</xdr:rowOff>
    </xdr:to>
    <xdr:sp macro="" textlink="">
      <xdr:nvSpPr>
        <xdr:cNvPr id="34" name="Rectangle à coins arrondis 33">
          <a:hlinkClick xmlns:r="http://schemas.openxmlformats.org/officeDocument/2006/relationships" r:id="rId10"/>
        </xdr:cNvPr>
        <xdr:cNvSpPr/>
      </xdr:nvSpPr>
      <xdr:spPr>
        <a:xfrm>
          <a:off x="6248400" y="1747838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Poésie</a:t>
          </a:r>
        </a:p>
      </xdr:txBody>
    </xdr:sp>
    <xdr:clientData/>
  </xdr:twoCellAnchor>
  <xdr:twoCellAnchor>
    <xdr:from>
      <xdr:col>8</xdr:col>
      <xdr:colOff>0</xdr:colOff>
      <xdr:row>9</xdr:row>
      <xdr:rowOff>4763</xdr:rowOff>
    </xdr:from>
    <xdr:to>
      <xdr:col>8</xdr:col>
      <xdr:colOff>1076325</xdr:colOff>
      <xdr:row>10</xdr:row>
      <xdr:rowOff>176213</xdr:rowOff>
    </xdr:to>
    <xdr:sp macro="" textlink="">
      <xdr:nvSpPr>
        <xdr:cNvPr id="35" name="Rectangle à coins arrondis 34">
          <a:hlinkClick xmlns:r="http://schemas.openxmlformats.org/officeDocument/2006/relationships" r:id="rId11"/>
        </xdr:cNvPr>
        <xdr:cNvSpPr/>
      </xdr:nvSpPr>
      <xdr:spPr>
        <a:xfrm>
          <a:off x="7515225" y="1747838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Numération</a:t>
          </a:r>
        </a:p>
      </xdr:txBody>
    </xdr:sp>
    <xdr:clientData/>
  </xdr:twoCellAnchor>
  <xdr:twoCellAnchor>
    <xdr:from>
      <xdr:col>10</xdr:col>
      <xdr:colOff>0</xdr:colOff>
      <xdr:row>9</xdr:row>
      <xdr:rowOff>4763</xdr:rowOff>
    </xdr:from>
    <xdr:to>
      <xdr:col>10</xdr:col>
      <xdr:colOff>1076325</xdr:colOff>
      <xdr:row>10</xdr:row>
      <xdr:rowOff>176213</xdr:rowOff>
    </xdr:to>
    <xdr:sp macro="" textlink="">
      <xdr:nvSpPr>
        <xdr:cNvPr id="36" name="Rectangle à coins arrondis 35">
          <a:hlinkClick xmlns:r="http://schemas.openxmlformats.org/officeDocument/2006/relationships" r:id="rId12"/>
        </xdr:cNvPr>
        <xdr:cNvSpPr/>
      </xdr:nvSpPr>
      <xdr:spPr>
        <a:xfrm>
          <a:off x="8782050" y="1747838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Calcul</a:t>
          </a:r>
        </a:p>
      </xdr:txBody>
    </xdr:sp>
    <xdr:clientData/>
  </xdr:twoCellAnchor>
  <xdr:twoCellAnchor>
    <xdr:from>
      <xdr:col>12</xdr:col>
      <xdr:colOff>0</xdr:colOff>
      <xdr:row>9</xdr:row>
      <xdr:rowOff>4763</xdr:rowOff>
    </xdr:from>
    <xdr:to>
      <xdr:col>12</xdr:col>
      <xdr:colOff>1076325</xdr:colOff>
      <xdr:row>10</xdr:row>
      <xdr:rowOff>176213</xdr:rowOff>
    </xdr:to>
    <xdr:sp macro="" textlink="">
      <xdr:nvSpPr>
        <xdr:cNvPr id="37" name="Rectangle à coins arrondis 36">
          <a:hlinkClick xmlns:r="http://schemas.openxmlformats.org/officeDocument/2006/relationships" r:id="rId13"/>
        </xdr:cNvPr>
        <xdr:cNvSpPr/>
      </xdr:nvSpPr>
      <xdr:spPr>
        <a:xfrm>
          <a:off x="10048875" y="1747838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Calcul</a:t>
          </a:r>
          <a:r>
            <a:rPr lang="fr-FR" sz="1100" b="1" baseline="0">
              <a:solidFill>
                <a:sysClr val="windowText" lastClr="000000"/>
              </a:solidFill>
            </a:rPr>
            <a:t> mental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6</xdr:col>
      <xdr:colOff>0</xdr:colOff>
      <xdr:row>12</xdr:row>
      <xdr:rowOff>4763</xdr:rowOff>
    </xdr:from>
    <xdr:to>
      <xdr:col>6</xdr:col>
      <xdr:colOff>1076325</xdr:colOff>
      <xdr:row>13</xdr:row>
      <xdr:rowOff>176213</xdr:rowOff>
    </xdr:to>
    <xdr:sp macro="" textlink="">
      <xdr:nvSpPr>
        <xdr:cNvPr id="38" name="Rectangle à coins arrondis 37">
          <a:hlinkClick xmlns:r="http://schemas.openxmlformats.org/officeDocument/2006/relationships" r:id="rId14"/>
        </xdr:cNvPr>
        <xdr:cNvSpPr/>
      </xdr:nvSpPr>
      <xdr:spPr>
        <a:xfrm>
          <a:off x="6248400" y="2319338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Problèmes</a:t>
          </a:r>
        </a:p>
      </xdr:txBody>
    </xdr:sp>
    <xdr:clientData/>
  </xdr:twoCellAnchor>
  <xdr:twoCellAnchor>
    <xdr:from>
      <xdr:col>8</xdr:col>
      <xdr:colOff>0</xdr:colOff>
      <xdr:row>12</xdr:row>
      <xdr:rowOff>4763</xdr:rowOff>
    </xdr:from>
    <xdr:to>
      <xdr:col>8</xdr:col>
      <xdr:colOff>1076325</xdr:colOff>
      <xdr:row>13</xdr:row>
      <xdr:rowOff>176213</xdr:rowOff>
    </xdr:to>
    <xdr:sp macro="" textlink="">
      <xdr:nvSpPr>
        <xdr:cNvPr id="39" name="Rectangle à coins arrondis 38">
          <a:hlinkClick xmlns:r="http://schemas.openxmlformats.org/officeDocument/2006/relationships" r:id="rId15"/>
        </xdr:cNvPr>
        <xdr:cNvSpPr/>
      </xdr:nvSpPr>
      <xdr:spPr>
        <a:xfrm>
          <a:off x="7515225" y="2319338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Mesures</a:t>
          </a:r>
        </a:p>
      </xdr:txBody>
    </xdr:sp>
    <xdr:clientData/>
  </xdr:twoCellAnchor>
  <xdr:twoCellAnchor>
    <xdr:from>
      <xdr:col>10</xdr:col>
      <xdr:colOff>0</xdr:colOff>
      <xdr:row>12</xdr:row>
      <xdr:rowOff>4763</xdr:rowOff>
    </xdr:from>
    <xdr:to>
      <xdr:col>10</xdr:col>
      <xdr:colOff>1076325</xdr:colOff>
      <xdr:row>13</xdr:row>
      <xdr:rowOff>176213</xdr:rowOff>
    </xdr:to>
    <xdr:sp macro="" textlink="">
      <xdr:nvSpPr>
        <xdr:cNvPr id="40" name="Rectangle à coins arrondis 39">
          <a:hlinkClick xmlns:r="http://schemas.openxmlformats.org/officeDocument/2006/relationships" r:id="rId16"/>
        </xdr:cNvPr>
        <xdr:cNvSpPr/>
      </xdr:nvSpPr>
      <xdr:spPr>
        <a:xfrm>
          <a:off x="8782050" y="2319338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Géométrie</a:t>
          </a:r>
        </a:p>
      </xdr:txBody>
    </xdr:sp>
    <xdr:clientData/>
  </xdr:twoCellAnchor>
  <xdr:twoCellAnchor>
    <xdr:from>
      <xdr:col>12</xdr:col>
      <xdr:colOff>0</xdr:colOff>
      <xdr:row>12</xdr:row>
      <xdr:rowOff>4763</xdr:rowOff>
    </xdr:from>
    <xdr:to>
      <xdr:col>12</xdr:col>
      <xdr:colOff>1076325</xdr:colOff>
      <xdr:row>13</xdr:row>
      <xdr:rowOff>176213</xdr:rowOff>
    </xdr:to>
    <xdr:sp macro="" textlink="">
      <xdr:nvSpPr>
        <xdr:cNvPr id="41" name="Rectangle à coins arrondis 40">
          <a:hlinkClick xmlns:r="http://schemas.openxmlformats.org/officeDocument/2006/relationships" r:id="rId17"/>
        </xdr:cNvPr>
        <xdr:cNvSpPr/>
      </xdr:nvSpPr>
      <xdr:spPr>
        <a:xfrm>
          <a:off x="10048875" y="2319338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Histoire</a:t>
          </a:r>
        </a:p>
      </xdr:txBody>
    </xdr:sp>
    <xdr:clientData/>
  </xdr:twoCellAnchor>
  <xdr:twoCellAnchor>
    <xdr:from>
      <xdr:col>6</xdr:col>
      <xdr:colOff>0</xdr:colOff>
      <xdr:row>15</xdr:row>
      <xdr:rowOff>4763</xdr:rowOff>
    </xdr:from>
    <xdr:to>
      <xdr:col>6</xdr:col>
      <xdr:colOff>1076325</xdr:colOff>
      <xdr:row>16</xdr:row>
      <xdr:rowOff>176213</xdr:rowOff>
    </xdr:to>
    <xdr:sp macro="" textlink="">
      <xdr:nvSpPr>
        <xdr:cNvPr id="42" name="Rectangle à coins arrondis 41">
          <a:hlinkClick xmlns:r="http://schemas.openxmlformats.org/officeDocument/2006/relationships" r:id="rId18"/>
        </xdr:cNvPr>
        <xdr:cNvSpPr/>
      </xdr:nvSpPr>
      <xdr:spPr>
        <a:xfrm>
          <a:off x="6248400" y="2890838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Géographie</a:t>
          </a:r>
        </a:p>
      </xdr:txBody>
    </xdr:sp>
    <xdr:clientData/>
  </xdr:twoCellAnchor>
  <xdr:twoCellAnchor>
    <xdr:from>
      <xdr:col>8</xdr:col>
      <xdr:colOff>0</xdr:colOff>
      <xdr:row>15</xdr:row>
      <xdr:rowOff>4763</xdr:rowOff>
    </xdr:from>
    <xdr:to>
      <xdr:col>8</xdr:col>
      <xdr:colOff>1076325</xdr:colOff>
      <xdr:row>16</xdr:row>
      <xdr:rowOff>176213</xdr:rowOff>
    </xdr:to>
    <xdr:sp macro="" textlink="">
      <xdr:nvSpPr>
        <xdr:cNvPr id="43" name="Rectangle à coins arrondis 42">
          <a:hlinkClick xmlns:r="http://schemas.openxmlformats.org/officeDocument/2006/relationships" r:id="rId19"/>
        </xdr:cNvPr>
        <xdr:cNvSpPr/>
      </xdr:nvSpPr>
      <xdr:spPr>
        <a:xfrm>
          <a:off x="7515225" y="2890838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Sciences</a:t>
          </a:r>
        </a:p>
      </xdr:txBody>
    </xdr:sp>
    <xdr:clientData/>
  </xdr:twoCellAnchor>
  <xdr:twoCellAnchor>
    <xdr:from>
      <xdr:col>10</xdr:col>
      <xdr:colOff>0</xdr:colOff>
      <xdr:row>15</xdr:row>
      <xdr:rowOff>4763</xdr:rowOff>
    </xdr:from>
    <xdr:to>
      <xdr:col>10</xdr:col>
      <xdr:colOff>1076325</xdr:colOff>
      <xdr:row>16</xdr:row>
      <xdr:rowOff>176213</xdr:rowOff>
    </xdr:to>
    <xdr:sp macro="" textlink="">
      <xdr:nvSpPr>
        <xdr:cNvPr id="44" name="Rectangle à coins arrondis 43">
          <a:hlinkClick xmlns:r="http://schemas.openxmlformats.org/officeDocument/2006/relationships" r:id="rId20"/>
        </xdr:cNvPr>
        <xdr:cNvSpPr/>
      </xdr:nvSpPr>
      <xdr:spPr>
        <a:xfrm>
          <a:off x="8782050" y="2890838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Anglais</a:t>
          </a:r>
        </a:p>
      </xdr:txBody>
    </xdr:sp>
    <xdr:clientData/>
  </xdr:twoCellAnchor>
  <xdr:twoCellAnchor>
    <xdr:from>
      <xdr:col>12</xdr:col>
      <xdr:colOff>0</xdr:colOff>
      <xdr:row>15</xdr:row>
      <xdr:rowOff>4763</xdr:rowOff>
    </xdr:from>
    <xdr:to>
      <xdr:col>12</xdr:col>
      <xdr:colOff>1076325</xdr:colOff>
      <xdr:row>16</xdr:row>
      <xdr:rowOff>176213</xdr:rowOff>
    </xdr:to>
    <xdr:sp macro="" textlink="">
      <xdr:nvSpPr>
        <xdr:cNvPr id="45" name="Rectangle à coins arrondis 44">
          <a:hlinkClick xmlns:r="http://schemas.openxmlformats.org/officeDocument/2006/relationships" r:id="rId21"/>
        </xdr:cNvPr>
        <xdr:cNvSpPr/>
      </xdr:nvSpPr>
      <xdr:spPr>
        <a:xfrm>
          <a:off x="10048875" y="2890838"/>
          <a:ext cx="1076325" cy="361950"/>
        </a:xfrm>
        <a:prstGeom prst="roundRect">
          <a:avLst/>
        </a:prstGeom>
        <a:blipFill>
          <a:blip xmlns:r="http://schemas.openxmlformats.org/officeDocument/2006/relationships" r:embed="rId2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EPS</a:t>
          </a:r>
        </a:p>
      </xdr:txBody>
    </xdr:sp>
    <xdr:clientData/>
  </xdr:twoCellAnchor>
  <xdr:twoCellAnchor>
    <xdr:from>
      <xdr:col>6</xdr:col>
      <xdr:colOff>0</xdr:colOff>
      <xdr:row>18</xdr:row>
      <xdr:rowOff>4763</xdr:rowOff>
    </xdr:from>
    <xdr:to>
      <xdr:col>6</xdr:col>
      <xdr:colOff>1076325</xdr:colOff>
      <xdr:row>19</xdr:row>
      <xdr:rowOff>176213</xdr:rowOff>
    </xdr:to>
    <xdr:sp macro="" textlink="">
      <xdr:nvSpPr>
        <xdr:cNvPr id="46" name="Rectangle à coins arrondis 45">
          <a:hlinkClick xmlns:r="http://schemas.openxmlformats.org/officeDocument/2006/relationships" r:id="rId23"/>
        </xdr:cNvPr>
        <xdr:cNvSpPr/>
      </xdr:nvSpPr>
      <xdr:spPr>
        <a:xfrm>
          <a:off x="6248400" y="3462338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ysClr val="windowText" lastClr="000000"/>
              </a:solidFill>
            </a:rPr>
            <a:t>Comportement</a:t>
          </a:r>
        </a:p>
      </xdr:txBody>
    </xdr:sp>
    <xdr:clientData/>
  </xdr:twoCellAnchor>
  <xdr:twoCellAnchor>
    <xdr:from>
      <xdr:col>8</xdr:col>
      <xdr:colOff>0</xdr:colOff>
      <xdr:row>18</xdr:row>
      <xdr:rowOff>4763</xdr:rowOff>
    </xdr:from>
    <xdr:to>
      <xdr:col>8</xdr:col>
      <xdr:colOff>1076325</xdr:colOff>
      <xdr:row>19</xdr:row>
      <xdr:rowOff>176213</xdr:rowOff>
    </xdr:to>
    <xdr:sp macro="" textlink="">
      <xdr:nvSpPr>
        <xdr:cNvPr id="47" name="Rectangle à coins arrondis 46">
          <a:hlinkClick xmlns:r="http://schemas.openxmlformats.org/officeDocument/2006/relationships" r:id="rId24"/>
        </xdr:cNvPr>
        <xdr:cNvSpPr/>
      </xdr:nvSpPr>
      <xdr:spPr>
        <a:xfrm>
          <a:off x="7515225" y="3462338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Bilans</a:t>
          </a:r>
        </a:p>
      </xdr:txBody>
    </xdr:sp>
    <xdr:clientData/>
  </xdr:twoCellAnchor>
  <xdr:twoCellAnchor>
    <xdr:from>
      <xdr:col>10</xdr:col>
      <xdr:colOff>0</xdr:colOff>
      <xdr:row>18</xdr:row>
      <xdr:rowOff>4763</xdr:rowOff>
    </xdr:from>
    <xdr:to>
      <xdr:col>10</xdr:col>
      <xdr:colOff>1076325</xdr:colOff>
      <xdr:row>19</xdr:row>
      <xdr:rowOff>176213</xdr:rowOff>
    </xdr:to>
    <xdr:sp macro="" textlink="">
      <xdr:nvSpPr>
        <xdr:cNvPr id="48" name="Rectangle à coins arrondis 47">
          <a:hlinkClick xmlns:r="http://schemas.openxmlformats.org/officeDocument/2006/relationships" r:id="rId25"/>
        </xdr:cNvPr>
        <xdr:cNvSpPr/>
      </xdr:nvSpPr>
      <xdr:spPr>
        <a:xfrm>
          <a:off x="8782050" y="3462338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Bulletins</a:t>
          </a:r>
        </a:p>
      </xdr:txBody>
    </xdr:sp>
    <xdr:clientData/>
  </xdr:twoCellAnchor>
  <xdr:twoCellAnchor>
    <xdr:from>
      <xdr:col>12</xdr:col>
      <xdr:colOff>0</xdr:colOff>
      <xdr:row>18</xdr:row>
      <xdr:rowOff>4763</xdr:rowOff>
    </xdr:from>
    <xdr:to>
      <xdr:col>12</xdr:col>
      <xdr:colOff>1076325</xdr:colOff>
      <xdr:row>19</xdr:row>
      <xdr:rowOff>176213</xdr:rowOff>
    </xdr:to>
    <xdr:sp macro="" textlink="">
      <xdr:nvSpPr>
        <xdr:cNvPr id="49" name="Rectangle à coins arrondis 48">
          <a:hlinkClick xmlns:r="http://schemas.openxmlformats.org/officeDocument/2006/relationships" r:id="rId26"/>
        </xdr:cNvPr>
        <xdr:cNvSpPr/>
      </xdr:nvSpPr>
      <xdr:spPr>
        <a:xfrm>
          <a:off x="10048875" y="3462338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Données</a:t>
          </a:r>
        </a:p>
      </xdr:txBody>
    </xdr:sp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</xdr:colOff>
      <xdr:row>3</xdr:row>
      <xdr:rowOff>9525</xdr:rowOff>
    </xdr:from>
    <xdr:to>
      <xdr:col>7</xdr:col>
      <xdr:colOff>0</xdr:colOff>
      <xdr:row>4</xdr:row>
      <xdr:rowOff>180975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229350" y="609600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Orthographe</a:t>
          </a:r>
        </a:p>
      </xdr:txBody>
    </xdr:sp>
    <xdr:clientData/>
  </xdr:twoCellAnchor>
  <xdr:twoCellAnchor>
    <xdr:from>
      <xdr:col>8</xdr:col>
      <xdr:colOff>9525</xdr:colOff>
      <xdr:row>3</xdr:row>
      <xdr:rowOff>9525</xdr:rowOff>
    </xdr:from>
    <xdr:to>
      <xdr:col>9</xdr:col>
      <xdr:colOff>0</xdr:colOff>
      <xdr:row>4</xdr:row>
      <xdr:rowOff>180975</xdr:rowOff>
    </xdr:to>
    <xdr:sp macro="" textlink="">
      <xdr:nvSpPr>
        <xdr:cNvPr id="3" name="Rectangle à coins arrondis 2">
          <a:hlinkClick xmlns:r="http://schemas.openxmlformats.org/officeDocument/2006/relationships" r:id="rId3"/>
        </xdr:cNvPr>
        <xdr:cNvSpPr/>
      </xdr:nvSpPr>
      <xdr:spPr>
        <a:xfrm>
          <a:off x="7496175" y="609600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Conjugaison</a:t>
          </a:r>
        </a:p>
      </xdr:txBody>
    </xdr:sp>
    <xdr:clientData/>
  </xdr:twoCellAnchor>
  <xdr:twoCellAnchor>
    <xdr:from>
      <xdr:col>10</xdr:col>
      <xdr:colOff>9525</xdr:colOff>
      <xdr:row>3</xdr:row>
      <xdr:rowOff>9525</xdr:rowOff>
    </xdr:from>
    <xdr:to>
      <xdr:col>11</xdr:col>
      <xdr:colOff>0</xdr:colOff>
      <xdr:row>4</xdr:row>
      <xdr:rowOff>180975</xdr:rowOff>
    </xdr:to>
    <xdr:sp macro="" textlink="">
      <xdr:nvSpPr>
        <xdr:cNvPr id="4" name="Rectangle à coins arrondis 3">
          <a:hlinkClick xmlns:r="http://schemas.openxmlformats.org/officeDocument/2006/relationships" r:id="rId4"/>
        </xdr:cNvPr>
        <xdr:cNvSpPr/>
      </xdr:nvSpPr>
      <xdr:spPr>
        <a:xfrm>
          <a:off x="8763000" y="609600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Grammaire</a:t>
          </a:r>
        </a:p>
      </xdr:txBody>
    </xdr:sp>
    <xdr:clientData/>
  </xdr:twoCellAnchor>
  <xdr:twoCellAnchor>
    <xdr:from>
      <xdr:col>12</xdr:col>
      <xdr:colOff>9525</xdr:colOff>
      <xdr:row>3</xdr:row>
      <xdr:rowOff>9525</xdr:rowOff>
    </xdr:from>
    <xdr:to>
      <xdr:col>13</xdr:col>
      <xdr:colOff>0</xdr:colOff>
      <xdr:row>4</xdr:row>
      <xdr:rowOff>180975</xdr:rowOff>
    </xdr:to>
    <xdr:sp macro="" textlink="">
      <xdr:nvSpPr>
        <xdr:cNvPr id="5" name="Rectangle à coins arrondis 4">
          <a:hlinkClick xmlns:r="http://schemas.openxmlformats.org/officeDocument/2006/relationships" r:id="rId5"/>
        </xdr:cNvPr>
        <xdr:cNvSpPr/>
      </xdr:nvSpPr>
      <xdr:spPr>
        <a:xfrm>
          <a:off x="10029825" y="609600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Vocabulaire</a:t>
          </a:r>
        </a:p>
      </xdr:txBody>
    </xdr:sp>
    <xdr:clientData/>
  </xdr:twoCellAnchor>
  <xdr:twoCellAnchor>
    <xdr:from>
      <xdr:col>6</xdr:col>
      <xdr:colOff>9525</xdr:colOff>
      <xdr:row>6</xdr:row>
      <xdr:rowOff>4763</xdr:rowOff>
    </xdr:from>
    <xdr:to>
      <xdr:col>7</xdr:col>
      <xdr:colOff>0</xdr:colOff>
      <xdr:row>7</xdr:row>
      <xdr:rowOff>176213</xdr:rowOff>
    </xdr:to>
    <xdr:sp macro="" textlink="">
      <xdr:nvSpPr>
        <xdr:cNvPr id="6" name="Rectangle à coins arrondis 5">
          <a:hlinkClick xmlns:r="http://schemas.openxmlformats.org/officeDocument/2006/relationships" r:id="rId6"/>
        </xdr:cNvPr>
        <xdr:cNvSpPr/>
      </xdr:nvSpPr>
      <xdr:spPr>
        <a:xfrm>
          <a:off x="6229350" y="1176338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Ecrit</a:t>
          </a:r>
        </a:p>
      </xdr:txBody>
    </xdr:sp>
    <xdr:clientData/>
  </xdr:twoCellAnchor>
  <xdr:twoCellAnchor>
    <xdr:from>
      <xdr:col>8</xdr:col>
      <xdr:colOff>9525</xdr:colOff>
      <xdr:row>6</xdr:row>
      <xdr:rowOff>4763</xdr:rowOff>
    </xdr:from>
    <xdr:to>
      <xdr:col>9</xdr:col>
      <xdr:colOff>0</xdr:colOff>
      <xdr:row>7</xdr:row>
      <xdr:rowOff>176213</xdr:rowOff>
    </xdr:to>
    <xdr:sp macro="" textlink="">
      <xdr:nvSpPr>
        <xdr:cNvPr id="7" name="Rectangle à coins arrondis 6">
          <a:hlinkClick xmlns:r="http://schemas.openxmlformats.org/officeDocument/2006/relationships" r:id="rId7"/>
        </xdr:cNvPr>
        <xdr:cNvSpPr/>
      </xdr:nvSpPr>
      <xdr:spPr>
        <a:xfrm>
          <a:off x="7496175" y="1176338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Dictée</a:t>
          </a:r>
        </a:p>
      </xdr:txBody>
    </xdr:sp>
    <xdr:clientData/>
  </xdr:twoCellAnchor>
  <xdr:twoCellAnchor>
    <xdr:from>
      <xdr:col>10</xdr:col>
      <xdr:colOff>9525</xdr:colOff>
      <xdr:row>6</xdr:row>
      <xdr:rowOff>4763</xdr:rowOff>
    </xdr:from>
    <xdr:to>
      <xdr:col>11</xdr:col>
      <xdr:colOff>0</xdr:colOff>
      <xdr:row>7</xdr:row>
      <xdr:rowOff>176213</xdr:rowOff>
    </xdr:to>
    <xdr:sp macro="" textlink="">
      <xdr:nvSpPr>
        <xdr:cNvPr id="8" name="Rectangle à coins arrondis 7">
          <a:hlinkClick xmlns:r="http://schemas.openxmlformats.org/officeDocument/2006/relationships" r:id="rId8"/>
        </xdr:cNvPr>
        <xdr:cNvSpPr/>
      </xdr:nvSpPr>
      <xdr:spPr>
        <a:xfrm>
          <a:off x="8763000" y="1176338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Exposé</a:t>
          </a:r>
        </a:p>
      </xdr:txBody>
    </xdr:sp>
    <xdr:clientData/>
  </xdr:twoCellAnchor>
  <xdr:twoCellAnchor>
    <xdr:from>
      <xdr:col>12</xdr:col>
      <xdr:colOff>9525</xdr:colOff>
      <xdr:row>6</xdr:row>
      <xdr:rowOff>4763</xdr:rowOff>
    </xdr:from>
    <xdr:to>
      <xdr:col>13</xdr:col>
      <xdr:colOff>0</xdr:colOff>
      <xdr:row>7</xdr:row>
      <xdr:rowOff>176213</xdr:rowOff>
    </xdr:to>
    <xdr:sp macro="" textlink="">
      <xdr:nvSpPr>
        <xdr:cNvPr id="9" name="Rectangle à coins arrondis 8">
          <a:hlinkClick xmlns:r="http://schemas.openxmlformats.org/officeDocument/2006/relationships" r:id="rId9"/>
        </xdr:cNvPr>
        <xdr:cNvSpPr/>
      </xdr:nvSpPr>
      <xdr:spPr>
        <a:xfrm>
          <a:off x="10029825" y="1176338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Lecture</a:t>
          </a:r>
        </a:p>
      </xdr:txBody>
    </xdr:sp>
    <xdr:clientData/>
  </xdr:twoCellAnchor>
  <xdr:twoCellAnchor>
    <xdr:from>
      <xdr:col>6</xdr:col>
      <xdr:colOff>9525</xdr:colOff>
      <xdr:row>9</xdr:row>
      <xdr:rowOff>4763</xdr:rowOff>
    </xdr:from>
    <xdr:to>
      <xdr:col>7</xdr:col>
      <xdr:colOff>0</xdr:colOff>
      <xdr:row>10</xdr:row>
      <xdr:rowOff>176213</xdr:rowOff>
    </xdr:to>
    <xdr:sp macro="" textlink="">
      <xdr:nvSpPr>
        <xdr:cNvPr id="10" name="Rectangle à coins arrondis 9">
          <a:hlinkClick xmlns:r="http://schemas.openxmlformats.org/officeDocument/2006/relationships" r:id="rId10"/>
        </xdr:cNvPr>
        <xdr:cNvSpPr/>
      </xdr:nvSpPr>
      <xdr:spPr>
        <a:xfrm>
          <a:off x="6229350" y="1747838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Poésie</a:t>
          </a:r>
        </a:p>
      </xdr:txBody>
    </xdr:sp>
    <xdr:clientData/>
  </xdr:twoCellAnchor>
  <xdr:twoCellAnchor>
    <xdr:from>
      <xdr:col>8</xdr:col>
      <xdr:colOff>9525</xdr:colOff>
      <xdr:row>9</xdr:row>
      <xdr:rowOff>4763</xdr:rowOff>
    </xdr:from>
    <xdr:to>
      <xdr:col>9</xdr:col>
      <xdr:colOff>0</xdr:colOff>
      <xdr:row>10</xdr:row>
      <xdr:rowOff>176213</xdr:rowOff>
    </xdr:to>
    <xdr:sp macro="" textlink="">
      <xdr:nvSpPr>
        <xdr:cNvPr id="11" name="Rectangle à coins arrondis 10">
          <a:hlinkClick xmlns:r="http://schemas.openxmlformats.org/officeDocument/2006/relationships" r:id="rId11"/>
        </xdr:cNvPr>
        <xdr:cNvSpPr/>
      </xdr:nvSpPr>
      <xdr:spPr>
        <a:xfrm>
          <a:off x="7496175" y="1747838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Numération</a:t>
          </a:r>
        </a:p>
      </xdr:txBody>
    </xdr:sp>
    <xdr:clientData/>
  </xdr:twoCellAnchor>
  <xdr:twoCellAnchor>
    <xdr:from>
      <xdr:col>10</xdr:col>
      <xdr:colOff>9525</xdr:colOff>
      <xdr:row>9</xdr:row>
      <xdr:rowOff>4763</xdr:rowOff>
    </xdr:from>
    <xdr:to>
      <xdr:col>11</xdr:col>
      <xdr:colOff>0</xdr:colOff>
      <xdr:row>10</xdr:row>
      <xdr:rowOff>176213</xdr:rowOff>
    </xdr:to>
    <xdr:sp macro="" textlink="">
      <xdr:nvSpPr>
        <xdr:cNvPr id="12" name="Rectangle à coins arrondis 11">
          <a:hlinkClick xmlns:r="http://schemas.openxmlformats.org/officeDocument/2006/relationships" r:id="rId12"/>
        </xdr:cNvPr>
        <xdr:cNvSpPr/>
      </xdr:nvSpPr>
      <xdr:spPr>
        <a:xfrm>
          <a:off x="8763000" y="1747838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Calcul</a:t>
          </a:r>
        </a:p>
      </xdr:txBody>
    </xdr:sp>
    <xdr:clientData/>
  </xdr:twoCellAnchor>
  <xdr:twoCellAnchor>
    <xdr:from>
      <xdr:col>12</xdr:col>
      <xdr:colOff>9525</xdr:colOff>
      <xdr:row>9</xdr:row>
      <xdr:rowOff>4763</xdr:rowOff>
    </xdr:from>
    <xdr:to>
      <xdr:col>13</xdr:col>
      <xdr:colOff>0</xdr:colOff>
      <xdr:row>10</xdr:row>
      <xdr:rowOff>176213</xdr:rowOff>
    </xdr:to>
    <xdr:sp macro="" textlink="">
      <xdr:nvSpPr>
        <xdr:cNvPr id="13" name="Rectangle à coins arrondis 12">
          <a:hlinkClick xmlns:r="http://schemas.openxmlformats.org/officeDocument/2006/relationships" r:id="rId13"/>
        </xdr:cNvPr>
        <xdr:cNvSpPr/>
      </xdr:nvSpPr>
      <xdr:spPr>
        <a:xfrm>
          <a:off x="10029825" y="1747838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Calcul</a:t>
          </a:r>
          <a:r>
            <a:rPr lang="fr-FR" sz="1100" b="1" baseline="0">
              <a:solidFill>
                <a:sysClr val="windowText" lastClr="000000"/>
              </a:solidFill>
            </a:rPr>
            <a:t> mental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6</xdr:col>
      <xdr:colOff>9525</xdr:colOff>
      <xdr:row>12</xdr:row>
      <xdr:rowOff>4763</xdr:rowOff>
    </xdr:from>
    <xdr:to>
      <xdr:col>7</xdr:col>
      <xdr:colOff>0</xdr:colOff>
      <xdr:row>13</xdr:row>
      <xdr:rowOff>176213</xdr:rowOff>
    </xdr:to>
    <xdr:sp macro="" textlink="">
      <xdr:nvSpPr>
        <xdr:cNvPr id="14" name="Rectangle à coins arrondis 13">
          <a:hlinkClick xmlns:r="http://schemas.openxmlformats.org/officeDocument/2006/relationships" r:id="rId14"/>
        </xdr:cNvPr>
        <xdr:cNvSpPr/>
      </xdr:nvSpPr>
      <xdr:spPr>
        <a:xfrm>
          <a:off x="6229350" y="2319338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Problèmes</a:t>
          </a:r>
        </a:p>
      </xdr:txBody>
    </xdr:sp>
    <xdr:clientData/>
  </xdr:twoCellAnchor>
  <xdr:twoCellAnchor>
    <xdr:from>
      <xdr:col>8</xdr:col>
      <xdr:colOff>9525</xdr:colOff>
      <xdr:row>12</xdr:row>
      <xdr:rowOff>4763</xdr:rowOff>
    </xdr:from>
    <xdr:to>
      <xdr:col>9</xdr:col>
      <xdr:colOff>0</xdr:colOff>
      <xdr:row>13</xdr:row>
      <xdr:rowOff>176213</xdr:rowOff>
    </xdr:to>
    <xdr:sp macro="" textlink="">
      <xdr:nvSpPr>
        <xdr:cNvPr id="15" name="Rectangle à coins arrondis 14">
          <a:hlinkClick xmlns:r="http://schemas.openxmlformats.org/officeDocument/2006/relationships" r:id="rId15"/>
        </xdr:cNvPr>
        <xdr:cNvSpPr/>
      </xdr:nvSpPr>
      <xdr:spPr>
        <a:xfrm>
          <a:off x="7496175" y="2319338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Mesures</a:t>
          </a:r>
        </a:p>
      </xdr:txBody>
    </xdr:sp>
    <xdr:clientData/>
  </xdr:twoCellAnchor>
  <xdr:twoCellAnchor>
    <xdr:from>
      <xdr:col>10</xdr:col>
      <xdr:colOff>9525</xdr:colOff>
      <xdr:row>12</xdr:row>
      <xdr:rowOff>4763</xdr:rowOff>
    </xdr:from>
    <xdr:to>
      <xdr:col>11</xdr:col>
      <xdr:colOff>0</xdr:colOff>
      <xdr:row>13</xdr:row>
      <xdr:rowOff>176213</xdr:rowOff>
    </xdr:to>
    <xdr:sp macro="" textlink="">
      <xdr:nvSpPr>
        <xdr:cNvPr id="16" name="Rectangle à coins arrondis 15">
          <a:hlinkClick xmlns:r="http://schemas.openxmlformats.org/officeDocument/2006/relationships" r:id="rId16"/>
        </xdr:cNvPr>
        <xdr:cNvSpPr/>
      </xdr:nvSpPr>
      <xdr:spPr>
        <a:xfrm>
          <a:off x="8763000" y="2319338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Géométrie</a:t>
          </a:r>
        </a:p>
      </xdr:txBody>
    </xdr:sp>
    <xdr:clientData/>
  </xdr:twoCellAnchor>
  <xdr:twoCellAnchor>
    <xdr:from>
      <xdr:col>12</xdr:col>
      <xdr:colOff>9525</xdr:colOff>
      <xdr:row>12</xdr:row>
      <xdr:rowOff>4763</xdr:rowOff>
    </xdr:from>
    <xdr:to>
      <xdr:col>13</xdr:col>
      <xdr:colOff>0</xdr:colOff>
      <xdr:row>13</xdr:row>
      <xdr:rowOff>176213</xdr:rowOff>
    </xdr:to>
    <xdr:sp macro="" textlink="">
      <xdr:nvSpPr>
        <xdr:cNvPr id="17" name="Rectangle à coins arrondis 16">
          <a:hlinkClick xmlns:r="http://schemas.openxmlformats.org/officeDocument/2006/relationships" r:id="rId17"/>
        </xdr:cNvPr>
        <xdr:cNvSpPr/>
      </xdr:nvSpPr>
      <xdr:spPr>
        <a:xfrm>
          <a:off x="10029825" y="2319338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Histoire</a:t>
          </a:r>
        </a:p>
      </xdr:txBody>
    </xdr:sp>
    <xdr:clientData/>
  </xdr:twoCellAnchor>
  <xdr:twoCellAnchor>
    <xdr:from>
      <xdr:col>6</xdr:col>
      <xdr:colOff>9525</xdr:colOff>
      <xdr:row>15</xdr:row>
      <xdr:rowOff>4763</xdr:rowOff>
    </xdr:from>
    <xdr:to>
      <xdr:col>7</xdr:col>
      <xdr:colOff>0</xdr:colOff>
      <xdr:row>16</xdr:row>
      <xdr:rowOff>176213</xdr:rowOff>
    </xdr:to>
    <xdr:sp macro="" textlink="">
      <xdr:nvSpPr>
        <xdr:cNvPr id="18" name="Rectangle à coins arrondis 17">
          <a:hlinkClick xmlns:r="http://schemas.openxmlformats.org/officeDocument/2006/relationships" r:id="rId18"/>
        </xdr:cNvPr>
        <xdr:cNvSpPr/>
      </xdr:nvSpPr>
      <xdr:spPr>
        <a:xfrm>
          <a:off x="6229350" y="2890838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Géographie</a:t>
          </a:r>
        </a:p>
      </xdr:txBody>
    </xdr:sp>
    <xdr:clientData/>
  </xdr:twoCellAnchor>
  <xdr:twoCellAnchor>
    <xdr:from>
      <xdr:col>8</xdr:col>
      <xdr:colOff>9525</xdr:colOff>
      <xdr:row>15</xdr:row>
      <xdr:rowOff>4763</xdr:rowOff>
    </xdr:from>
    <xdr:to>
      <xdr:col>9</xdr:col>
      <xdr:colOff>0</xdr:colOff>
      <xdr:row>16</xdr:row>
      <xdr:rowOff>176213</xdr:rowOff>
    </xdr:to>
    <xdr:sp macro="" textlink="">
      <xdr:nvSpPr>
        <xdr:cNvPr id="19" name="Rectangle à coins arrondis 18">
          <a:hlinkClick xmlns:r="http://schemas.openxmlformats.org/officeDocument/2006/relationships" r:id="rId19"/>
        </xdr:cNvPr>
        <xdr:cNvSpPr/>
      </xdr:nvSpPr>
      <xdr:spPr>
        <a:xfrm>
          <a:off x="7496175" y="2890838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Sciences</a:t>
          </a:r>
        </a:p>
      </xdr:txBody>
    </xdr:sp>
    <xdr:clientData/>
  </xdr:twoCellAnchor>
  <xdr:twoCellAnchor>
    <xdr:from>
      <xdr:col>10</xdr:col>
      <xdr:colOff>9525</xdr:colOff>
      <xdr:row>15</xdr:row>
      <xdr:rowOff>4763</xdr:rowOff>
    </xdr:from>
    <xdr:to>
      <xdr:col>11</xdr:col>
      <xdr:colOff>0</xdr:colOff>
      <xdr:row>16</xdr:row>
      <xdr:rowOff>176213</xdr:rowOff>
    </xdr:to>
    <xdr:sp macro="" textlink="">
      <xdr:nvSpPr>
        <xdr:cNvPr id="20" name="Rectangle à coins arrondis 19">
          <a:hlinkClick xmlns:r="http://schemas.openxmlformats.org/officeDocument/2006/relationships" r:id="rId20"/>
        </xdr:cNvPr>
        <xdr:cNvSpPr/>
      </xdr:nvSpPr>
      <xdr:spPr>
        <a:xfrm>
          <a:off x="8763000" y="2890838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Anglais</a:t>
          </a:r>
        </a:p>
      </xdr:txBody>
    </xdr:sp>
    <xdr:clientData/>
  </xdr:twoCellAnchor>
  <xdr:twoCellAnchor>
    <xdr:from>
      <xdr:col>12</xdr:col>
      <xdr:colOff>9525</xdr:colOff>
      <xdr:row>15</xdr:row>
      <xdr:rowOff>4763</xdr:rowOff>
    </xdr:from>
    <xdr:to>
      <xdr:col>13</xdr:col>
      <xdr:colOff>0</xdr:colOff>
      <xdr:row>16</xdr:row>
      <xdr:rowOff>176213</xdr:rowOff>
    </xdr:to>
    <xdr:sp macro="" textlink="">
      <xdr:nvSpPr>
        <xdr:cNvPr id="21" name="Rectangle à coins arrondis 20">
          <a:hlinkClick xmlns:r="http://schemas.openxmlformats.org/officeDocument/2006/relationships" r:id="rId21"/>
        </xdr:cNvPr>
        <xdr:cNvSpPr/>
      </xdr:nvSpPr>
      <xdr:spPr>
        <a:xfrm>
          <a:off x="10029825" y="2890838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EPS</a:t>
          </a:r>
        </a:p>
      </xdr:txBody>
    </xdr:sp>
    <xdr:clientData/>
  </xdr:twoCellAnchor>
  <xdr:twoCellAnchor>
    <xdr:from>
      <xdr:col>6</xdr:col>
      <xdr:colOff>9525</xdr:colOff>
      <xdr:row>18</xdr:row>
      <xdr:rowOff>4763</xdr:rowOff>
    </xdr:from>
    <xdr:to>
      <xdr:col>7</xdr:col>
      <xdr:colOff>0</xdr:colOff>
      <xdr:row>19</xdr:row>
      <xdr:rowOff>176213</xdr:rowOff>
    </xdr:to>
    <xdr:sp macro="" textlink="">
      <xdr:nvSpPr>
        <xdr:cNvPr id="22" name="Rectangle à coins arrondis 21">
          <a:hlinkClick xmlns:r="http://schemas.openxmlformats.org/officeDocument/2006/relationships" r:id="rId22"/>
        </xdr:cNvPr>
        <xdr:cNvSpPr/>
      </xdr:nvSpPr>
      <xdr:spPr>
        <a:xfrm>
          <a:off x="6229350" y="3462338"/>
          <a:ext cx="1076325" cy="361950"/>
        </a:xfrm>
        <a:prstGeom prst="roundRect">
          <a:avLst/>
        </a:prstGeom>
        <a:blipFill>
          <a:blip xmlns:r="http://schemas.openxmlformats.org/officeDocument/2006/relationships" r:embed="rId23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rgbClr val="FFFF00"/>
              </a:solidFill>
            </a:rPr>
            <a:t>Comportement</a:t>
          </a:r>
        </a:p>
      </xdr:txBody>
    </xdr:sp>
    <xdr:clientData/>
  </xdr:twoCellAnchor>
  <xdr:twoCellAnchor>
    <xdr:from>
      <xdr:col>8</xdr:col>
      <xdr:colOff>9525</xdr:colOff>
      <xdr:row>18</xdr:row>
      <xdr:rowOff>4763</xdr:rowOff>
    </xdr:from>
    <xdr:to>
      <xdr:col>9</xdr:col>
      <xdr:colOff>0</xdr:colOff>
      <xdr:row>19</xdr:row>
      <xdr:rowOff>176213</xdr:rowOff>
    </xdr:to>
    <xdr:sp macro="" textlink="">
      <xdr:nvSpPr>
        <xdr:cNvPr id="23" name="Rectangle à coins arrondis 22">
          <a:hlinkClick xmlns:r="http://schemas.openxmlformats.org/officeDocument/2006/relationships" r:id="rId24"/>
        </xdr:cNvPr>
        <xdr:cNvSpPr/>
      </xdr:nvSpPr>
      <xdr:spPr>
        <a:xfrm>
          <a:off x="7496175" y="3462338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Bilans</a:t>
          </a:r>
        </a:p>
      </xdr:txBody>
    </xdr:sp>
    <xdr:clientData/>
  </xdr:twoCellAnchor>
  <xdr:twoCellAnchor>
    <xdr:from>
      <xdr:col>10</xdr:col>
      <xdr:colOff>9525</xdr:colOff>
      <xdr:row>18</xdr:row>
      <xdr:rowOff>4763</xdr:rowOff>
    </xdr:from>
    <xdr:to>
      <xdr:col>11</xdr:col>
      <xdr:colOff>0</xdr:colOff>
      <xdr:row>19</xdr:row>
      <xdr:rowOff>176213</xdr:rowOff>
    </xdr:to>
    <xdr:sp macro="" textlink="">
      <xdr:nvSpPr>
        <xdr:cNvPr id="24" name="Rectangle à coins arrondis 23">
          <a:hlinkClick xmlns:r="http://schemas.openxmlformats.org/officeDocument/2006/relationships" r:id="rId25"/>
        </xdr:cNvPr>
        <xdr:cNvSpPr/>
      </xdr:nvSpPr>
      <xdr:spPr>
        <a:xfrm>
          <a:off x="8763000" y="3462338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Bulletins</a:t>
          </a:r>
        </a:p>
      </xdr:txBody>
    </xdr:sp>
    <xdr:clientData/>
  </xdr:twoCellAnchor>
  <xdr:twoCellAnchor>
    <xdr:from>
      <xdr:col>12</xdr:col>
      <xdr:colOff>9525</xdr:colOff>
      <xdr:row>18</xdr:row>
      <xdr:rowOff>4763</xdr:rowOff>
    </xdr:from>
    <xdr:to>
      <xdr:col>13</xdr:col>
      <xdr:colOff>0</xdr:colOff>
      <xdr:row>19</xdr:row>
      <xdr:rowOff>176213</xdr:rowOff>
    </xdr:to>
    <xdr:sp macro="" textlink="">
      <xdr:nvSpPr>
        <xdr:cNvPr id="25" name="Rectangle à coins arrondis 24">
          <a:hlinkClick xmlns:r="http://schemas.openxmlformats.org/officeDocument/2006/relationships" r:id="rId26"/>
        </xdr:cNvPr>
        <xdr:cNvSpPr/>
      </xdr:nvSpPr>
      <xdr:spPr>
        <a:xfrm>
          <a:off x="10029825" y="3462338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Données</a:t>
          </a:r>
        </a:p>
      </xdr:txBody>
    </xdr:sp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142875</xdr:colOff>
      <xdr:row>4</xdr:row>
      <xdr:rowOff>190500</xdr:rowOff>
    </xdr:from>
    <xdr:to>
      <xdr:col>28</xdr:col>
      <xdr:colOff>457200</xdr:colOff>
      <xdr:row>6</xdr:row>
      <xdr:rowOff>161925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9392900" y="990600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Orthographe</a:t>
          </a:r>
        </a:p>
      </xdr:txBody>
    </xdr:sp>
    <xdr:clientData/>
  </xdr:twoCellAnchor>
  <xdr:twoCellAnchor>
    <xdr:from>
      <xdr:col>28</xdr:col>
      <xdr:colOff>647700</xdr:colOff>
      <xdr:row>4</xdr:row>
      <xdr:rowOff>190500</xdr:rowOff>
    </xdr:from>
    <xdr:to>
      <xdr:col>30</xdr:col>
      <xdr:colOff>200025</xdr:colOff>
      <xdr:row>6</xdr:row>
      <xdr:rowOff>161925</xdr:rowOff>
    </xdr:to>
    <xdr:sp macro="" textlink="">
      <xdr:nvSpPr>
        <xdr:cNvPr id="3" name="Rectangle à coins arrondis 2">
          <a:hlinkClick xmlns:r="http://schemas.openxmlformats.org/officeDocument/2006/relationships" r:id="rId3"/>
        </xdr:cNvPr>
        <xdr:cNvSpPr/>
      </xdr:nvSpPr>
      <xdr:spPr>
        <a:xfrm>
          <a:off x="20659725" y="990600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Conjugaison</a:t>
          </a:r>
        </a:p>
      </xdr:txBody>
    </xdr:sp>
    <xdr:clientData/>
  </xdr:twoCellAnchor>
  <xdr:twoCellAnchor>
    <xdr:from>
      <xdr:col>30</xdr:col>
      <xdr:colOff>390525</xdr:colOff>
      <xdr:row>4</xdr:row>
      <xdr:rowOff>190500</xdr:rowOff>
    </xdr:from>
    <xdr:to>
      <xdr:col>31</xdr:col>
      <xdr:colOff>704850</xdr:colOff>
      <xdr:row>6</xdr:row>
      <xdr:rowOff>161925</xdr:rowOff>
    </xdr:to>
    <xdr:sp macro="" textlink="">
      <xdr:nvSpPr>
        <xdr:cNvPr id="4" name="Rectangle à coins arrondis 3">
          <a:hlinkClick xmlns:r="http://schemas.openxmlformats.org/officeDocument/2006/relationships" r:id="rId4"/>
        </xdr:cNvPr>
        <xdr:cNvSpPr/>
      </xdr:nvSpPr>
      <xdr:spPr>
        <a:xfrm>
          <a:off x="21926550" y="990600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Grammaire</a:t>
          </a:r>
        </a:p>
      </xdr:txBody>
    </xdr:sp>
    <xdr:clientData/>
  </xdr:twoCellAnchor>
  <xdr:twoCellAnchor>
    <xdr:from>
      <xdr:col>32</xdr:col>
      <xdr:colOff>133350</xdr:colOff>
      <xdr:row>4</xdr:row>
      <xdr:rowOff>190500</xdr:rowOff>
    </xdr:from>
    <xdr:to>
      <xdr:col>33</xdr:col>
      <xdr:colOff>447675</xdr:colOff>
      <xdr:row>6</xdr:row>
      <xdr:rowOff>161925</xdr:rowOff>
    </xdr:to>
    <xdr:sp macro="" textlink="">
      <xdr:nvSpPr>
        <xdr:cNvPr id="5" name="Rectangle à coins arrondis 4">
          <a:hlinkClick xmlns:r="http://schemas.openxmlformats.org/officeDocument/2006/relationships" r:id="rId5"/>
        </xdr:cNvPr>
        <xdr:cNvSpPr/>
      </xdr:nvSpPr>
      <xdr:spPr>
        <a:xfrm>
          <a:off x="23193375" y="990600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Vocabulaire</a:t>
          </a:r>
        </a:p>
      </xdr:txBody>
    </xdr:sp>
    <xdr:clientData/>
  </xdr:twoCellAnchor>
  <xdr:twoCellAnchor>
    <xdr:from>
      <xdr:col>27</xdr:col>
      <xdr:colOff>142875</xdr:colOff>
      <xdr:row>7</xdr:row>
      <xdr:rowOff>176213</xdr:rowOff>
    </xdr:from>
    <xdr:to>
      <xdr:col>28</xdr:col>
      <xdr:colOff>457200</xdr:colOff>
      <xdr:row>9</xdr:row>
      <xdr:rowOff>157163</xdr:rowOff>
    </xdr:to>
    <xdr:sp macro="" textlink="">
      <xdr:nvSpPr>
        <xdr:cNvPr id="6" name="Rectangle à coins arrondis 5">
          <a:hlinkClick xmlns:r="http://schemas.openxmlformats.org/officeDocument/2006/relationships" r:id="rId6"/>
        </xdr:cNvPr>
        <xdr:cNvSpPr/>
      </xdr:nvSpPr>
      <xdr:spPr>
        <a:xfrm>
          <a:off x="19392900" y="1557338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Ecrit</a:t>
          </a:r>
        </a:p>
      </xdr:txBody>
    </xdr:sp>
    <xdr:clientData/>
  </xdr:twoCellAnchor>
  <xdr:twoCellAnchor>
    <xdr:from>
      <xdr:col>28</xdr:col>
      <xdr:colOff>647700</xdr:colOff>
      <xdr:row>7</xdr:row>
      <xdr:rowOff>176213</xdr:rowOff>
    </xdr:from>
    <xdr:to>
      <xdr:col>30</xdr:col>
      <xdr:colOff>200025</xdr:colOff>
      <xdr:row>9</xdr:row>
      <xdr:rowOff>157163</xdr:rowOff>
    </xdr:to>
    <xdr:sp macro="" textlink="">
      <xdr:nvSpPr>
        <xdr:cNvPr id="7" name="Rectangle à coins arrondis 6">
          <a:hlinkClick xmlns:r="http://schemas.openxmlformats.org/officeDocument/2006/relationships" r:id="rId7"/>
        </xdr:cNvPr>
        <xdr:cNvSpPr/>
      </xdr:nvSpPr>
      <xdr:spPr>
        <a:xfrm>
          <a:off x="20659725" y="1557338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Dictée</a:t>
          </a:r>
        </a:p>
      </xdr:txBody>
    </xdr:sp>
    <xdr:clientData/>
  </xdr:twoCellAnchor>
  <xdr:twoCellAnchor>
    <xdr:from>
      <xdr:col>30</xdr:col>
      <xdr:colOff>390525</xdr:colOff>
      <xdr:row>7</xdr:row>
      <xdr:rowOff>176213</xdr:rowOff>
    </xdr:from>
    <xdr:to>
      <xdr:col>31</xdr:col>
      <xdr:colOff>704850</xdr:colOff>
      <xdr:row>9</xdr:row>
      <xdr:rowOff>157163</xdr:rowOff>
    </xdr:to>
    <xdr:sp macro="" textlink="">
      <xdr:nvSpPr>
        <xdr:cNvPr id="8" name="Rectangle à coins arrondis 7">
          <a:hlinkClick xmlns:r="http://schemas.openxmlformats.org/officeDocument/2006/relationships" r:id="rId8"/>
        </xdr:cNvPr>
        <xdr:cNvSpPr/>
      </xdr:nvSpPr>
      <xdr:spPr>
        <a:xfrm>
          <a:off x="21926550" y="1557338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Exposé</a:t>
          </a:r>
        </a:p>
      </xdr:txBody>
    </xdr:sp>
    <xdr:clientData/>
  </xdr:twoCellAnchor>
  <xdr:twoCellAnchor>
    <xdr:from>
      <xdr:col>32</xdr:col>
      <xdr:colOff>133350</xdr:colOff>
      <xdr:row>7</xdr:row>
      <xdr:rowOff>176213</xdr:rowOff>
    </xdr:from>
    <xdr:to>
      <xdr:col>33</xdr:col>
      <xdr:colOff>447675</xdr:colOff>
      <xdr:row>9</xdr:row>
      <xdr:rowOff>157163</xdr:rowOff>
    </xdr:to>
    <xdr:sp macro="" textlink="">
      <xdr:nvSpPr>
        <xdr:cNvPr id="9" name="Rectangle à coins arrondis 8">
          <a:hlinkClick xmlns:r="http://schemas.openxmlformats.org/officeDocument/2006/relationships" r:id="rId9"/>
        </xdr:cNvPr>
        <xdr:cNvSpPr/>
      </xdr:nvSpPr>
      <xdr:spPr>
        <a:xfrm>
          <a:off x="23193375" y="1557338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Lecture</a:t>
          </a:r>
        </a:p>
      </xdr:txBody>
    </xdr:sp>
    <xdr:clientData/>
  </xdr:twoCellAnchor>
  <xdr:twoCellAnchor>
    <xdr:from>
      <xdr:col>27</xdr:col>
      <xdr:colOff>142875</xdr:colOff>
      <xdr:row>10</xdr:row>
      <xdr:rowOff>176213</xdr:rowOff>
    </xdr:from>
    <xdr:to>
      <xdr:col>28</xdr:col>
      <xdr:colOff>457200</xdr:colOff>
      <xdr:row>12</xdr:row>
      <xdr:rowOff>157163</xdr:rowOff>
    </xdr:to>
    <xdr:sp macro="" textlink="">
      <xdr:nvSpPr>
        <xdr:cNvPr id="10" name="Rectangle à coins arrondis 9">
          <a:hlinkClick xmlns:r="http://schemas.openxmlformats.org/officeDocument/2006/relationships" r:id="rId10"/>
        </xdr:cNvPr>
        <xdr:cNvSpPr/>
      </xdr:nvSpPr>
      <xdr:spPr>
        <a:xfrm>
          <a:off x="19392900" y="2128838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Poésie</a:t>
          </a:r>
        </a:p>
      </xdr:txBody>
    </xdr:sp>
    <xdr:clientData/>
  </xdr:twoCellAnchor>
  <xdr:twoCellAnchor>
    <xdr:from>
      <xdr:col>28</xdr:col>
      <xdr:colOff>647700</xdr:colOff>
      <xdr:row>10</xdr:row>
      <xdr:rowOff>176213</xdr:rowOff>
    </xdr:from>
    <xdr:to>
      <xdr:col>30</xdr:col>
      <xdr:colOff>200025</xdr:colOff>
      <xdr:row>12</xdr:row>
      <xdr:rowOff>157163</xdr:rowOff>
    </xdr:to>
    <xdr:sp macro="" textlink="">
      <xdr:nvSpPr>
        <xdr:cNvPr id="11" name="Rectangle à coins arrondis 10">
          <a:hlinkClick xmlns:r="http://schemas.openxmlformats.org/officeDocument/2006/relationships" r:id="rId11"/>
        </xdr:cNvPr>
        <xdr:cNvSpPr/>
      </xdr:nvSpPr>
      <xdr:spPr>
        <a:xfrm>
          <a:off x="20659725" y="2128838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Numération</a:t>
          </a:r>
        </a:p>
      </xdr:txBody>
    </xdr:sp>
    <xdr:clientData/>
  </xdr:twoCellAnchor>
  <xdr:twoCellAnchor>
    <xdr:from>
      <xdr:col>30</xdr:col>
      <xdr:colOff>390525</xdr:colOff>
      <xdr:row>10</xdr:row>
      <xdr:rowOff>176213</xdr:rowOff>
    </xdr:from>
    <xdr:to>
      <xdr:col>31</xdr:col>
      <xdr:colOff>704850</xdr:colOff>
      <xdr:row>12</xdr:row>
      <xdr:rowOff>157163</xdr:rowOff>
    </xdr:to>
    <xdr:sp macro="" textlink="">
      <xdr:nvSpPr>
        <xdr:cNvPr id="12" name="Rectangle à coins arrondis 11">
          <a:hlinkClick xmlns:r="http://schemas.openxmlformats.org/officeDocument/2006/relationships" r:id="rId12"/>
        </xdr:cNvPr>
        <xdr:cNvSpPr/>
      </xdr:nvSpPr>
      <xdr:spPr>
        <a:xfrm>
          <a:off x="21926550" y="2128838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Calcul</a:t>
          </a:r>
        </a:p>
      </xdr:txBody>
    </xdr:sp>
    <xdr:clientData/>
  </xdr:twoCellAnchor>
  <xdr:twoCellAnchor>
    <xdr:from>
      <xdr:col>32</xdr:col>
      <xdr:colOff>133350</xdr:colOff>
      <xdr:row>10</xdr:row>
      <xdr:rowOff>176213</xdr:rowOff>
    </xdr:from>
    <xdr:to>
      <xdr:col>33</xdr:col>
      <xdr:colOff>447675</xdr:colOff>
      <xdr:row>12</xdr:row>
      <xdr:rowOff>157163</xdr:rowOff>
    </xdr:to>
    <xdr:sp macro="" textlink="">
      <xdr:nvSpPr>
        <xdr:cNvPr id="13" name="Rectangle à coins arrondis 12">
          <a:hlinkClick xmlns:r="http://schemas.openxmlformats.org/officeDocument/2006/relationships" r:id="rId13"/>
        </xdr:cNvPr>
        <xdr:cNvSpPr/>
      </xdr:nvSpPr>
      <xdr:spPr>
        <a:xfrm>
          <a:off x="23193375" y="2128838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Calcul</a:t>
          </a:r>
          <a:r>
            <a:rPr lang="fr-FR" sz="1100" b="1" baseline="0">
              <a:solidFill>
                <a:sysClr val="windowText" lastClr="000000"/>
              </a:solidFill>
            </a:rPr>
            <a:t> mental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27</xdr:col>
      <xdr:colOff>142875</xdr:colOff>
      <xdr:row>13</xdr:row>
      <xdr:rowOff>176213</xdr:rowOff>
    </xdr:from>
    <xdr:to>
      <xdr:col>28</xdr:col>
      <xdr:colOff>457200</xdr:colOff>
      <xdr:row>15</xdr:row>
      <xdr:rowOff>157163</xdr:rowOff>
    </xdr:to>
    <xdr:sp macro="" textlink="">
      <xdr:nvSpPr>
        <xdr:cNvPr id="14" name="Rectangle à coins arrondis 13">
          <a:hlinkClick xmlns:r="http://schemas.openxmlformats.org/officeDocument/2006/relationships" r:id="rId14"/>
        </xdr:cNvPr>
        <xdr:cNvSpPr/>
      </xdr:nvSpPr>
      <xdr:spPr>
        <a:xfrm>
          <a:off x="19392900" y="2700338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Problèmes</a:t>
          </a:r>
        </a:p>
      </xdr:txBody>
    </xdr:sp>
    <xdr:clientData/>
  </xdr:twoCellAnchor>
  <xdr:twoCellAnchor>
    <xdr:from>
      <xdr:col>28</xdr:col>
      <xdr:colOff>647700</xdr:colOff>
      <xdr:row>13</xdr:row>
      <xdr:rowOff>176213</xdr:rowOff>
    </xdr:from>
    <xdr:to>
      <xdr:col>30</xdr:col>
      <xdr:colOff>200025</xdr:colOff>
      <xdr:row>15</xdr:row>
      <xdr:rowOff>157163</xdr:rowOff>
    </xdr:to>
    <xdr:sp macro="" textlink="">
      <xdr:nvSpPr>
        <xdr:cNvPr id="15" name="Rectangle à coins arrondis 14">
          <a:hlinkClick xmlns:r="http://schemas.openxmlformats.org/officeDocument/2006/relationships" r:id="rId15"/>
        </xdr:cNvPr>
        <xdr:cNvSpPr/>
      </xdr:nvSpPr>
      <xdr:spPr>
        <a:xfrm>
          <a:off x="20659725" y="2700338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Mesures</a:t>
          </a:r>
        </a:p>
      </xdr:txBody>
    </xdr:sp>
    <xdr:clientData/>
  </xdr:twoCellAnchor>
  <xdr:twoCellAnchor>
    <xdr:from>
      <xdr:col>30</xdr:col>
      <xdr:colOff>390525</xdr:colOff>
      <xdr:row>13</xdr:row>
      <xdr:rowOff>176213</xdr:rowOff>
    </xdr:from>
    <xdr:to>
      <xdr:col>31</xdr:col>
      <xdr:colOff>704850</xdr:colOff>
      <xdr:row>15</xdr:row>
      <xdr:rowOff>157163</xdr:rowOff>
    </xdr:to>
    <xdr:sp macro="" textlink="">
      <xdr:nvSpPr>
        <xdr:cNvPr id="16" name="Rectangle à coins arrondis 15">
          <a:hlinkClick xmlns:r="http://schemas.openxmlformats.org/officeDocument/2006/relationships" r:id="rId16"/>
        </xdr:cNvPr>
        <xdr:cNvSpPr/>
      </xdr:nvSpPr>
      <xdr:spPr>
        <a:xfrm>
          <a:off x="21926550" y="2700338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Géométrie</a:t>
          </a:r>
        </a:p>
      </xdr:txBody>
    </xdr:sp>
    <xdr:clientData/>
  </xdr:twoCellAnchor>
  <xdr:twoCellAnchor>
    <xdr:from>
      <xdr:col>32</xdr:col>
      <xdr:colOff>133350</xdr:colOff>
      <xdr:row>13</xdr:row>
      <xdr:rowOff>176213</xdr:rowOff>
    </xdr:from>
    <xdr:to>
      <xdr:col>33</xdr:col>
      <xdr:colOff>447675</xdr:colOff>
      <xdr:row>15</xdr:row>
      <xdr:rowOff>157163</xdr:rowOff>
    </xdr:to>
    <xdr:sp macro="" textlink="">
      <xdr:nvSpPr>
        <xdr:cNvPr id="17" name="Rectangle à coins arrondis 16">
          <a:hlinkClick xmlns:r="http://schemas.openxmlformats.org/officeDocument/2006/relationships" r:id="rId17"/>
        </xdr:cNvPr>
        <xdr:cNvSpPr/>
      </xdr:nvSpPr>
      <xdr:spPr>
        <a:xfrm>
          <a:off x="23193375" y="2700338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Histoire</a:t>
          </a:r>
        </a:p>
      </xdr:txBody>
    </xdr:sp>
    <xdr:clientData/>
  </xdr:twoCellAnchor>
  <xdr:twoCellAnchor>
    <xdr:from>
      <xdr:col>27</xdr:col>
      <xdr:colOff>142875</xdr:colOff>
      <xdr:row>16</xdr:row>
      <xdr:rowOff>176213</xdr:rowOff>
    </xdr:from>
    <xdr:to>
      <xdr:col>28</xdr:col>
      <xdr:colOff>457200</xdr:colOff>
      <xdr:row>18</xdr:row>
      <xdr:rowOff>157163</xdr:rowOff>
    </xdr:to>
    <xdr:sp macro="" textlink="">
      <xdr:nvSpPr>
        <xdr:cNvPr id="18" name="Rectangle à coins arrondis 17">
          <a:hlinkClick xmlns:r="http://schemas.openxmlformats.org/officeDocument/2006/relationships" r:id="rId18"/>
        </xdr:cNvPr>
        <xdr:cNvSpPr/>
      </xdr:nvSpPr>
      <xdr:spPr>
        <a:xfrm>
          <a:off x="19392900" y="3271838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Géographie</a:t>
          </a:r>
        </a:p>
      </xdr:txBody>
    </xdr:sp>
    <xdr:clientData/>
  </xdr:twoCellAnchor>
  <xdr:twoCellAnchor>
    <xdr:from>
      <xdr:col>28</xdr:col>
      <xdr:colOff>647700</xdr:colOff>
      <xdr:row>16</xdr:row>
      <xdr:rowOff>176213</xdr:rowOff>
    </xdr:from>
    <xdr:to>
      <xdr:col>30</xdr:col>
      <xdr:colOff>200025</xdr:colOff>
      <xdr:row>18</xdr:row>
      <xdr:rowOff>157163</xdr:rowOff>
    </xdr:to>
    <xdr:sp macro="" textlink="">
      <xdr:nvSpPr>
        <xdr:cNvPr id="19" name="Rectangle à coins arrondis 18">
          <a:hlinkClick xmlns:r="http://schemas.openxmlformats.org/officeDocument/2006/relationships" r:id="rId19"/>
        </xdr:cNvPr>
        <xdr:cNvSpPr/>
      </xdr:nvSpPr>
      <xdr:spPr>
        <a:xfrm>
          <a:off x="20659725" y="3271838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Sciences</a:t>
          </a:r>
        </a:p>
      </xdr:txBody>
    </xdr:sp>
    <xdr:clientData/>
  </xdr:twoCellAnchor>
  <xdr:twoCellAnchor>
    <xdr:from>
      <xdr:col>30</xdr:col>
      <xdr:colOff>390525</xdr:colOff>
      <xdr:row>16</xdr:row>
      <xdr:rowOff>176213</xdr:rowOff>
    </xdr:from>
    <xdr:to>
      <xdr:col>31</xdr:col>
      <xdr:colOff>704850</xdr:colOff>
      <xdr:row>18</xdr:row>
      <xdr:rowOff>157163</xdr:rowOff>
    </xdr:to>
    <xdr:sp macro="" textlink="">
      <xdr:nvSpPr>
        <xdr:cNvPr id="20" name="Rectangle à coins arrondis 19">
          <a:hlinkClick xmlns:r="http://schemas.openxmlformats.org/officeDocument/2006/relationships" r:id="rId20"/>
        </xdr:cNvPr>
        <xdr:cNvSpPr/>
      </xdr:nvSpPr>
      <xdr:spPr>
        <a:xfrm>
          <a:off x="21926550" y="3271838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Anglais</a:t>
          </a:r>
        </a:p>
      </xdr:txBody>
    </xdr:sp>
    <xdr:clientData/>
  </xdr:twoCellAnchor>
  <xdr:twoCellAnchor>
    <xdr:from>
      <xdr:col>32</xdr:col>
      <xdr:colOff>133350</xdr:colOff>
      <xdr:row>16</xdr:row>
      <xdr:rowOff>176213</xdr:rowOff>
    </xdr:from>
    <xdr:to>
      <xdr:col>33</xdr:col>
      <xdr:colOff>447675</xdr:colOff>
      <xdr:row>18</xdr:row>
      <xdr:rowOff>157163</xdr:rowOff>
    </xdr:to>
    <xdr:sp macro="" textlink="">
      <xdr:nvSpPr>
        <xdr:cNvPr id="21" name="Rectangle à coins arrondis 20">
          <a:hlinkClick xmlns:r="http://schemas.openxmlformats.org/officeDocument/2006/relationships" r:id="rId21"/>
        </xdr:cNvPr>
        <xdr:cNvSpPr/>
      </xdr:nvSpPr>
      <xdr:spPr>
        <a:xfrm>
          <a:off x="23193375" y="3271838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EPS</a:t>
          </a:r>
        </a:p>
      </xdr:txBody>
    </xdr:sp>
    <xdr:clientData/>
  </xdr:twoCellAnchor>
  <xdr:twoCellAnchor>
    <xdr:from>
      <xdr:col>27</xdr:col>
      <xdr:colOff>142875</xdr:colOff>
      <xdr:row>19</xdr:row>
      <xdr:rowOff>176213</xdr:rowOff>
    </xdr:from>
    <xdr:to>
      <xdr:col>28</xdr:col>
      <xdr:colOff>457200</xdr:colOff>
      <xdr:row>21</xdr:row>
      <xdr:rowOff>157163</xdr:rowOff>
    </xdr:to>
    <xdr:sp macro="" textlink="">
      <xdr:nvSpPr>
        <xdr:cNvPr id="22" name="Rectangle à coins arrondis 21">
          <a:hlinkClick xmlns:r="http://schemas.openxmlformats.org/officeDocument/2006/relationships" r:id="rId22"/>
        </xdr:cNvPr>
        <xdr:cNvSpPr/>
      </xdr:nvSpPr>
      <xdr:spPr>
        <a:xfrm>
          <a:off x="19392900" y="3843338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ysClr val="windowText" lastClr="000000"/>
              </a:solidFill>
            </a:rPr>
            <a:t>Comportement</a:t>
          </a:r>
        </a:p>
      </xdr:txBody>
    </xdr:sp>
    <xdr:clientData/>
  </xdr:twoCellAnchor>
  <xdr:twoCellAnchor>
    <xdr:from>
      <xdr:col>28</xdr:col>
      <xdr:colOff>647700</xdr:colOff>
      <xdr:row>19</xdr:row>
      <xdr:rowOff>176213</xdr:rowOff>
    </xdr:from>
    <xdr:to>
      <xdr:col>30</xdr:col>
      <xdr:colOff>200025</xdr:colOff>
      <xdr:row>21</xdr:row>
      <xdr:rowOff>157163</xdr:rowOff>
    </xdr:to>
    <xdr:sp macro="" textlink="">
      <xdr:nvSpPr>
        <xdr:cNvPr id="23" name="Rectangle à coins arrondis 22">
          <a:hlinkClick xmlns:r="http://schemas.openxmlformats.org/officeDocument/2006/relationships" r:id="rId23"/>
        </xdr:cNvPr>
        <xdr:cNvSpPr/>
      </xdr:nvSpPr>
      <xdr:spPr>
        <a:xfrm>
          <a:off x="20659725" y="3843338"/>
          <a:ext cx="1076325" cy="361950"/>
        </a:xfrm>
        <a:prstGeom prst="roundRect">
          <a:avLst/>
        </a:prstGeom>
        <a:blipFill>
          <a:blip xmlns:r="http://schemas.openxmlformats.org/officeDocument/2006/relationships" r:embed="rId2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Bilans</a:t>
          </a:r>
        </a:p>
      </xdr:txBody>
    </xdr:sp>
    <xdr:clientData/>
  </xdr:twoCellAnchor>
  <xdr:twoCellAnchor>
    <xdr:from>
      <xdr:col>30</xdr:col>
      <xdr:colOff>390525</xdr:colOff>
      <xdr:row>19</xdr:row>
      <xdr:rowOff>176213</xdr:rowOff>
    </xdr:from>
    <xdr:to>
      <xdr:col>31</xdr:col>
      <xdr:colOff>704850</xdr:colOff>
      <xdr:row>21</xdr:row>
      <xdr:rowOff>157163</xdr:rowOff>
    </xdr:to>
    <xdr:sp macro="" textlink="">
      <xdr:nvSpPr>
        <xdr:cNvPr id="24" name="Rectangle à coins arrondis 23">
          <a:hlinkClick xmlns:r="http://schemas.openxmlformats.org/officeDocument/2006/relationships" r:id="rId25"/>
        </xdr:cNvPr>
        <xdr:cNvSpPr/>
      </xdr:nvSpPr>
      <xdr:spPr>
        <a:xfrm>
          <a:off x="21926550" y="3843338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Bulletins</a:t>
          </a:r>
        </a:p>
      </xdr:txBody>
    </xdr:sp>
    <xdr:clientData/>
  </xdr:twoCellAnchor>
  <xdr:twoCellAnchor>
    <xdr:from>
      <xdr:col>32</xdr:col>
      <xdr:colOff>133350</xdr:colOff>
      <xdr:row>19</xdr:row>
      <xdr:rowOff>176213</xdr:rowOff>
    </xdr:from>
    <xdr:to>
      <xdr:col>33</xdr:col>
      <xdr:colOff>447675</xdr:colOff>
      <xdr:row>21</xdr:row>
      <xdr:rowOff>157163</xdr:rowOff>
    </xdr:to>
    <xdr:sp macro="" textlink="">
      <xdr:nvSpPr>
        <xdr:cNvPr id="25" name="Rectangle à coins arrondis 24">
          <a:hlinkClick xmlns:r="http://schemas.openxmlformats.org/officeDocument/2006/relationships" r:id="rId26"/>
        </xdr:cNvPr>
        <xdr:cNvSpPr/>
      </xdr:nvSpPr>
      <xdr:spPr>
        <a:xfrm>
          <a:off x="23193375" y="3843338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Données</a:t>
          </a:r>
        </a:p>
      </xdr:txBody>
    </xdr:sp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552450</xdr:colOff>
      <xdr:row>63</xdr:row>
      <xdr:rowOff>85724</xdr:rowOff>
    </xdr:from>
    <xdr:to>
      <xdr:col>9</xdr:col>
      <xdr:colOff>638175</xdr:colOff>
      <xdr:row>69</xdr:row>
      <xdr:rowOff>85724</xdr:rowOff>
    </xdr:to>
    <xdr:sp macro="" textlink="">
      <xdr:nvSpPr>
        <xdr:cNvPr id="26" name="Accolade fermante 25"/>
        <xdr:cNvSpPr/>
      </xdr:nvSpPr>
      <xdr:spPr>
        <a:xfrm>
          <a:off x="7896225" y="16640174"/>
          <a:ext cx="85725" cy="1438275"/>
        </a:xfrm>
        <a:prstGeom prst="rightBrace">
          <a:avLst/>
        </a:prstGeom>
        <a:ln w="317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276225</xdr:colOff>
      <xdr:row>8</xdr:row>
      <xdr:rowOff>9525</xdr:rowOff>
    </xdr:from>
    <xdr:to>
      <xdr:col>14</xdr:col>
      <xdr:colOff>590550</xdr:colOff>
      <xdr:row>9</xdr:row>
      <xdr:rowOff>57150</xdr:rowOff>
    </xdr:to>
    <xdr:sp macro="" textlink="">
      <xdr:nvSpPr>
        <xdr:cNvPr id="27" name="Rectangle à coins arrondis 26">
          <a:hlinkClick xmlns:r="http://schemas.openxmlformats.org/officeDocument/2006/relationships" r:id="rId1"/>
        </xdr:cNvPr>
        <xdr:cNvSpPr/>
      </xdr:nvSpPr>
      <xdr:spPr>
        <a:xfrm>
          <a:off x="11077575" y="267652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Orthographe</a:t>
          </a:r>
        </a:p>
      </xdr:txBody>
    </xdr:sp>
    <xdr:clientData/>
  </xdr:twoCellAnchor>
  <xdr:twoCellAnchor>
    <xdr:from>
      <xdr:col>15</xdr:col>
      <xdr:colOff>19050</xdr:colOff>
      <xdr:row>8</xdr:row>
      <xdr:rowOff>9525</xdr:rowOff>
    </xdr:from>
    <xdr:to>
      <xdr:col>16</xdr:col>
      <xdr:colOff>333375</xdr:colOff>
      <xdr:row>9</xdr:row>
      <xdr:rowOff>57150</xdr:rowOff>
    </xdr:to>
    <xdr:sp macro="" textlink="">
      <xdr:nvSpPr>
        <xdr:cNvPr id="28" name="Rectangle à coins arrondis 27">
          <a:hlinkClick xmlns:r="http://schemas.openxmlformats.org/officeDocument/2006/relationships" r:id="rId3"/>
        </xdr:cNvPr>
        <xdr:cNvSpPr/>
      </xdr:nvSpPr>
      <xdr:spPr>
        <a:xfrm>
          <a:off x="12344400" y="267652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Conjugaison</a:t>
          </a:r>
        </a:p>
      </xdr:txBody>
    </xdr:sp>
    <xdr:clientData/>
  </xdr:twoCellAnchor>
  <xdr:twoCellAnchor>
    <xdr:from>
      <xdr:col>16</xdr:col>
      <xdr:colOff>523875</xdr:colOff>
      <xdr:row>8</xdr:row>
      <xdr:rowOff>9525</xdr:rowOff>
    </xdr:from>
    <xdr:to>
      <xdr:col>18</xdr:col>
      <xdr:colOff>76200</xdr:colOff>
      <xdr:row>9</xdr:row>
      <xdr:rowOff>57150</xdr:rowOff>
    </xdr:to>
    <xdr:sp macro="" textlink="">
      <xdr:nvSpPr>
        <xdr:cNvPr id="29" name="Rectangle à coins arrondis 28">
          <a:hlinkClick xmlns:r="http://schemas.openxmlformats.org/officeDocument/2006/relationships" r:id="rId4"/>
        </xdr:cNvPr>
        <xdr:cNvSpPr/>
      </xdr:nvSpPr>
      <xdr:spPr>
        <a:xfrm>
          <a:off x="13611225" y="267652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Grammaire</a:t>
          </a:r>
        </a:p>
      </xdr:txBody>
    </xdr:sp>
    <xdr:clientData/>
  </xdr:twoCellAnchor>
  <xdr:twoCellAnchor>
    <xdr:from>
      <xdr:col>18</xdr:col>
      <xdr:colOff>266700</xdr:colOff>
      <xdr:row>8</xdr:row>
      <xdr:rowOff>9525</xdr:rowOff>
    </xdr:from>
    <xdr:to>
      <xdr:col>19</xdr:col>
      <xdr:colOff>581025</xdr:colOff>
      <xdr:row>9</xdr:row>
      <xdr:rowOff>57150</xdr:rowOff>
    </xdr:to>
    <xdr:sp macro="" textlink="">
      <xdr:nvSpPr>
        <xdr:cNvPr id="30" name="Rectangle à coins arrondis 29">
          <a:hlinkClick xmlns:r="http://schemas.openxmlformats.org/officeDocument/2006/relationships" r:id="rId5"/>
        </xdr:cNvPr>
        <xdr:cNvSpPr/>
      </xdr:nvSpPr>
      <xdr:spPr>
        <a:xfrm>
          <a:off x="14878050" y="267652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Vocabulaire</a:t>
          </a:r>
        </a:p>
      </xdr:txBody>
    </xdr:sp>
    <xdr:clientData/>
  </xdr:twoCellAnchor>
  <xdr:twoCellAnchor>
    <xdr:from>
      <xdr:col>13</xdr:col>
      <xdr:colOff>276225</xdr:colOff>
      <xdr:row>9</xdr:row>
      <xdr:rowOff>261938</xdr:rowOff>
    </xdr:from>
    <xdr:to>
      <xdr:col>14</xdr:col>
      <xdr:colOff>590550</xdr:colOff>
      <xdr:row>10</xdr:row>
      <xdr:rowOff>309563</xdr:rowOff>
    </xdr:to>
    <xdr:sp macro="" textlink="">
      <xdr:nvSpPr>
        <xdr:cNvPr id="31" name="Rectangle à coins arrondis 30">
          <a:hlinkClick xmlns:r="http://schemas.openxmlformats.org/officeDocument/2006/relationships" r:id="rId6"/>
        </xdr:cNvPr>
        <xdr:cNvSpPr/>
      </xdr:nvSpPr>
      <xdr:spPr>
        <a:xfrm>
          <a:off x="11077575" y="324326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Ecrit</a:t>
          </a:r>
        </a:p>
      </xdr:txBody>
    </xdr:sp>
    <xdr:clientData/>
  </xdr:twoCellAnchor>
  <xdr:twoCellAnchor>
    <xdr:from>
      <xdr:col>15</xdr:col>
      <xdr:colOff>19050</xdr:colOff>
      <xdr:row>9</xdr:row>
      <xdr:rowOff>261938</xdr:rowOff>
    </xdr:from>
    <xdr:to>
      <xdr:col>16</xdr:col>
      <xdr:colOff>333375</xdr:colOff>
      <xdr:row>10</xdr:row>
      <xdr:rowOff>309563</xdr:rowOff>
    </xdr:to>
    <xdr:sp macro="" textlink="">
      <xdr:nvSpPr>
        <xdr:cNvPr id="32" name="Rectangle à coins arrondis 31">
          <a:hlinkClick xmlns:r="http://schemas.openxmlformats.org/officeDocument/2006/relationships" r:id="rId7"/>
        </xdr:cNvPr>
        <xdr:cNvSpPr/>
      </xdr:nvSpPr>
      <xdr:spPr>
        <a:xfrm>
          <a:off x="12344400" y="324326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Dictée</a:t>
          </a:r>
        </a:p>
      </xdr:txBody>
    </xdr:sp>
    <xdr:clientData/>
  </xdr:twoCellAnchor>
  <xdr:twoCellAnchor>
    <xdr:from>
      <xdr:col>16</xdr:col>
      <xdr:colOff>523875</xdr:colOff>
      <xdr:row>9</xdr:row>
      <xdr:rowOff>261938</xdr:rowOff>
    </xdr:from>
    <xdr:to>
      <xdr:col>18</xdr:col>
      <xdr:colOff>76200</xdr:colOff>
      <xdr:row>10</xdr:row>
      <xdr:rowOff>309563</xdr:rowOff>
    </xdr:to>
    <xdr:sp macro="" textlink="">
      <xdr:nvSpPr>
        <xdr:cNvPr id="33" name="Rectangle à coins arrondis 32">
          <a:hlinkClick xmlns:r="http://schemas.openxmlformats.org/officeDocument/2006/relationships" r:id="rId8"/>
        </xdr:cNvPr>
        <xdr:cNvSpPr/>
      </xdr:nvSpPr>
      <xdr:spPr>
        <a:xfrm>
          <a:off x="13611225" y="324326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Exposé</a:t>
          </a:r>
        </a:p>
      </xdr:txBody>
    </xdr:sp>
    <xdr:clientData/>
  </xdr:twoCellAnchor>
  <xdr:twoCellAnchor>
    <xdr:from>
      <xdr:col>18</xdr:col>
      <xdr:colOff>266700</xdr:colOff>
      <xdr:row>9</xdr:row>
      <xdr:rowOff>261938</xdr:rowOff>
    </xdr:from>
    <xdr:to>
      <xdr:col>19</xdr:col>
      <xdr:colOff>581025</xdr:colOff>
      <xdr:row>10</xdr:row>
      <xdr:rowOff>309563</xdr:rowOff>
    </xdr:to>
    <xdr:sp macro="" textlink="">
      <xdr:nvSpPr>
        <xdr:cNvPr id="34" name="Rectangle à coins arrondis 33">
          <a:hlinkClick xmlns:r="http://schemas.openxmlformats.org/officeDocument/2006/relationships" r:id="rId9"/>
        </xdr:cNvPr>
        <xdr:cNvSpPr/>
      </xdr:nvSpPr>
      <xdr:spPr>
        <a:xfrm>
          <a:off x="14878050" y="324326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Lecture</a:t>
          </a:r>
        </a:p>
      </xdr:txBody>
    </xdr:sp>
    <xdr:clientData/>
  </xdr:twoCellAnchor>
  <xdr:twoCellAnchor>
    <xdr:from>
      <xdr:col>13</xdr:col>
      <xdr:colOff>276225</xdr:colOff>
      <xdr:row>11</xdr:row>
      <xdr:rowOff>204788</xdr:rowOff>
    </xdr:from>
    <xdr:to>
      <xdr:col>14</xdr:col>
      <xdr:colOff>590550</xdr:colOff>
      <xdr:row>12</xdr:row>
      <xdr:rowOff>252413</xdr:rowOff>
    </xdr:to>
    <xdr:sp macro="" textlink="">
      <xdr:nvSpPr>
        <xdr:cNvPr id="35" name="Rectangle à coins arrondis 34">
          <a:hlinkClick xmlns:r="http://schemas.openxmlformats.org/officeDocument/2006/relationships" r:id="rId10"/>
        </xdr:cNvPr>
        <xdr:cNvSpPr/>
      </xdr:nvSpPr>
      <xdr:spPr>
        <a:xfrm>
          <a:off x="11077575" y="381476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Poésie</a:t>
          </a:r>
        </a:p>
      </xdr:txBody>
    </xdr:sp>
    <xdr:clientData/>
  </xdr:twoCellAnchor>
  <xdr:twoCellAnchor>
    <xdr:from>
      <xdr:col>15</xdr:col>
      <xdr:colOff>19050</xdr:colOff>
      <xdr:row>11</xdr:row>
      <xdr:rowOff>204788</xdr:rowOff>
    </xdr:from>
    <xdr:to>
      <xdr:col>16</xdr:col>
      <xdr:colOff>333375</xdr:colOff>
      <xdr:row>12</xdr:row>
      <xdr:rowOff>252413</xdr:rowOff>
    </xdr:to>
    <xdr:sp macro="" textlink="">
      <xdr:nvSpPr>
        <xdr:cNvPr id="36" name="Rectangle à coins arrondis 35">
          <a:hlinkClick xmlns:r="http://schemas.openxmlformats.org/officeDocument/2006/relationships" r:id="rId11"/>
        </xdr:cNvPr>
        <xdr:cNvSpPr/>
      </xdr:nvSpPr>
      <xdr:spPr>
        <a:xfrm>
          <a:off x="12344400" y="381476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Numération</a:t>
          </a:r>
        </a:p>
      </xdr:txBody>
    </xdr:sp>
    <xdr:clientData/>
  </xdr:twoCellAnchor>
  <xdr:twoCellAnchor>
    <xdr:from>
      <xdr:col>16</xdr:col>
      <xdr:colOff>523875</xdr:colOff>
      <xdr:row>11</xdr:row>
      <xdr:rowOff>204788</xdr:rowOff>
    </xdr:from>
    <xdr:to>
      <xdr:col>18</xdr:col>
      <xdr:colOff>76200</xdr:colOff>
      <xdr:row>12</xdr:row>
      <xdr:rowOff>252413</xdr:rowOff>
    </xdr:to>
    <xdr:sp macro="" textlink="">
      <xdr:nvSpPr>
        <xdr:cNvPr id="37" name="Rectangle à coins arrondis 36">
          <a:hlinkClick xmlns:r="http://schemas.openxmlformats.org/officeDocument/2006/relationships" r:id="rId12"/>
        </xdr:cNvPr>
        <xdr:cNvSpPr/>
      </xdr:nvSpPr>
      <xdr:spPr>
        <a:xfrm>
          <a:off x="13611225" y="381476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Calcul</a:t>
          </a:r>
        </a:p>
      </xdr:txBody>
    </xdr:sp>
    <xdr:clientData/>
  </xdr:twoCellAnchor>
  <xdr:twoCellAnchor>
    <xdr:from>
      <xdr:col>18</xdr:col>
      <xdr:colOff>266700</xdr:colOff>
      <xdr:row>11</xdr:row>
      <xdr:rowOff>204788</xdr:rowOff>
    </xdr:from>
    <xdr:to>
      <xdr:col>19</xdr:col>
      <xdr:colOff>581025</xdr:colOff>
      <xdr:row>12</xdr:row>
      <xdr:rowOff>252413</xdr:rowOff>
    </xdr:to>
    <xdr:sp macro="" textlink="">
      <xdr:nvSpPr>
        <xdr:cNvPr id="38" name="Rectangle à coins arrondis 37">
          <a:hlinkClick xmlns:r="http://schemas.openxmlformats.org/officeDocument/2006/relationships" r:id="rId13"/>
        </xdr:cNvPr>
        <xdr:cNvSpPr/>
      </xdr:nvSpPr>
      <xdr:spPr>
        <a:xfrm>
          <a:off x="14878050" y="381476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Calcul</a:t>
          </a:r>
          <a:r>
            <a:rPr lang="fr-FR" sz="1100" b="1" baseline="0">
              <a:solidFill>
                <a:sysClr val="windowText" lastClr="000000"/>
              </a:solidFill>
            </a:rPr>
            <a:t> mental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13</xdr:col>
      <xdr:colOff>276225</xdr:colOff>
      <xdr:row>13</xdr:row>
      <xdr:rowOff>147638</xdr:rowOff>
    </xdr:from>
    <xdr:to>
      <xdr:col>14</xdr:col>
      <xdr:colOff>590550</xdr:colOff>
      <xdr:row>15</xdr:row>
      <xdr:rowOff>71438</xdr:rowOff>
    </xdr:to>
    <xdr:sp macro="" textlink="">
      <xdr:nvSpPr>
        <xdr:cNvPr id="39" name="Rectangle à coins arrondis 38">
          <a:hlinkClick xmlns:r="http://schemas.openxmlformats.org/officeDocument/2006/relationships" r:id="rId14"/>
        </xdr:cNvPr>
        <xdr:cNvSpPr/>
      </xdr:nvSpPr>
      <xdr:spPr>
        <a:xfrm>
          <a:off x="11077575" y="438626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Problèmes</a:t>
          </a:r>
        </a:p>
      </xdr:txBody>
    </xdr:sp>
    <xdr:clientData/>
  </xdr:twoCellAnchor>
  <xdr:twoCellAnchor>
    <xdr:from>
      <xdr:col>15</xdr:col>
      <xdr:colOff>19050</xdr:colOff>
      <xdr:row>13</xdr:row>
      <xdr:rowOff>147638</xdr:rowOff>
    </xdr:from>
    <xdr:to>
      <xdr:col>16</xdr:col>
      <xdr:colOff>333375</xdr:colOff>
      <xdr:row>15</xdr:row>
      <xdr:rowOff>71438</xdr:rowOff>
    </xdr:to>
    <xdr:sp macro="" textlink="">
      <xdr:nvSpPr>
        <xdr:cNvPr id="40" name="Rectangle à coins arrondis 39">
          <a:hlinkClick xmlns:r="http://schemas.openxmlformats.org/officeDocument/2006/relationships" r:id="rId15"/>
        </xdr:cNvPr>
        <xdr:cNvSpPr/>
      </xdr:nvSpPr>
      <xdr:spPr>
        <a:xfrm>
          <a:off x="12344400" y="438626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Mesures</a:t>
          </a:r>
        </a:p>
      </xdr:txBody>
    </xdr:sp>
    <xdr:clientData/>
  </xdr:twoCellAnchor>
  <xdr:twoCellAnchor>
    <xdr:from>
      <xdr:col>16</xdr:col>
      <xdr:colOff>523875</xdr:colOff>
      <xdr:row>13</xdr:row>
      <xdr:rowOff>147638</xdr:rowOff>
    </xdr:from>
    <xdr:to>
      <xdr:col>18</xdr:col>
      <xdr:colOff>76200</xdr:colOff>
      <xdr:row>15</xdr:row>
      <xdr:rowOff>71438</xdr:rowOff>
    </xdr:to>
    <xdr:sp macro="" textlink="">
      <xdr:nvSpPr>
        <xdr:cNvPr id="41" name="Rectangle à coins arrondis 40">
          <a:hlinkClick xmlns:r="http://schemas.openxmlformats.org/officeDocument/2006/relationships" r:id="rId16"/>
        </xdr:cNvPr>
        <xdr:cNvSpPr/>
      </xdr:nvSpPr>
      <xdr:spPr>
        <a:xfrm>
          <a:off x="13611225" y="438626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Géométrie</a:t>
          </a:r>
        </a:p>
      </xdr:txBody>
    </xdr:sp>
    <xdr:clientData/>
  </xdr:twoCellAnchor>
  <xdr:twoCellAnchor>
    <xdr:from>
      <xdr:col>18</xdr:col>
      <xdr:colOff>266700</xdr:colOff>
      <xdr:row>13</xdr:row>
      <xdr:rowOff>147638</xdr:rowOff>
    </xdr:from>
    <xdr:to>
      <xdr:col>19</xdr:col>
      <xdr:colOff>581025</xdr:colOff>
      <xdr:row>15</xdr:row>
      <xdr:rowOff>71438</xdr:rowOff>
    </xdr:to>
    <xdr:sp macro="" textlink="">
      <xdr:nvSpPr>
        <xdr:cNvPr id="42" name="Rectangle à coins arrondis 41">
          <a:hlinkClick xmlns:r="http://schemas.openxmlformats.org/officeDocument/2006/relationships" r:id="rId17"/>
        </xdr:cNvPr>
        <xdr:cNvSpPr/>
      </xdr:nvSpPr>
      <xdr:spPr>
        <a:xfrm>
          <a:off x="14878050" y="4386263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Histoire</a:t>
          </a:r>
        </a:p>
      </xdr:txBody>
    </xdr:sp>
    <xdr:clientData/>
  </xdr:twoCellAnchor>
  <xdr:twoCellAnchor>
    <xdr:from>
      <xdr:col>13</xdr:col>
      <xdr:colOff>276225</xdr:colOff>
      <xdr:row>15</xdr:row>
      <xdr:rowOff>290513</xdr:rowOff>
    </xdr:from>
    <xdr:to>
      <xdr:col>14</xdr:col>
      <xdr:colOff>590550</xdr:colOff>
      <xdr:row>16</xdr:row>
      <xdr:rowOff>271463</xdr:rowOff>
    </xdr:to>
    <xdr:sp macro="" textlink="">
      <xdr:nvSpPr>
        <xdr:cNvPr id="43" name="Rectangle à coins arrondis 42">
          <a:hlinkClick xmlns:r="http://schemas.openxmlformats.org/officeDocument/2006/relationships" r:id="rId18"/>
        </xdr:cNvPr>
        <xdr:cNvSpPr/>
      </xdr:nvSpPr>
      <xdr:spPr>
        <a:xfrm>
          <a:off x="11077575" y="4967288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Géographie</a:t>
          </a:r>
        </a:p>
      </xdr:txBody>
    </xdr:sp>
    <xdr:clientData/>
  </xdr:twoCellAnchor>
  <xdr:twoCellAnchor>
    <xdr:from>
      <xdr:col>15</xdr:col>
      <xdr:colOff>19050</xdr:colOff>
      <xdr:row>15</xdr:row>
      <xdr:rowOff>290513</xdr:rowOff>
    </xdr:from>
    <xdr:to>
      <xdr:col>16</xdr:col>
      <xdr:colOff>333375</xdr:colOff>
      <xdr:row>16</xdr:row>
      <xdr:rowOff>271463</xdr:rowOff>
    </xdr:to>
    <xdr:sp macro="" textlink="">
      <xdr:nvSpPr>
        <xdr:cNvPr id="44" name="Rectangle à coins arrondis 43">
          <a:hlinkClick xmlns:r="http://schemas.openxmlformats.org/officeDocument/2006/relationships" r:id="rId19"/>
        </xdr:cNvPr>
        <xdr:cNvSpPr/>
      </xdr:nvSpPr>
      <xdr:spPr>
        <a:xfrm>
          <a:off x="12344400" y="4967288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Sciences</a:t>
          </a:r>
        </a:p>
      </xdr:txBody>
    </xdr:sp>
    <xdr:clientData/>
  </xdr:twoCellAnchor>
  <xdr:twoCellAnchor>
    <xdr:from>
      <xdr:col>16</xdr:col>
      <xdr:colOff>523875</xdr:colOff>
      <xdr:row>15</xdr:row>
      <xdr:rowOff>290513</xdr:rowOff>
    </xdr:from>
    <xdr:to>
      <xdr:col>18</xdr:col>
      <xdr:colOff>76200</xdr:colOff>
      <xdr:row>16</xdr:row>
      <xdr:rowOff>271463</xdr:rowOff>
    </xdr:to>
    <xdr:sp macro="" textlink="">
      <xdr:nvSpPr>
        <xdr:cNvPr id="45" name="Rectangle à coins arrondis 44">
          <a:hlinkClick xmlns:r="http://schemas.openxmlformats.org/officeDocument/2006/relationships" r:id="rId20"/>
        </xdr:cNvPr>
        <xdr:cNvSpPr/>
      </xdr:nvSpPr>
      <xdr:spPr>
        <a:xfrm>
          <a:off x="13611225" y="4967288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Anglais</a:t>
          </a:r>
        </a:p>
      </xdr:txBody>
    </xdr:sp>
    <xdr:clientData/>
  </xdr:twoCellAnchor>
  <xdr:twoCellAnchor>
    <xdr:from>
      <xdr:col>18</xdr:col>
      <xdr:colOff>266700</xdr:colOff>
      <xdr:row>15</xdr:row>
      <xdr:rowOff>290513</xdr:rowOff>
    </xdr:from>
    <xdr:to>
      <xdr:col>19</xdr:col>
      <xdr:colOff>581025</xdr:colOff>
      <xdr:row>16</xdr:row>
      <xdr:rowOff>271463</xdr:rowOff>
    </xdr:to>
    <xdr:sp macro="" textlink="">
      <xdr:nvSpPr>
        <xdr:cNvPr id="46" name="Rectangle à coins arrondis 45">
          <a:hlinkClick xmlns:r="http://schemas.openxmlformats.org/officeDocument/2006/relationships" r:id="rId21"/>
        </xdr:cNvPr>
        <xdr:cNvSpPr/>
      </xdr:nvSpPr>
      <xdr:spPr>
        <a:xfrm>
          <a:off x="14878050" y="4967288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EPS</a:t>
          </a:r>
        </a:p>
      </xdr:txBody>
    </xdr:sp>
    <xdr:clientData/>
  </xdr:twoCellAnchor>
  <xdr:twoCellAnchor>
    <xdr:from>
      <xdr:col>13</xdr:col>
      <xdr:colOff>276225</xdr:colOff>
      <xdr:row>17</xdr:row>
      <xdr:rowOff>166688</xdr:rowOff>
    </xdr:from>
    <xdr:to>
      <xdr:col>14</xdr:col>
      <xdr:colOff>590550</xdr:colOff>
      <xdr:row>17</xdr:row>
      <xdr:rowOff>528638</xdr:rowOff>
    </xdr:to>
    <xdr:sp macro="" textlink="">
      <xdr:nvSpPr>
        <xdr:cNvPr id="47" name="Rectangle à coins arrondis 46">
          <a:hlinkClick xmlns:r="http://schemas.openxmlformats.org/officeDocument/2006/relationships" r:id="rId22"/>
        </xdr:cNvPr>
        <xdr:cNvSpPr/>
      </xdr:nvSpPr>
      <xdr:spPr>
        <a:xfrm>
          <a:off x="11077575" y="5538788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ysClr val="windowText" lastClr="000000"/>
              </a:solidFill>
            </a:rPr>
            <a:t>Comportement</a:t>
          </a:r>
        </a:p>
      </xdr:txBody>
    </xdr:sp>
    <xdr:clientData/>
  </xdr:twoCellAnchor>
  <xdr:twoCellAnchor>
    <xdr:from>
      <xdr:col>15</xdr:col>
      <xdr:colOff>19050</xdr:colOff>
      <xdr:row>17</xdr:row>
      <xdr:rowOff>166688</xdr:rowOff>
    </xdr:from>
    <xdr:to>
      <xdr:col>16</xdr:col>
      <xdr:colOff>333375</xdr:colOff>
      <xdr:row>17</xdr:row>
      <xdr:rowOff>528638</xdr:rowOff>
    </xdr:to>
    <xdr:sp macro="" textlink="">
      <xdr:nvSpPr>
        <xdr:cNvPr id="48" name="Rectangle à coins arrondis 47">
          <a:hlinkClick xmlns:r="http://schemas.openxmlformats.org/officeDocument/2006/relationships" r:id="rId23"/>
        </xdr:cNvPr>
        <xdr:cNvSpPr/>
      </xdr:nvSpPr>
      <xdr:spPr>
        <a:xfrm>
          <a:off x="12344400" y="5538788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Bilans</a:t>
          </a:r>
        </a:p>
      </xdr:txBody>
    </xdr:sp>
    <xdr:clientData/>
  </xdr:twoCellAnchor>
  <xdr:twoCellAnchor>
    <xdr:from>
      <xdr:col>16</xdr:col>
      <xdr:colOff>523875</xdr:colOff>
      <xdr:row>17</xdr:row>
      <xdr:rowOff>166688</xdr:rowOff>
    </xdr:from>
    <xdr:to>
      <xdr:col>18</xdr:col>
      <xdr:colOff>76200</xdr:colOff>
      <xdr:row>17</xdr:row>
      <xdr:rowOff>528638</xdr:rowOff>
    </xdr:to>
    <xdr:sp macro="" textlink="">
      <xdr:nvSpPr>
        <xdr:cNvPr id="49" name="Rectangle à coins arrondis 48">
          <a:hlinkClick xmlns:r="http://schemas.openxmlformats.org/officeDocument/2006/relationships" r:id="rId24"/>
        </xdr:cNvPr>
        <xdr:cNvSpPr/>
      </xdr:nvSpPr>
      <xdr:spPr>
        <a:xfrm>
          <a:off x="13611225" y="5538788"/>
          <a:ext cx="1076325" cy="361950"/>
        </a:xfrm>
        <a:prstGeom prst="roundRect">
          <a:avLst/>
        </a:prstGeom>
        <a:blipFill>
          <a:blip xmlns:r="http://schemas.openxmlformats.org/officeDocument/2006/relationships" r:embed="rId2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Bulletins</a:t>
          </a:r>
        </a:p>
      </xdr:txBody>
    </xdr:sp>
    <xdr:clientData/>
  </xdr:twoCellAnchor>
  <xdr:twoCellAnchor>
    <xdr:from>
      <xdr:col>18</xdr:col>
      <xdr:colOff>266700</xdr:colOff>
      <xdr:row>17</xdr:row>
      <xdr:rowOff>166688</xdr:rowOff>
    </xdr:from>
    <xdr:to>
      <xdr:col>19</xdr:col>
      <xdr:colOff>581025</xdr:colOff>
      <xdr:row>17</xdr:row>
      <xdr:rowOff>528638</xdr:rowOff>
    </xdr:to>
    <xdr:sp macro="" textlink="">
      <xdr:nvSpPr>
        <xdr:cNvPr id="50" name="Rectangle à coins arrondis 49">
          <a:hlinkClick xmlns:r="http://schemas.openxmlformats.org/officeDocument/2006/relationships" r:id="rId26"/>
        </xdr:cNvPr>
        <xdr:cNvSpPr/>
      </xdr:nvSpPr>
      <xdr:spPr>
        <a:xfrm>
          <a:off x="14878050" y="5538788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Données</a:t>
          </a:r>
        </a:p>
      </xdr:txBody>
    </xdr:sp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4763</xdr:colOff>
      <xdr:row>2</xdr:row>
      <xdr:rowOff>14287</xdr:rowOff>
    </xdr:from>
    <xdr:to>
      <xdr:col>3</xdr:col>
      <xdr:colOff>1081088</xdr:colOff>
      <xdr:row>3</xdr:row>
      <xdr:rowOff>185737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4967288" y="395287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Orthographe</a:t>
          </a:r>
        </a:p>
      </xdr:txBody>
    </xdr:sp>
    <xdr:clientData/>
  </xdr:twoCellAnchor>
  <xdr:twoCellAnchor>
    <xdr:from>
      <xdr:col>5</xdr:col>
      <xdr:colOff>4763</xdr:colOff>
      <xdr:row>2</xdr:row>
      <xdr:rowOff>14287</xdr:rowOff>
    </xdr:from>
    <xdr:to>
      <xdr:col>5</xdr:col>
      <xdr:colOff>1081088</xdr:colOff>
      <xdr:row>3</xdr:row>
      <xdr:rowOff>185737</xdr:rowOff>
    </xdr:to>
    <xdr:sp macro="" textlink="">
      <xdr:nvSpPr>
        <xdr:cNvPr id="5" name="Rectangle à coins arrondis 4">
          <a:hlinkClick xmlns:r="http://schemas.openxmlformats.org/officeDocument/2006/relationships" r:id="rId3"/>
        </xdr:cNvPr>
        <xdr:cNvSpPr/>
      </xdr:nvSpPr>
      <xdr:spPr>
        <a:xfrm>
          <a:off x="6234113" y="395287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Conjugaison</a:t>
          </a:r>
        </a:p>
      </xdr:txBody>
    </xdr:sp>
    <xdr:clientData/>
  </xdr:twoCellAnchor>
  <xdr:twoCellAnchor>
    <xdr:from>
      <xdr:col>7</xdr:col>
      <xdr:colOff>4763</xdr:colOff>
      <xdr:row>2</xdr:row>
      <xdr:rowOff>14287</xdr:rowOff>
    </xdr:from>
    <xdr:to>
      <xdr:col>7</xdr:col>
      <xdr:colOff>1081088</xdr:colOff>
      <xdr:row>3</xdr:row>
      <xdr:rowOff>185737</xdr:rowOff>
    </xdr:to>
    <xdr:sp macro="" textlink="">
      <xdr:nvSpPr>
        <xdr:cNvPr id="6" name="Rectangle à coins arrondis 5">
          <a:hlinkClick xmlns:r="http://schemas.openxmlformats.org/officeDocument/2006/relationships" r:id="rId4"/>
        </xdr:cNvPr>
        <xdr:cNvSpPr/>
      </xdr:nvSpPr>
      <xdr:spPr>
        <a:xfrm>
          <a:off x="7500938" y="395287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Grammaire</a:t>
          </a:r>
        </a:p>
      </xdr:txBody>
    </xdr:sp>
    <xdr:clientData/>
  </xdr:twoCellAnchor>
  <xdr:twoCellAnchor>
    <xdr:from>
      <xdr:col>9</xdr:col>
      <xdr:colOff>4763</xdr:colOff>
      <xdr:row>2</xdr:row>
      <xdr:rowOff>14287</xdr:rowOff>
    </xdr:from>
    <xdr:to>
      <xdr:col>9</xdr:col>
      <xdr:colOff>1081088</xdr:colOff>
      <xdr:row>3</xdr:row>
      <xdr:rowOff>185737</xdr:rowOff>
    </xdr:to>
    <xdr:sp macro="" textlink="">
      <xdr:nvSpPr>
        <xdr:cNvPr id="7" name="Rectangle à coins arrondis 6">
          <a:hlinkClick xmlns:r="http://schemas.openxmlformats.org/officeDocument/2006/relationships" r:id="rId5"/>
        </xdr:cNvPr>
        <xdr:cNvSpPr/>
      </xdr:nvSpPr>
      <xdr:spPr>
        <a:xfrm>
          <a:off x="8767763" y="395287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Vocabulaire</a:t>
          </a:r>
        </a:p>
      </xdr:txBody>
    </xdr:sp>
    <xdr:clientData/>
  </xdr:twoCellAnchor>
  <xdr:twoCellAnchor>
    <xdr:from>
      <xdr:col>3</xdr:col>
      <xdr:colOff>4763</xdr:colOff>
      <xdr:row>5</xdr:row>
      <xdr:rowOff>9525</xdr:rowOff>
    </xdr:from>
    <xdr:to>
      <xdr:col>3</xdr:col>
      <xdr:colOff>1081088</xdr:colOff>
      <xdr:row>6</xdr:row>
      <xdr:rowOff>180975</xdr:rowOff>
    </xdr:to>
    <xdr:sp macro="" textlink="">
      <xdr:nvSpPr>
        <xdr:cNvPr id="8" name="Rectangle à coins arrondis 7">
          <a:hlinkClick xmlns:r="http://schemas.openxmlformats.org/officeDocument/2006/relationships" r:id="rId6"/>
        </xdr:cNvPr>
        <xdr:cNvSpPr/>
      </xdr:nvSpPr>
      <xdr:spPr>
        <a:xfrm>
          <a:off x="4967288" y="96202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Ecrit</a:t>
          </a:r>
        </a:p>
      </xdr:txBody>
    </xdr:sp>
    <xdr:clientData/>
  </xdr:twoCellAnchor>
  <xdr:twoCellAnchor>
    <xdr:from>
      <xdr:col>5</xdr:col>
      <xdr:colOff>4763</xdr:colOff>
      <xdr:row>5</xdr:row>
      <xdr:rowOff>9525</xdr:rowOff>
    </xdr:from>
    <xdr:to>
      <xdr:col>5</xdr:col>
      <xdr:colOff>1081088</xdr:colOff>
      <xdr:row>6</xdr:row>
      <xdr:rowOff>180975</xdr:rowOff>
    </xdr:to>
    <xdr:sp macro="" textlink="">
      <xdr:nvSpPr>
        <xdr:cNvPr id="9" name="Rectangle à coins arrondis 8">
          <a:hlinkClick xmlns:r="http://schemas.openxmlformats.org/officeDocument/2006/relationships" r:id="rId7"/>
        </xdr:cNvPr>
        <xdr:cNvSpPr/>
      </xdr:nvSpPr>
      <xdr:spPr>
        <a:xfrm>
          <a:off x="6234113" y="96202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Dictée</a:t>
          </a:r>
        </a:p>
      </xdr:txBody>
    </xdr:sp>
    <xdr:clientData/>
  </xdr:twoCellAnchor>
  <xdr:twoCellAnchor>
    <xdr:from>
      <xdr:col>7</xdr:col>
      <xdr:colOff>4763</xdr:colOff>
      <xdr:row>5</xdr:row>
      <xdr:rowOff>9525</xdr:rowOff>
    </xdr:from>
    <xdr:to>
      <xdr:col>7</xdr:col>
      <xdr:colOff>1081088</xdr:colOff>
      <xdr:row>6</xdr:row>
      <xdr:rowOff>180975</xdr:rowOff>
    </xdr:to>
    <xdr:sp macro="" textlink="">
      <xdr:nvSpPr>
        <xdr:cNvPr id="10" name="Rectangle à coins arrondis 9">
          <a:hlinkClick xmlns:r="http://schemas.openxmlformats.org/officeDocument/2006/relationships" r:id="rId8"/>
        </xdr:cNvPr>
        <xdr:cNvSpPr/>
      </xdr:nvSpPr>
      <xdr:spPr>
        <a:xfrm>
          <a:off x="7500938" y="96202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Exposé</a:t>
          </a:r>
        </a:p>
      </xdr:txBody>
    </xdr:sp>
    <xdr:clientData/>
  </xdr:twoCellAnchor>
  <xdr:twoCellAnchor>
    <xdr:from>
      <xdr:col>9</xdr:col>
      <xdr:colOff>4763</xdr:colOff>
      <xdr:row>5</xdr:row>
      <xdr:rowOff>9525</xdr:rowOff>
    </xdr:from>
    <xdr:to>
      <xdr:col>9</xdr:col>
      <xdr:colOff>1081088</xdr:colOff>
      <xdr:row>6</xdr:row>
      <xdr:rowOff>180975</xdr:rowOff>
    </xdr:to>
    <xdr:sp macro="" textlink="">
      <xdr:nvSpPr>
        <xdr:cNvPr id="11" name="Rectangle à coins arrondis 10">
          <a:hlinkClick xmlns:r="http://schemas.openxmlformats.org/officeDocument/2006/relationships" r:id="rId9"/>
        </xdr:cNvPr>
        <xdr:cNvSpPr/>
      </xdr:nvSpPr>
      <xdr:spPr>
        <a:xfrm>
          <a:off x="8767763" y="96202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Lecture</a:t>
          </a:r>
        </a:p>
      </xdr:txBody>
    </xdr:sp>
    <xdr:clientData/>
  </xdr:twoCellAnchor>
  <xdr:twoCellAnchor>
    <xdr:from>
      <xdr:col>3</xdr:col>
      <xdr:colOff>4763</xdr:colOff>
      <xdr:row>8</xdr:row>
      <xdr:rowOff>9525</xdr:rowOff>
    </xdr:from>
    <xdr:to>
      <xdr:col>3</xdr:col>
      <xdr:colOff>1081088</xdr:colOff>
      <xdr:row>9</xdr:row>
      <xdr:rowOff>180975</xdr:rowOff>
    </xdr:to>
    <xdr:sp macro="" textlink="">
      <xdr:nvSpPr>
        <xdr:cNvPr id="12" name="Rectangle à coins arrondis 11">
          <a:hlinkClick xmlns:r="http://schemas.openxmlformats.org/officeDocument/2006/relationships" r:id="rId10"/>
        </xdr:cNvPr>
        <xdr:cNvSpPr/>
      </xdr:nvSpPr>
      <xdr:spPr>
        <a:xfrm>
          <a:off x="4967288" y="153352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Poésie</a:t>
          </a:r>
        </a:p>
      </xdr:txBody>
    </xdr:sp>
    <xdr:clientData/>
  </xdr:twoCellAnchor>
  <xdr:twoCellAnchor>
    <xdr:from>
      <xdr:col>5</xdr:col>
      <xdr:colOff>4763</xdr:colOff>
      <xdr:row>8</xdr:row>
      <xdr:rowOff>9525</xdr:rowOff>
    </xdr:from>
    <xdr:to>
      <xdr:col>5</xdr:col>
      <xdr:colOff>1081088</xdr:colOff>
      <xdr:row>9</xdr:row>
      <xdr:rowOff>180975</xdr:rowOff>
    </xdr:to>
    <xdr:sp macro="" textlink="">
      <xdr:nvSpPr>
        <xdr:cNvPr id="14" name="Rectangle à coins arrondis 13">
          <a:hlinkClick xmlns:r="http://schemas.openxmlformats.org/officeDocument/2006/relationships" r:id="rId11"/>
        </xdr:cNvPr>
        <xdr:cNvSpPr/>
      </xdr:nvSpPr>
      <xdr:spPr>
        <a:xfrm>
          <a:off x="6234113" y="153352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Numération</a:t>
          </a:r>
        </a:p>
      </xdr:txBody>
    </xdr:sp>
    <xdr:clientData/>
  </xdr:twoCellAnchor>
  <xdr:twoCellAnchor>
    <xdr:from>
      <xdr:col>7</xdr:col>
      <xdr:colOff>4763</xdr:colOff>
      <xdr:row>8</xdr:row>
      <xdr:rowOff>9525</xdr:rowOff>
    </xdr:from>
    <xdr:to>
      <xdr:col>7</xdr:col>
      <xdr:colOff>1081088</xdr:colOff>
      <xdr:row>9</xdr:row>
      <xdr:rowOff>180975</xdr:rowOff>
    </xdr:to>
    <xdr:sp macro="" textlink="">
      <xdr:nvSpPr>
        <xdr:cNvPr id="15" name="Rectangle à coins arrondis 14">
          <a:hlinkClick xmlns:r="http://schemas.openxmlformats.org/officeDocument/2006/relationships" r:id="rId12"/>
        </xdr:cNvPr>
        <xdr:cNvSpPr/>
      </xdr:nvSpPr>
      <xdr:spPr>
        <a:xfrm>
          <a:off x="7500938" y="153352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Calcul</a:t>
          </a:r>
        </a:p>
      </xdr:txBody>
    </xdr:sp>
    <xdr:clientData/>
  </xdr:twoCellAnchor>
  <xdr:twoCellAnchor>
    <xdr:from>
      <xdr:col>9</xdr:col>
      <xdr:colOff>4763</xdr:colOff>
      <xdr:row>8</xdr:row>
      <xdr:rowOff>9525</xdr:rowOff>
    </xdr:from>
    <xdr:to>
      <xdr:col>9</xdr:col>
      <xdr:colOff>1081088</xdr:colOff>
      <xdr:row>9</xdr:row>
      <xdr:rowOff>180975</xdr:rowOff>
    </xdr:to>
    <xdr:sp macro="" textlink="">
      <xdr:nvSpPr>
        <xdr:cNvPr id="16" name="Rectangle à coins arrondis 15">
          <a:hlinkClick xmlns:r="http://schemas.openxmlformats.org/officeDocument/2006/relationships" r:id="rId13"/>
        </xdr:cNvPr>
        <xdr:cNvSpPr/>
      </xdr:nvSpPr>
      <xdr:spPr>
        <a:xfrm>
          <a:off x="8767763" y="153352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Calcul</a:t>
          </a:r>
          <a:r>
            <a:rPr lang="fr-FR" sz="1100" b="1" baseline="0">
              <a:solidFill>
                <a:sysClr val="windowText" lastClr="000000"/>
              </a:solidFill>
            </a:rPr>
            <a:t> mental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4763</xdr:colOff>
      <xdr:row>11</xdr:row>
      <xdr:rowOff>9525</xdr:rowOff>
    </xdr:from>
    <xdr:to>
      <xdr:col>3</xdr:col>
      <xdr:colOff>1081088</xdr:colOff>
      <xdr:row>12</xdr:row>
      <xdr:rowOff>180975</xdr:rowOff>
    </xdr:to>
    <xdr:sp macro="" textlink="">
      <xdr:nvSpPr>
        <xdr:cNvPr id="17" name="Rectangle à coins arrondis 16">
          <a:hlinkClick xmlns:r="http://schemas.openxmlformats.org/officeDocument/2006/relationships" r:id="rId14"/>
        </xdr:cNvPr>
        <xdr:cNvSpPr/>
      </xdr:nvSpPr>
      <xdr:spPr>
        <a:xfrm>
          <a:off x="4967288" y="210502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Problèmes</a:t>
          </a:r>
        </a:p>
      </xdr:txBody>
    </xdr:sp>
    <xdr:clientData/>
  </xdr:twoCellAnchor>
  <xdr:twoCellAnchor>
    <xdr:from>
      <xdr:col>5</xdr:col>
      <xdr:colOff>4763</xdr:colOff>
      <xdr:row>11</xdr:row>
      <xdr:rowOff>9525</xdr:rowOff>
    </xdr:from>
    <xdr:to>
      <xdr:col>5</xdr:col>
      <xdr:colOff>1081088</xdr:colOff>
      <xdr:row>12</xdr:row>
      <xdr:rowOff>180975</xdr:rowOff>
    </xdr:to>
    <xdr:sp macro="" textlink="">
      <xdr:nvSpPr>
        <xdr:cNvPr id="18" name="Rectangle à coins arrondis 17">
          <a:hlinkClick xmlns:r="http://schemas.openxmlformats.org/officeDocument/2006/relationships" r:id="rId15"/>
        </xdr:cNvPr>
        <xdr:cNvSpPr/>
      </xdr:nvSpPr>
      <xdr:spPr>
        <a:xfrm>
          <a:off x="6234113" y="210502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Mesures</a:t>
          </a:r>
        </a:p>
      </xdr:txBody>
    </xdr:sp>
    <xdr:clientData/>
  </xdr:twoCellAnchor>
  <xdr:twoCellAnchor>
    <xdr:from>
      <xdr:col>7</xdr:col>
      <xdr:colOff>4763</xdr:colOff>
      <xdr:row>11</xdr:row>
      <xdr:rowOff>9525</xdr:rowOff>
    </xdr:from>
    <xdr:to>
      <xdr:col>7</xdr:col>
      <xdr:colOff>1081088</xdr:colOff>
      <xdr:row>12</xdr:row>
      <xdr:rowOff>180975</xdr:rowOff>
    </xdr:to>
    <xdr:sp macro="" textlink="">
      <xdr:nvSpPr>
        <xdr:cNvPr id="19" name="Rectangle à coins arrondis 18">
          <a:hlinkClick xmlns:r="http://schemas.openxmlformats.org/officeDocument/2006/relationships" r:id="rId16"/>
        </xdr:cNvPr>
        <xdr:cNvSpPr/>
      </xdr:nvSpPr>
      <xdr:spPr>
        <a:xfrm>
          <a:off x="7500938" y="210502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Géométrie</a:t>
          </a:r>
        </a:p>
      </xdr:txBody>
    </xdr:sp>
    <xdr:clientData/>
  </xdr:twoCellAnchor>
  <xdr:twoCellAnchor>
    <xdr:from>
      <xdr:col>9</xdr:col>
      <xdr:colOff>4763</xdr:colOff>
      <xdr:row>11</xdr:row>
      <xdr:rowOff>9525</xdr:rowOff>
    </xdr:from>
    <xdr:to>
      <xdr:col>9</xdr:col>
      <xdr:colOff>1081088</xdr:colOff>
      <xdr:row>12</xdr:row>
      <xdr:rowOff>180975</xdr:rowOff>
    </xdr:to>
    <xdr:sp macro="" textlink="">
      <xdr:nvSpPr>
        <xdr:cNvPr id="20" name="Rectangle à coins arrondis 19">
          <a:hlinkClick xmlns:r="http://schemas.openxmlformats.org/officeDocument/2006/relationships" r:id="rId17"/>
        </xdr:cNvPr>
        <xdr:cNvSpPr/>
      </xdr:nvSpPr>
      <xdr:spPr>
        <a:xfrm>
          <a:off x="8767763" y="210502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Histoire</a:t>
          </a:r>
        </a:p>
      </xdr:txBody>
    </xdr:sp>
    <xdr:clientData/>
  </xdr:twoCellAnchor>
  <xdr:twoCellAnchor>
    <xdr:from>
      <xdr:col>3</xdr:col>
      <xdr:colOff>4763</xdr:colOff>
      <xdr:row>14</xdr:row>
      <xdr:rowOff>9525</xdr:rowOff>
    </xdr:from>
    <xdr:to>
      <xdr:col>3</xdr:col>
      <xdr:colOff>1081088</xdr:colOff>
      <xdr:row>15</xdr:row>
      <xdr:rowOff>180975</xdr:rowOff>
    </xdr:to>
    <xdr:sp macro="" textlink="">
      <xdr:nvSpPr>
        <xdr:cNvPr id="21" name="Rectangle à coins arrondis 20">
          <a:hlinkClick xmlns:r="http://schemas.openxmlformats.org/officeDocument/2006/relationships" r:id="rId18"/>
        </xdr:cNvPr>
        <xdr:cNvSpPr/>
      </xdr:nvSpPr>
      <xdr:spPr>
        <a:xfrm>
          <a:off x="4967288" y="267652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Géographie</a:t>
          </a:r>
        </a:p>
      </xdr:txBody>
    </xdr:sp>
    <xdr:clientData/>
  </xdr:twoCellAnchor>
  <xdr:twoCellAnchor>
    <xdr:from>
      <xdr:col>5</xdr:col>
      <xdr:colOff>4763</xdr:colOff>
      <xdr:row>14</xdr:row>
      <xdr:rowOff>9525</xdr:rowOff>
    </xdr:from>
    <xdr:to>
      <xdr:col>5</xdr:col>
      <xdr:colOff>1081088</xdr:colOff>
      <xdr:row>15</xdr:row>
      <xdr:rowOff>180975</xdr:rowOff>
    </xdr:to>
    <xdr:sp macro="" textlink="">
      <xdr:nvSpPr>
        <xdr:cNvPr id="22" name="Rectangle à coins arrondis 21">
          <a:hlinkClick xmlns:r="http://schemas.openxmlformats.org/officeDocument/2006/relationships" r:id="rId19"/>
        </xdr:cNvPr>
        <xdr:cNvSpPr/>
      </xdr:nvSpPr>
      <xdr:spPr>
        <a:xfrm>
          <a:off x="6234113" y="267652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Sciences</a:t>
          </a:r>
        </a:p>
      </xdr:txBody>
    </xdr:sp>
    <xdr:clientData/>
  </xdr:twoCellAnchor>
  <xdr:twoCellAnchor>
    <xdr:from>
      <xdr:col>7</xdr:col>
      <xdr:colOff>4763</xdr:colOff>
      <xdr:row>14</xdr:row>
      <xdr:rowOff>9525</xdr:rowOff>
    </xdr:from>
    <xdr:to>
      <xdr:col>7</xdr:col>
      <xdr:colOff>1081088</xdr:colOff>
      <xdr:row>15</xdr:row>
      <xdr:rowOff>180975</xdr:rowOff>
    </xdr:to>
    <xdr:sp macro="" textlink="">
      <xdr:nvSpPr>
        <xdr:cNvPr id="23" name="Rectangle à coins arrondis 22">
          <a:hlinkClick xmlns:r="http://schemas.openxmlformats.org/officeDocument/2006/relationships" r:id="rId20"/>
        </xdr:cNvPr>
        <xdr:cNvSpPr/>
      </xdr:nvSpPr>
      <xdr:spPr>
        <a:xfrm>
          <a:off x="7500938" y="267652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Anglais</a:t>
          </a:r>
        </a:p>
      </xdr:txBody>
    </xdr:sp>
    <xdr:clientData/>
  </xdr:twoCellAnchor>
  <xdr:twoCellAnchor>
    <xdr:from>
      <xdr:col>9</xdr:col>
      <xdr:colOff>4763</xdr:colOff>
      <xdr:row>14</xdr:row>
      <xdr:rowOff>9525</xdr:rowOff>
    </xdr:from>
    <xdr:to>
      <xdr:col>9</xdr:col>
      <xdr:colOff>1081088</xdr:colOff>
      <xdr:row>15</xdr:row>
      <xdr:rowOff>180975</xdr:rowOff>
    </xdr:to>
    <xdr:sp macro="" textlink="">
      <xdr:nvSpPr>
        <xdr:cNvPr id="24" name="Rectangle à coins arrondis 23">
          <a:hlinkClick xmlns:r="http://schemas.openxmlformats.org/officeDocument/2006/relationships" r:id="rId21"/>
        </xdr:cNvPr>
        <xdr:cNvSpPr/>
      </xdr:nvSpPr>
      <xdr:spPr>
        <a:xfrm>
          <a:off x="8767763" y="267652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EPS</a:t>
          </a:r>
        </a:p>
      </xdr:txBody>
    </xdr:sp>
    <xdr:clientData/>
  </xdr:twoCellAnchor>
  <xdr:twoCellAnchor>
    <xdr:from>
      <xdr:col>3</xdr:col>
      <xdr:colOff>4763</xdr:colOff>
      <xdr:row>17</xdr:row>
      <xdr:rowOff>9525</xdr:rowOff>
    </xdr:from>
    <xdr:to>
      <xdr:col>3</xdr:col>
      <xdr:colOff>1081088</xdr:colOff>
      <xdr:row>18</xdr:row>
      <xdr:rowOff>180975</xdr:rowOff>
    </xdr:to>
    <xdr:sp macro="" textlink="">
      <xdr:nvSpPr>
        <xdr:cNvPr id="26" name="Rectangle à coins arrondis 25">
          <a:hlinkClick xmlns:r="http://schemas.openxmlformats.org/officeDocument/2006/relationships" r:id="rId22"/>
        </xdr:cNvPr>
        <xdr:cNvSpPr/>
      </xdr:nvSpPr>
      <xdr:spPr>
        <a:xfrm>
          <a:off x="4967288" y="324802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ysClr val="windowText" lastClr="000000"/>
              </a:solidFill>
            </a:rPr>
            <a:t>Comportement</a:t>
          </a:r>
        </a:p>
      </xdr:txBody>
    </xdr:sp>
    <xdr:clientData/>
  </xdr:twoCellAnchor>
  <xdr:twoCellAnchor>
    <xdr:from>
      <xdr:col>5</xdr:col>
      <xdr:colOff>4763</xdr:colOff>
      <xdr:row>17</xdr:row>
      <xdr:rowOff>9525</xdr:rowOff>
    </xdr:from>
    <xdr:to>
      <xdr:col>5</xdr:col>
      <xdr:colOff>1081088</xdr:colOff>
      <xdr:row>18</xdr:row>
      <xdr:rowOff>180975</xdr:rowOff>
    </xdr:to>
    <xdr:sp macro="" textlink="">
      <xdr:nvSpPr>
        <xdr:cNvPr id="27" name="Rectangle à coins arrondis 26">
          <a:hlinkClick xmlns:r="http://schemas.openxmlformats.org/officeDocument/2006/relationships" r:id="rId23"/>
        </xdr:cNvPr>
        <xdr:cNvSpPr/>
      </xdr:nvSpPr>
      <xdr:spPr>
        <a:xfrm>
          <a:off x="6234113" y="324802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Bilans</a:t>
          </a:r>
        </a:p>
      </xdr:txBody>
    </xdr:sp>
    <xdr:clientData/>
  </xdr:twoCellAnchor>
  <xdr:twoCellAnchor>
    <xdr:from>
      <xdr:col>7</xdr:col>
      <xdr:colOff>4763</xdr:colOff>
      <xdr:row>17</xdr:row>
      <xdr:rowOff>9525</xdr:rowOff>
    </xdr:from>
    <xdr:to>
      <xdr:col>7</xdr:col>
      <xdr:colOff>1081088</xdr:colOff>
      <xdr:row>18</xdr:row>
      <xdr:rowOff>180975</xdr:rowOff>
    </xdr:to>
    <xdr:sp macro="" textlink="">
      <xdr:nvSpPr>
        <xdr:cNvPr id="28" name="Rectangle à coins arrondis 27">
          <a:hlinkClick xmlns:r="http://schemas.openxmlformats.org/officeDocument/2006/relationships" r:id="rId24"/>
        </xdr:cNvPr>
        <xdr:cNvSpPr/>
      </xdr:nvSpPr>
      <xdr:spPr>
        <a:xfrm>
          <a:off x="7500938" y="3248025"/>
          <a:ext cx="1076325" cy="361950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Bulletins</a:t>
          </a:r>
        </a:p>
      </xdr:txBody>
    </xdr:sp>
    <xdr:clientData/>
  </xdr:twoCellAnchor>
  <xdr:twoCellAnchor>
    <xdr:from>
      <xdr:col>9</xdr:col>
      <xdr:colOff>4763</xdr:colOff>
      <xdr:row>17</xdr:row>
      <xdr:rowOff>9525</xdr:rowOff>
    </xdr:from>
    <xdr:to>
      <xdr:col>9</xdr:col>
      <xdr:colOff>1081088</xdr:colOff>
      <xdr:row>18</xdr:row>
      <xdr:rowOff>180975</xdr:rowOff>
    </xdr:to>
    <xdr:sp macro="" textlink="">
      <xdr:nvSpPr>
        <xdr:cNvPr id="29" name="Rectangle à coins arrondis 28">
          <a:hlinkClick xmlns:r="http://schemas.openxmlformats.org/officeDocument/2006/relationships" r:id="rId25"/>
        </xdr:cNvPr>
        <xdr:cNvSpPr/>
      </xdr:nvSpPr>
      <xdr:spPr>
        <a:xfrm>
          <a:off x="8767763" y="3248025"/>
          <a:ext cx="1076325" cy="361950"/>
        </a:xfrm>
        <a:prstGeom prst="roundRect">
          <a:avLst/>
        </a:prstGeom>
        <a:blipFill>
          <a:blip xmlns:r="http://schemas.openxmlformats.org/officeDocument/2006/relationships" r:embed="rId26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Données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3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5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6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7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8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9.xml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4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1.xml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5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3.xml"/><Relationship Id="rId1" Type="http://schemas.openxmlformats.org/officeDocument/2006/relationships/printerSettings" Target="../printerSettings/printerSettings6.bin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0000FF"/>
  </sheetPr>
  <dimension ref="A1:AI71"/>
  <sheetViews>
    <sheetView tabSelected="1" workbookViewId="0">
      <selection sqref="A1:B1"/>
    </sheetView>
  </sheetViews>
  <sheetFormatPr baseColWidth="10" defaultRowHeight="15" x14ac:dyDescent="0.25"/>
  <cols>
    <col min="1" max="2" width="20.7109375" style="2" customWidth="1"/>
    <col min="3" max="3" width="35.7109375" style="2" customWidth="1"/>
    <col min="4" max="11" width="6.7109375" style="3" customWidth="1"/>
    <col min="12" max="12" width="13" style="1" bestFit="1" customWidth="1"/>
    <col min="13" max="15" width="11.42578125" style="1"/>
    <col min="16" max="16" width="2.7109375" style="1" customWidth="1"/>
    <col min="17" max="17" width="16.28515625" style="1" customWidth="1"/>
    <col min="18" max="18" width="2.7109375" style="1" customWidth="1"/>
    <col min="19" max="19" width="16.28515625" style="1" customWidth="1"/>
    <col min="20" max="20" width="2.7109375" style="1" customWidth="1"/>
    <col min="21" max="21" width="16.28515625" style="1" customWidth="1"/>
    <col min="22" max="22" width="2.7109375" style="1" customWidth="1"/>
    <col min="23" max="23" width="16.28515625" style="1" customWidth="1"/>
    <col min="24" max="24" width="2.7109375" customWidth="1"/>
  </cols>
  <sheetData>
    <row r="1" spans="1:35" ht="15.75" thickBot="1" x14ac:dyDescent="0.3">
      <c r="A1" s="197" t="s">
        <v>5</v>
      </c>
      <c r="B1" s="198"/>
      <c r="C1" s="102" t="s">
        <v>108</v>
      </c>
      <c r="D1" s="194" t="s">
        <v>4</v>
      </c>
      <c r="E1" s="195"/>
      <c r="F1" s="195"/>
      <c r="G1" s="195"/>
      <c r="H1" s="195"/>
      <c r="I1" s="195"/>
      <c r="J1" s="195"/>
      <c r="K1" s="196"/>
      <c r="L1" s="7"/>
      <c r="M1" s="40"/>
      <c r="N1" s="7"/>
      <c r="O1" s="7"/>
      <c r="P1" s="7"/>
      <c r="Q1" s="7"/>
      <c r="R1" s="7"/>
      <c r="S1" s="7"/>
      <c r="T1" s="7"/>
      <c r="U1" s="7"/>
      <c r="V1" s="7"/>
      <c r="W1" s="7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</row>
    <row r="2" spans="1:35" ht="15.75" thickBot="1" x14ac:dyDescent="0.3">
      <c r="A2" s="5"/>
      <c r="B2" s="5"/>
      <c r="C2" s="5"/>
      <c r="D2" s="6"/>
      <c r="E2" s="6"/>
      <c r="F2" s="6"/>
      <c r="G2" s="6"/>
      <c r="H2" s="6"/>
      <c r="I2" s="6"/>
      <c r="J2" s="6"/>
      <c r="K2" s="6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</row>
    <row r="3" spans="1:35" ht="15.75" thickBot="1" x14ac:dyDescent="0.3">
      <c r="A3" s="4" t="s">
        <v>0</v>
      </c>
      <c r="B3" s="14" t="s">
        <v>1</v>
      </c>
      <c r="C3" s="16" t="s">
        <v>46</v>
      </c>
      <c r="D3" s="13">
        <v>1</v>
      </c>
      <c r="E3" s="15">
        <v>2</v>
      </c>
      <c r="F3" s="15">
        <v>3</v>
      </c>
      <c r="G3" s="15">
        <v>4</v>
      </c>
      <c r="H3" s="15">
        <v>5</v>
      </c>
      <c r="I3" s="15">
        <v>6</v>
      </c>
      <c r="J3" s="15">
        <v>7</v>
      </c>
      <c r="K3" s="17" t="s">
        <v>2</v>
      </c>
      <c r="L3" s="11" t="s">
        <v>3</v>
      </c>
      <c r="M3" s="199" t="s">
        <v>80</v>
      </c>
      <c r="N3" s="200"/>
      <c r="O3" s="200"/>
      <c r="P3" s="201"/>
      <c r="Q3" s="202"/>
      <c r="R3" s="202"/>
      <c r="S3" s="202"/>
      <c r="T3" s="202"/>
      <c r="U3" s="202"/>
      <c r="V3" s="202"/>
      <c r="W3" s="202"/>
      <c r="X3" s="203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</row>
    <row r="4" spans="1:35" x14ac:dyDescent="0.25">
      <c r="A4" s="18" t="s">
        <v>171</v>
      </c>
      <c r="B4" s="19" t="s">
        <v>172</v>
      </c>
      <c r="C4" s="9" t="str">
        <f>CONCATENATE(A4," ",B4)</f>
        <v>NOM 01 Prénom 01</v>
      </c>
      <c r="D4" s="23">
        <v>19</v>
      </c>
      <c r="E4" s="24">
        <v>15</v>
      </c>
      <c r="F4" s="24">
        <v>13</v>
      </c>
      <c r="G4" s="24"/>
      <c r="H4" s="24"/>
      <c r="I4" s="24"/>
      <c r="J4" s="24"/>
      <c r="K4" s="25">
        <v>19.5</v>
      </c>
      <c r="L4" s="12">
        <f>IF(COUNT(D4:K4)&gt;0,AVERAGE(D4:K4),"")</f>
        <v>16.625</v>
      </c>
      <c r="M4" s="7"/>
      <c r="N4" s="7"/>
      <c r="O4" s="7"/>
      <c r="P4" s="204"/>
      <c r="Q4" s="205"/>
      <c r="R4" s="205"/>
      <c r="S4" s="205"/>
      <c r="T4" s="205"/>
      <c r="U4" s="205"/>
      <c r="V4" s="205"/>
      <c r="W4" s="205"/>
      <c r="X4" s="206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</row>
    <row r="5" spans="1:35" x14ac:dyDescent="0.25">
      <c r="A5" s="18" t="s">
        <v>64</v>
      </c>
      <c r="B5" s="19" t="s">
        <v>72</v>
      </c>
      <c r="C5" s="9" t="str">
        <f t="shared" ref="C5:C32" si="0">CONCATENATE(A5," ",B5)</f>
        <v>NOM 02 Prénom 02</v>
      </c>
      <c r="D5" s="26">
        <v>17</v>
      </c>
      <c r="E5" s="27">
        <v>19</v>
      </c>
      <c r="F5" s="27">
        <v>19</v>
      </c>
      <c r="G5" s="27"/>
      <c r="H5" s="27"/>
      <c r="I5" s="27"/>
      <c r="J5" s="27"/>
      <c r="K5" s="28">
        <v>16.5</v>
      </c>
      <c r="L5" s="12">
        <f t="shared" ref="L5:L32" si="1">IF(COUNT(D5:K5)&gt;0,AVERAGE(D5:K5),"")</f>
        <v>17.875</v>
      </c>
      <c r="M5" s="7"/>
      <c r="N5" s="7"/>
      <c r="O5" s="7"/>
      <c r="P5" s="204"/>
      <c r="Q5" s="205"/>
      <c r="R5" s="205"/>
      <c r="S5" s="205"/>
      <c r="T5" s="205"/>
      <c r="U5" s="205"/>
      <c r="V5" s="205"/>
      <c r="W5" s="205"/>
      <c r="X5" s="206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</row>
    <row r="6" spans="1:35" x14ac:dyDescent="0.25">
      <c r="A6" s="18" t="s">
        <v>65</v>
      </c>
      <c r="B6" s="19" t="s">
        <v>73</v>
      </c>
      <c r="C6" s="9" t="str">
        <f t="shared" si="0"/>
        <v>NOM 03 Prénom 03</v>
      </c>
      <c r="D6" s="26">
        <v>20</v>
      </c>
      <c r="E6" s="27">
        <v>20</v>
      </c>
      <c r="F6" s="27">
        <v>20</v>
      </c>
      <c r="G6" s="27"/>
      <c r="H6" s="27"/>
      <c r="I6" s="27"/>
      <c r="J6" s="27"/>
      <c r="K6" s="28">
        <v>19.5</v>
      </c>
      <c r="L6" s="12">
        <f t="shared" si="1"/>
        <v>19.875</v>
      </c>
      <c r="M6" s="7"/>
      <c r="N6" s="7"/>
      <c r="O6" s="7"/>
      <c r="P6" s="204"/>
      <c r="Q6" s="205"/>
      <c r="R6" s="205"/>
      <c r="S6" s="205"/>
      <c r="T6" s="205"/>
      <c r="U6" s="205"/>
      <c r="V6" s="205"/>
      <c r="W6" s="205"/>
      <c r="X6" s="206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x14ac:dyDescent="0.25">
      <c r="A7" s="18" t="s">
        <v>66</v>
      </c>
      <c r="B7" s="19" t="s">
        <v>74</v>
      </c>
      <c r="C7" s="9" t="str">
        <f t="shared" si="0"/>
        <v>NOM 04 Prénom 04</v>
      </c>
      <c r="D7" s="26">
        <v>18</v>
      </c>
      <c r="E7" s="27">
        <v>19</v>
      </c>
      <c r="F7" s="27">
        <v>12</v>
      </c>
      <c r="G7" s="27"/>
      <c r="H7" s="27"/>
      <c r="I7" s="27"/>
      <c r="J7" s="27"/>
      <c r="K7" s="28">
        <v>16</v>
      </c>
      <c r="L7" s="12">
        <f t="shared" si="1"/>
        <v>16.25</v>
      </c>
      <c r="M7" s="7"/>
      <c r="N7" s="7"/>
      <c r="O7" s="7"/>
      <c r="P7" s="204"/>
      <c r="Q7" s="205"/>
      <c r="R7" s="205"/>
      <c r="S7" s="205"/>
      <c r="T7" s="205"/>
      <c r="U7" s="205"/>
      <c r="V7" s="205"/>
      <c r="W7" s="205"/>
      <c r="X7" s="206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</row>
    <row r="8" spans="1:35" x14ac:dyDescent="0.25">
      <c r="A8" s="18" t="s">
        <v>67</v>
      </c>
      <c r="B8" s="19" t="s">
        <v>75</v>
      </c>
      <c r="C8" s="9" t="str">
        <f t="shared" si="0"/>
        <v>NOM 05 Prénom 05</v>
      </c>
      <c r="D8" s="26">
        <v>18</v>
      </c>
      <c r="E8" s="27">
        <v>18</v>
      </c>
      <c r="F8" s="27">
        <v>18</v>
      </c>
      <c r="G8" s="27"/>
      <c r="H8" s="27"/>
      <c r="I8" s="27"/>
      <c r="J8" s="27"/>
      <c r="K8" s="28">
        <v>18</v>
      </c>
      <c r="L8" s="12">
        <f t="shared" si="1"/>
        <v>18</v>
      </c>
      <c r="M8" s="7"/>
      <c r="N8" s="7"/>
      <c r="O8" s="7"/>
      <c r="P8" s="204"/>
      <c r="Q8" s="205"/>
      <c r="R8" s="205"/>
      <c r="S8" s="205"/>
      <c r="T8" s="205"/>
      <c r="U8" s="205"/>
      <c r="V8" s="205"/>
      <c r="W8" s="205"/>
      <c r="X8" s="206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</row>
    <row r="9" spans="1:35" x14ac:dyDescent="0.25">
      <c r="A9" s="18" t="s">
        <v>68</v>
      </c>
      <c r="B9" s="19" t="s">
        <v>76</v>
      </c>
      <c r="C9" s="9" t="str">
        <f t="shared" si="0"/>
        <v>NOM 06 Prénom 06</v>
      </c>
      <c r="D9" s="26">
        <v>20</v>
      </c>
      <c r="E9" s="27">
        <v>20</v>
      </c>
      <c r="F9" s="27">
        <v>20</v>
      </c>
      <c r="G9" s="27"/>
      <c r="H9" s="27"/>
      <c r="I9" s="27"/>
      <c r="J9" s="27"/>
      <c r="K9" s="28">
        <v>18.5</v>
      </c>
      <c r="L9" s="12">
        <f t="shared" si="1"/>
        <v>19.625</v>
      </c>
      <c r="M9" s="7"/>
      <c r="N9" s="7"/>
      <c r="O9" s="7"/>
      <c r="P9" s="204"/>
      <c r="Q9" s="205"/>
      <c r="R9" s="205"/>
      <c r="S9" s="205"/>
      <c r="T9" s="205"/>
      <c r="U9" s="205"/>
      <c r="V9" s="205"/>
      <c r="W9" s="205"/>
      <c r="X9" s="206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</row>
    <row r="10" spans="1:35" x14ac:dyDescent="0.25">
      <c r="A10" s="18" t="s">
        <v>69</v>
      </c>
      <c r="B10" s="19" t="s">
        <v>77</v>
      </c>
      <c r="C10" s="9" t="str">
        <f t="shared" si="0"/>
        <v>NOM 07 Prénom 07</v>
      </c>
      <c r="D10" s="26">
        <v>6</v>
      </c>
      <c r="E10" s="27">
        <v>4</v>
      </c>
      <c r="F10" s="27">
        <v>12</v>
      </c>
      <c r="G10" s="27"/>
      <c r="H10" s="27"/>
      <c r="I10" s="27"/>
      <c r="J10" s="27"/>
      <c r="K10" s="28">
        <v>9.5</v>
      </c>
      <c r="L10" s="12">
        <f t="shared" si="1"/>
        <v>7.875</v>
      </c>
      <c r="M10" s="7"/>
      <c r="N10" s="7"/>
      <c r="O10" s="7"/>
      <c r="P10" s="204"/>
      <c r="Q10" s="205"/>
      <c r="R10" s="205"/>
      <c r="S10" s="205"/>
      <c r="T10" s="205"/>
      <c r="U10" s="205"/>
      <c r="V10" s="205"/>
      <c r="W10" s="205"/>
      <c r="X10" s="206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</row>
    <row r="11" spans="1:35" x14ac:dyDescent="0.25">
      <c r="A11" s="18" t="s">
        <v>70</v>
      </c>
      <c r="B11" s="19" t="s">
        <v>78</v>
      </c>
      <c r="C11" s="9" t="str">
        <f t="shared" si="0"/>
        <v>NOM 08 Prénom 08</v>
      </c>
      <c r="D11" s="26">
        <v>19</v>
      </c>
      <c r="E11" s="27">
        <v>16</v>
      </c>
      <c r="F11" s="27">
        <v>18</v>
      </c>
      <c r="G11" s="27"/>
      <c r="H11" s="27"/>
      <c r="I11" s="27"/>
      <c r="J11" s="27"/>
      <c r="K11" s="28">
        <v>19</v>
      </c>
      <c r="L11" s="12">
        <f t="shared" si="1"/>
        <v>18</v>
      </c>
      <c r="M11" s="7"/>
      <c r="N11" s="7"/>
      <c r="O11" s="7"/>
      <c r="P11" s="204"/>
      <c r="Q11" s="205"/>
      <c r="R11" s="205"/>
      <c r="S11" s="205"/>
      <c r="T11" s="205"/>
      <c r="U11" s="205"/>
      <c r="V11" s="205"/>
      <c r="W11" s="205"/>
      <c r="X11" s="206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</row>
    <row r="12" spans="1:35" x14ac:dyDescent="0.25">
      <c r="A12" s="18" t="s">
        <v>71</v>
      </c>
      <c r="B12" s="19" t="s">
        <v>79</v>
      </c>
      <c r="C12" s="9" t="str">
        <f t="shared" si="0"/>
        <v>NOM 09 Prénom 09</v>
      </c>
      <c r="D12" s="26">
        <v>16</v>
      </c>
      <c r="E12" s="27">
        <v>8</v>
      </c>
      <c r="F12" s="27">
        <v>18</v>
      </c>
      <c r="G12" s="27"/>
      <c r="H12" s="27"/>
      <c r="I12" s="27"/>
      <c r="J12" s="27"/>
      <c r="K12" s="28">
        <v>12</v>
      </c>
      <c r="L12" s="12">
        <f t="shared" si="1"/>
        <v>13.5</v>
      </c>
      <c r="M12" s="7"/>
      <c r="N12" s="7"/>
      <c r="O12" s="7"/>
      <c r="P12" s="204"/>
      <c r="Q12" s="205"/>
      <c r="R12" s="205"/>
      <c r="S12" s="205"/>
      <c r="T12" s="205"/>
      <c r="U12" s="205"/>
      <c r="V12" s="205"/>
      <c r="W12" s="205"/>
      <c r="X12" s="206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</row>
    <row r="13" spans="1:35" x14ac:dyDescent="0.25">
      <c r="A13" s="20" t="s">
        <v>6</v>
      </c>
      <c r="B13" s="19" t="s">
        <v>26</v>
      </c>
      <c r="C13" s="9" t="str">
        <f t="shared" si="0"/>
        <v>NOM 10 Prénom 10</v>
      </c>
      <c r="D13" s="26">
        <v>17</v>
      </c>
      <c r="E13" s="27">
        <v>14</v>
      </c>
      <c r="F13" s="27">
        <v>18</v>
      </c>
      <c r="G13" s="27"/>
      <c r="H13" s="27"/>
      <c r="I13" s="27"/>
      <c r="J13" s="27"/>
      <c r="K13" s="28">
        <v>19</v>
      </c>
      <c r="L13" s="12">
        <f t="shared" si="1"/>
        <v>17</v>
      </c>
      <c r="M13" s="7"/>
      <c r="N13" s="7"/>
      <c r="O13" s="7"/>
      <c r="P13" s="204"/>
      <c r="Q13" s="205"/>
      <c r="R13" s="205"/>
      <c r="S13" s="205"/>
      <c r="T13" s="205"/>
      <c r="U13" s="205"/>
      <c r="V13" s="205"/>
      <c r="W13" s="205"/>
      <c r="X13" s="206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</row>
    <row r="14" spans="1:35" x14ac:dyDescent="0.25">
      <c r="A14" s="20" t="s">
        <v>7</v>
      </c>
      <c r="B14" s="19" t="s">
        <v>27</v>
      </c>
      <c r="C14" s="9" t="str">
        <f t="shared" si="0"/>
        <v>NOM 11 Prénom 11</v>
      </c>
      <c r="D14" s="26">
        <v>6</v>
      </c>
      <c r="E14" s="27">
        <v>6</v>
      </c>
      <c r="F14" s="27">
        <v>20</v>
      </c>
      <c r="G14" s="27"/>
      <c r="H14" s="27"/>
      <c r="I14" s="27"/>
      <c r="J14" s="27"/>
      <c r="K14" s="28">
        <v>11.5</v>
      </c>
      <c r="L14" s="12">
        <f t="shared" si="1"/>
        <v>10.875</v>
      </c>
      <c r="M14" s="7"/>
      <c r="N14" s="7"/>
      <c r="O14" s="7"/>
      <c r="P14" s="204"/>
      <c r="Q14" s="205"/>
      <c r="R14" s="205"/>
      <c r="S14" s="205"/>
      <c r="T14" s="205"/>
      <c r="U14" s="205"/>
      <c r="V14" s="205"/>
      <c r="W14" s="205"/>
      <c r="X14" s="206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</row>
    <row r="15" spans="1:35" x14ac:dyDescent="0.25">
      <c r="A15" s="20" t="s">
        <v>8</v>
      </c>
      <c r="B15" s="19" t="s">
        <v>28</v>
      </c>
      <c r="C15" s="9" t="str">
        <f t="shared" si="0"/>
        <v>NOM 12 Prénom 12</v>
      </c>
      <c r="D15" s="26">
        <v>20</v>
      </c>
      <c r="E15" s="27">
        <v>20</v>
      </c>
      <c r="F15" s="27">
        <v>20</v>
      </c>
      <c r="G15" s="27"/>
      <c r="H15" s="27"/>
      <c r="I15" s="27"/>
      <c r="J15" s="27"/>
      <c r="K15" s="28">
        <v>17.5</v>
      </c>
      <c r="L15" s="12">
        <f t="shared" si="1"/>
        <v>19.375</v>
      </c>
      <c r="M15" s="7"/>
      <c r="N15" s="7"/>
      <c r="O15" s="7"/>
      <c r="P15" s="204"/>
      <c r="Q15" s="205"/>
      <c r="R15" s="205"/>
      <c r="S15" s="205"/>
      <c r="T15" s="205"/>
      <c r="U15" s="205"/>
      <c r="V15" s="205"/>
      <c r="W15" s="205"/>
      <c r="X15" s="206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</row>
    <row r="16" spans="1:35" x14ac:dyDescent="0.25">
      <c r="A16" s="20" t="s">
        <v>9</v>
      </c>
      <c r="B16" s="19" t="s">
        <v>29</v>
      </c>
      <c r="C16" s="9" t="str">
        <f t="shared" si="0"/>
        <v>NOM 13 Prénom 13</v>
      </c>
      <c r="D16" s="26">
        <v>8</v>
      </c>
      <c r="E16" s="27">
        <v>18</v>
      </c>
      <c r="F16" s="27">
        <v>15</v>
      </c>
      <c r="G16" s="27"/>
      <c r="H16" s="27"/>
      <c r="I16" s="27"/>
      <c r="J16" s="27"/>
      <c r="K16" s="28">
        <v>18</v>
      </c>
      <c r="L16" s="12">
        <f t="shared" si="1"/>
        <v>14.75</v>
      </c>
      <c r="M16" s="7"/>
      <c r="N16" s="7"/>
      <c r="O16" s="7"/>
      <c r="P16" s="204"/>
      <c r="Q16" s="205"/>
      <c r="R16" s="205"/>
      <c r="S16" s="205"/>
      <c r="T16" s="205"/>
      <c r="U16" s="205"/>
      <c r="V16" s="205"/>
      <c r="W16" s="205"/>
      <c r="X16" s="206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</row>
    <row r="17" spans="1:35" x14ac:dyDescent="0.25">
      <c r="A17" s="20" t="s">
        <v>10</v>
      </c>
      <c r="B17" s="19" t="s">
        <v>30</v>
      </c>
      <c r="C17" s="9" t="str">
        <f t="shared" si="0"/>
        <v>NOM 14 Prénom 14</v>
      </c>
      <c r="D17" s="26">
        <v>20</v>
      </c>
      <c r="E17" s="27">
        <v>20</v>
      </c>
      <c r="F17" s="27">
        <v>20</v>
      </c>
      <c r="G17" s="27"/>
      <c r="H17" s="27"/>
      <c r="I17" s="27"/>
      <c r="J17" s="27"/>
      <c r="K17" s="28">
        <v>18.5</v>
      </c>
      <c r="L17" s="12">
        <f t="shared" si="1"/>
        <v>19.625</v>
      </c>
      <c r="M17" s="7"/>
      <c r="N17" s="7"/>
      <c r="O17" s="7"/>
      <c r="P17" s="204"/>
      <c r="Q17" s="205"/>
      <c r="R17" s="205"/>
      <c r="S17" s="205"/>
      <c r="T17" s="205"/>
      <c r="U17" s="205"/>
      <c r="V17" s="205"/>
      <c r="W17" s="205"/>
      <c r="X17" s="206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</row>
    <row r="18" spans="1:35" x14ac:dyDescent="0.25">
      <c r="A18" s="20" t="s">
        <v>11</v>
      </c>
      <c r="B18" s="19" t="s">
        <v>31</v>
      </c>
      <c r="C18" s="9" t="str">
        <f t="shared" si="0"/>
        <v>NOM 15 Prénom 15</v>
      </c>
      <c r="D18" s="26">
        <v>20</v>
      </c>
      <c r="E18" s="27">
        <v>14</v>
      </c>
      <c r="F18" s="27" t="s">
        <v>180</v>
      </c>
      <c r="G18" s="27"/>
      <c r="H18" s="27"/>
      <c r="I18" s="27"/>
      <c r="J18" s="27"/>
      <c r="K18" s="28">
        <v>18.5</v>
      </c>
      <c r="L18" s="12">
        <f t="shared" si="1"/>
        <v>17.5</v>
      </c>
      <c r="M18" s="7"/>
      <c r="N18" s="7"/>
      <c r="O18" s="7"/>
      <c r="P18" s="204"/>
      <c r="Q18" s="205"/>
      <c r="R18" s="205"/>
      <c r="S18" s="205"/>
      <c r="T18" s="205"/>
      <c r="U18" s="205"/>
      <c r="V18" s="205"/>
      <c r="W18" s="205"/>
      <c r="X18" s="206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</row>
    <row r="19" spans="1:35" x14ac:dyDescent="0.25">
      <c r="A19" s="20" t="s">
        <v>12</v>
      </c>
      <c r="B19" s="19" t="s">
        <v>32</v>
      </c>
      <c r="C19" s="9" t="str">
        <f t="shared" si="0"/>
        <v>NOM 16 Prénom 16</v>
      </c>
      <c r="D19" s="26">
        <v>17</v>
      </c>
      <c r="E19" s="27">
        <v>20</v>
      </c>
      <c r="F19" s="27">
        <v>11</v>
      </c>
      <c r="G19" s="27"/>
      <c r="H19" s="27"/>
      <c r="I19" s="27"/>
      <c r="J19" s="27"/>
      <c r="K19" s="28">
        <v>7.5</v>
      </c>
      <c r="L19" s="12">
        <f t="shared" si="1"/>
        <v>13.875</v>
      </c>
      <c r="M19" s="7"/>
      <c r="N19" s="7"/>
      <c r="O19" s="7"/>
      <c r="P19" s="204"/>
      <c r="Q19" s="205"/>
      <c r="R19" s="205"/>
      <c r="S19" s="205"/>
      <c r="T19" s="205"/>
      <c r="U19" s="205"/>
      <c r="V19" s="205"/>
      <c r="W19" s="205"/>
      <c r="X19" s="206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</row>
    <row r="20" spans="1:35" x14ac:dyDescent="0.25">
      <c r="A20" s="20" t="s">
        <v>13</v>
      </c>
      <c r="B20" s="19" t="s">
        <v>33</v>
      </c>
      <c r="C20" s="9" t="str">
        <f t="shared" si="0"/>
        <v>NOM 17 Prénom 17</v>
      </c>
      <c r="D20" s="26">
        <v>18</v>
      </c>
      <c r="E20" s="27">
        <v>18</v>
      </c>
      <c r="F20" s="27">
        <v>19</v>
      </c>
      <c r="G20" s="27"/>
      <c r="H20" s="27"/>
      <c r="I20" s="27"/>
      <c r="J20" s="27"/>
      <c r="K20" s="28">
        <v>15.5</v>
      </c>
      <c r="L20" s="12">
        <f t="shared" si="1"/>
        <v>17.625</v>
      </c>
      <c r="M20" s="7"/>
      <c r="N20" s="7"/>
      <c r="O20" s="7"/>
      <c r="P20" s="204"/>
      <c r="Q20" s="205"/>
      <c r="R20" s="205"/>
      <c r="S20" s="205"/>
      <c r="T20" s="205"/>
      <c r="U20" s="205"/>
      <c r="V20" s="205"/>
      <c r="W20" s="205"/>
      <c r="X20" s="206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</row>
    <row r="21" spans="1:35" ht="15.75" thickBot="1" x14ac:dyDescent="0.3">
      <c r="A21" s="20" t="s">
        <v>14</v>
      </c>
      <c r="B21" s="19" t="s">
        <v>34</v>
      </c>
      <c r="C21" s="9" t="str">
        <f t="shared" si="0"/>
        <v>NOM 18 Prénom 18</v>
      </c>
      <c r="D21" s="26">
        <v>18</v>
      </c>
      <c r="E21" s="27">
        <v>18</v>
      </c>
      <c r="F21" s="27">
        <v>18</v>
      </c>
      <c r="G21" s="27"/>
      <c r="H21" s="27"/>
      <c r="I21" s="27"/>
      <c r="J21" s="27"/>
      <c r="K21" s="28">
        <v>15.5</v>
      </c>
      <c r="L21" s="12">
        <f t="shared" si="1"/>
        <v>17.375</v>
      </c>
      <c r="M21" s="7"/>
      <c r="N21" s="7"/>
      <c r="O21" s="7"/>
      <c r="P21" s="207"/>
      <c r="Q21" s="208"/>
      <c r="R21" s="208"/>
      <c r="S21" s="208"/>
      <c r="T21" s="208"/>
      <c r="U21" s="208"/>
      <c r="V21" s="208"/>
      <c r="W21" s="208"/>
      <c r="X21" s="209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</row>
    <row r="22" spans="1:35" x14ac:dyDescent="0.25">
      <c r="A22" s="20" t="s">
        <v>15</v>
      </c>
      <c r="B22" s="19" t="s">
        <v>35</v>
      </c>
      <c r="C22" s="9" t="str">
        <f t="shared" si="0"/>
        <v>NOM 19 Prénom 19</v>
      </c>
      <c r="D22" s="26">
        <v>3</v>
      </c>
      <c r="E22" s="27">
        <v>1</v>
      </c>
      <c r="F22" s="27">
        <v>12</v>
      </c>
      <c r="G22" s="27"/>
      <c r="H22" s="27"/>
      <c r="I22" s="27"/>
      <c r="J22" s="27"/>
      <c r="K22" s="28">
        <v>13.5</v>
      </c>
      <c r="L22" s="12">
        <f t="shared" si="1"/>
        <v>7.375</v>
      </c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</row>
    <row r="23" spans="1:35" ht="15.75" thickBot="1" x14ac:dyDescent="0.3">
      <c r="A23" s="20" t="s">
        <v>16</v>
      </c>
      <c r="B23" s="19" t="s">
        <v>36</v>
      </c>
      <c r="C23" s="9" t="str">
        <f t="shared" si="0"/>
        <v>NOM 20 Prénom 20</v>
      </c>
      <c r="D23" s="26">
        <v>18</v>
      </c>
      <c r="E23" s="27">
        <v>20</v>
      </c>
      <c r="F23" s="27">
        <v>20</v>
      </c>
      <c r="G23" s="27"/>
      <c r="H23" s="27"/>
      <c r="I23" s="27"/>
      <c r="J23" s="27"/>
      <c r="K23" s="28">
        <v>19.5</v>
      </c>
      <c r="L23" s="12">
        <f t="shared" si="1"/>
        <v>19.375</v>
      </c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</row>
    <row r="24" spans="1:35" ht="15.75" thickBot="1" x14ac:dyDescent="0.3">
      <c r="A24" s="20" t="s">
        <v>17</v>
      </c>
      <c r="B24" s="19" t="s">
        <v>37</v>
      </c>
      <c r="C24" s="9" t="str">
        <f t="shared" si="0"/>
        <v>NOM 21 Prénom 21</v>
      </c>
      <c r="D24" s="26">
        <v>10</v>
      </c>
      <c r="E24" s="27">
        <v>10</v>
      </c>
      <c r="F24" s="27">
        <v>20</v>
      </c>
      <c r="G24" s="27"/>
      <c r="H24" s="27"/>
      <c r="I24" s="27"/>
      <c r="J24" s="27"/>
      <c r="K24" s="28">
        <v>17.5</v>
      </c>
      <c r="L24" s="12">
        <f t="shared" si="1"/>
        <v>14.375</v>
      </c>
      <c r="M24" s="7"/>
      <c r="N24" s="7"/>
      <c r="O24" s="7"/>
      <c r="P24" s="7"/>
      <c r="Q24" s="211" t="s">
        <v>182</v>
      </c>
      <c r="R24" s="212"/>
      <c r="S24" s="7"/>
      <c r="T24" s="7"/>
      <c r="U24" s="7"/>
      <c r="V24" s="7"/>
      <c r="W24" s="7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</row>
    <row r="25" spans="1:35" ht="15.75" thickBot="1" x14ac:dyDescent="0.3">
      <c r="A25" s="20" t="s">
        <v>18</v>
      </c>
      <c r="B25" s="19" t="s">
        <v>38</v>
      </c>
      <c r="C25" s="9" t="str">
        <f t="shared" si="0"/>
        <v>NOM 22 Prénom 22</v>
      </c>
      <c r="D25" s="26">
        <v>18</v>
      </c>
      <c r="E25" s="27">
        <v>18</v>
      </c>
      <c r="F25" s="27" t="s">
        <v>180</v>
      </c>
      <c r="G25" s="27"/>
      <c r="H25" s="27"/>
      <c r="I25" s="27"/>
      <c r="J25" s="27"/>
      <c r="K25" s="28">
        <v>19.5</v>
      </c>
      <c r="L25" s="12">
        <f t="shared" si="1"/>
        <v>18.5</v>
      </c>
      <c r="M25" s="7"/>
      <c r="N25" s="7"/>
      <c r="O25" s="7"/>
      <c r="P25" s="7"/>
      <c r="Q25" s="213">
        <f>IF(COUNT(L4:L32)&gt;0,AVERAGE(L4:L32),"")</f>
        <v>16.385416666666668</v>
      </c>
      <c r="R25" s="214"/>
      <c r="S25" s="7"/>
      <c r="T25" s="7"/>
      <c r="U25" s="7"/>
      <c r="V25" s="7"/>
      <c r="W25" s="7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</row>
    <row r="26" spans="1:35" ht="15.75" thickBot="1" x14ac:dyDescent="0.3">
      <c r="A26" s="20" t="s">
        <v>19</v>
      </c>
      <c r="B26" s="19" t="s">
        <v>39</v>
      </c>
      <c r="C26" s="9" t="str">
        <f t="shared" si="0"/>
        <v>NOM 23 Prénom 23</v>
      </c>
      <c r="D26" s="26">
        <v>14</v>
      </c>
      <c r="E26" s="27">
        <v>20</v>
      </c>
      <c r="F26" s="27">
        <v>20</v>
      </c>
      <c r="G26" s="27"/>
      <c r="H26" s="27"/>
      <c r="I26" s="27"/>
      <c r="J26" s="27"/>
      <c r="K26" s="28">
        <v>19</v>
      </c>
      <c r="L26" s="12">
        <f t="shared" si="1"/>
        <v>18.25</v>
      </c>
      <c r="M26" s="7"/>
      <c r="N26" s="7"/>
      <c r="O26" s="7"/>
      <c r="P26" s="7"/>
      <c r="Q26" s="213"/>
      <c r="R26" s="214"/>
      <c r="S26" s="7"/>
      <c r="T26" s="7"/>
      <c r="U26" s="7"/>
      <c r="V26" s="7"/>
      <c r="W26" s="7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</row>
    <row r="27" spans="1:35" x14ac:dyDescent="0.25">
      <c r="A27" s="20" t="s">
        <v>20</v>
      </c>
      <c r="B27" s="19" t="s">
        <v>40</v>
      </c>
      <c r="C27" s="9" t="str">
        <f t="shared" si="0"/>
        <v>NOM 24 Prénom 24</v>
      </c>
      <c r="D27" s="26">
        <v>20</v>
      </c>
      <c r="E27" s="27">
        <v>19</v>
      </c>
      <c r="F27" s="27">
        <v>20</v>
      </c>
      <c r="G27" s="27"/>
      <c r="H27" s="27"/>
      <c r="I27" s="27"/>
      <c r="J27" s="27"/>
      <c r="K27" s="28">
        <v>20</v>
      </c>
      <c r="L27" s="12">
        <f t="shared" si="1"/>
        <v>19.75</v>
      </c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</row>
    <row r="28" spans="1:35" x14ac:dyDescent="0.25">
      <c r="A28" s="20" t="s">
        <v>21</v>
      </c>
      <c r="B28" s="19" t="s">
        <v>41</v>
      </c>
      <c r="C28" s="9" t="str">
        <f t="shared" si="0"/>
        <v>NOM 25 Prénom 25</v>
      </c>
      <c r="D28" s="26"/>
      <c r="E28" s="27"/>
      <c r="F28" s="27"/>
      <c r="G28" s="27"/>
      <c r="H28" s="27"/>
      <c r="I28" s="27"/>
      <c r="J28" s="27"/>
      <c r="K28" s="28"/>
      <c r="L28" s="12" t="str">
        <f t="shared" si="1"/>
        <v/>
      </c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</row>
    <row r="29" spans="1:35" x14ac:dyDescent="0.25">
      <c r="A29" s="20" t="s">
        <v>22</v>
      </c>
      <c r="B29" s="19" t="s">
        <v>42</v>
      </c>
      <c r="C29" s="9" t="str">
        <f t="shared" si="0"/>
        <v>NOM 26 Prénom 26</v>
      </c>
      <c r="D29" s="26"/>
      <c r="E29" s="27"/>
      <c r="F29" s="27"/>
      <c r="G29" s="27"/>
      <c r="H29" s="27"/>
      <c r="I29" s="27"/>
      <c r="J29" s="27"/>
      <c r="K29" s="28"/>
      <c r="L29" s="12" t="str">
        <f t="shared" si="1"/>
        <v/>
      </c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</row>
    <row r="30" spans="1:35" x14ac:dyDescent="0.25">
      <c r="A30" s="20" t="s">
        <v>23</v>
      </c>
      <c r="B30" s="19" t="s">
        <v>43</v>
      </c>
      <c r="C30" s="9" t="str">
        <f t="shared" si="0"/>
        <v>NOM 27 Prénom 27</v>
      </c>
      <c r="D30" s="26"/>
      <c r="E30" s="27"/>
      <c r="F30" s="27"/>
      <c r="G30" s="27"/>
      <c r="H30" s="27"/>
      <c r="I30" s="27"/>
      <c r="J30" s="27"/>
      <c r="K30" s="28"/>
      <c r="L30" s="12" t="str">
        <f t="shared" si="1"/>
        <v/>
      </c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</row>
    <row r="31" spans="1:35" x14ac:dyDescent="0.25">
      <c r="A31" s="20" t="s">
        <v>24</v>
      </c>
      <c r="B31" s="19" t="s">
        <v>44</v>
      </c>
      <c r="C31" s="9" t="str">
        <f t="shared" si="0"/>
        <v>NOM 28 Prénom 28</v>
      </c>
      <c r="D31" s="26"/>
      <c r="E31" s="27"/>
      <c r="F31" s="27"/>
      <c r="G31" s="27"/>
      <c r="H31" s="27"/>
      <c r="I31" s="27"/>
      <c r="J31" s="27"/>
      <c r="K31" s="28"/>
      <c r="L31" s="12" t="str">
        <f t="shared" si="1"/>
        <v/>
      </c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</row>
    <row r="32" spans="1:35" ht="15.75" thickBot="1" x14ac:dyDescent="0.3">
      <c r="A32" s="21" t="s">
        <v>25</v>
      </c>
      <c r="B32" s="22" t="s">
        <v>45</v>
      </c>
      <c r="C32" s="10" t="str">
        <f t="shared" si="0"/>
        <v>NOM 29 Prénom 29</v>
      </c>
      <c r="D32" s="29"/>
      <c r="E32" s="30"/>
      <c r="F32" s="30"/>
      <c r="G32" s="30"/>
      <c r="H32" s="30"/>
      <c r="I32" s="30"/>
      <c r="J32" s="30"/>
      <c r="K32" s="31"/>
      <c r="L32" s="43" t="str">
        <f t="shared" si="1"/>
        <v/>
      </c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</row>
    <row r="33" spans="1:35" x14ac:dyDescent="0.25">
      <c r="A33" s="5"/>
      <c r="B33" s="5"/>
      <c r="C33" s="5"/>
      <c r="D33" s="6"/>
      <c r="E33" s="6"/>
      <c r="F33" s="6"/>
      <c r="G33" s="6"/>
      <c r="H33" s="6"/>
      <c r="I33" s="6"/>
      <c r="J33" s="6"/>
      <c r="K33" s="6"/>
      <c r="L33" s="7" t="str">
        <f t="shared" ref="L33" si="2">IF(D33="","",AVERAGE(D33:K33))</f>
        <v/>
      </c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</row>
    <row r="34" spans="1:35" ht="15.75" x14ac:dyDescent="0.25">
      <c r="A34" s="210" t="s">
        <v>178</v>
      </c>
      <c r="B34" s="210"/>
      <c r="C34" s="210"/>
      <c r="D34" s="210"/>
      <c r="E34" s="210"/>
      <c r="F34" s="6"/>
      <c r="G34" s="6"/>
      <c r="H34" s="6"/>
      <c r="I34" s="6"/>
      <c r="J34" s="6"/>
      <c r="K34" s="6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</row>
    <row r="35" spans="1:35" ht="15.75" x14ac:dyDescent="0.25">
      <c r="A35" s="210" t="s">
        <v>179</v>
      </c>
      <c r="B35" s="210"/>
      <c r="C35" s="210"/>
      <c r="D35" s="210"/>
      <c r="E35" s="210"/>
      <c r="F35" s="210"/>
      <c r="G35" s="210"/>
      <c r="H35" s="210"/>
      <c r="I35" s="210"/>
      <c r="J35" s="210"/>
      <c r="K35" s="210"/>
      <c r="L35" s="210"/>
      <c r="M35" s="210"/>
      <c r="N35" s="210"/>
      <c r="O35" s="7"/>
      <c r="P35" s="7"/>
      <c r="Q35" s="7"/>
      <c r="R35" s="7"/>
      <c r="S35" s="7"/>
      <c r="T35" s="7"/>
      <c r="U35" s="7"/>
      <c r="V35" s="7"/>
      <c r="W35" s="7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</row>
    <row r="36" spans="1:35" x14ac:dyDescent="0.25">
      <c r="A36" s="5"/>
      <c r="B36" s="5"/>
      <c r="C36" s="5"/>
      <c r="D36" s="6"/>
      <c r="E36" s="6"/>
      <c r="F36" s="6"/>
      <c r="G36" s="6"/>
      <c r="H36" s="6"/>
      <c r="I36" s="6"/>
      <c r="J36" s="6"/>
      <c r="K36" s="6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</row>
    <row r="37" spans="1:35" x14ac:dyDescent="0.25">
      <c r="A37" s="5"/>
      <c r="B37" s="5"/>
      <c r="C37" s="5"/>
      <c r="D37" s="6"/>
      <c r="E37" s="6"/>
      <c r="F37" s="6"/>
      <c r="G37" s="6"/>
      <c r="H37" s="6"/>
      <c r="I37" s="6"/>
      <c r="J37" s="6"/>
      <c r="K37" s="6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</row>
    <row r="38" spans="1:35" x14ac:dyDescent="0.25">
      <c r="A38" s="5"/>
      <c r="B38" s="5"/>
      <c r="C38" s="5"/>
      <c r="D38" s="6"/>
      <c r="E38" s="6"/>
      <c r="F38" s="6"/>
      <c r="G38" s="6"/>
      <c r="H38" s="6"/>
      <c r="I38" s="6"/>
      <c r="J38" s="6"/>
      <c r="K38" s="6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</row>
    <row r="39" spans="1:35" x14ac:dyDescent="0.25">
      <c r="A39" s="5"/>
      <c r="B39" s="5"/>
      <c r="C39" s="5"/>
      <c r="D39" s="6"/>
      <c r="E39" s="6"/>
      <c r="F39" s="6"/>
      <c r="G39" s="6"/>
      <c r="H39" s="6"/>
      <c r="I39" s="6"/>
      <c r="J39" s="6"/>
      <c r="K39" s="6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</row>
    <row r="40" spans="1:35" x14ac:dyDescent="0.25">
      <c r="A40" s="5"/>
      <c r="B40" s="5"/>
      <c r="C40" s="5"/>
      <c r="D40" s="6"/>
      <c r="E40" s="6"/>
      <c r="F40" s="6"/>
      <c r="G40" s="6"/>
      <c r="H40" s="6"/>
      <c r="I40" s="6"/>
      <c r="J40" s="6"/>
      <c r="K40" s="6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</row>
    <row r="41" spans="1:35" x14ac:dyDescent="0.25">
      <c r="A41" s="5"/>
      <c r="B41" s="5"/>
      <c r="C41" s="5"/>
      <c r="D41" s="6"/>
      <c r="E41" s="6"/>
      <c r="F41" s="6"/>
      <c r="G41" s="6"/>
      <c r="H41" s="6"/>
      <c r="I41" s="6"/>
      <c r="J41" s="6"/>
      <c r="K41" s="6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</row>
    <row r="42" spans="1:35" x14ac:dyDescent="0.25">
      <c r="A42" s="5"/>
      <c r="B42" s="5"/>
      <c r="C42" s="5"/>
      <c r="D42" s="6"/>
      <c r="E42" s="6"/>
      <c r="F42" s="6"/>
      <c r="G42" s="6"/>
      <c r="H42" s="6"/>
      <c r="I42" s="6"/>
      <c r="J42" s="6"/>
      <c r="K42" s="6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</row>
    <row r="43" spans="1:35" x14ac:dyDescent="0.25">
      <c r="A43" s="5"/>
      <c r="B43" s="5"/>
      <c r="C43" s="5"/>
      <c r="D43" s="6"/>
      <c r="E43" s="6"/>
      <c r="F43" s="6"/>
      <c r="G43" s="6"/>
      <c r="H43" s="6"/>
      <c r="I43" s="6"/>
      <c r="J43" s="6"/>
      <c r="K43" s="6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</row>
    <row r="44" spans="1:35" x14ac:dyDescent="0.25">
      <c r="A44" s="5"/>
      <c r="B44" s="5"/>
      <c r="C44" s="5"/>
      <c r="D44" s="6"/>
      <c r="E44" s="6"/>
      <c r="F44" s="6"/>
      <c r="G44" s="6"/>
      <c r="H44" s="6"/>
      <c r="I44" s="6"/>
      <c r="J44" s="6"/>
      <c r="K44" s="6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</row>
    <row r="45" spans="1:35" x14ac:dyDescent="0.25">
      <c r="A45" s="5"/>
      <c r="B45" s="5"/>
      <c r="C45" s="5"/>
      <c r="D45" s="6"/>
      <c r="E45" s="6"/>
      <c r="F45" s="6"/>
      <c r="G45" s="6"/>
      <c r="H45" s="6"/>
      <c r="I45" s="6"/>
      <c r="J45" s="6"/>
      <c r="K45" s="6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</row>
    <row r="46" spans="1:35" x14ac:dyDescent="0.25">
      <c r="A46" s="5"/>
      <c r="B46" s="5"/>
      <c r="C46" s="5"/>
      <c r="D46" s="6"/>
      <c r="E46" s="6"/>
      <c r="F46" s="6"/>
      <c r="G46" s="6"/>
      <c r="H46" s="6"/>
      <c r="I46" s="6"/>
      <c r="J46" s="6"/>
      <c r="K46" s="6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</row>
    <row r="47" spans="1:35" x14ac:dyDescent="0.25">
      <c r="A47" s="5"/>
      <c r="B47" s="5"/>
      <c r="C47" s="5"/>
      <c r="D47" s="6"/>
      <c r="E47" s="6"/>
      <c r="F47" s="6"/>
      <c r="G47" s="6"/>
      <c r="H47" s="6"/>
      <c r="I47" s="6"/>
      <c r="J47" s="6"/>
      <c r="K47" s="6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</row>
    <row r="48" spans="1:35" x14ac:dyDescent="0.25">
      <c r="A48" s="5"/>
      <c r="B48" s="5"/>
      <c r="C48" s="5"/>
      <c r="D48" s="6"/>
      <c r="E48" s="6"/>
      <c r="F48" s="6"/>
      <c r="G48" s="6"/>
      <c r="H48" s="6"/>
      <c r="I48" s="6"/>
      <c r="J48" s="6"/>
      <c r="K48" s="6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</row>
    <row r="49" spans="1:35" x14ac:dyDescent="0.25">
      <c r="A49" s="5"/>
      <c r="B49" s="5"/>
      <c r="C49" s="5"/>
      <c r="D49" s="6"/>
      <c r="E49" s="6"/>
      <c r="F49" s="6"/>
      <c r="G49" s="6"/>
      <c r="H49" s="6"/>
      <c r="I49" s="6"/>
      <c r="J49" s="6"/>
      <c r="K49" s="6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</row>
    <row r="50" spans="1:35" x14ac:dyDescent="0.25">
      <c r="A50" s="5"/>
      <c r="B50" s="5"/>
      <c r="C50" s="5"/>
      <c r="D50" s="6"/>
      <c r="E50" s="6"/>
      <c r="F50" s="6"/>
      <c r="G50" s="6"/>
      <c r="H50" s="6"/>
      <c r="I50" s="6"/>
      <c r="J50" s="6"/>
      <c r="K50" s="6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</row>
    <row r="51" spans="1:35" x14ac:dyDescent="0.25">
      <c r="A51" s="5"/>
      <c r="B51" s="5"/>
      <c r="C51" s="5"/>
      <c r="D51" s="6"/>
      <c r="E51" s="6"/>
      <c r="F51" s="6"/>
      <c r="G51" s="6"/>
      <c r="H51" s="6"/>
      <c r="I51" s="6"/>
      <c r="J51" s="6"/>
      <c r="K51" s="6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</row>
    <row r="52" spans="1:35" x14ac:dyDescent="0.25">
      <c r="A52" s="5"/>
      <c r="B52" s="5"/>
      <c r="C52" s="5"/>
      <c r="D52" s="6"/>
      <c r="E52" s="6"/>
      <c r="F52" s="6"/>
      <c r="G52" s="6"/>
      <c r="H52" s="6"/>
      <c r="I52" s="6"/>
      <c r="J52" s="6"/>
      <c r="K52" s="6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</row>
    <row r="53" spans="1:35" x14ac:dyDescent="0.25">
      <c r="A53" s="5"/>
      <c r="B53" s="5"/>
      <c r="C53" s="5"/>
      <c r="D53" s="6"/>
      <c r="E53" s="6"/>
      <c r="F53" s="6"/>
      <c r="G53" s="6"/>
      <c r="H53" s="6"/>
      <c r="I53" s="6"/>
      <c r="J53" s="6"/>
      <c r="K53" s="6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</row>
    <row r="54" spans="1:35" x14ac:dyDescent="0.25">
      <c r="A54" s="5"/>
      <c r="B54" s="5"/>
      <c r="C54" s="5"/>
      <c r="D54" s="6"/>
      <c r="E54" s="6"/>
      <c r="F54" s="6"/>
      <c r="G54" s="6"/>
      <c r="H54" s="6"/>
      <c r="I54" s="6"/>
      <c r="J54" s="6"/>
      <c r="K54" s="6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</row>
    <row r="55" spans="1:35" x14ac:dyDescent="0.25">
      <c r="A55" s="5"/>
      <c r="B55" s="5"/>
      <c r="C55" s="5"/>
      <c r="D55" s="6"/>
      <c r="E55" s="6"/>
      <c r="F55" s="6"/>
      <c r="G55" s="6"/>
      <c r="H55" s="6"/>
      <c r="I55" s="6"/>
      <c r="J55" s="6"/>
      <c r="K55" s="6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</row>
    <row r="56" spans="1:35" x14ac:dyDescent="0.25">
      <c r="A56" s="5"/>
      <c r="B56" s="5"/>
      <c r="C56" s="5"/>
      <c r="D56" s="6"/>
      <c r="E56" s="6"/>
      <c r="F56" s="6"/>
      <c r="G56" s="6"/>
      <c r="H56" s="6"/>
      <c r="I56" s="6"/>
      <c r="J56" s="6"/>
      <c r="K56" s="6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</row>
    <row r="57" spans="1:35" x14ac:dyDescent="0.25">
      <c r="A57" s="5"/>
      <c r="B57" s="5"/>
      <c r="C57" s="5"/>
      <c r="D57" s="6"/>
      <c r="E57" s="6"/>
      <c r="F57" s="6"/>
      <c r="G57" s="6"/>
      <c r="H57" s="6"/>
      <c r="I57" s="6"/>
      <c r="J57" s="6"/>
      <c r="K57" s="6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</row>
    <row r="58" spans="1:35" x14ac:dyDescent="0.25">
      <c r="A58" s="5"/>
      <c r="B58" s="5"/>
      <c r="C58" s="5"/>
      <c r="D58" s="6"/>
      <c r="E58" s="6"/>
      <c r="F58" s="6"/>
      <c r="G58" s="6"/>
      <c r="H58" s="6"/>
      <c r="I58" s="6"/>
      <c r="J58" s="6"/>
      <c r="K58" s="6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</row>
    <row r="59" spans="1:35" x14ac:dyDescent="0.25">
      <c r="A59" s="5"/>
      <c r="B59" s="5"/>
      <c r="C59" s="5"/>
      <c r="D59" s="6"/>
      <c r="E59" s="6"/>
      <c r="F59" s="6"/>
      <c r="G59" s="6"/>
      <c r="H59" s="6"/>
      <c r="I59" s="6"/>
      <c r="J59" s="6"/>
      <c r="K59" s="6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</row>
    <row r="60" spans="1:35" x14ac:dyDescent="0.25">
      <c r="A60" s="5"/>
      <c r="B60" s="5"/>
      <c r="C60" s="5"/>
      <c r="D60" s="6"/>
      <c r="E60" s="6"/>
      <c r="F60" s="6"/>
      <c r="G60" s="6"/>
      <c r="H60" s="6"/>
      <c r="I60" s="6"/>
      <c r="J60" s="6"/>
      <c r="K60" s="6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</row>
    <row r="61" spans="1:35" x14ac:dyDescent="0.25">
      <c r="A61" s="5"/>
      <c r="B61" s="5"/>
      <c r="C61" s="5"/>
      <c r="D61" s="6"/>
      <c r="E61" s="6"/>
      <c r="F61" s="6"/>
      <c r="G61" s="6"/>
      <c r="H61" s="6"/>
      <c r="I61" s="6"/>
      <c r="J61" s="6"/>
      <c r="K61" s="6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</row>
    <row r="62" spans="1:35" x14ac:dyDescent="0.25">
      <c r="A62" s="5"/>
      <c r="B62" s="5"/>
      <c r="C62" s="5"/>
      <c r="D62" s="6"/>
      <c r="E62" s="6"/>
      <c r="F62" s="6"/>
      <c r="G62" s="6"/>
      <c r="H62" s="6"/>
      <c r="I62" s="6"/>
      <c r="J62" s="6"/>
      <c r="K62" s="6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</row>
    <row r="63" spans="1:35" x14ac:dyDescent="0.25">
      <c r="A63" s="5"/>
      <c r="B63" s="5"/>
      <c r="C63" s="5"/>
      <c r="D63" s="6"/>
      <c r="E63" s="6"/>
      <c r="F63" s="6"/>
      <c r="G63" s="6"/>
      <c r="H63" s="6"/>
      <c r="I63" s="6"/>
      <c r="J63" s="6"/>
      <c r="K63" s="6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</row>
    <row r="64" spans="1:35" x14ac:dyDescent="0.25">
      <c r="A64" s="5"/>
      <c r="B64" s="5"/>
      <c r="C64" s="5"/>
      <c r="D64" s="6"/>
      <c r="E64" s="6"/>
      <c r="F64" s="6"/>
      <c r="G64" s="6"/>
      <c r="H64" s="6"/>
      <c r="I64" s="6"/>
      <c r="J64" s="6"/>
      <c r="K64" s="6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</row>
    <row r="65" spans="1:35" x14ac:dyDescent="0.25">
      <c r="A65" s="5"/>
      <c r="B65" s="5"/>
      <c r="C65" s="5"/>
      <c r="D65" s="6"/>
      <c r="E65" s="6"/>
      <c r="F65" s="6"/>
      <c r="G65" s="6"/>
      <c r="H65" s="6"/>
      <c r="I65" s="6"/>
      <c r="J65" s="6"/>
      <c r="K65" s="6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</row>
    <row r="66" spans="1:35" x14ac:dyDescent="0.25">
      <c r="A66" s="5"/>
      <c r="B66" s="5"/>
      <c r="C66" s="5"/>
      <c r="D66" s="6"/>
      <c r="E66" s="6"/>
      <c r="F66" s="6"/>
      <c r="G66" s="6"/>
      <c r="H66" s="6"/>
      <c r="I66" s="6"/>
      <c r="J66" s="6"/>
      <c r="K66" s="6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</row>
    <row r="67" spans="1:35" x14ac:dyDescent="0.25">
      <c r="A67" s="5"/>
      <c r="B67" s="5"/>
      <c r="C67" s="5"/>
      <c r="D67" s="6"/>
      <c r="E67" s="6"/>
      <c r="F67" s="6"/>
      <c r="G67" s="6"/>
      <c r="H67" s="6"/>
      <c r="I67" s="6"/>
      <c r="J67" s="6"/>
      <c r="K67" s="6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</row>
    <row r="68" spans="1:35" x14ac:dyDescent="0.25">
      <c r="A68" s="5"/>
      <c r="B68" s="5"/>
      <c r="C68" s="5"/>
      <c r="D68" s="6"/>
      <c r="E68" s="6"/>
      <c r="F68" s="6"/>
      <c r="G68" s="6"/>
      <c r="H68" s="6"/>
      <c r="I68" s="6"/>
      <c r="J68" s="6"/>
      <c r="K68" s="6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</row>
    <row r="69" spans="1:35" x14ac:dyDescent="0.25">
      <c r="A69" s="5"/>
      <c r="B69" s="5"/>
      <c r="C69" s="5"/>
      <c r="D69" s="6"/>
      <c r="E69" s="6"/>
      <c r="F69" s="6"/>
      <c r="G69" s="6"/>
      <c r="H69" s="6"/>
      <c r="I69" s="6"/>
      <c r="J69" s="6"/>
      <c r="K69" s="6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</row>
    <row r="70" spans="1:35" x14ac:dyDescent="0.25">
      <c r="A70" s="5"/>
      <c r="B70" s="5"/>
      <c r="C70" s="5"/>
      <c r="D70" s="6"/>
      <c r="E70" s="6"/>
      <c r="F70" s="6"/>
      <c r="G70" s="6"/>
      <c r="H70" s="6"/>
      <c r="I70" s="6"/>
      <c r="J70" s="6"/>
      <c r="K70" s="6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</row>
    <row r="71" spans="1:35" x14ac:dyDescent="0.25">
      <c r="A71" s="5"/>
      <c r="B71" s="5"/>
      <c r="C71" s="5"/>
      <c r="D71" s="6"/>
      <c r="E71" s="6"/>
      <c r="F71" s="6"/>
      <c r="G71" s="6"/>
      <c r="H71" s="6"/>
      <c r="I71" s="6"/>
      <c r="J71" s="6"/>
      <c r="K71" s="6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</row>
  </sheetData>
  <sheetProtection sheet="1" objects="1" scenarios="1"/>
  <mergeCells count="8">
    <mergeCell ref="D1:K1"/>
    <mergeCell ref="A1:B1"/>
    <mergeCell ref="M3:O3"/>
    <mergeCell ref="P3:X21"/>
    <mergeCell ref="A35:N35"/>
    <mergeCell ref="A34:E34"/>
    <mergeCell ref="Q24:R24"/>
    <mergeCell ref="Q25:R26"/>
  </mergeCells>
  <dataValidations count="3">
    <dataValidation type="list" allowBlank="1" showInputMessage="1" showErrorMessage="1" sqref="A4:A32">
      <formula1>Noms</formula1>
    </dataValidation>
    <dataValidation type="list" allowBlank="1" showInputMessage="1" showErrorMessage="1" sqref="B4:B32">
      <formula1>Prénoms</formula1>
    </dataValidation>
    <dataValidation type="list" allowBlank="1" showInputMessage="1" showErrorMessage="1" sqref="C1">
      <formula1>Périodes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List Box 3">
              <controlPr defaultSize="0" autoLine="0" autoPict="0">
                <anchor moveWithCells="1">
                  <from>
                    <xdr:col>12</xdr:col>
                    <xdr:colOff>66675</xdr:colOff>
                    <xdr:row>3</xdr:row>
                    <xdr:rowOff>9525</xdr:rowOff>
                  </from>
                  <to>
                    <xdr:col>14</xdr:col>
                    <xdr:colOff>704850</xdr:colOff>
                    <xdr:row>32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00FF"/>
  </sheetPr>
  <dimension ref="A1:AI71"/>
  <sheetViews>
    <sheetView workbookViewId="0">
      <selection sqref="A1:B1"/>
    </sheetView>
  </sheetViews>
  <sheetFormatPr baseColWidth="10" defaultRowHeight="15" x14ac:dyDescent="0.25"/>
  <cols>
    <col min="1" max="2" width="20.7109375" style="2" customWidth="1"/>
    <col min="3" max="3" width="35.7109375" style="2" customWidth="1"/>
    <col min="4" max="11" width="6.7109375" style="3" customWidth="1"/>
    <col min="12" max="12" width="13" style="1" bestFit="1" customWidth="1"/>
    <col min="13" max="15" width="11.42578125" style="1"/>
    <col min="16" max="16" width="2.7109375" style="1" customWidth="1"/>
    <col min="17" max="17" width="16.28515625" style="1" customWidth="1"/>
    <col min="18" max="18" width="2.7109375" style="1" customWidth="1"/>
    <col min="19" max="19" width="16.28515625" style="1" customWidth="1"/>
    <col min="20" max="20" width="2.7109375" style="1" customWidth="1"/>
    <col min="21" max="21" width="16.28515625" style="1" customWidth="1"/>
    <col min="22" max="22" width="2.7109375" style="1" customWidth="1"/>
    <col min="23" max="23" width="16.28515625" style="1" customWidth="1"/>
    <col min="24" max="24" width="2.7109375" customWidth="1"/>
  </cols>
  <sheetData>
    <row r="1" spans="1:35" ht="15.75" thickBot="1" x14ac:dyDescent="0.3">
      <c r="A1" s="197" t="s">
        <v>47</v>
      </c>
      <c r="B1" s="198"/>
      <c r="C1" s="103" t="str">
        <f>Orth!C1</f>
        <v>Période 1 - septembre-octobre</v>
      </c>
      <c r="D1" s="194" t="s">
        <v>4</v>
      </c>
      <c r="E1" s="195"/>
      <c r="F1" s="195"/>
      <c r="G1" s="195"/>
      <c r="H1" s="195"/>
      <c r="I1" s="195"/>
      <c r="J1" s="195"/>
      <c r="K1" s="196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</row>
    <row r="2" spans="1:35" ht="15.75" thickBot="1" x14ac:dyDescent="0.3">
      <c r="A2" s="5"/>
      <c r="B2" s="5"/>
      <c r="C2" s="5"/>
      <c r="D2" s="6"/>
      <c r="E2" s="6"/>
      <c r="F2" s="6"/>
      <c r="G2" s="6"/>
      <c r="H2" s="6"/>
      <c r="I2" s="6"/>
      <c r="J2" s="6"/>
      <c r="K2" s="6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</row>
    <row r="3" spans="1:35" ht="15.75" thickBot="1" x14ac:dyDescent="0.3">
      <c r="A3" s="4" t="s">
        <v>0</v>
      </c>
      <c r="B3" s="14" t="s">
        <v>1</v>
      </c>
      <c r="C3" s="16" t="s">
        <v>46</v>
      </c>
      <c r="D3" s="13">
        <v>1</v>
      </c>
      <c r="E3" s="15">
        <v>2</v>
      </c>
      <c r="F3" s="15">
        <v>3</v>
      </c>
      <c r="G3" s="15">
        <v>4</v>
      </c>
      <c r="H3" s="15">
        <v>5</v>
      </c>
      <c r="I3" s="15">
        <v>6</v>
      </c>
      <c r="J3" s="15">
        <v>7</v>
      </c>
      <c r="K3" s="17" t="s">
        <v>2</v>
      </c>
      <c r="L3" s="11" t="s">
        <v>3</v>
      </c>
      <c r="M3" s="7"/>
      <c r="N3" s="7"/>
      <c r="O3" s="7"/>
      <c r="P3" s="201"/>
      <c r="Q3" s="202"/>
      <c r="R3" s="202"/>
      <c r="S3" s="202"/>
      <c r="T3" s="202"/>
      <c r="U3" s="202"/>
      <c r="V3" s="202"/>
      <c r="W3" s="202"/>
      <c r="X3" s="203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</row>
    <row r="4" spans="1:35" x14ac:dyDescent="0.25">
      <c r="A4" s="36" t="str">
        <f>IF(Orth!A4="","",Orth!A4)</f>
        <v>NOM 01</v>
      </c>
      <c r="B4" s="37" t="str">
        <f>IF(Orth!B4="","",Orth!B4)</f>
        <v>Prénom 01</v>
      </c>
      <c r="C4" s="115" t="str">
        <f>CONCATENATE(A4," ",B4)</f>
        <v>NOM 01 Prénom 01</v>
      </c>
      <c r="D4" s="23">
        <v>10</v>
      </c>
      <c r="E4" s="24">
        <v>0</v>
      </c>
      <c r="F4" s="24"/>
      <c r="G4" s="24"/>
      <c r="H4" s="24"/>
      <c r="I4" s="24"/>
      <c r="J4" s="24"/>
      <c r="K4" s="25">
        <v>18.5</v>
      </c>
      <c r="L4" s="12">
        <f>IF(COUNT(D4:K4)&gt;0,AVERAGE(D4:K4),"")</f>
        <v>9.5</v>
      </c>
      <c r="M4" s="7"/>
      <c r="N4" s="7"/>
      <c r="O4" s="7"/>
      <c r="P4" s="204"/>
      <c r="Q4" s="205"/>
      <c r="R4" s="205"/>
      <c r="S4" s="205"/>
      <c r="T4" s="205"/>
      <c r="U4" s="205"/>
      <c r="V4" s="205"/>
      <c r="W4" s="205"/>
      <c r="X4" s="206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</row>
    <row r="5" spans="1:35" x14ac:dyDescent="0.25">
      <c r="A5" s="36" t="str">
        <f>IF(Orth!A5="","",Orth!A5)</f>
        <v>NOM 02</v>
      </c>
      <c r="B5" s="37" t="str">
        <f>IF(Orth!B5="","",Orth!B5)</f>
        <v>Prénom 02</v>
      </c>
      <c r="C5" s="115" t="str">
        <f t="shared" ref="C5:C32" si="0">CONCATENATE(A5," ",B5)</f>
        <v>NOM 02 Prénom 02</v>
      </c>
      <c r="D5" s="26">
        <v>7</v>
      </c>
      <c r="E5" s="27">
        <v>9</v>
      </c>
      <c r="F5" s="27"/>
      <c r="G5" s="27"/>
      <c r="H5" s="27"/>
      <c r="I5" s="27"/>
      <c r="J5" s="27"/>
      <c r="K5" s="28">
        <v>13</v>
      </c>
      <c r="L5" s="12">
        <f t="shared" ref="L5:L32" si="1">IF(COUNT(D5:K5)&gt;0,AVERAGE(D5:K5),"")</f>
        <v>9.6666666666666661</v>
      </c>
      <c r="M5" s="7"/>
      <c r="N5" s="7"/>
      <c r="O5" s="7"/>
      <c r="P5" s="204"/>
      <c r="Q5" s="205"/>
      <c r="R5" s="205"/>
      <c r="S5" s="205"/>
      <c r="T5" s="205"/>
      <c r="U5" s="205"/>
      <c r="V5" s="205"/>
      <c r="W5" s="205"/>
      <c r="X5" s="206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</row>
    <row r="6" spans="1:35" x14ac:dyDescent="0.25">
      <c r="A6" s="36" t="str">
        <f>IF(Orth!A6="","",Orth!A6)</f>
        <v>NOM 03</v>
      </c>
      <c r="B6" s="37" t="str">
        <f>IF(Orth!B6="","",Orth!B6)</f>
        <v>Prénom 03</v>
      </c>
      <c r="C6" s="115" t="str">
        <f t="shared" si="0"/>
        <v>NOM 03 Prénom 03</v>
      </c>
      <c r="D6" s="26">
        <v>11</v>
      </c>
      <c r="E6" s="27">
        <v>12</v>
      </c>
      <c r="F6" s="27"/>
      <c r="G6" s="27"/>
      <c r="H6" s="27"/>
      <c r="I6" s="27"/>
      <c r="J6" s="27"/>
      <c r="K6" s="28">
        <v>16.5</v>
      </c>
      <c r="L6" s="12">
        <f t="shared" si="1"/>
        <v>13.166666666666666</v>
      </c>
      <c r="M6" s="7"/>
      <c r="N6" s="7"/>
      <c r="O6" s="7"/>
      <c r="P6" s="204"/>
      <c r="Q6" s="205"/>
      <c r="R6" s="205"/>
      <c r="S6" s="205"/>
      <c r="T6" s="205"/>
      <c r="U6" s="205"/>
      <c r="V6" s="205"/>
      <c r="W6" s="205"/>
      <c r="X6" s="206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x14ac:dyDescent="0.25">
      <c r="A7" s="36" t="str">
        <f>IF(Orth!A7="","",Orth!A7)</f>
        <v>NOM 04</v>
      </c>
      <c r="B7" s="37" t="str">
        <f>IF(Orth!B7="","",Orth!B7)</f>
        <v>Prénom 04</v>
      </c>
      <c r="C7" s="115" t="str">
        <f t="shared" si="0"/>
        <v>NOM 04 Prénom 04</v>
      </c>
      <c r="D7" s="26">
        <v>14</v>
      </c>
      <c r="E7" s="27"/>
      <c r="F7" s="27"/>
      <c r="G7" s="27"/>
      <c r="H7" s="27"/>
      <c r="I7" s="27"/>
      <c r="J7" s="27"/>
      <c r="K7" s="28">
        <v>15.5</v>
      </c>
      <c r="L7" s="12">
        <f t="shared" si="1"/>
        <v>14.75</v>
      </c>
      <c r="M7" s="7"/>
      <c r="N7" s="7"/>
      <c r="O7" s="7"/>
      <c r="P7" s="204"/>
      <c r="Q7" s="205"/>
      <c r="R7" s="205"/>
      <c r="S7" s="205"/>
      <c r="T7" s="205"/>
      <c r="U7" s="205"/>
      <c r="V7" s="205"/>
      <c r="W7" s="205"/>
      <c r="X7" s="206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</row>
    <row r="8" spans="1:35" x14ac:dyDescent="0.25">
      <c r="A8" s="36" t="str">
        <f>IF(Orth!A8="","",Orth!A8)</f>
        <v>NOM 05</v>
      </c>
      <c r="B8" s="37" t="str">
        <f>IF(Orth!B8="","",Orth!B8)</f>
        <v>Prénom 05</v>
      </c>
      <c r="C8" s="115" t="str">
        <f t="shared" si="0"/>
        <v>NOM 05 Prénom 05</v>
      </c>
      <c r="D8" s="26">
        <v>18</v>
      </c>
      <c r="E8" s="27"/>
      <c r="F8" s="27"/>
      <c r="G8" s="27"/>
      <c r="H8" s="27"/>
      <c r="I8" s="27"/>
      <c r="J8" s="27"/>
      <c r="K8" s="28">
        <v>19</v>
      </c>
      <c r="L8" s="12">
        <f t="shared" si="1"/>
        <v>18.5</v>
      </c>
      <c r="M8" s="7"/>
      <c r="N8" s="7"/>
      <c r="O8" s="7"/>
      <c r="P8" s="204"/>
      <c r="Q8" s="205"/>
      <c r="R8" s="205"/>
      <c r="S8" s="205"/>
      <c r="T8" s="205"/>
      <c r="U8" s="205"/>
      <c r="V8" s="205"/>
      <c r="W8" s="205"/>
      <c r="X8" s="206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</row>
    <row r="9" spans="1:35" x14ac:dyDescent="0.25">
      <c r="A9" s="36" t="str">
        <f>IF(Orth!A9="","",Orth!A9)</f>
        <v>NOM 06</v>
      </c>
      <c r="B9" s="37" t="str">
        <f>IF(Orth!B9="","",Orth!B9)</f>
        <v>Prénom 06</v>
      </c>
      <c r="C9" s="115" t="str">
        <f t="shared" si="0"/>
        <v>NOM 06 Prénom 06</v>
      </c>
      <c r="D9" s="26">
        <v>20</v>
      </c>
      <c r="E9" s="27"/>
      <c r="F9" s="27"/>
      <c r="G9" s="27"/>
      <c r="H9" s="27"/>
      <c r="I9" s="27"/>
      <c r="J9" s="27"/>
      <c r="K9" s="28">
        <v>18.5</v>
      </c>
      <c r="L9" s="12">
        <f t="shared" si="1"/>
        <v>19.25</v>
      </c>
      <c r="M9" s="7"/>
      <c r="N9" s="7"/>
      <c r="O9" s="7"/>
      <c r="P9" s="204"/>
      <c r="Q9" s="205"/>
      <c r="R9" s="205"/>
      <c r="S9" s="205"/>
      <c r="T9" s="205"/>
      <c r="U9" s="205"/>
      <c r="V9" s="205"/>
      <c r="W9" s="205"/>
      <c r="X9" s="206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</row>
    <row r="10" spans="1:35" x14ac:dyDescent="0.25">
      <c r="A10" s="36" t="str">
        <f>IF(Orth!A10="","",Orth!A10)</f>
        <v>NOM 07</v>
      </c>
      <c r="B10" s="37" t="str">
        <f>IF(Orth!B10="","",Orth!B10)</f>
        <v>Prénom 07</v>
      </c>
      <c r="C10" s="115" t="str">
        <f t="shared" si="0"/>
        <v>NOM 07 Prénom 07</v>
      </c>
      <c r="D10" s="26">
        <v>8</v>
      </c>
      <c r="E10" s="27"/>
      <c r="F10" s="27"/>
      <c r="G10" s="27"/>
      <c r="H10" s="27"/>
      <c r="I10" s="27"/>
      <c r="J10" s="27"/>
      <c r="K10" s="28" t="s">
        <v>180</v>
      </c>
      <c r="L10" s="12">
        <f t="shared" si="1"/>
        <v>8</v>
      </c>
      <c r="M10" s="7"/>
      <c r="N10" s="7"/>
      <c r="O10" s="7"/>
      <c r="P10" s="204"/>
      <c r="Q10" s="205"/>
      <c r="R10" s="205"/>
      <c r="S10" s="205"/>
      <c r="T10" s="205"/>
      <c r="U10" s="205"/>
      <c r="V10" s="205"/>
      <c r="W10" s="205"/>
      <c r="X10" s="206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</row>
    <row r="11" spans="1:35" x14ac:dyDescent="0.25">
      <c r="A11" s="36" t="str">
        <f>IF(Orth!A11="","",Orth!A11)</f>
        <v>NOM 08</v>
      </c>
      <c r="B11" s="37" t="str">
        <f>IF(Orth!B11="","",Orth!B11)</f>
        <v>Prénom 08</v>
      </c>
      <c r="C11" s="115" t="str">
        <f t="shared" si="0"/>
        <v>NOM 08 Prénom 08</v>
      </c>
      <c r="D11" s="26">
        <v>14</v>
      </c>
      <c r="E11" s="27"/>
      <c r="F11" s="27"/>
      <c r="G11" s="27"/>
      <c r="H11" s="27"/>
      <c r="I11" s="27"/>
      <c r="J11" s="27"/>
      <c r="K11" s="28">
        <v>16.5</v>
      </c>
      <c r="L11" s="12">
        <f t="shared" si="1"/>
        <v>15.25</v>
      </c>
      <c r="M11" s="7"/>
      <c r="N11" s="7"/>
      <c r="O11" s="7"/>
      <c r="P11" s="204"/>
      <c r="Q11" s="205"/>
      <c r="R11" s="205"/>
      <c r="S11" s="205"/>
      <c r="T11" s="205"/>
      <c r="U11" s="205"/>
      <c r="V11" s="205"/>
      <c r="W11" s="205"/>
      <c r="X11" s="206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</row>
    <row r="12" spans="1:35" x14ac:dyDescent="0.25">
      <c r="A12" s="36" t="str">
        <f>IF(Orth!A12="","",Orth!A12)</f>
        <v>NOM 09</v>
      </c>
      <c r="B12" s="37" t="str">
        <f>IF(Orth!B12="","",Orth!B12)</f>
        <v>Prénom 09</v>
      </c>
      <c r="C12" s="115" t="str">
        <f t="shared" si="0"/>
        <v>NOM 09 Prénom 09</v>
      </c>
      <c r="D12" s="26">
        <v>11.5</v>
      </c>
      <c r="E12" s="27"/>
      <c r="F12" s="27"/>
      <c r="G12" s="27"/>
      <c r="H12" s="27"/>
      <c r="I12" s="27"/>
      <c r="J12" s="27"/>
      <c r="K12" s="28">
        <v>13.5</v>
      </c>
      <c r="L12" s="12">
        <f t="shared" si="1"/>
        <v>12.5</v>
      </c>
      <c r="M12" s="7"/>
      <c r="N12" s="7"/>
      <c r="O12" s="7"/>
      <c r="P12" s="204"/>
      <c r="Q12" s="205"/>
      <c r="R12" s="205"/>
      <c r="S12" s="205"/>
      <c r="T12" s="205"/>
      <c r="U12" s="205"/>
      <c r="V12" s="205"/>
      <c r="W12" s="205"/>
      <c r="X12" s="206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</row>
    <row r="13" spans="1:35" x14ac:dyDescent="0.25">
      <c r="A13" s="36" t="str">
        <f>IF(Orth!A13="","",Orth!A13)</f>
        <v>NOM 10</v>
      </c>
      <c r="B13" s="37" t="str">
        <f>IF(Orth!B13="","",Orth!B13)</f>
        <v>Prénom 10</v>
      </c>
      <c r="C13" s="115" t="str">
        <f t="shared" si="0"/>
        <v>NOM 10 Prénom 10</v>
      </c>
      <c r="D13" s="26">
        <v>12</v>
      </c>
      <c r="E13" s="27"/>
      <c r="F13" s="27"/>
      <c r="G13" s="27"/>
      <c r="H13" s="27"/>
      <c r="I13" s="27"/>
      <c r="J13" s="27"/>
      <c r="K13" s="28">
        <v>14</v>
      </c>
      <c r="L13" s="12">
        <f t="shared" si="1"/>
        <v>13</v>
      </c>
      <c r="M13" s="7"/>
      <c r="N13" s="7"/>
      <c r="O13" s="7"/>
      <c r="P13" s="204"/>
      <c r="Q13" s="205"/>
      <c r="R13" s="205"/>
      <c r="S13" s="205"/>
      <c r="T13" s="205"/>
      <c r="U13" s="205"/>
      <c r="V13" s="205"/>
      <c r="W13" s="205"/>
      <c r="X13" s="206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</row>
    <row r="14" spans="1:35" x14ac:dyDescent="0.25">
      <c r="A14" s="36" t="str">
        <f>IF(Orth!A14="","",Orth!A14)</f>
        <v>NOM 11</v>
      </c>
      <c r="B14" s="37" t="str">
        <f>IF(Orth!B14="","",Orth!B14)</f>
        <v>Prénom 11</v>
      </c>
      <c r="C14" s="115" t="str">
        <f t="shared" si="0"/>
        <v>NOM 11 Prénom 11</v>
      </c>
      <c r="D14" s="26">
        <v>18</v>
      </c>
      <c r="E14" s="27"/>
      <c r="F14" s="27"/>
      <c r="G14" s="27"/>
      <c r="H14" s="27"/>
      <c r="I14" s="27"/>
      <c r="J14" s="27"/>
      <c r="K14" s="28">
        <v>11.5</v>
      </c>
      <c r="L14" s="12">
        <f t="shared" si="1"/>
        <v>14.75</v>
      </c>
      <c r="M14" s="7"/>
      <c r="N14" s="7"/>
      <c r="O14" s="7"/>
      <c r="P14" s="204"/>
      <c r="Q14" s="205"/>
      <c r="R14" s="205"/>
      <c r="S14" s="205"/>
      <c r="T14" s="205"/>
      <c r="U14" s="205"/>
      <c r="V14" s="205"/>
      <c r="W14" s="205"/>
      <c r="X14" s="206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</row>
    <row r="15" spans="1:35" x14ac:dyDescent="0.25">
      <c r="A15" s="36" t="str">
        <f>IF(Orth!A15="","",Orth!A15)</f>
        <v>NOM 12</v>
      </c>
      <c r="B15" s="37" t="str">
        <f>IF(Orth!B15="","",Orth!B15)</f>
        <v>Prénom 12</v>
      </c>
      <c r="C15" s="115" t="str">
        <f t="shared" si="0"/>
        <v>NOM 12 Prénom 12</v>
      </c>
      <c r="D15" s="26"/>
      <c r="E15" s="27"/>
      <c r="F15" s="27"/>
      <c r="G15" s="27"/>
      <c r="H15" s="27"/>
      <c r="I15" s="27"/>
      <c r="J15" s="27"/>
      <c r="K15" s="28">
        <v>15.5</v>
      </c>
      <c r="L15" s="12">
        <f t="shared" si="1"/>
        <v>15.5</v>
      </c>
      <c r="M15" s="7"/>
      <c r="N15" s="7"/>
      <c r="O15" s="7"/>
      <c r="P15" s="204"/>
      <c r="Q15" s="205"/>
      <c r="R15" s="205"/>
      <c r="S15" s="205"/>
      <c r="T15" s="205"/>
      <c r="U15" s="205"/>
      <c r="V15" s="205"/>
      <c r="W15" s="205"/>
      <c r="X15" s="206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</row>
    <row r="16" spans="1:35" x14ac:dyDescent="0.25">
      <c r="A16" s="36" t="str">
        <f>IF(Orth!A16="","",Orth!A16)</f>
        <v>NOM 13</v>
      </c>
      <c r="B16" s="37" t="str">
        <f>IF(Orth!B16="","",Orth!B16)</f>
        <v>Prénom 13</v>
      </c>
      <c r="C16" s="115" t="str">
        <f t="shared" si="0"/>
        <v>NOM 13 Prénom 13</v>
      </c>
      <c r="D16" s="26"/>
      <c r="E16" s="27"/>
      <c r="F16" s="27"/>
      <c r="G16" s="27"/>
      <c r="H16" s="27"/>
      <c r="I16" s="27"/>
      <c r="J16" s="27"/>
      <c r="K16" s="28">
        <v>13.5</v>
      </c>
      <c r="L16" s="12">
        <f t="shared" si="1"/>
        <v>13.5</v>
      </c>
      <c r="M16" s="7"/>
      <c r="N16" s="7"/>
      <c r="O16" s="7"/>
      <c r="P16" s="204"/>
      <c r="Q16" s="205"/>
      <c r="R16" s="205"/>
      <c r="S16" s="205"/>
      <c r="T16" s="205"/>
      <c r="U16" s="205"/>
      <c r="V16" s="205"/>
      <c r="W16" s="205"/>
      <c r="X16" s="206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</row>
    <row r="17" spans="1:35" x14ac:dyDescent="0.25">
      <c r="A17" s="36" t="str">
        <f>IF(Orth!A17="","",Orth!A17)</f>
        <v>NOM 14</v>
      </c>
      <c r="B17" s="37" t="str">
        <f>IF(Orth!B17="","",Orth!B17)</f>
        <v>Prénom 14</v>
      </c>
      <c r="C17" s="115" t="str">
        <f t="shared" si="0"/>
        <v>NOM 14 Prénom 14</v>
      </c>
      <c r="D17" s="26"/>
      <c r="E17" s="27"/>
      <c r="F17" s="27"/>
      <c r="G17" s="27"/>
      <c r="H17" s="27"/>
      <c r="I17" s="27"/>
      <c r="J17" s="27"/>
      <c r="K17" s="28">
        <v>19</v>
      </c>
      <c r="L17" s="12">
        <f t="shared" si="1"/>
        <v>19</v>
      </c>
      <c r="M17" s="7"/>
      <c r="N17" s="7"/>
      <c r="O17" s="7"/>
      <c r="P17" s="204"/>
      <c r="Q17" s="205"/>
      <c r="R17" s="205"/>
      <c r="S17" s="205"/>
      <c r="T17" s="205"/>
      <c r="U17" s="205"/>
      <c r="V17" s="205"/>
      <c r="W17" s="205"/>
      <c r="X17" s="206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</row>
    <row r="18" spans="1:35" x14ac:dyDescent="0.25">
      <c r="A18" s="36" t="str">
        <f>IF(Orth!A18="","",Orth!A18)</f>
        <v>NOM 15</v>
      </c>
      <c r="B18" s="37" t="str">
        <f>IF(Orth!B18="","",Orth!B18)</f>
        <v>Prénom 15</v>
      </c>
      <c r="C18" s="115" t="str">
        <f t="shared" si="0"/>
        <v>NOM 15 Prénom 15</v>
      </c>
      <c r="D18" s="26"/>
      <c r="E18" s="27"/>
      <c r="F18" s="27"/>
      <c r="G18" s="27"/>
      <c r="H18" s="27"/>
      <c r="I18" s="27"/>
      <c r="J18" s="27"/>
      <c r="K18" s="28">
        <v>11.5</v>
      </c>
      <c r="L18" s="12">
        <f t="shared" si="1"/>
        <v>11.5</v>
      </c>
      <c r="M18" s="7"/>
      <c r="N18" s="7"/>
      <c r="O18" s="7"/>
      <c r="P18" s="204"/>
      <c r="Q18" s="205"/>
      <c r="R18" s="205"/>
      <c r="S18" s="205"/>
      <c r="T18" s="205"/>
      <c r="U18" s="205"/>
      <c r="V18" s="205"/>
      <c r="W18" s="205"/>
      <c r="X18" s="206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</row>
    <row r="19" spans="1:35" x14ac:dyDescent="0.25">
      <c r="A19" s="36" t="str">
        <f>IF(Orth!A19="","",Orth!A19)</f>
        <v>NOM 16</v>
      </c>
      <c r="B19" s="37" t="str">
        <f>IF(Orth!B19="","",Orth!B19)</f>
        <v>Prénom 16</v>
      </c>
      <c r="C19" s="115" t="str">
        <f t="shared" si="0"/>
        <v>NOM 16 Prénom 16</v>
      </c>
      <c r="D19" s="26"/>
      <c r="E19" s="27"/>
      <c r="F19" s="27"/>
      <c r="G19" s="27"/>
      <c r="H19" s="27"/>
      <c r="I19" s="27"/>
      <c r="J19" s="27"/>
      <c r="K19" s="28">
        <v>8.5</v>
      </c>
      <c r="L19" s="12">
        <f t="shared" si="1"/>
        <v>8.5</v>
      </c>
      <c r="M19" s="7"/>
      <c r="N19" s="7"/>
      <c r="O19" s="7"/>
      <c r="P19" s="204"/>
      <c r="Q19" s="205"/>
      <c r="R19" s="205"/>
      <c r="S19" s="205"/>
      <c r="T19" s="205"/>
      <c r="U19" s="205"/>
      <c r="V19" s="205"/>
      <c r="W19" s="205"/>
      <c r="X19" s="206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</row>
    <row r="20" spans="1:35" x14ac:dyDescent="0.25">
      <c r="A20" s="36" t="str">
        <f>IF(Orth!A20="","",Orth!A20)</f>
        <v>NOM 17</v>
      </c>
      <c r="B20" s="37" t="str">
        <f>IF(Orth!B20="","",Orth!B20)</f>
        <v>Prénom 17</v>
      </c>
      <c r="C20" s="115" t="str">
        <f t="shared" si="0"/>
        <v>NOM 17 Prénom 17</v>
      </c>
      <c r="D20" s="26"/>
      <c r="E20" s="27"/>
      <c r="F20" s="27"/>
      <c r="G20" s="27"/>
      <c r="H20" s="27"/>
      <c r="I20" s="27"/>
      <c r="J20" s="27"/>
      <c r="K20" s="28">
        <v>15</v>
      </c>
      <c r="L20" s="12">
        <f t="shared" si="1"/>
        <v>15</v>
      </c>
      <c r="M20" s="7"/>
      <c r="N20" s="7"/>
      <c r="O20" s="7"/>
      <c r="P20" s="204"/>
      <c r="Q20" s="205"/>
      <c r="R20" s="205"/>
      <c r="S20" s="205"/>
      <c r="T20" s="205"/>
      <c r="U20" s="205"/>
      <c r="V20" s="205"/>
      <c r="W20" s="205"/>
      <c r="X20" s="206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</row>
    <row r="21" spans="1:35" ht="15.75" thickBot="1" x14ac:dyDescent="0.3">
      <c r="A21" s="36" t="str">
        <f>IF(Orth!A21="","",Orth!A21)</f>
        <v>NOM 18</v>
      </c>
      <c r="B21" s="37" t="str">
        <f>IF(Orth!B21="","",Orth!B21)</f>
        <v>Prénom 18</v>
      </c>
      <c r="C21" s="115" t="str">
        <f t="shared" si="0"/>
        <v>NOM 18 Prénom 18</v>
      </c>
      <c r="D21" s="26"/>
      <c r="E21" s="27"/>
      <c r="F21" s="27"/>
      <c r="G21" s="27"/>
      <c r="H21" s="27"/>
      <c r="I21" s="27"/>
      <c r="J21" s="27"/>
      <c r="K21" s="28">
        <v>12.5</v>
      </c>
      <c r="L21" s="12">
        <f t="shared" si="1"/>
        <v>12.5</v>
      </c>
      <c r="M21" s="7"/>
      <c r="N21" s="7"/>
      <c r="O21" s="7"/>
      <c r="P21" s="207"/>
      <c r="Q21" s="208"/>
      <c r="R21" s="208"/>
      <c r="S21" s="208"/>
      <c r="T21" s="208"/>
      <c r="U21" s="208"/>
      <c r="V21" s="208"/>
      <c r="W21" s="208"/>
      <c r="X21" s="209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</row>
    <row r="22" spans="1:35" x14ac:dyDescent="0.25">
      <c r="A22" s="36" t="str">
        <f>IF(Orth!A22="","",Orth!A22)</f>
        <v>NOM 19</v>
      </c>
      <c r="B22" s="37" t="str">
        <f>IF(Orth!B22="","",Orth!B22)</f>
        <v>Prénom 19</v>
      </c>
      <c r="C22" s="115" t="str">
        <f t="shared" si="0"/>
        <v>NOM 19 Prénom 19</v>
      </c>
      <c r="D22" s="26"/>
      <c r="E22" s="27"/>
      <c r="F22" s="27"/>
      <c r="G22" s="27"/>
      <c r="H22" s="27"/>
      <c r="I22" s="27"/>
      <c r="J22" s="27"/>
      <c r="K22" s="28">
        <v>16.5</v>
      </c>
      <c r="L22" s="12">
        <f t="shared" si="1"/>
        <v>16.5</v>
      </c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</row>
    <row r="23" spans="1:35" ht="15.75" thickBot="1" x14ac:dyDescent="0.3">
      <c r="A23" s="36" t="str">
        <f>IF(Orth!A23="","",Orth!A23)</f>
        <v>NOM 20</v>
      </c>
      <c r="B23" s="37" t="str">
        <f>IF(Orth!B23="","",Orth!B23)</f>
        <v>Prénom 20</v>
      </c>
      <c r="C23" s="115" t="str">
        <f t="shared" si="0"/>
        <v>NOM 20 Prénom 20</v>
      </c>
      <c r="D23" s="26"/>
      <c r="E23" s="27"/>
      <c r="F23" s="27"/>
      <c r="G23" s="27"/>
      <c r="H23" s="27"/>
      <c r="I23" s="27"/>
      <c r="J23" s="27"/>
      <c r="K23" s="28">
        <v>17</v>
      </c>
      <c r="L23" s="12">
        <f t="shared" si="1"/>
        <v>17</v>
      </c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</row>
    <row r="24" spans="1:35" ht="15.75" thickBot="1" x14ac:dyDescent="0.3">
      <c r="A24" s="36" t="str">
        <f>IF(Orth!A24="","",Orth!A24)</f>
        <v>NOM 21</v>
      </c>
      <c r="B24" s="37" t="str">
        <f>IF(Orth!B24="","",Orth!B24)</f>
        <v>Prénom 21</v>
      </c>
      <c r="C24" s="115" t="str">
        <f t="shared" si="0"/>
        <v>NOM 21 Prénom 21</v>
      </c>
      <c r="D24" s="26"/>
      <c r="E24" s="27"/>
      <c r="F24" s="27"/>
      <c r="G24" s="27"/>
      <c r="H24" s="27"/>
      <c r="I24" s="27"/>
      <c r="J24" s="27"/>
      <c r="K24" s="28">
        <v>19</v>
      </c>
      <c r="L24" s="12">
        <f t="shared" si="1"/>
        <v>19</v>
      </c>
      <c r="M24" s="7"/>
      <c r="N24" s="7"/>
      <c r="O24" s="7"/>
      <c r="P24" s="7"/>
      <c r="Q24" s="211" t="s">
        <v>182</v>
      </c>
      <c r="R24" s="212"/>
      <c r="S24" s="7"/>
      <c r="T24" s="7"/>
      <c r="U24" s="7"/>
      <c r="V24" s="7"/>
      <c r="W24" s="7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</row>
    <row r="25" spans="1:35" ht="15.75" thickBot="1" x14ac:dyDescent="0.3">
      <c r="A25" s="36" t="str">
        <f>IF(Orth!A25="","",Orth!A25)</f>
        <v>NOM 22</v>
      </c>
      <c r="B25" s="37" t="str">
        <f>IF(Orth!B25="","",Orth!B25)</f>
        <v>Prénom 22</v>
      </c>
      <c r="C25" s="115" t="str">
        <f t="shared" si="0"/>
        <v>NOM 22 Prénom 22</v>
      </c>
      <c r="D25" s="26"/>
      <c r="E25" s="27"/>
      <c r="F25" s="27"/>
      <c r="G25" s="27"/>
      <c r="H25" s="27"/>
      <c r="I25" s="27"/>
      <c r="J25" s="27"/>
      <c r="K25" s="28">
        <v>18.5</v>
      </c>
      <c r="L25" s="12">
        <f t="shared" si="1"/>
        <v>18.5</v>
      </c>
      <c r="M25" s="7"/>
      <c r="N25" s="7"/>
      <c r="O25" s="7"/>
      <c r="P25" s="7"/>
      <c r="Q25" s="213">
        <f>IF(COUNT(L4:L32)&gt;0,AVERAGE(L4:L32),"")</f>
        <v>14.472222222222221</v>
      </c>
      <c r="R25" s="214"/>
      <c r="S25" s="7"/>
      <c r="T25" s="7"/>
      <c r="U25" s="7"/>
      <c r="V25" s="7"/>
      <c r="W25" s="7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</row>
    <row r="26" spans="1:35" ht="15.75" thickBot="1" x14ac:dyDescent="0.3">
      <c r="A26" s="36" t="str">
        <f>IF(Orth!A26="","",Orth!A26)</f>
        <v>NOM 23</v>
      </c>
      <c r="B26" s="37" t="str">
        <f>IF(Orth!B26="","",Orth!B26)</f>
        <v>Prénom 23</v>
      </c>
      <c r="C26" s="115" t="str">
        <f t="shared" si="0"/>
        <v>NOM 23 Prénom 23</v>
      </c>
      <c r="D26" s="26"/>
      <c r="E26" s="27"/>
      <c r="F26" s="27"/>
      <c r="G26" s="27"/>
      <c r="H26" s="27"/>
      <c r="I26" s="27"/>
      <c r="J26" s="27"/>
      <c r="K26" s="28">
        <v>12.5</v>
      </c>
      <c r="L26" s="12">
        <f t="shared" si="1"/>
        <v>12.5</v>
      </c>
      <c r="M26" s="7"/>
      <c r="N26" s="7"/>
      <c r="O26" s="7"/>
      <c r="P26" s="7"/>
      <c r="Q26" s="213"/>
      <c r="R26" s="214"/>
      <c r="S26" s="7"/>
      <c r="T26" s="7"/>
      <c r="U26" s="7"/>
      <c r="V26" s="7"/>
      <c r="W26" s="7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</row>
    <row r="27" spans="1:35" x14ac:dyDescent="0.25">
      <c r="A27" s="36" t="str">
        <f>IF(Orth!A27="","",Orth!A27)</f>
        <v>NOM 24</v>
      </c>
      <c r="B27" s="37" t="str">
        <f>IF(Orth!B27="","",Orth!B27)</f>
        <v>Prénom 24</v>
      </c>
      <c r="C27" s="115" t="str">
        <f t="shared" si="0"/>
        <v>NOM 24 Prénom 24</v>
      </c>
      <c r="D27" s="26"/>
      <c r="E27" s="27"/>
      <c r="F27" s="27"/>
      <c r="G27" s="27"/>
      <c r="H27" s="27"/>
      <c r="I27" s="27"/>
      <c r="J27" s="27"/>
      <c r="K27" s="28">
        <v>20</v>
      </c>
      <c r="L27" s="12">
        <f t="shared" si="1"/>
        <v>20</v>
      </c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</row>
    <row r="28" spans="1:35" x14ac:dyDescent="0.25">
      <c r="A28" s="36" t="str">
        <f>IF(Orth!A28="","",Orth!A28)</f>
        <v>NOM 25</v>
      </c>
      <c r="B28" s="37" t="str">
        <f>IF(Orth!B28="","",Orth!B28)</f>
        <v>Prénom 25</v>
      </c>
      <c r="C28" s="115" t="str">
        <f t="shared" si="0"/>
        <v>NOM 25 Prénom 25</v>
      </c>
      <c r="D28" s="26"/>
      <c r="E28" s="27"/>
      <c r="F28" s="27"/>
      <c r="G28" s="27"/>
      <c r="H28" s="27"/>
      <c r="I28" s="27"/>
      <c r="J28" s="27"/>
      <c r="K28" s="28"/>
      <c r="L28" s="12" t="str">
        <f t="shared" si="1"/>
        <v/>
      </c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</row>
    <row r="29" spans="1:35" x14ac:dyDescent="0.25">
      <c r="A29" s="36" t="str">
        <f>IF(Orth!A29="","",Orth!A29)</f>
        <v>NOM 26</v>
      </c>
      <c r="B29" s="37" t="str">
        <f>IF(Orth!B29="","",Orth!B29)</f>
        <v>Prénom 26</v>
      </c>
      <c r="C29" s="115" t="str">
        <f t="shared" si="0"/>
        <v>NOM 26 Prénom 26</v>
      </c>
      <c r="D29" s="26"/>
      <c r="E29" s="27"/>
      <c r="F29" s="27"/>
      <c r="G29" s="27"/>
      <c r="H29" s="27"/>
      <c r="I29" s="27"/>
      <c r="J29" s="27"/>
      <c r="K29" s="28"/>
      <c r="L29" s="12" t="str">
        <f t="shared" si="1"/>
        <v/>
      </c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</row>
    <row r="30" spans="1:35" x14ac:dyDescent="0.25">
      <c r="A30" s="36" t="str">
        <f>IF(Orth!A30="","",Orth!A30)</f>
        <v>NOM 27</v>
      </c>
      <c r="B30" s="37" t="str">
        <f>IF(Orth!B30="","",Orth!B30)</f>
        <v>Prénom 27</v>
      </c>
      <c r="C30" s="115" t="str">
        <f t="shared" si="0"/>
        <v>NOM 27 Prénom 27</v>
      </c>
      <c r="D30" s="26"/>
      <c r="E30" s="27"/>
      <c r="F30" s="27"/>
      <c r="G30" s="27"/>
      <c r="H30" s="27"/>
      <c r="I30" s="27"/>
      <c r="J30" s="27"/>
      <c r="K30" s="28"/>
      <c r="L30" s="12" t="str">
        <f t="shared" si="1"/>
        <v/>
      </c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</row>
    <row r="31" spans="1:35" x14ac:dyDescent="0.25">
      <c r="A31" s="36" t="str">
        <f>IF(Orth!A31="","",Orth!A31)</f>
        <v>NOM 28</v>
      </c>
      <c r="B31" s="37" t="str">
        <f>IF(Orth!B31="","",Orth!B31)</f>
        <v>Prénom 28</v>
      </c>
      <c r="C31" s="115" t="str">
        <f t="shared" si="0"/>
        <v>NOM 28 Prénom 28</v>
      </c>
      <c r="D31" s="26"/>
      <c r="E31" s="27"/>
      <c r="F31" s="27"/>
      <c r="G31" s="27"/>
      <c r="H31" s="27"/>
      <c r="I31" s="27"/>
      <c r="J31" s="27"/>
      <c r="K31" s="28"/>
      <c r="L31" s="12" t="str">
        <f t="shared" si="1"/>
        <v/>
      </c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</row>
    <row r="32" spans="1:35" ht="15.75" thickBot="1" x14ac:dyDescent="0.3">
      <c r="A32" s="38" t="str">
        <f>IF(Orth!A32="","",Orth!A32)</f>
        <v>NOM 29</v>
      </c>
      <c r="B32" s="39" t="str">
        <f>IF(Orth!B32="","",Orth!B32)</f>
        <v>Prénom 29</v>
      </c>
      <c r="C32" s="116" t="str">
        <f t="shared" si="0"/>
        <v>NOM 29 Prénom 29</v>
      </c>
      <c r="D32" s="29"/>
      <c r="E32" s="30"/>
      <c r="F32" s="30"/>
      <c r="G32" s="30"/>
      <c r="H32" s="30"/>
      <c r="I32" s="30"/>
      <c r="J32" s="30"/>
      <c r="K32" s="31"/>
      <c r="L32" s="43" t="str">
        <f t="shared" si="1"/>
        <v/>
      </c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</row>
    <row r="33" spans="1:35" x14ac:dyDescent="0.25">
      <c r="A33" s="5"/>
      <c r="B33" s="5"/>
      <c r="C33" s="5"/>
      <c r="D33" s="6"/>
      <c r="E33" s="6"/>
      <c r="F33" s="6"/>
      <c r="G33" s="6"/>
      <c r="H33" s="6"/>
      <c r="I33" s="6"/>
      <c r="J33" s="6"/>
      <c r="K33" s="6"/>
      <c r="L33" s="7" t="str">
        <f t="shared" ref="L33" si="2">IF(D33="","",AVERAGE(D33:K33))</f>
        <v/>
      </c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</row>
    <row r="34" spans="1:35" x14ac:dyDescent="0.25">
      <c r="A34" s="5"/>
      <c r="B34" s="5"/>
      <c r="C34" s="5"/>
      <c r="D34" s="6"/>
      <c r="E34" s="6"/>
      <c r="F34" s="6"/>
      <c r="G34" s="6"/>
      <c r="H34" s="6"/>
      <c r="I34" s="6"/>
      <c r="J34" s="6"/>
      <c r="K34" s="6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</row>
    <row r="35" spans="1:35" x14ac:dyDescent="0.25">
      <c r="A35" s="5"/>
      <c r="B35" s="5"/>
      <c r="C35" s="5"/>
      <c r="D35" s="6"/>
      <c r="E35" s="6"/>
      <c r="F35" s="6"/>
      <c r="G35" s="6"/>
      <c r="H35" s="6"/>
      <c r="I35" s="6"/>
      <c r="J35" s="6"/>
      <c r="K35" s="6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</row>
    <row r="36" spans="1:35" x14ac:dyDescent="0.25">
      <c r="A36" s="5"/>
      <c r="B36" s="5"/>
      <c r="C36" s="5"/>
      <c r="D36" s="6"/>
      <c r="E36" s="6"/>
      <c r="F36" s="6"/>
      <c r="G36" s="6"/>
      <c r="H36" s="6"/>
      <c r="I36" s="6"/>
      <c r="J36" s="6"/>
      <c r="K36" s="6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</row>
    <row r="37" spans="1:35" x14ac:dyDescent="0.25">
      <c r="A37" s="5"/>
      <c r="B37" s="5"/>
      <c r="C37" s="5"/>
      <c r="D37" s="6"/>
      <c r="E37" s="6"/>
      <c r="F37" s="6"/>
      <c r="G37" s="6"/>
      <c r="H37" s="6"/>
      <c r="I37" s="6"/>
      <c r="J37" s="6"/>
      <c r="K37" s="6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</row>
    <row r="38" spans="1:35" x14ac:dyDescent="0.25">
      <c r="A38" s="5"/>
      <c r="B38" s="5"/>
      <c r="C38" s="5"/>
      <c r="D38" s="6"/>
      <c r="E38" s="6"/>
      <c r="F38" s="6"/>
      <c r="G38" s="6"/>
      <c r="H38" s="6"/>
      <c r="I38" s="6"/>
      <c r="J38" s="6"/>
      <c r="K38" s="6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</row>
    <row r="39" spans="1:35" x14ac:dyDescent="0.25">
      <c r="A39" s="5"/>
      <c r="B39" s="5"/>
      <c r="C39" s="5"/>
      <c r="D39" s="6"/>
      <c r="E39" s="6"/>
      <c r="F39" s="6"/>
      <c r="G39" s="6"/>
      <c r="H39" s="6"/>
      <c r="I39" s="6"/>
      <c r="J39" s="6"/>
      <c r="K39" s="6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</row>
    <row r="40" spans="1:35" x14ac:dyDescent="0.25">
      <c r="A40" s="5"/>
      <c r="B40" s="5"/>
      <c r="C40" s="5"/>
      <c r="D40" s="6"/>
      <c r="E40" s="6"/>
      <c r="F40" s="6"/>
      <c r="G40" s="6"/>
      <c r="H40" s="6"/>
      <c r="I40" s="6"/>
      <c r="J40" s="6"/>
      <c r="K40" s="6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</row>
    <row r="41" spans="1:35" x14ac:dyDescent="0.25">
      <c r="A41" s="5"/>
      <c r="B41" s="5"/>
      <c r="C41" s="5"/>
      <c r="D41" s="6"/>
      <c r="E41" s="6"/>
      <c r="F41" s="6"/>
      <c r="G41" s="6"/>
      <c r="H41" s="6"/>
      <c r="I41" s="6"/>
      <c r="J41" s="6"/>
      <c r="K41" s="6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</row>
    <row r="42" spans="1:35" x14ac:dyDescent="0.25">
      <c r="A42" s="5"/>
      <c r="B42" s="5"/>
      <c r="C42" s="5"/>
      <c r="D42" s="6"/>
      <c r="E42" s="6"/>
      <c r="F42" s="6"/>
      <c r="G42" s="6"/>
      <c r="H42" s="6"/>
      <c r="I42" s="6"/>
      <c r="J42" s="6"/>
      <c r="K42" s="6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</row>
    <row r="43" spans="1:35" x14ac:dyDescent="0.25">
      <c r="A43" s="5"/>
      <c r="B43" s="5"/>
      <c r="C43" s="5"/>
      <c r="D43" s="6"/>
      <c r="E43" s="6"/>
      <c r="F43" s="6"/>
      <c r="G43" s="6"/>
      <c r="H43" s="6"/>
      <c r="I43" s="6"/>
      <c r="J43" s="6"/>
      <c r="K43" s="6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</row>
    <row r="44" spans="1:35" x14ac:dyDescent="0.25">
      <c r="A44" s="5"/>
      <c r="B44" s="5"/>
      <c r="C44" s="5"/>
      <c r="D44" s="6"/>
      <c r="E44" s="6"/>
      <c r="F44" s="6"/>
      <c r="G44" s="6"/>
      <c r="H44" s="6"/>
      <c r="I44" s="6"/>
      <c r="J44" s="6"/>
      <c r="K44" s="6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</row>
    <row r="45" spans="1:35" x14ac:dyDescent="0.25">
      <c r="A45" s="5"/>
      <c r="B45" s="5"/>
      <c r="C45" s="5"/>
      <c r="D45" s="6"/>
      <c r="E45" s="6"/>
      <c r="F45" s="6"/>
      <c r="G45" s="6"/>
      <c r="H45" s="6"/>
      <c r="I45" s="6"/>
      <c r="J45" s="6"/>
      <c r="K45" s="6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</row>
    <row r="46" spans="1:35" x14ac:dyDescent="0.25">
      <c r="A46" s="5"/>
      <c r="B46" s="5"/>
      <c r="C46" s="5"/>
      <c r="D46" s="6"/>
      <c r="E46" s="6"/>
      <c r="F46" s="6"/>
      <c r="G46" s="6"/>
      <c r="H46" s="6"/>
      <c r="I46" s="6"/>
      <c r="J46" s="6"/>
      <c r="K46" s="6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</row>
    <row r="47" spans="1:35" x14ac:dyDescent="0.25">
      <c r="A47" s="5"/>
      <c r="B47" s="5"/>
      <c r="C47" s="5"/>
      <c r="D47" s="6"/>
      <c r="E47" s="6"/>
      <c r="F47" s="6"/>
      <c r="G47" s="6"/>
      <c r="H47" s="6"/>
      <c r="I47" s="6"/>
      <c r="J47" s="6"/>
      <c r="K47" s="6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</row>
    <row r="48" spans="1:35" x14ac:dyDescent="0.25">
      <c r="A48" s="5"/>
      <c r="B48" s="5"/>
      <c r="C48" s="5"/>
      <c r="D48" s="6"/>
      <c r="E48" s="6"/>
      <c r="F48" s="6"/>
      <c r="G48" s="6"/>
      <c r="H48" s="6"/>
      <c r="I48" s="6"/>
      <c r="J48" s="6"/>
      <c r="K48" s="6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</row>
    <row r="49" spans="1:35" x14ac:dyDescent="0.25">
      <c r="A49" s="5"/>
      <c r="B49" s="5"/>
      <c r="C49" s="5"/>
      <c r="D49" s="6"/>
      <c r="E49" s="6"/>
      <c r="F49" s="6"/>
      <c r="G49" s="6"/>
      <c r="H49" s="6"/>
      <c r="I49" s="6"/>
      <c r="J49" s="6"/>
      <c r="K49" s="6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</row>
    <row r="50" spans="1:35" x14ac:dyDescent="0.25">
      <c r="A50" s="5"/>
      <c r="B50" s="5"/>
      <c r="C50" s="5"/>
      <c r="D50" s="6"/>
      <c r="E50" s="6"/>
      <c r="F50" s="6"/>
      <c r="G50" s="6"/>
      <c r="H50" s="6"/>
      <c r="I50" s="6"/>
      <c r="J50" s="6"/>
      <c r="K50" s="6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</row>
    <row r="51" spans="1:35" x14ac:dyDescent="0.25">
      <c r="A51" s="5"/>
      <c r="B51" s="5"/>
      <c r="C51" s="5"/>
      <c r="D51" s="6"/>
      <c r="E51" s="6"/>
      <c r="F51" s="6"/>
      <c r="G51" s="6"/>
      <c r="H51" s="6"/>
      <c r="I51" s="6"/>
      <c r="J51" s="6"/>
      <c r="K51" s="6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</row>
    <row r="52" spans="1:35" x14ac:dyDescent="0.25">
      <c r="A52" s="5"/>
      <c r="B52" s="5"/>
      <c r="C52" s="5"/>
      <c r="D52" s="6"/>
      <c r="E52" s="6"/>
      <c r="F52" s="6"/>
      <c r="G52" s="6"/>
      <c r="H52" s="6"/>
      <c r="I52" s="6"/>
      <c r="J52" s="6"/>
      <c r="K52" s="6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</row>
    <row r="53" spans="1:35" x14ac:dyDescent="0.25">
      <c r="A53" s="5"/>
      <c r="B53" s="5"/>
      <c r="C53" s="5"/>
      <c r="D53" s="6"/>
      <c r="E53" s="6"/>
      <c r="F53" s="6"/>
      <c r="G53" s="6"/>
      <c r="H53" s="6"/>
      <c r="I53" s="6"/>
      <c r="J53" s="6"/>
      <c r="K53" s="6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</row>
    <row r="54" spans="1:35" x14ac:dyDescent="0.25">
      <c r="A54" s="5"/>
      <c r="B54" s="5"/>
      <c r="C54" s="5"/>
      <c r="D54" s="6"/>
      <c r="E54" s="6"/>
      <c r="F54" s="6"/>
      <c r="G54" s="6"/>
      <c r="H54" s="6"/>
      <c r="I54" s="6"/>
      <c r="J54" s="6"/>
      <c r="K54" s="6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</row>
    <row r="55" spans="1:35" x14ac:dyDescent="0.25">
      <c r="A55" s="5"/>
      <c r="B55" s="5"/>
      <c r="C55" s="5"/>
      <c r="D55" s="6"/>
      <c r="E55" s="6"/>
      <c r="F55" s="6"/>
      <c r="G55" s="6"/>
      <c r="H55" s="6"/>
      <c r="I55" s="6"/>
      <c r="J55" s="6"/>
      <c r="K55" s="6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</row>
    <row r="56" spans="1:35" x14ac:dyDescent="0.25">
      <c r="A56" s="5"/>
      <c r="B56" s="5"/>
      <c r="C56" s="5"/>
      <c r="D56" s="6"/>
      <c r="E56" s="6"/>
      <c r="F56" s="6"/>
      <c r="G56" s="6"/>
      <c r="H56" s="6"/>
      <c r="I56" s="6"/>
      <c r="J56" s="6"/>
      <c r="K56" s="6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</row>
    <row r="57" spans="1:35" x14ac:dyDescent="0.25">
      <c r="A57" s="5"/>
      <c r="B57" s="5"/>
      <c r="C57" s="5"/>
      <c r="D57" s="6"/>
      <c r="E57" s="6"/>
      <c r="F57" s="6"/>
      <c r="G57" s="6"/>
      <c r="H57" s="6"/>
      <c r="I57" s="6"/>
      <c r="J57" s="6"/>
      <c r="K57" s="6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</row>
    <row r="58" spans="1:35" x14ac:dyDescent="0.25">
      <c r="A58" s="5"/>
      <c r="B58" s="5"/>
      <c r="C58" s="5"/>
      <c r="D58" s="6"/>
      <c r="E58" s="6"/>
      <c r="F58" s="6"/>
      <c r="G58" s="6"/>
      <c r="H58" s="6"/>
      <c r="I58" s="6"/>
      <c r="J58" s="6"/>
      <c r="K58" s="6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</row>
    <row r="59" spans="1:35" x14ac:dyDescent="0.25">
      <c r="A59" s="5"/>
      <c r="B59" s="5"/>
      <c r="C59" s="5"/>
      <c r="D59" s="6"/>
      <c r="E59" s="6"/>
      <c r="F59" s="6"/>
      <c r="G59" s="6"/>
      <c r="H59" s="6"/>
      <c r="I59" s="6"/>
      <c r="J59" s="6"/>
      <c r="K59" s="6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</row>
    <row r="60" spans="1:35" x14ac:dyDescent="0.25">
      <c r="A60" s="5"/>
      <c r="B60" s="5"/>
      <c r="C60" s="5"/>
      <c r="D60" s="6"/>
      <c r="E60" s="6"/>
      <c r="F60" s="6"/>
      <c r="G60" s="6"/>
      <c r="H60" s="6"/>
      <c r="I60" s="6"/>
      <c r="J60" s="6"/>
      <c r="K60" s="6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</row>
    <row r="61" spans="1:35" x14ac:dyDescent="0.25">
      <c r="A61" s="5"/>
      <c r="B61" s="5"/>
      <c r="C61" s="5"/>
      <c r="D61" s="6"/>
      <c r="E61" s="6"/>
      <c r="F61" s="6"/>
      <c r="G61" s="6"/>
      <c r="H61" s="6"/>
      <c r="I61" s="6"/>
      <c r="J61" s="6"/>
      <c r="K61" s="6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</row>
    <row r="62" spans="1:35" x14ac:dyDescent="0.25">
      <c r="A62" s="5"/>
      <c r="B62" s="5"/>
      <c r="C62" s="5"/>
      <c r="D62" s="6"/>
      <c r="E62" s="6"/>
      <c r="F62" s="6"/>
      <c r="G62" s="6"/>
      <c r="H62" s="6"/>
      <c r="I62" s="6"/>
      <c r="J62" s="6"/>
      <c r="K62" s="6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</row>
    <row r="63" spans="1:35" x14ac:dyDescent="0.25">
      <c r="A63" s="5"/>
      <c r="B63" s="5"/>
      <c r="C63" s="5"/>
      <c r="D63" s="6"/>
      <c r="E63" s="6"/>
      <c r="F63" s="6"/>
      <c r="G63" s="6"/>
      <c r="H63" s="6"/>
      <c r="I63" s="6"/>
      <c r="J63" s="6"/>
      <c r="K63" s="6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</row>
    <row r="64" spans="1:35" x14ac:dyDescent="0.25">
      <c r="A64" s="5"/>
      <c r="B64" s="5"/>
      <c r="C64" s="5"/>
      <c r="D64" s="6"/>
      <c r="E64" s="6"/>
      <c r="F64" s="6"/>
      <c r="G64" s="6"/>
      <c r="H64" s="6"/>
      <c r="I64" s="6"/>
      <c r="J64" s="6"/>
      <c r="K64" s="6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</row>
    <row r="65" spans="1:35" x14ac:dyDescent="0.25">
      <c r="A65" s="5"/>
      <c r="B65" s="5"/>
      <c r="C65" s="5"/>
      <c r="D65" s="6"/>
      <c r="E65" s="6"/>
      <c r="F65" s="6"/>
      <c r="G65" s="6"/>
      <c r="H65" s="6"/>
      <c r="I65" s="6"/>
      <c r="J65" s="6"/>
      <c r="K65" s="6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</row>
    <row r="66" spans="1:35" x14ac:dyDescent="0.25">
      <c r="A66" s="5"/>
      <c r="B66" s="5"/>
      <c r="C66" s="5"/>
      <c r="D66" s="6"/>
      <c r="E66" s="6"/>
      <c r="F66" s="6"/>
      <c r="G66" s="6"/>
      <c r="H66" s="6"/>
      <c r="I66" s="6"/>
      <c r="J66" s="6"/>
      <c r="K66" s="6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</row>
    <row r="67" spans="1:35" x14ac:dyDescent="0.25">
      <c r="A67" s="5"/>
      <c r="B67" s="5"/>
      <c r="C67" s="5"/>
      <c r="D67" s="6"/>
      <c r="E67" s="6"/>
      <c r="F67" s="6"/>
      <c r="G67" s="6"/>
      <c r="H67" s="6"/>
      <c r="I67" s="6"/>
      <c r="J67" s="6"/>
      <c r="K67" s="6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</row>
    <row r="68" spans="1:35" x14ac:dyDescent="0.25">
      <c r="A68" s="5"/>
      <c r="B68" s="5"/>
      <c r="C68" s="5"/>
      <c r="D68" s="6"/>
      <c r="E68" s="6"/>
      <c r="F68" s="6"/>
      <c r="G68" s="6"/>
      <c r="H68" s="6"/>
      <c r="I68" s="6"/>
      <c r="J68" s="6"/>
      <c r="K68" s="6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</row>
    <row r="69" spans="1:35" x14ac:dyDescent="0.25">
      <c r="A69" s="5"/>
      <c r="B69" s="5"/>
      <c r="C69" s="5"/>
      <c r="D69" s="6"/>
      <c r="E69" s="6"/>
      <c r="F69" s="6"/>
      <c r="G69" s="6"/>
      <c r="H69" s="6"/>
      <c r="I69" s="6"/>
      <c r="J69" s="6"/>
      <c r="K69" s="6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</row>
    <row r="70" spans="1:35" x14ac:dyDescent="0.25">
      <c r="A70" s="5"/>
      <c r="B70" s="5"/>
      <c r="C70" s="5"/>
      <c r="D70" s="6"/>
      <c r="E70" s="6"/>
      <c r="F70" s="6"/>
      <c r="G70" s="6"/>
      <c r="H70" s="6"/>
      <c r="I70" s="6"/>
      <c r="J70" s="6"/>
      <c r="K70" s="6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</row>
    <row r="71" spans="1:35" x14ac:dyDescent="0.25">
      <c r="A71" s="5"/>
      <c r="B71" s="5"/>
      <c r="C71" s="5"/>
      <c r="D71" s="6"/>
      <c r="E71" s="6"/>
      <c r="F71" s="6"/>
      <c r="G71" s="6"/>
      <c r="H71" s="6"/>
      <c r="I71" s="6"/>
      <c r="J71" s="6"/>
      <c r="K71" s="6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</row>
  </sheetData>
  <sheetProtection sheet="1" objects="1" scenarios="1"/>
  <mergeCells count="5">
    <mergeCell ref="D1:K1"/>
    <mergeCell ref="A1:B1"/>
    <mergeCell ref="P3:X21"/>
    <mergeCell ref="Q24:R24"/>
    <mergeCell ref="Q25:R26"/>
  </mergeCells>
  <conditionalFormatting sqref="A4:L32">
    <cfRule type="top10" priority="1" percent="1" rank="1"/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00FF"/>
  </sheetPr>
  <dimension ref="A1:AI71"/>
  <sheetViews>
    <sheetView workbookViewId="0">
      <selection sqref="A1:B1"/>
    </sheetView>
  </sheetViews>
  <sheetFormatPr baseColWidth="10" defaultRowHeight="15" x14ac:dyDescent="0.25"/>
  <cols>
    <col min="1" max="2" width="20.7109375" style="2" customWidth="1"/>
    <col min="3" max="3" width="35.7109375" style="2" customWidth="1"/>
    <col min="4" max="11" width="6.7109375" style="3" customWidth="1"/>
    <col min="12" max="12" width="13" style="1" bestFit="1" customWidth="1"/>
    <col min="13" max="15" width="11.42578125" style="1"/>
    <col min="16" max="16" width="2.7109375" style="1" customWidth="1"/>
    <col min="17" max="17" width="16.28515625" style="1" customWidth="1"/>
    <col min="18" max="18" width="2.7109375" style="1" customWidth="1"/>
    <col min="19" max="19" width="16.28515625" style="1" customWidth="1"/>
    <col min="20" max="20" width="2.7109375" style="1" customWidth="1"/>
    <col min="21" max="21" width="16.28515625" style="1" customWidth="1"/>
    <col min="22" max="22" width="2.7109375" style="1" customWidth="1"/>
    <col min="23" max="23" width="16.28515625" style="1" customWidth="1"/>
    <col min="24" max="24" width="2.7109375" customWidth="1"/>
  </cols>
  <sheetData>
    <row r="1" spans="1:35" ht="15.75" thickBot="1" x14ac:dyDescent="0.3">
      <c r="A1" s="197" t="s">
        <v>48</v>
      </c>
      <c r="B1" s="198"/>
      <c r="C1" s="103" t="str">
        <f>Orth!C1</f>
        <v>Période 1 - septembre-octobre</v>
      </c>
      <c r="D1" s="194" t="s">
        <v>4</v>
      </c>
      <c r="E1" s="195"/>
      <c r="F1" s="195"/>
      <c r="G1" s="195"/>
      <c r="H1" s="195"/>
      <c r="I1" s="195"/>
      <c r="J1" s="195"/>
      <c r="K1" s="196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</row>
    <row r="2" spans="1:35" ht="15.75" thickBot="1" x14ac:dyDescent="0.3">
      <c r="A2" s="5"/>
      <c r="B2" s="5"/>
      <c r="C2" s="5"/>
      <c r="D2" s="6"/>
      <c r="E2" s="6"/>
      <c r="F2" s="6"/>
      <c r="G2" s="6"/>
      <c r="H2" s="6"/>
      <c r="I2" s="6"/>
      <c r="J2" s="6"/>
      <c r="K2" s="6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</row>
    <row r="3" spans="1:35" ht="15.75" thickBot="1" x14ac:dyDescent="0.3">
      <c r="A3" s="4" t="s">
        <v>0</v>
      </c>
      <c r="B3" s="14" t="s">
        <v>1</v>
      </c>
      <c r="C3" s="16" t="s">
        <v>46</v>
      </c>
      <c r="D3" s="13">
        <v>1</v>
      </c>
      <c r="E3" s="15">
        <v>2</v>
      </c>
      <c r="F3" s="15">
        <v>3</v>
      </c>
      <c r="G3" s="15">
        <v>4</v>
      </c>
      <c r="H3" s="15">
        <v>5</v>
      </c>
      <c r="I3" s="15">
        <v>6</v>
      </c>
      <c r="J3" s="15">
        <v>7</v>
      </c>
      <c r="K3" s="17" t="s">
        <v>2</v>
      </c>
      <c r="L3" s="11" t="s">
        <v>3</v>
      </c>
      <c r="M3" s="7"/>
      <c r="N3" s="7"/>
      <c r="O3" s="7"/>
      <c r="P3" s="201"/>
      <c r="Q3" s="202"/>
      <c r="R3" s="202"/>
      <c r="S3" s="202"/>
      <c r="T3" s="202"/>
      <c r="U3" s="202"/>
      <c r="V3" s="202"/>
      <c r="W3" s="202"/>
      <c r="X3" s="203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</row>
    <row r="4" spans="1:35" x14ac:dyDescent="0.25">
      <c r="A4" s="36" t="str">
        <f>IF(Orth!A4="","",Orth!A4)</f>
        <v>NOM 01</v>
      </c>
      <c r="B4" s="37" t="str">
        <f>IF(Orth!B4="","",Orth!B4)</f>
        <v>Prénom 01</v>
      </c>
      <c r="C4" s="115" t="str">
        <f>CONCATENATE(A4," ",B4)</f>
        <v>NOM 01 Prénom 01</v>
      </c>
      <c r="D4" s="23">
        <v>10</v>
      </c>
      <c r="E4" s="24">
        <v>0</v>
      </c>
      <c r="F4" s="24"/>
      <c r="G4" s="24"/>
      <c r="H4" s="24"/>
      <c r="I4" s="24"/>
      <c r="J4" s="24"/>
      <c r="K4" s="25">
        <v>16.5</v>
      </c>
      <c r="L4" s="12">
        <f>IF(COUNT(D4:K4)&gt;0,AVERAGE(D4:K4),"")</f>
        <v>8.8333333333333339</v>
      </c>
      <c r="M4" s="7"/>
      <c r="N4" s="7"/>
      <c r="O4" s="7"/>
      <c r="P4" s="204"/>
      <c r="Q4" s="205"/>
      <c r="R4" s="205"/>
      <c r="S4" s="205"/>
      <c r="T4" s="205"/>
      <c r="U4" s="205"/>
      <c r="V4" s="205"/>
      <c r="W4" s="205"/>
      <c r="X4" s="206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</row>
    <row r="5" spans="1:35" x14ac:dyDescent="0.25">
      <c r="A5" s="36" t="str">
        <f>IF(Orth!A5="","",Orth!A5)</f>
        <v>NOM 02</v>
      </c>
      <c r="B5" s="37" t="str">
        <f>IF(Orth!B5="","",Orth!B5)</f>
        <v>Prénom 02</v>
      </c>
      <c r="C5" s="115" t="str">
        <f t="shared" ref="C5:C32" si="0">CONCATENATE(A5," ",B5)</f>
        <v>NOM 02 Prénom 02</v>
      </c>
      <c r="D5" s="26">
        <v>9</v>
      </c>
      <c r="E5" s="27"/>
      <c r="F5" s="27"/>
      <c r="G5" s="27"/>
      <c r="H5" s="27"/>
      <c r="I5" s="27"/>
      <c r="J5" s="27"/>
      <c r="K5" s="28">
        <v>12.5</v>
      </c>
      <c r="L5" s="12">
        <f t="shared" ref="L5:L32" si="1">IF(COUNT(D5:K5)&gt;0,AVERAGE(D5:K5),"")</f>
        <v>10.75</v>
      </c>
      <c r="M5" s="7"/>
      <c r="N5" s="7"/>
      <c r="O5" s="7"/>
      <c r="P5" s="204"/>
      <c r="Q5" s="205"/>
      <c r="R5" s="205"/>
      <c r="S5" s="205"/>
      <c r="T5" s="205"/>
      <c r="U5" s="205"/>
      <c r="V5" s="205"/>
      <c r="W5" s="205"/>
      <c r="X5" s="206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</row>
    <row r="6" spans="1:35" x14ac:dyDescent="0.25">
      <c r="A6" s="36" t="str">
        <f>IF(Orth!A6="","",Orth!A6)</f>
        <v>NOM 03</v>
      </c>
      <c r="B6" s="37" t="str">
        <f>IF(Orth!B6="","",Orth!B6)</f>
        <v>Prénom 03</v>
      </c>
      <c r="C6" s="115" t="str">
        <f t="shared" si="0"/>
        <v>NOM 03 Prénom 03</v>
      </c>
      <c r="D6" s="26">
        <v>10</v>
      </c>
      <c r="E6" s="27"/>
      <c r="F6" s="27"/>
      <c r="G6" s="27"/>
      <c r="H6" s="27"/>
      <c r="I6" s="27"/>
      <c r="J6" s="27"/>
      <c r="K6" s="28">
        <v>20</v>
      </c>
      <c r="L6" s="12">
        <f t="shared" si="1"/>
        <v>15</v>
      </c>
      <c r="M6" s="7"/>
      <c r="N6" s="7"/>
      <c r="O6" s="7"/>
      <c r="P6" s="204"/>
      <c r="Q6" s="205"/>
      <c r="R6" s="205"/>
      <c r="S6" s="205"/>
      <c r="T6" s="205"/>
      <c r="U6" s="205"/>
      <c r="V6" s="205"/>
      <c r="W6" s="205"/>
      <c r="X6" s="206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x14ac:dyDescent="0.25">
      <c r="A7" s="36" t="str">
        <f>IF(Orth!A7="","",Orth!A7)</f>
        <v>NOM 04</v>
      </c>
      <c r="B7" s="37" t="str">
        <f>IF(Orth!B7="","",Orth!B7)</f>
        <v>Prénom 04</v>
      </c>
      <c r="C7" s="115" t="str">
        <f t="shared" si="0"/>
        <v>NOM 04 Prénom 04</v>
      </c>
      <c r="D7" s="26">
        <v>0</v>
      </c>
      <c r="E7" s="27"/>
      <c r="F7" s="27"/>
      <c r="G7" s="27"/>
      <c r="H7" s="27"/>
      <c r="I7" s="27"/>
      <c r="J7" s="27"/>
      <c r="K7" s="28">
        <v>9.5</v>
      </c>
      <c r="L7" s="12">
        <f t="shared" si="1"/>
        <v>4.75</v>
      </c>
      <c r="M7" s="7"/>
      <c r="N7" s="7"/>
      <c r="O7" s="7"/>
      <c r="P7" s="204"/>
      <c r="Q7" s="205"/>
      <c r="R7" s="205"/>
      <c r="S7" s="205"/>
      <c r="T7" s="205"/>
      <c r="U7" s="205"/>
      <c r="V7" s="205"/>
      <c r="W7" s="205"/>
      <c r="X7" s="206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</row>
    <row r="8" spans="1:35" x14ac:dyDescent="0.25">
      <c r="A8" s="36" t="str">
        <f>IF(Orth!A8="","",Orth!A8)</f>
        <v>NOM 05</v>
      </c>
      <c r="B8" s="37" t="str">
        <f>IF(Orth!B8="","",Orth!B8)</f>
        <v>Prénom 05</v>
      </c>
      <c r="C8" s="115" t="str">
        <f t="shared" si="0"/>
        <v>NOM 05 Prénom 05</v>
      </c>
      <c r="D8" s="26">
        <v>8</v>
      </c>
      <c r="E8" s="27"/>
      <c r="F8" s="27"/>
      <c r="G8" s="27"/>
      <c r="H8" s="27"/>
      <c r="I8" s="27"/>
      <c r="J8" s="27"/>
      <c r="K8" s="28">
        <v>16.5</v>
      </c>
      <c r="L8" s="12">
        <f t="shared" si="1"/>
        <v>12.25</v>
      </c>
      <c r="M8" s="7"/>
      <c r="N8" s="7"/>
      <c r="O8" s="7"/>
      <c r="P8" s="204"/>
      <c r="Q8" s="205"/>
      <c r="R8" s="205"/>
      <c r="S8" s="205"/>
      <c r="T8" s="205"/>
      <c r="U8" s="205"/>
      <c r="V8" s="205"/>
      <c r="W8" s="205"/>
      <c r="X8" s="206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</row>
    <row r="9" spans="1:35" x14ac:dyDescent="0.25">
      <c r="A9" s="36" t="str">
        <f>IF(Orth!A9="","",Orth!A9)</f>
        <v>NOM 06</v>
      </c>
      <c r="B9" s="37" t="str">
        <f>IF(Orth!B9="","",Orth!B9)</f>
        <v>Prénom 06</v>
      </c>
      <c r="C9" s="115" t="str">
        <f t="shared" si="0"/>
        <v>NOM 06 Prénom 06</v>
      </c>
      <c r="D9" s="26">
        <v>10</v>
      </c>
      <c r="E9" s="27"/>
      <c r="F9" s="27"/>
      <c r="G9" s="27"/>
      <c r="H9" s="27"/>
      <c r="I9" s="27"/>
      <c r="J9" s="27"/>
      <c r="K9" s="28">
        <v>18</v>
      </c>
      <c r="L9" s="12">
        <f t="shared" si="1"/>
        <v>14</v>
      </c>
      <c r="M9" s="7"/>
      <c r="N9" s="7"/>
      <c r="O9" s="7"/>
      <c r="P9" s="204"/>
      <c r="Q9" s="205"/>
      <c r="R9" s="205"/>
      <c r="S9" s="205"/>
      <c r="T9" s="205"/>
      <c r="U9" s="205"/>
      <c r="V9" s="205"/>
      <c r="W9" s="205"/>
      <c r="X9" s="206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</row>
    <row r="10" spans="1:35" x14ac:dyDescent="0.25">
      <c r="A10" s="36" t="str">
        <f>IF(Orth!A10="","",Orth!A10)</f>
        <v>NOM 07</v>
      </c>
      <c r="B10" s="37" t="str">
        <f>IF(Orth!B10="","",Orth!B10)</f>
        <v>Prénom 07</v>
      </c>
      <c r="C10" s="115" t="str">
        <f t="shared" si="0"/>
        <v>NOM 07 Prénom 07</v>
      </c>
      <c r="D10" s="26">
        <v>8</v>
      </c>
      <c r="E10" s="27"/>
      <c r="F10" s="27"/>
      <c r="G10" s="27"/>
      <c r="H10" s="27"/>
      <c r="I10" s="27"/>
      <c r="J10" s="27"/>
      <c r="K10" s="28">
        <v>7</v>
      </c>
      <c r="L10" s="12">
        <f t="shared" si="1"/>
        <v>7.5</v>
      </c>
      <c r="M10" s="7"/>
      <c r="N10" s="7"/>
      <c r="O10" s="7"/>
      <c r="P10" s="204"/>
      <c r="Q10" s="205"/>
      <c r="R10" s="205"/>
      <c r="S10" s="205"/>
      <c r="T10" s="205"/>
      <c r="U10" s="205"/>
      <c r="V10" s="205"/>
      <c r="W10" s="205"/>
      <c r="X10" s="206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</row>
    <row r="11" spans="1:35" x14ac:dyDescent="0.25">
      <c r="A11" s="36" t="str">
        <f>IF(Orth!A11="","",Orth!A11)</f>
        <v>NOM 08</v>
      </c>
      <c r="B11" s="37" t="str">
        <f>IF(Orth!B11="","",Orth!B11)</f>
        <v>Prénom 08</v>
      </c>
      <c r="C11" s="115" t="str">
        <f t="shared" si="0"/>
        <v>NOM 08 Prénom 08</v>
      </c>
      <c r="D11" s="26">
        <v>10</v>
      </c>
      <c r="E11" s="27"/>
      <c r="F11" s="27"/>
      <c r="G11" s="27"/>
      <c r="H11" s="27"/>
      <c r="I11" s="27"/>
      <c r="J11" s="27"/>
      <c r="K11" s="28">
        <v>12.5</v>
      </c>
      <c r="L11" s="12">
        <f t="shared" si="1"/>
        <v>11.25</v>
      </c>
      <c r="M11" s="7"/>
      <c r="N11" s="7"/>
      <c r="O11" s="7"/>
      <c r="P11" s="204"/>
      <c r="Q11" s="205"/>
      <c r="R11" s="205"/>
      <c r="S11" s="205"/>
      <c r="T11" s="205"/>
      <c r="U11" s="205"/>
      <c r="V11" s="205"/>
      <c r="W11" s="205"/>
      <c r="X11" s="206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</row>
    <row r="12" spans="1:35" x14ac:dyDescent="0.25">
      <c r="A12" s="36" t="str">
        <f>IF(Orth!A12="","",Orth!A12)</f>
        <v>NOM 09</v>
      </c>
      <c r="B12" s="37" t="str">
        <f>IF(Orth!B12="","",Orth!B12)</f>
        <v>Prénom 09</v>
      </c>
      <c r="C12" s="115" t="str">
        <f t="shared" si="0"/>
        <v>NOM 09 Prénom 09</v>
      </c>
      <c r="D12" s="26">
        <v>10</v>
      </c>
      <c r="E12" s="27"/>
      <c r="F12" s="27"/>
      <c r="G12" s="27"/>
      <c r="H12" s="27"/>
      <c r="I12" s="27"/>
      <c r="J12" s="27"/>
      <c r="K12" s="28">
        <v>9</v>
      </c>
      <c r="L12" s="12">
        <f t="shared" si="1"/>
        <v>9.5</v>
      </c>
      <c r="M12" s="7"/>
      <c r="N12" s="7"/>
      <c r="O12" s="7"/>
      <c r="P12" s="204"/>
      <c r="Q12" s="205"/>
      <c r="R12" s="205"/>
      <c r="S12" s="205"/>
      <c r="T12" s="205"/>
      <c r="U12" s="205"/>
      <c r="V12" s="205"/>
      <c r="W12" s="205"/>
      <c r="X12" s="206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</row>
    <row r="13" spans="1:35" x14ac:dyDescent="0.25">
      <c r="A13" s="36" t="str">
        <f>IF(Orth!A13="","",Orth!A13)</f>
        <v>NOM 10</v>
      </c>
      <c r="B13" s="37" t="str">
        <f>IF(Orth!B13="","",Orth!B13)</f>
        <v>Prénom 10</v>
      </c>
      <c r="C13" s="115" t="str">
        <f t="shared" si="0"/>
        <v>NOM 10 Prénom 10</v>
      </c>
      <c r="D13" s="26">
        <v>8</v>
      </c>
      <c r="E13" s="27"/>
      <c r="F13" s="27"/>
      <c r="G13" s="27"/>
      <c r="H13" s="27"/>
      <c r="I13" s="27"/>
      <c r="J13" s="27"/>
      <c r="K13" s="28">
        <v>13</v>
      </c>
      <c r="L13" s="12">
        <f t="shared" si="1"/>
        <v>10.5</v>
      </c>
      <c r="M13" s="7"/>
      <c r="N13" s="7"/>
      <c r="O13" s="7"/>
      <c r="P13" s="204"/>
      <c r="Q13" s="205"/>
      <c r="R13" s="205"/>
      <c r="S13" s="205"/>
      <c r="T13" s="205"/>
      <c r="U13" s="205"/>
      <c r="V13" s="205"/>
      <c r="W13" s="205"/>
      <c r="X13" s="206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</row>
    <row r="14" spans="1:35" x14ac:dyDescent="0.25">
      <c r="A14" s="36" t="str">
        <f>IF(Orth!A14="","",Orth!A14)</f>
        <v>NOM 11</v>
      </c>
      <c r="B14" s="37" t="str">
        <f>IF(Orth!B14="","",Orth!B14)</f>
        <v>Prénom 11</v>
      </c>
      <c r="C14" s="115" t="str">
        <f t="shared" si="0"/>
        <v>NOM 11 Prénom 11</v>
      </c>
      <c r="D14" s="26">
        <v>5</v>
      </c>
      <c r="E14" s="27"/>
      <c r="F14" s="27"/>
      <c r="G14" s="27"/>
      <c r="H14" s="27"/>
      <c r="I14" s="27"/>
      <c r="J14" s="27"/>
      <c r="K14" s="28">
        <v>4</v>
      </c>
      <c r="L14" s="12">
        <f t="shared" si="1"/>
        <v>4.5</v>
      </c>
      <c r="M14" s="7"/>
      <c r="N14" s="7"/>
      <c r="O14" s="7"/>
      <c r="P14" s="204"/>
      <c r="Q14" s="205"/>
      <c r="R14" s="205"/>
      <c r="S14" s="205"/>
      <c r="T14" s="205"/>
      <c r="U14" s="205"/>
      <c r="V14" s="205"/>
      <c r="W14" s="205"/>
      <c r="X14" s="206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</row>
    <row r="15" spans="1:35" x14ac:dyDescent="0.25">
      <c r="A15" s="36" t="str">
        <f>IF(Orth!A15="","",Orth!A15)</f>
        <v>NOM 12</v>
      </c>
      <c r="B15" s="37" t="str">
        <f>IF(Orth!B15="","",Orth!B15)</f>
        <v>Prénom 12</v>
      </c>
      <c r="C15" s="115" t="str">
        <f t="shared" si="0"/>
        <v>NOM 12 Prénom 12</v>
      </c>
      <c r="D15" s="26">
        <v>8</v>
      </c>
      <c r="E15" s="27"/>
      <c r="F15" s="27"/>
      <c r="G15" s="27"/>
      <c r="H15" s="27"/>
      <c r="I15" s="27"/>
      <c r="J15" s="27"/>
      <c r="K15" s="28">
        <v>10</v>
      </c>
      <c r="L15" s="12">
        <f t="shared" si="1"/>
        <v>9</v>
      </c>
      <c r="M15" s="7"/>
      <c r="N15" s="7"/>
      <c r="O15" s="7"/>
      <c r="P15" s="204"/>
      <c r="Q15" s="205"/>
      <c r="R15" s="205"/>
      <c r="S15" s="205"/>
      <c r="T15" s="205"/>
      <c r="U15" s="205"/>
      <c r="V15" s="205"/>
      <c r="W15" s="205"/>
      <c r="X15" s="206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</row>
    <row r="16" spans="1:35" x14ac:dyDescent="0.25">
      <c r="A16" s="36" t="str">
        <f>IF(Orth!A16="","",Orth!A16)</f>
        <v>NOM 13</v>
      </c>
      <c r="B16" s="37" t="str">
        <f>IF(Orth!B16="","",Orth!B16)</f>
        <v>Prénom 13</v>
      </c>
      <c r="C16" s="115" t="str">
        <f t="shared" si="0"/>
        <v>NOM 13 Prénom 13</v>
      </c>
      <c r="D16" s="26">
        <v>2</v>
      </c>
      <c r="E16" s="27"/>
      <c r="F16" s="27"/>
      <c r="G16" s="27"/>
      <c r="H16" s="27"/>
      <c r="I16" s="27"/>
      <c r="J16" s="27"/>
      <c r="K16" s="28">
        <v>5</v>
      </c>
      <c r="L16" s="12">
        <f t="shared" si="1"/>
        <v>3.5</v>
      </c>
      <c r="M16" s="7"/>
      <c r="N16" s="7"/>
      <c r="O16" s="7"/>
      <c r="P16" s="204"/>
      <c r="Q16" s="205"/>
      <c r="R16" s="205"/>
      <c r="S16" s="205"/>
      <c r="T16" s="205"/>
      <c r="U16" s="205"/>
      <c r="V16" s="205"/>
      <c r="W16" s="205"/>
      <c r="X16" s="206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</row>
    <row r="17" spans="1:35" x14ac:dyDescent="0.25">
      <c r="A17" s="36" t="str">
        <f>IF(Orth!A17="","",Orth!A17)</f>
        <v>NOM 14</v>
      </c>
      <c r="B17" s="37" t="str">
        <f>IF(Orth!B17="","",Orth!B17)</f>
        <v>Prénom 14</v>
      </c>
      <c r="C17" s="115" t="str">
        <f t="shared" si="0"/>
        <v>NOM 14 Prénom 14</v>
      </c>
      <c r="D17" s="26">
        <v>10</v>
      </c>
      <c r="E17" s="27"/>
      <c r="F17" s="27"/>
      <c r="G17" s="27"/>
      <c r="H17" s="27"/>
      <c r="I17" s="27"/>
      <c r="J17" s="27"/>
      <c r="K17" s="28">
        <v>16.5</v>
      </c>
      <c r="L17" s="12">
        <f t="shared" si="1"/>
        <v>13.25</v>
      </c>
      <c r="M17" s="7"/>
      <c r="N17" s="7"/>
      <c r="O17" s="7"/>
      <c r="P17" s="204"/>
      <c r="Q17" s="205"/>
      <c r="R17" s="205"/>
      <c r="S17" s="205"/>
      <c r="T17" s="205"/>
      <c r="U17" s="205"/>
      <c r="V17" s="205"/>
      <c r="W17" s="205"/>
      <c r="X17" s="206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</row>
    <row r="18" spans="1:35" x14ac:dyDescent="0.25">
      <c r="A18" s="36" t="str">
        <f>IF(Orth!A18="","",Orth!A18)</f>
        <v>NOM 15</v>
      </c>
      <c r="B18" s="37" t="str">
        <f>IF(Orth!B18="","",Orth!B18)</f>
        <v>Prénom 15</v>
      </c>
      <c r="C18" s="115" t="str">
        <f t="shared" si="0"/>
        <v>NOM 15 Prénom 15</v>
      </c>
      <c r="D18" s="26">
        <v>7</v>
      </c>
      <c r="E18" s="27"/>
      <c r="F18" s="27"/>
      <c r="G18" s="27"/>
      <c r="H18" s="27"/>
      <c r="I18" s="27"/>
      <c r="J18" s="27"/>
      <c r="K18" s="28">
        <v>10.5</v>
      </c>
      <c r="L18" s="12">
        <f t="shared" si="1"/>
        <v>8.75</v>
      </c>
      <c r="M18" s="7"/>
      <c r="N18" s="7"/>
      <c r="O18" s="7"/>
      <c r="P18" s="204"/>
      <c r="Q18" s="205"/>
      <c r="R18" s="205"/>
      <c r="S18" s="205"/>
      <c r="T18" s="205"/>
      <c r="U18" s="205"/>
      <c r="V18" s="205"/>
      <c r="W18" s="205"/>
      <c r="X18" s="206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</row>
    <row r="19" spans="1:35" x14ac:dyDescent="0.25">
      <c r="A19" s="36" t="str">
        <f>IF(Orth!A19="","",Orth!A19)</f>
        <v>NOM 16</v>
      </c>
      <c r="B19" s="37" t="str">
        <f>IF(Orth!B19="","",Orth!B19)</f>
        <v>Prénom 16</v>
      </c>
      <c r="C19" s="115" t="str">
        <f t="shared" si="0"/>
        <v>NOM 16 Prénom 16</v>
      </c>
      <c r="D19" s="26">
        <v>5</v>
      </c>
      <c r="E19" s="27"/>
      <c r="F19" s="27"/>
      <c r="G19" s="27"/>
      <c r="H19" s="27"/>
      <c r="I19" s="27"/>
      <c r="J19" s="27"/>
      <c r="K19" s="28">
        <v>4</v>
      </c>
      <c r="L19" s="12">
        <f t="shared" si="1"/>
        <v>4.5</v>
      </c>
      <c r="M19" s="7"/>
      <c r="N19" s="7"/>
      <c r="O19" s="7"/>
      <c r="P19" s="204"/>
      <c r="Q19" s="205"/>
      <c r="R19" s="205"/>
      <c r="S19" s="205"/>
      <c r="T19" s="205"/>
      <c r="U19" s="205"/>
      <c r="V19" s="205"/>
      <c r="W19" s="205"/>
      <c r="X19" s="206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</row>
    <row r="20" spans="1:35" x14ac:dyDescent="0.25">
      <c r="A20" s="36" t="str">
        <f>IF(Orth!A20="","",Orth!A20)</f>
        <v>NOM 17</v>
      </c>
      <c r="B20" s="37" t="str">
        <f>IF(Orth!B20="","",Orth!B20)</f>
        <v>Prénom 17</v>
      </c>
      <c r="C20" s="115" t="str">
        <f t="shared" si="0"/>
        <v>NOM 17 Prénom 17</v>
      </c>
      <c r="D20" s="26">
        <v>3</v>
      </c>
      <c r="E20" s="27"/>
      <c r="F20" s="27"/>
      <c r="G20" s="27"/>
      <c r="H20" s="27"/>
      <c r="I20" s="27"/>
      <c r="J20" s="27"/>
      <c r="K20" s="28">
        <v>5.5</v>
      </c>
      <c r="L20" s="12">
        <f t="shared" si="1"/>
        <v>4.25</v>
      </c>
      <c r="M20" s="7"/>
      <c r="N20" s="7"/>
      <c r="O20" s="7"/>
      <c r="P20" s="204"/>
      <c r="Q20" s="205"/>
      <c r="R20" s="205"/>
      <c r="S20" s="205"/>
      <c r="T20" s="205"/>
      <c r="U20" s="205"/>
      <c r="V20" s="205"/>
      <c r="W20" s="205"/>
      <c r="X20" s="206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</row>
    <row r="21" spans="1:35" ht="15.75" thickBot="1" x14ac:dyDescent="0.3">
      <c r="A21" s="36" t="str">
        <f>IF(Orth!A21="","",Orth!A21)</f>
        <v>NOM 18</v>
      </c>
      <c r="B21" s="37" t="str">
        <f>IF(Orth!B21="","",Orth!B21)</f>
        <v>Prénom 18</v>
      </c>
      <c r="C21" s="115" t="str">
        <f t="shared" si="0"/>
        <v>NOM 18 Prénom 18</v>
      </c>
      <c r="D21" s="26">
        <v>5</v>
      </c>
      <c r="E21" s="27"/>
      <c r="F21" s="27"/>
      <c r="G21" s="27"/>
      <c r="H21" s="27"/>
      <c r="I21" s="27"/>
      <c r="J21" s="27"/>
      <c r="K21" s="28">
        <v>9</v>
      </c>
      <c r="L21" s="12">
        <f t="shared" si="1"/>
        <v>7</v>
      </c>
      <c r="M21" s="7"/>
      <c r="N21" s="7"/>
      <c r="O21" s="7"/>
      <c r="P21" s="207"/>
      <c r="Q21" s="208"/>
      <c r="R21" s="208"/>
      <c r="S21" s="208"/>
      <c r="T21" s="208"/>
      <c r="U21" s="208"/>
      <c r="V21" s="208"/>
      <c r="W21" s="208"/>
      <c r="X21" s="209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</row>
    <row r="22" spans="1:35" x14ac:dyDescent="0.25">
      <c r="A22" s="36" t="str">
        <f>IF(Orth!A22="","",Orth!A22)</f>
        <v>NOM 19</v>
      </c>
      <c r="B22" s="37" t="str">
        <f>IF(Orth!B22="","",Orth!B22)</f>
        <v>Prénom 19</v>
      </c>
      <c r="C22" s="115" t="str">
        <f t="shared" si="0"/>
        <v>NOM 19 Prénom 19</v>
      </c>
      <c r="D22" s="26">
        <v>6</v>
      </c>
      <c r="E22" s="27"/>
      <c r="F22" s="27"/>
      <c r="G22" s="27"/>
      <c r="H22" s="27"/>
      <c r="I22" s="27"/>
      <c r="J22" s="27"/>
      <c r="K22" s="28">
        <v>11.5</v>
      </c>
      <c r="L22" s="12">
        <f t="shared" si="1"/>
        <v>8.75</v>
      </c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</row>
    <row r="23" spans="1:35" ht="15.75" thickBot="1" x14ac:dyDescent="0.3">
      <c r="A23" s="36" t="str">
        <f>IF(Orth!A23="","",Orth!A23)</f>
        <v>NOM 20</v>
      </c>
      <c r="B23" s="37" t="str">
        <f>IF(Orth!B23="","",Orth!B23)</f>
        <v>Prénom 20</v>
      </c>
      <c r="C23" s="115" t="str">
        <f t="shared" si="0"/>
        <v>NOM 20 Prénom 20</v>
      </c>
      <c r="D23" s="26">
        <v>8</v>
      </c>
      <c r="E23" s="27"/>
      <c r="F23" s="27"/>
      <c r="G23" s="27"/>
      <c r="H23" s="27"/>
      <c r="I23" s="27"/>
      <c r="J23" s="27"/>
      <c r="K23" s="28">
        <v>17</v>
      </c>
      <c r="L23" s="12">
        <f t="shared" si="1"/>
        <v>12.5</v>
      </c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</row>
    <row r="24" spans="1:35" ht="15.75" thickBot="1" x14ac:dyDescent="0.3">
      <c r="A24" s="36" t="str">
        <f>IF(Orth!A24="","",Orth!A24)</f>
        <v>NOM 21</v>
      </c>
      <c r="B24" s="37" t="str">
        <f>IF(Orth!B24="","",Orth!B24)</f>
        <v>Prénom 21</v>
      </c>
      <c r="C24" s="115" t="str">
        <f t="shared" si="0"/>
        <v>NOM 21 Prénom 21</v>
      </c>
      <c r="D24" s="26">
        <v>10</v>
      </c>
      <c r="E24" s="27"/>
      <c r="F24" s="27"/>
      <c r="G24" s="27"/>
      <c r="H24" s="27"/>
      <c r="I24" s="27"/>
      <c r="J24" s="27"/>
      <c r="K24" s="28">
        <v>15</v>
      </c>
      <c r="L24" s="12">
        <f t="shared" si="1"/>
        <v>12.5</v>
      </c>
      <c r="M24" s="7"/>
      <c r="N24" s="7"/>
      <c r="O24" s="7"/>
      <c r="P24" s="7"/>
      <c r="Q24" s="211" t="s">
        <v>182</v>
      </c>
      <c r="R24" s="212"/>
      <c r="S24" s="7"/>
      <c r="T24" s="7"/>
      <c r="U24" s="7"/>
      <c r="V24" s="7"/>
      <c r="W24" s="7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</row>
    <row r="25" spans="1:35" ht="15.75" thickBot="1" x14ac:dyDescent="0.3">
      <c r="A25" s="36" t="str">
        <f>IF(Orth!A25="","",Orth!A25)</f>
        <v>NOM 22</v>
      </c>
      <c r="B25" s="37" t="str">
        <f>IF(Orth!B25="","",Orth!B25)</f>
        <v>Prénom 22</v>
      </c>
      <c r="C25" s="115" t="str">
        <f t="shared" si="0"/>
        <v>NOM 22 Prénom 22</v>
      </c>
      <c r="D25" s="26">
        <v>9</v>
      </c>
      <c r="E25" s="27"/>
      <c r="F25" s="27"/>
      <c r="G25" s="27"/>
      <c r="H25" s="27"/>
      <c r="I25" s="27"/>
      <c r="J25" s="27"/>
      <c r="K25" s="28">
        <v>15</v>
      </c>
      <c r="L25" s="12">
        <f t="shared" si="1"/>
        <v>12</v>
      </c>
      <c r="M25" s="7"/>
      <c r="N25" s="7"/>
      <c r="O25" s="7"/>
      <c r="P25" s="7"/>
      <c r="Q25" s="213">
        <f>IF(COUNT(L4:L32)&gt;0,AVERAGE(L4:L32),"")</f>
        <v>9.5763888888888893</v>
      </c>
      <c r="R25" s="214"/>
      <c r="S25" s="7"/>
      <c r="T25" s="7"/>
      <c r="U25" s="7"/>
      <c r="V25" s="7"/>
      <c r="W25" s="7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</row>
    <row r="26" spans="1:35" ht="15.75" thickBot="1" x14ac:dyDescent="0.3">
      <c r="A26" s="36" t="str">
        <f>IF(Orth!A26="","",Orth!A26)</f>
        <v>NOM 23</v>
      </c>
      <c r="B26" s="37" t="str">
        <f>IF(Orth!B26="","",Orth!B26)</f>
        <v>Prénom 23</v>
      </c>
      <c r="C26" s="115" t="str">
        <f t="shared" si="0"/>
        <v>NOM 23 Prénom 23</v>
      </c>
      <c r="D26" s="26">
        <v>9</v>
      </c>
      <c r="E26" s="27"/>
      <c r="F26" s="27"/>
      <c r="G26" s="27"/>
      <c r="H26" s="27"/>
      <c r="I26" s="27"/>
      <c r="J26" s="27"/>
      <c r="K26" s="28">
        <v>13</v>
      </c>
      <c r="L26" s="12">
        <f t="shared" si="1"/>
        <v>11</v>
      </c>
      <c r="M26" s="7"/>
      <c r="N26" s="7"/>
      <c r="O26" s="7"/>
      <c r="P26" s="7"/>
      <c r="Q26" s="213"/>
      <c r="R26" s="214"/>
      <c r="S26" s="7"/>
      <c r="T26" s="7"/>
      <c r="U26" s="7"/>
      <c r="V26" s="7"/>
      <c r="W26" s="7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</row>
    <row r="27" spans="1:35" x14ac:dyDescent="0.25">
      <c r="A27" s="36" t="str">
        <f>IF(Orth!A27="","",Orth!A27)</f>
        <v>NOM 24</v>
      </c>
      <c r="B27" s="37" t="str">
        <f>IF(Orth!B27="","",Orth!B27)</f>
        <v>Prénom 24</v>
      </c>
      <c r="C27" s="115" t="str">
        <f t="shared" si="0"/>
        <v>NOM 24 Prénom 24</v>
      </c>
      <c r="D27" s="26">
        <v>9</v>
      </c>
      <c r="E27" s="27"/>
      <c r="F27" s="27"/>
      <c r="G27" s="27"/>
      <c r="H27" s="27"/>
      <c r="I27" s="27"/>
      <c r="J27" s="27"/>
      <c r="K27" s="28">
        <v>19</v>
      </c>
      <c r="L27" s="12">
        <f t="shared" si="1"/>
        <v>14</v>
      </c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</row>
    <row r="28" spans="1:35" x14ac:dyDescent="0.25">
      <c r="A28" s="36" t="str">
        <f>IF(Orth!A28="","",Orth!A28)</f>
        <v>NOM 25</v>
      </c>
      <c r="B28" s="37" t="str">
        <f>IF(Orth!B28="","",Orth!B28)</f>
        <v>Prénom 25</v>
      </c>
      <c r="C28" s="115" t="str">
        <f t="shared" si="0"/>
        <v>NOM 25 Prénom 25</v>
      </c>
      <c r="D28" s="26"/>
      <c r="E28" s="27"/>
      <c r="F28" s="27"/>
      <c r="G28" s="27"/>
      <c r="H28" s="27"/>
      <c r="I28" s="27"/>
      <c r="J28" s="27"/>
      <c r="K28" s="28"/>
      <c r="L28" s="12" t="str">
        <f t="shared" si="1"/>
        <v/>
      </c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</row>
    <row r="29" spans="1:35" x14ac:dyDescent="0.25">
      <c r="A29" s="36" t="str">
        <f>IF(Orth!A29="","",Orth!A29)</f>
        <v>NOM 26</v>
      </c>
      <c r="B29" s="37" t="str">
        <f>IF(Orth!B29="","",Orth!B29)</f>
        <v>Prénom 26</v>
      </c>
      <c r="C29" s="115" t="str">
        <f t="shared" si="0"/>
        <v>NOM 26 Prénom 26</v>
      </c>
      <c r="D29" s="26"/>
      <c r="E29" s="27"/>
      <c r="F29" s="27"/>
      <c r="G29" s="27"/>
      <c r="H29" s="27"/>
      <c r="I29" s="27"/>
      <c r="J29" s="27"/>
      <c r="K29" s="28"/>
      <c r="L29" s="12" t="str">
        <f t="shared" si="1"/>
        <v/>
      </c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</row>
    <row r="30" spans="1:35" x14ac:dyDescent="0.25">
      <c r="A30" s="36" t="str">
        <f>IF(Orth!A30="","",Orth!A30)</f>
        <v>NOM 27</v>
      </c>
      <c r="B30" s="37" t="str">
        <f>IF(Orth!B30="","",Orth!B30)</f>
        <v>Prénom 27</v>
      </c>
      <c r="C30" s="115" t="str">
        <f t="shared" si="0"/>
        <v>NOM 27 Prénom 27</v>
      </c>
      <c r="D30" s="26"/>
      <c r="E30" s="27"/>
      <c r="F30" s="27"/>
      <c r="G30" s="27"/>
      <c r="H30" s="27"/>
      <c r="I30" s="27"/>
      <c r="J30" s="27"/>
      <c r="K30" s="28"/>
      <c r="L30" s="12" t="str">
        <f t="shared" si="1"/>
        <v/>
      </c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</row>
    <row r="31" spans="1:35" x14ac:dyDescent="0.25">
      <c r="A31" s="36" t="str">
        <f>IF(Orth!A31="","",Orth!A31)</f>
        <v>NOM 28</v>
      </c>
      <c r="B31" s="37" t="str">
        <f>IF(Orth!B31="","",Orth!B31)</f>
        <v>Prénom 28</v>
      </c>
      <c r="C31" s="115" t="str">
        <f t="shared" si="0"/>
        <v>NOM 28 Prénom 28</v>
      </c>
      <c r="D31" s="26"/>
      <c r="E31" s="27"/>
      <c r="F31" s="27"/>
      <c r="G31" s="27"/>
      <c r="H31" s="27"/>
      <c r="I31" s="27"/>
      <c r="J31" s="27"/>
      <c r="K31" s="28"/>
      <c r="L31" s="12" t="str">
        <f t="shared" si="1"/>
        <v/>
      </c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</row>
    <row r="32" spans="1:35" ht="15.75" thickBot="1" x14ac:dyDescent="0.3">
      <c r="A32" s="38" t="str">
        <f>IF(Orth!A32="","",Orth!A32)</f>
        <v>NOM 29</v>
      </c>
      <c r="B32" s="39" t="str">
        <f>IF(Orth!B32="","",Orth!B32)</f>
        <v>Prénom 29</v>
      </c>
      <c r="C32" s="116" t="str">
        <f t="shared" si="0"/>
        <v>NOM 29 Prénom 29</v>
      </c>
      <c r="D32" s="29"/>
      <c r="E32" s="30"/>
      <c r="F32" s="30"/>
      <c r="G32" s="30"/>
      <c r="H32" s="30"/>
      <c r="I32" s="30"/>
      <c r="J32" s="30"/>
      <c r="K32" s="31"/>
      <c r="L32" s="43" t="str">
        <f t="shared" si="1"/>
        <v/>
      </c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</row>
    <row r="33" spans="1:35" x14ac:dyDescent="0.25">
      <c r="A33" s="5"/>
      <c r="B33" s="5"/>
      <c r="C33" s="5"/>
      <c r="D33" s="6"/>
      <c r="E33" s="6"/>
      <c r="F33" s="6"/>
      <c r="G33" s="6"/>
      <c r="H33" s="6"/>
      <c r="I33" s="6"/>
      <c r="J33" s="6"/>
      <c r="K33" s="6"/>
      <c r="L33" s="7" t="str">
        <f t="shared" ref="L33" si="2">IF(D33="","",AVERAGE(D33:K33))</f>
        <v/>
      </c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</row>
    <row r="34" spans="1:35" x14ac:dyDescent="0.25">
      <c r="A34" s="5"/>
      <c r="B34" s="5"/>
      <c r="C34" s="5"/>
      <c r="D34" s="6"/>
      <c r="E34" s="6"/>
      <c r="F34" s="6"/>
      <c r="G34" s="6"/>
      <c r="H34" s="6"/>
      <c r="I34" s="6"/>
      <c r="J34" s="6"/>
      <c r="K34" s="6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</row>
    <row r="35" spans="1:35" x14ac:dyDescent="0.25">
      <c r="A35" s="5"/>
      <c r="B35" s="5"/>
      <c r="C35" s="5"/>
      <c r="D35" s="6"/>
      <c r="E35" s="6"/>
      <c r="F35" s="6"/>
      <c r="G35" s="6"/>
      <c r="H35" s="6"/>
      <c r="I35" s="6"/>
      <c r="J35" s="6"/>
      <c r="K35" s="6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</row>
    <row r="36" spans="1:35" x14ac:dyDescent="0.25">
      <c r="A36" s="5"/>
      <c r="B36" s="5"/>
      <c r="C36" s="5"/>
      <c r="D36" s="6"/>
      <c r="E36" s="6"/>
      <c r="F36" s="6"/>
      <c r="G36" s="6"/>
      <c r="H36" s="6"/>
      <c r="I36" s="6"/>
      <c r="J36" s="6"/>
      <c r="K36" s="6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</row>
    <row r="37" spans="1:35" x14ac:dyDescent="0.25">
      <c r="A37" s="5"/>
      <c r="B37" s="5"/>
      <c r="C37" s="5"/>
      <c r="D37" s="6"/>
      <c r="E37" s="6"/>
      <c r="F37" s="6"/>
      <c r="G37" s="6"/>
      <c r="H37" s="6"/>
      <c r="I37" s="6"/>
      <c r="J37" s="6"/>
      <c r="K37" s="6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</row>
    <row r="38" spans="1:35" x14ac:dyDescent="0.25">
      <c r="A38" s="5"/>
      <c r="B38" s="5"/>
      <c r="C38" s="5"/>
      <c r="D38" s="6"/>
      <c r="E38" s="6"/>
      <c r="F38" s="6"/>
      <c r="G38" s="6"/>
      <c r="H38" s="6"/>
      <c r="I38" s="6"/>
      <c r="J38" s="6"/>
      <c r="K38" s="6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</row>
    <row r="39" spans="1:35" x14ac:dyDescent="0.25">
      <c r="A39" s="5"/>
      <c r="B39" s="5"/>
      <c r="C39" s="5"/>
      <c r="D39" s="6"/>
      <c r="E39" s="6"/>
      <c r="F39" s="6"/>
      <c r="G39" s="6"/>
      <c r="H39" s="6"/>
      <c r="I39" s="6"/>
      <c r="J39" s="6"/>
      <c r="K39" s="6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</row>
    <row r="40" spans="1:35" x14ac:dyDescent="0.25">
      <c r="A40" s="5"/>
      <c r="B40" s="5"/>
      <c r="C40" s="5"/>
      <c r="D40" s="6"/>
      <c r="E40" s="6"/>
      <c r="F40" s="6"/>
      <c r="G40" s="6"/>
      <c r="H40" s="6"/>
      <c r="I40" s="6"/>
      <c r="J40" s="6"/>
      <c r="K40" s="6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</row>
    <row r="41" spans="1:35" x14ac:dyDescent="0.25">
      <c r="A41" s="5"/>
      <c r="B41" s="5"/>
      <c r="C41" s="5"/>
      <c r="D41" s="6"/>
      <c r="E41" s="6"/>
      <c r="F41" s="6"/>
      <c r="G41" s="6"/>
      <c r="H41" s="6"/>
      <c r="I41" s="6"/>
      <c r="J41" s="6"/>
      <c r="K41" s="6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</row>
    <row r="42" spans="1:35" x14ac:dyDescent="0.25">
      <c r="A42" s="5"/>
      <c r="B42" s="5"/>
      <c r="C42" s="5"/>
      <c r="D42" s="6"/>
      <c r="E42" s="6"/>
      <c r="F42" s="6"/>
      <c r="G42" s="6"/>
      <c r="H42" s="6"/>
      <c r="I42" s="6"/>
      <c r="J42" s="6"/>
      <c r="K42" s="6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</row>
    <row r="43" spans="1:35" x14ac:dyDescent="0.25">
      <c r="A43" s="5"/>
      <c r="B43" s="5"/>
      <c r="C43" s="5"/>
      <c r="D43" s="6"/>
      <c r="E43" s="6"/>
      <c r="F43" s="6"/>
      <c r="G43" s="6"/>
      <c r="H43" s="6"/>
      <c r="I43" s="6"/>
      <c r="J43" s="6"/>
      <c r="K43" s="6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</row>
    <row r="44" spans="1:35" x14ac:dyDescent="0.25">
      <c r="A44" s="5"/>
      <c r="B44" s="5"/>
      <c r="C44" s="5"/>
      <c r="D44" s="6"/>
      <c r="E44" s="6"/>
      <c r="F44" s="6"/>
      <c r="G44" s="6"/>
      <c r="H44" s="6"/>
      <c r="I44" s="6"/>
      <c r="J44" s="6"/>
      <c r="K44" s="6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</row>
    <row r="45" spans="1:35" x14ac:dyDescent="0.25">
      <c r="A45" s="5"/>
      <c r="B45" s="5"/>
      <c r="C45" s="5"/>
      <c r="D45" s="6"/>
      <c r="E45" s="6"/>
      <c r="F45" s="6"/>
      <c r="G45" s="6"/>
      <c r="H45" s="6"/>
      <c r="I45" s="6"/>
      <c r="J45" s="6"/>
      <c r="K45" s="6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</row>
    <row r="46" spans="1:35" x14ac:dyDescent="0.25">
      <c r="A46" s="5"/>
      <c r="B46" s="5"/>
      <c r="C46" s="5"/>
      <c r="D46" s="6"/>
      <c r="E46" s="6"/>
      <c r="F46" s="6"/>
      <c r="G46" s="6"/>
      <c r="H46" s="6"/>
      <c r="I46" s="6"/>
      <c r="J46" s="6"/>
      <c r="K46" s="6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</row>
    <row r="47" spans="1:35" x14ac:dyDescent="0.25">
      <c r="A47" s="5"/>
      <c r="B47" s="5"/>
      <c r="C47" s="5"/>
      <c r="D47" s="6"/>
      <c r="E47" s="6"/>
      <c r="F47" s="6"/>
      <c r="G47" s="6"/>
      <c r="H47" s="6"/>
      <c r="I47" s="6"/>
      <c r="J47" s="6"/>
      <c r="K47" s="6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</row>
    <row r="48" spans="1:35" x14ac:dyDescent="0.25">
      <c r="A48" s="5"/>
      <c r="B48" s="5"/>
      <c r="C48" s="5"/>
      <c r="D48" s="6"/>
      <c r="E48" s="6"/>
      <c r="F48" s="6"/>
      <c r="G48" s="6"/>
      <c r="H48" s="6"/>
      <c r="I48" s="6"/>
      <c r="J48" s="6"/>
      <c r="K48" s="6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</row>
    <row r="49" spans="1:35" x14ac:dyDescent="0.25">
      <c r="A49" s="5"/>
      <c r="B49" s="5"/>
      <c r="C49" s="5"/>
      <c r="D49" s="6"/>
      <c r="E49" s="6"/>
      <c r="F49" s="6"/>
      <c r="G49" s="6"/>
      <c r="H49" s="6"/>
      <c r="I49" s="6"/>
      <c r="J49" s="6"/>
      <c r="K49" s="6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</row>
    <row r="50" spans="1:35" x14ac:dyDescent="0.25">
      <c r="A50" s="5"/>
      <c r="B50" s="5"/>
      <c r="C50" s="5"/>
      <c r="D50" s="6"/>
      <c r="E50" s="6"/>
      <c r="F50" s="6"/>
      <c r="G50" s="6"/>
      <c r="H50" s="6"/>
      <c r="I50" s="6"/>
      <c r="J50" s="6"/>
      <c r="K50" s="6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</row>
    <row r="51" spans="1:35" x14ac:dyDescent="0.25">
      <c r="A51" s="5"/>
      <c r="B51" s="5"/>
      <c r="C51" s="5"/>
      <c r="D51" s="6"/>
      <c r="E51" s="6"/>
      <c r="F51" s="6"/>
      <c r="G51" s="6"/>
      <c r="H51" s="6"/>
      <c r="I51" s="6"/>
      <c r="J51" s="6"/>
      <c r="K51" s="6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</row>
    <row r="52" spans="1:35" x14ac:dyDescent="0.25">
      <c r="A52" s="5"/>
      <c r="B52" s="5"/>
      <c r="C52" s="5"/>
      <c r="D52" s="6"/>
      <c r="E52" s="6"/>
      <c r="F52" s="6"/>
      <c r="G52" s="6"/>
      <c r="H52" s="6"/>
      <c r="I52" s="6"/>
      <c r="J52" s="6"/>
      <c r="K52" s="6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</row>
    <row r="53" spans="1:35" x14ac:dyDescent="0.25">
      <c r="A53" s="5"/>
      <c r="B53" s="5"/>
      <c r="C53" s="5"/>
      <c r="D53" s="6"/>
      <c r="E53" s="6"/>
      <c r="F53" s="6"/>
      <c r="G53" s="6"/>
      <c r="H53" s="6"/>
      <c r="I53" s="6"/>
      <c r="J53" s="6"/>
      <c r="K53" s="6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</row>
    <row r="54" spans="1:35" x14ac:dyDescent="0.25">
      <c r="A54" s="5"/>
      <c r="B54" s="5"/>
      <c r="C54" s="5"/>
      <c r="D54" s="6"/>
      <c r="E54" s="6"/>
      <c r="F54" s="6"/>
      <c r="G54" s="6"/>
      <c r="H54" s="6"/>
      <c r="I54" s="6"/>
      <c r="J54" s="6"/>
      <c r="K54" s="6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</row>
    <row r="55" spans="1:35" x14ac:dyDescent="0.25">
      <c r="A55" s="5"/>
      <c r="B55" s="5"/>
      <c r="C55" s="5"/>
      <c r="D55" s="6"/>
      <c r="E55" s="6"/>
      <c r="F55" s="6"/>
      <c r="G55" s="6"/>
      <c r="H55" s="6"/>
      <c r="I55" s="6"/>
      <c r="J55" s="6"/>
      <c r="K55" s="6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</row>
    <row r="56" spans="1:35" x14ac:dyDescent="0.25">
      <c r="A56" s="5"/>
      <c r="B56" s="5"/>
      <c r="C56" s="5"/>
      <c r="D56" s="6"/>
      <c r="E56" s="6"/>
      <c r="F56" s="6"/>
      <c r="G56" s="6"/>
      <c r="H56" s="6"/>
      <c r="I56" s="6"/>
      <c r="J56" s="6"/>
      <c r="K56" s="6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</row>
    <row r="57" spans="1:35" x14ac:dyDescent="0.25">
      <c r="A57" s="5"/>
      <c r="B57" s="5"/>
      <c r="C57" s="5"/>
      <c r="D57" s="6"/>
      <c r="E57" s="6"/>
      <c r="F57" s="6"/>
      <c r="G57" s="6"/>
      <c r="H57" s="6"/>
      <c r="I57" s="6"/>
      <c r="J57" s="6"/>
      <c r="K57" s="6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</row>
    <row r="58" spans="1:35" x14ac:dyDescent="0.25">
      <c r="A58" s="5"/>
      <c r="B58" s="5"/>
      <c r="C58" s="5"/>
      <c r="D58" s="6"/>
      <c r="E58" s="6"/>
      <c r="F58" s="6"/>
      <c r="G58" s="6"/>
      <c r="H58" s="6"/>
      <c r="I58" s="6"/>
      <c r="J58" s="6"/>
      <c r="K58" s="6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</row>
    <row r="59" spans="1:35" x14ac:dyDescent="0.25">
      <c r="A59" s="5"/>
      <c r="B59" s="5"/>
      <c r="C59" s="5"/>
      <c r="D59" s="6"/>
      <c r="E59" s="6"/>
      <c r="F59" s="6"/>
      <c r="G59" s="6"/>
      <c r="H59" s="6"/>
      <c r="I59" s="6"/>
      <c r="J59" s="6"/>
      <c r="K59" s="6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</row>
    <row r="60" spans="1:35" x14ac:dyDescent="0.25">
      <c r="A60" s="5"/>
      <c r="B60" s="5"/>
      <c r="C60" s="5"/>
      <c r="D60" s="6"/>
      <c r="E60" s="6"/>
      <c r="F60" s="6"/>
      <c r="G60" s="6"/>
      <c r="H60" s="6"/>
      <c r="I60" s="6"/>
      <c r="J60" s="6"/>
      <c r="K60" s="6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</row>
    <row r="61" spans="1:35" x14ac:dyDescent="0.25">
      <c r="A61" s="5"/>
      <c r="B61" s="5"/>
      <c r="C61" s="5"/>
      <c r="D61" s="6"/>
      <c r="E61" s="6"/>
      <c r="F61" s="6"/>
      <c r="G61" s="6"/>
      <c r="H61" s="6"/>
      <c r="I61" s="6"/>
      <c r="J61" s="6"/>
      <c r="K61" s="6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</row>
    <row r="62" spans="1:35" x14ac:dyDescent="0.25">
      <c r="A62" s="5"/>
      <c r="B62" s="5"/>
      <c r="C62" s="5"/>
      <c r="D62" s="6"/>
      <c r="E62" s="6"/>
      <c r="F62" s="6"/>
      <c r="G62" s="6"/>
      <c r="H62" s="6"/>
      <c r="I62" s="6"/>
      <c r="J62" s="6"/>
      <c r="K62" s="6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</row>
    <row r="63" spans="1:35" x14ac:dyDescent="0.25">
      <c r="A63" s="5"/>
      <c r="B63" s="5"/>
      <c r="C63" s="5"/>
      <c r="D63" s="6"/>
      <c r="E63" s="6"/>
      <c r="F63" s="6"/>
      <c r="G63" s="6"/>
      <c r="H63" s="6"/>
      <c r="I63" s="6"/>
      <c r="J63" s="6"/>
      <c r="K63" s="6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</row>
    <row r="64" spans="1:35" x14ac:dyDescent="0.25">
      <c r="A64" s="5"/>
      <c r="B64" s="5"/>
      <c r="C64" s="5"/>
      <c r="D64" s="6"/>
      <c r="E64" s="6"/>
      <c r="F64" s="6"/>
      <c r="G64" s="6"/>
      <c r="H64" s="6"/>
      <c r="I64" s="6"/>
      <c r="J64" s="6"/>
      <c r="K64" s="6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</row>
    <row r="65" spans="1:35" x14ac:dyDescent="0.25">
      <c r="A65" s="5"/>
      <c r="B65" s="5"/>
      <c r="C65" s="5"/>
      <c r="D65" s="6"/>
      <c r="E65" s="6"/>
      <c r="F65" s="6"/>
      <c r="G65" s="6"/>
      <c r="H65" s="6"/>
      <c r="I65" s="6"/>
      <c r="J65" s="6"/>
      <c r="K65" s="6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</row>
    <row r="66" spans="1:35" x14ac:dyDescent="0.25">
      <c r="A66" s="5"/>
      <c r="B66" s="5"/>
      <c r="C66" s="5"/>
      <c r="D66" s="6"/>
      <c r="E66" s="6"/>
      <c r="F66" s="6"/>
      <c r="G66" s="6"/>
      <c r="H66" s="6"/>
      <c r="I66" s="6"/>
      <c r="J66" s="6"/>
      <c r="K66" s="6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</row>
    <row r="67" spans="1:35" x14ac:dyDescent="0.25">
      <c r="A67" s="5"/>
      <c r="B67" s="5"/>
      <c r="C67" s="5"/>
      <c r="D67" s="6"/>
      <c r="E67" s="6"/>
      <c r="F67" s="6"/>
      <c r="G67" s="6"/>
      <c r="H67" s="6"/>
      <c r="I67" s="6"/>
      <c r="J67" s="6"/>
      <c r="K67" s="6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</row>
    <row r="68" spans="1:35" x14ac:dyDescent="0.25">
      <c r="A68" s="5"/>
      <c r="B68" s="5"/>
      <c r="C68" s="5"/>
      <c r="D68" s="6"/>
      <c r="E68" s="6"/>
      <c r="F68" s="6"/>
      <c r="G68" s="6"/>
      <c r="H68" s="6"/>
      <c r="I68" s="6"/>
      <c r="J68" s="6"/>
      <c r="K68" s="6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</row>
    <row r="69" spans="1:35" x14ac:dyDescent="0.25">
      <c r="A69" s="5"/>
      <c r="B69" s="5"/>
      <c r="C69" s="5"/>
      <c r="D69" s="6"/>
      <c r="E69" s="6"/>
      <c r="F69" s="6"/>
      <c r="G69" s="6"/>
      <c r="H69" s="6"/>
      <c r="I69" s="6"/>
      <c r="J69" s="6"/>
      <c r="K69" s="6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</row>
    <row r="70" spans="1:35" x14ac:dyDescent="0.25">
      <c r="A70" s="5"/>
      <c r="B70" s="5"/>
      <c r="C70" s="5"/>
      <c r="D70" s="6"/>
      <c r="E70" s="6"/>
      <c r="F70" s="6"/>
      <c r="G70" s="6"/>
      <c r="H70" s="6"/>
      <c r="I70" s="6"/>
      <c r="J70" s="6"/>
      <c r="K70" s="6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</row>
    <row r="71" spans="1:35" x14ac:dyDescent="0.25">
      <c r="A71" s="5"/>
      <c r="B71" s="5"/>
      <c r="C71" s="5"/>
      <c r="D71" s="6"/>
      <c r="E71" s="6"/>
      <c r="F71" s="6"/>
      <c r="G71" s="6"/>
      <c r="H71" s="6"/>
      <c r="I71" s="6"/>
      <c r="J71" s="6"/>
      <c r="K71" s="6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</row>
  </sheetData>
  <sheetProtection sheet="1" objects="1" scenarios="1"/>
  <mergeCells count="5">
    <mergeCell ref="D1:K1"/>
    <mergeCell ref="A1:B1"/>
    <mergeCell ref="P3:X21"/>
    <mergeCell ref="Q24:R24"/>
    <mergeCell ref="Q25:R26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00FF"/>
  </sheetPr>
  <dimension ref="A1:AI71"/>
  <sheetViews>
    <sheetView workbookViewId="0">
      <selection sqref="A1:B1"/>
    </sheetView>
  </sheetViews>
  <sheetFormatPr baseColWidth="10" defaultRowHeight="15" x14ac:dyDescent="0.25"/>
  <cols>
    <col min="1" max="2" width="20.7109375" style="2" customWidth="1"/>
    <col min="3" max="3" width="35.7109375" style="2" customWidth="1"/>
    <col min="4" max="11" width="6.7109375" style="3" customWidth="1"/>
    <col min="12" max="12" width="13" style="1" bestFit="1" customWidth="1"/>
    <col min="13" max="15" width="11.42578125" style="1"/>
    <col min="16" max="16" width="2.7109375" style="1" customWidth="1"/>
    <col min="17" max="17" width="16.28515625" style="1" customWidth="1"/>
    <col min="18" max="18" width="2.7109375" style="1" customWidth="1"/>
    <col min="19" max="19" width="16.28515625" style="1" customWidth="1"/>
    <col min="20" max="20" width="2.7109375" style="1" customWidth="1"/>
    <col min="21" max="21" width="16.28515625" style="1" customWidth="1"/>
    <col min="22" max="22" width="2.7109375" style="1" customWidth="1"/>
    <col min="23" max="23" width="16.28515625" style="1" customWidth="1"/>
    <col min="24" max="24" width="2.7109375" customWidth="1"/>
  </cols>
  <sheetData>
    <row r="1" spans="1:35" ht="15.75" thickBot="1" x14ac:dyDescent="0.3">
      <c r="A1" s="197" t="s">
        <v>49</v>
      </c>
      <c r="B1" s="198"/>
      <c r="C1" s="103" t="str">
        <f>Orth!C1</f>
        <v>Période 1 - septembre-octobre</v>
      </c>
      <c r="D1" s="194" t="s">
        <v>4</v>
      </c>
      <c r="E1" s="195"/>
      <c r="F1" s="195"/>
      <c r="G1" s="195"/>
      <c r="H1" s="195"/>
      <c r="I1" s="195"/>
      <c r="J1" s="195"/>
      <c r="K1" s="196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</row>
    <row r="2" spans="1:35" ht="15.75" thickBot="1" x14ac:dyDescent="0.3">
      <c r="A2" s="5"/>
      <c r="B2" s="5"/>
      <c r="C2" s="5"/>
      <c r="D2" s="6"/>
      <c r="E2" s="6"/>
      <c r="F2" s="6"/>
      <c r="G2" s="6"/>
      <c r="H2" s="6"/>
      <c r="I2" s="6"/>
      <c r="J2" s="6"/>
      <c r="K2" s="6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</row>
    <row r="3" spans="1:35" ht="15.75" thickBot="1" x14ac:dyDescent="0.3">
      <c r="A3" s="4" t="s">
        <v>0</v>
      </c>
      <c r="B3" s="14" t="s">
        <v>1</v>
      </c>
      <c r="C3" s="16" t="s">
        <v>46</v>
      </c>
      <c r="D3" s="13">
        <v>1</v>
      </c>
      <c r="E3" s="15">
        <v>2</v>
      </c>
      <c r="F3" s="15">
        <v>3</v>
      </c>
      <c r="G3" s="15">
        <v>4</v>
      </c>
      <c r="H3" s="15">
        <v>5</v>
      </c>
      <c r="I3" s="15">
        <v>6</v>
      </c>
      <c r="J3" s="15">
        <v>7</v>
      </c>
      <c r="K3" s="17" t="s">
        <v>2</v>
      </c>
      <c r="L3" s="11" t="s">
        <v>3</v>
      </c>
      <c r="M3" s="7"/>
      <c r="N3" s="7"/>
      <c r="O3" s="7"/>
      <c r="P3" s="201"/>
      <c r="Q3" s="202"/>
      <c r="R3" s="202"/>
      <c r="S3" s="202"/>
      <c r="T3" s="202"/>
      <c r="U3" s="202"/>
      <c r="V3" s="202"/>
      <c r="W3" s="202"/>
      <c r="X3" s="203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</row>
    <row r="4" spans="1:35" x14ac:dyDescent="0.25">
      <c r="A4" s="36" t="str">
        <f>IF(Orth!A4="","",Orth!A4)</f>
        <v>NOM 01</v>
      </c>
      <c r="B4" s="37" t="str">
        <f>IF(Orth!B4="","",Orth!B4)</f>
        <v>Prénom 01</v>
      </c>
      <c r="C4" s="115" t="str">
        <f>CONCATENATE(A4," ",B4)</f>
        <v>NOM 01 Prénom 01</v>
      </c>
      <c r="D4" s="23">
        <v>10</v>
      </c>
      <c r="E4" s="24">
        <v>12</v>
      </c>
      <c r="F4" s="24"/>
      <c r="G4" s="24"/>
      <c r="H4" s="24"/>
      <c r="I4" s="24"/>
      <c r="J4" s="24"/>
      <c r="K4" s="25"/>
      <c r="L4" s="12">
        <f>IF(COUNT(D4:K4)&gt;0,AVERAGE(D4:K4),"")</f>
        <v>11</v>
      </c>
      <c r="M4" s="7"/>
      <c r="N4" s="7"/>
      <c r="O4" s="7"/>
      <c r="P4" s="204"/>
      <c r="Q4" s="205"/>
      <c r="R4" s="205"/>
      <c r="S4" s="205"/>
      <c r="T4" s="205"/>
      <c r="U4" s="205"/>
      <c r="V4" s="205"/>
      <c r="W4" s="205"/>
      <c r="X4" s="206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</row>
    <row r="5" spans="1:35" x14ac:dyDescent="0.25">
      <c r="A5" s="36" t="str">
        <f>IF(Orth!A5="","",Orth!A5)</f>
        <v>NOM 02</v>
      </c>
      <c r="B5" s="37" t="str">
        <f>IF(Orth!B5="","",Orth!B5)</f>
        <v>Prénom 02</v>
      </c>
      <c r="C5" s="115" t="str">
        <f t="shared" ref="C5:C32" si="0">CONCATENATE(A5," ",B5)</f>
        <v>NOM 02 Prénom 02</v>
      </c>
      <c r="D5" s="26">
        <v>0</v>
      </c>
      <c r="E5" s="27"/>
      <c r="F5" s="27"/>
      <c r="G5" s="27"/>
      <c r="H5" s="27"/>
      <c r="I5" s="27"/>
      <c r="J5" s="27"/>
      <c r="K5" s="28"/>
      <c r="L5" s="12">
        <f t="shared" ref="L5:L32" si="1">IF(COUNT(D5:K5)&gt;0,AVERAGE(D5:K5),"")</f>
        <v>0</v>
      </c>
      <c r="M5" s="7"/>
      <c r="N5" s="7"/>
      <c r="O5" s="7"/>
      <c r="P5" s="204"/>
      <c r="Q5" s="205"/>
      <c r="R5" s="205"/>
      <c r="S5" s="205"/>
      <c r="T5" s="205"/>
      <c r="U5" s="205"/>
      <c r="V5" s="205"/>
      <c r="W5" s="205"/>
      <c r="X5" s="206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</row>
    <row r="6" spans="1:35" x14ac:dyDescent="0.25">
      <c r="A6" s="36" t="str">
        <f>IF(Orth!A6="","",Orth!A6)</f>
        <v>NOM 03</v>
      </c>
      <c r="B6" s="37" t="str">
        <f>IF(Orth!B6="","",Orth!B6)</f>
        <v>Prénom 03</v>
      </c>
      <c r="C6" s="115" t="str">
        <f t="shared" si="0"/>
        <v>NOM 03 Prénom 03</v>
      </c>
      <c r="D6" s="26">
        <v>14</v>
      </c>
      <c r="E6" s="27">
        <v>17</v>
      </c>
      <c r="F6" s="27"/>
      <c r="G6" s="27"/>
      <c r="H6" s="27"/>
      <c r="I6" s="27"/>
      <c r="J6" s="27"/>
      <c r="K6" s="28"/>
      <c r="L6" s="12">
        <f t="shared" si="1"/>
        <v>15.5</v>
      </c>
      <c r="M6" s="7"/>
      <c r="N6" s="7"/>
      <c r="O6" s="7"/>
      <c r="P6" s="204"/>
      <c r="Q6" s="205"/>
      <c r="R6" s="205"/>
      <c r="S6" s="205"/>
      <c r="T6" s="205"/>
      <c r="U6" s="205"/>
      <c r="V6" s="205"/>
      <c r="W6" s="205"/>
      <c r="X6" s="206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x14ac:dyDescent="0.25">
      <c r="A7" s="36" t="str">
        <f>IF(Orth!A7="","",Orth!A7)</f>
        <v>NOM 04</v>
      </c>
      <c r="B7" s="37" t="str">
        <f>IF(Orth!B7="","",Orth!B7)</f>
        <v>Prénom 04</v>
      </c>
      <c r="C7" s="115" t="str">
        <f t="shared" si="0"/>
        <v>NOM 04 Prénom 04</v>
      </c>
      <c r="D7" s="26"/>
      <c r="E7" s="27"/>
      <c r="F7" s="27"/>
      <c r="G7" s="27"/>
      <c r="H7" s="27"/>
      <c r="I7" s="27"/>
      <c r="J7" s="27"/>
      <c r="K7" s="28"/>
      <c r="L7" s="12" t="str">
        <f t="shared" si="1"/>
        <v/>
      </c>
      <c r="M7" s="7"/>
      <c r="N7" s="7"/>
      <c r="O7" s="7"/>
      <c r="P7" s="204"/>
      <c r="Q7" s="205"/>
      <c r="R7" s="205"/>
      <c r="S7" s="205"/>
      <c r="T7" s="205"/>
      <c r="U7" s="205"/>
      <c r="V7" s="205"/>
      <c r="W7" s="205"/>
      <c r="X7" s="206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</row>
    <row r="8" spans="1:35" x14ac:dyDescent="0.25">
      <c r="A8" s="36" t="str">
        <f>IF(Orth!A8="","",Orth!A8)</f>
        <v>NOM 05</v>
      </c>
      <c r="B8" s="37" t="str">
        <f>IF(Orth!B8="","",Orth!B8)</f>
        <v>Prénom 05</v>
      </c>
      <c r="C8" s="115" t="str">
        <f t="shared" si="0"/>
        <v>NOM 05 Prénom 05</v>
      </c>
      <c r="D8" s="26"/>
      <c r="E8" s="27"/>
      <c r="F8" s="27"/>
      <c r="G8" s="27"/>
      <c r="H8" s="27"/>
      <c r="I8" s="27"/>
      <c r="J8" s="27"/>
      <c r="K8" s="28"/>
      <c r="L8" s="12" t="str">
        <f t="shared" si="1"/>
        <v/>
      </c>
      <c r="M8" s="7"/>
      <c r="N8" s="7"/>
      <c r="O8" s="7"/>
      <c r="P8" s="204"/>
      <c r="Q8" s="205"/>
      <c r="R8" s="205"/>
      <c r="S8" s="205"/>
      <c r="T8" s="205"/>
      <c r="U8" s="205"/>
      <c r="V8" s="205"/>
      <c r="W8" s="205"/>
      <c r="X8" s="206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</row>
    <row r="9" spans="1:35" x14ac:dyDescent="0.25">
      <c r="A9" s="36" t="str">
        <f>IF(Orth!A9="","",Orth!A9)</f>
        <v>NOM 06</v>
      </c>
      <c r="B9" s="37" t="str">
        <f>IF(Orth!B9="","",Orth!B9)</f>
        <v>Prénom 06</v>
      </c>
      <c r="C9" s="115" t="str">
        <f t="shared" si="0"/>
        <v>NOM 06 Prénom 06</v>
      </c>
      <c r="D9" s="26"/>
      <c r="E9" s="27"/>
      <c r="F9" s="27"/>
      <c r="G9" s="27"/>
      <c r="H9" s="27"/>
      <c r="I9" s="27"/>
      <c r="J9" s="27"/>
      <c r="K9" s="28"/>
      <c r="L9" s="12" t="str">
        <f t="shared" si="1"/>
        <v/>
      </c>
      <c r="M9" s="7"/>
      <c r="N9" s="7"/>
      <c r="O9" s="7"/>
      <c r="P9" s="204"/>
      <c r="Q9" s="205"/>
      <c r="R9" s="205"/>
      <c r="S9" s="205"/>
      <c r="T9" s="205"/>
      <c r="U9" s="205"/>
      <c r="V9" s="205"/>
      <c r="W9" s="205"/>
      <c r="X9" s="206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</row>
    <row r="10" spans="1:35" x14ac:dyDescent="0.25">
      <c r="A10" s="36" t="str">
        <f>IF(Orth!A10="","",Orth!A10)</f>
        <v>NOM 07</v>
      </c>
      <c r="B10" s="37" t="str">
        <f>IF(Orth!B10="","",Orth!B10)</f>
        <v>Prénom 07</v>
      </c>
      <c r="C10" s="115" t="str">
        <f t="shared" si="0"/>
        <v>NOM 07 Prénom 07</v>
      </c>
      <c r="D10" s="26"/>
      <c r="E10" s="27"/>
      <c r="F10" s="27"/>
      <c r="G10" s="27"/>
      <c r="H10" s="27"/>
      <c r="I10" s="27"/>
      <c r="J10" s="27"/>
      <c r="K10" s="28"/>
      <c r="L10" s="12" t="str">
        <f t="shared" si="1"/>
        <v/>
      </c>
      <c r="M10" s="7"/>
      <c r="N10" s="7"/>
      <c r="O10" s="7"/>
      <c r="P10" s="204"/>
      <c r="Q10" s="205"/>
      <c r="R10" s="205"/>
      <c r="S10" s="205"/>
      <c r="T10" s="205"/>
      <c r="U10" s="205"/>
      <c r="V10" s="205"/>
      <c r="W10" s="205"/>
      <c r="X10" s="206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</row>
    <row r="11" spans="1:35" x14ac:dyDescent="0.25">
      <c r="A11" s="36" t="str">
        <f>IF(Orth!A11="","",Orth!A11)</f>
        <v>NOM 08</v>
      </c>
      <c r="B11" s="37" t="str">
        <f>IF(Orth!B11="","",Orth!B11)</f>
        <v>Prénom 08</v>
      </c>
      <c r="C11" s="115" t="str">
        <f t="shared" si="0"/>
        <v>NOM 08 Prénom 08</v>
      </c>
      <c r="D11" s="26"/>
      <c r="E11" s="27"/>
      <c r="F11" s="27"/>
      <c r="G11" s="27"/>
      <c r="H11" s="27"/>
      <c r="I11" s="27"/>
      <c r="J11" s="27"/>
      <c r="K11" s="28"/>
      <c r="L11" s="12" t="str">
        <f t="shared" si="1"/>
        <v/>
      </c>
      <c r="M11" s="7"/>
      <c r="N11" s="7"/>
      <c r="O11" s="7"/>
      <c r="P11" s="204"/>
      <c r="Q11" s="205"/>
      <c r="R11" s="205"/>
      <c r="S11" s="205"/>
      <c r="T11" s="205"/>
      <c r="U11" s="205"/>
      <c r="V11" s="205"/>
      <c r="W11" s="205"/>
      <c r="X11" s="206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</row>
    <row r="12" spans="1:35" x14ac:dyDescent="0.25">
      <c r="A12" s="36" t="str">
        <f>IF(Orth!A12="","",Orth!A12)</f>
        <v>NOM 09</v>
      </c>
      <c r="B12" s="37" t="str">
        <f>IF(Orth!B12="","",Orth!B12)</f>
        <v>Prénom 09</v>
      </c>
      <c r="C12" s="115" t="str">
        <f t="shared" si="0"/>
        <v>NOM 09 Prénom 09</v>
      </c>
      <c r="D12" s="26"/>
      <c r="E12" s="27"/>
      <c r="F12" s="27"/>
      <c r="G12" s="27"/>
      <c r="H12" s="27"/>
      <c r="I12" s="27"/>
      <c r="J12" s="27"/>
      <c r="K12" s="28"/>
      <c r="L12" s="12" t="str">
        <f t="shared" si="1"/>
        <v/>
      </c>
      <c r="M12" s="7"/>
      <c r="N12" s="7"/>
      <c r="O12" s="7"/>
      <c r="P12" s="204"/>
      <c r="Q12" s="205"/>
      <c r="R12" s="205"/>
      <c r="S12" s="205"/>
      <c r="T12" s="205"/>
      <c r="U12" s="205"/>
      <c r="V12" s="205"/>
      <c r="W12" s="205"/>
      <c r="X12" s="206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</row>
    <row r="13" spans="1:35" x14ac:dyDescent="0.25">
      <c r="A13" s="36" t="str">
        <f>IF(Orth!A13="","",Orth!A13)</f>
        <v>NOM 10</v>
      </c>
      <c r="B13" s="37" t="str">
        <f>IF(Orth!B13="","",Orth!B13)</f>
        <v>Prénom 10</v>
      </c>
      <c r="C13" s="115" t="str">
        <f t="shared" si="0"/>
        <v>NOM 10 Prénom 10</v>
      </c>
      <c r="D13" s="26"/>
      <c r="E13" s="27"/>
      <c r="F13" s="27"/>
      <c r="G13" s="27"/>
      <c r="H13" s="27"/>
      <c r="I13" s="27"/>
      <c r="J13" s="27"/>
      <c r="K13" s="28"/>
      <c r="L13" s="12" t="str">
        <f t="shared" si="1"/>
        <v/>
      </c>
      <c r="M13" s="7"/>
      <c r="N13" s="7"/>
      <c r="O13" s="7"/>
      <c r="P13" s="204"/>
      <c r="Q13" s="205"/>
      <c r="R13" s="205"/>
      <c r="S13" s="205"/>
      <c r="T13" s="205"/>
      <c r="U13" s="205"/>
      <c r="V13" s="205"/>
      <c r="W13" s="205"/>
      <c r="X13" s="206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</row>
    <row r="14" spans="1:35" x14ac:dyDescent="0.25">
      <c r="A14" s="36" t="str">
        <f>IF(Orth!A14="","",Orth!A14)</f>
        <v>NOM 11</v>
      </c>
      <c r="B14" s="37" t="str">
        <f>IF(Orth!B14="","",Orth!B14)</f>
        <v>Prénom 11</v>
      </c>
      <c r="C14" s="115" t="str">
        <f t="shared" si="0"/>
        <v>NOM 11 Prénom 11</v>
      </c>
      <c r="D14" s="26"/>
      <c r="E14" s="27"/>
      <c r="F14" s="27"/>
      <c r="G14" s="27"/>
      <c r="H14" s="27"/>
      <c r="I14" s="27"/>
      <c r="J14" s="27"/>
      <c r="K14" s="28"/>
      <c r="L14" s="12" t="str">
        <f t="shared" si="1"/>
        <v/>
      </c>
      <c r="M14" s="7"/>
      <c r="N14" s="7"/>
      <c r="O14" s="7"/>
      <c r="P14" s="204"/>
      <c r="Q14" s="205"/>
      <c r="R14" s="205"/>
      <c r="S14" s="205"/>
      <c r="T14" s="205"/>
      <c r="U14" s="205"/>
      <c r="V14" s="205"/>
      <c r="W14" s="205"/>
      <c r="X14" s="206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</row>
    <row r="15" spans="1:35" x14ac:dyDescent="0.25">
      <c r="A15" s="36" t="str">
        <f>IF(Orth!A15="","",Orth!A15)</f>
        <v>NOM 12</v>
      </c>
      <c r="B15" s="37" t="str">
        <f>IF(Orth!B15="","",Orth!B15)</f>
        <v>Prénom 12</v>
      </c>
      <c r="C15" s="115" t="str">
        <f t="shared" si="0"/>
        <v>NOM 12 Prénom 12</v>
      </c>
      <c r="D15" s="26"/>
      <c r="E15" s="27"/>
      <c r="F15" s="27"/>
      <c r="G15" s="27"/>
      <c r="H15" s="27"/>
      <c r="I15" s="27"/>
      <c r="J15" s="27"/>
      <c r="K15" s="28"/>
      <c r="L15" s="12" t="str">
        <f t="shared" si="1"/>
        <v/>
      </c>
      <c r="M15" s="7"/>
      <c r="N15" s="7"/>
      <c r="O15" s="7"/>
      <c r="P15" s="204"/>
      <c r="Q15" s="205"/>
      <c r="R15" s="205"/>
      <c r="S15" s="205"/>
      <c r="T15" s="205"/>
      <c r="U15" s="205"/>
      <c r="V15" s="205"/>
      <c r="W15" s="205"/>
      <c r="X15" s="206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</row>
    <row r="16" spans="1:35" x14ac:dyDescent="0.25">
      <c r="A16" s="36" t="str">
        <f>IF(Orth!A16="","",Orth!A16)</f>
        <v>NOM 13</v>
      </c>
      <c r="B16" s="37" t="str">
        <f>IF(Orth!B16="","",Orth!B16)</f>
        <v>Prénom 13</v>
      </c>
      <c r="C16" s="115" t="str">
        <f t="shared" si="0"/>
        <v>NOM 13 Prénom 13</v>
      </c>
      <c r="D16" s="26"/>
      <c r="E16" s="27"/>
      <c r="F16" s="27"/>
      <c r="G16" s="27"/>
      <c r="H16" s="27"/>
      <c r="I16" s="27"/>
      <c r="J16" s="27"/>
      <c r="K16" s="28"/>
      <c r="L16" s="12" t="str">
        <f t="shared" si="1"/>
        <v/>
      </c>
      <c r="M16" s="7"/>
      <c r="N16" s="7"/>
      <c r="O16" s="7"/>
      <c r="P16" s="204"/>
      <c r="Q16" s="205"/>
      <c r="R16" s="205"/>
      <c r="S16" s="205"/>
      <c r="T16" s="205"/>
      <c r="U16" s="205"/>
      <c r="V16" s="205"/>
      <c r="W16" s="205"/>
      <c r="X16" s="206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</row>
    <row r="17" spans="1:35" x14ac:dyDescent="0.25">
      <c r="A17" s="36" t="str">
        <f>IF(Orth!A17="","",Orth!A17)</f>
        <v>NOM 14</v>
      </c>
      <c r="B17" s="37" t="str">
        <f>IF(Orth!B17="","",Orth!B17)</f>
        <v>Prénom 14</v>
      </c>
      <c r="C17" s="115" t="str">
        <f t="shared" si="0"/>
        <v>NOM 14 Prénom 14</v>
      </c>
      <c r="D17" s="26"/>
      <c r="E17" s="27"/>
      <c r="F17" s="27"/>
      <c r="G17" s="27"/>
      <c r="H17" s="27"/>
      <c r="I17" s="27"/>
      <c r="J17" s="27"/>
      <c r="K17" s="28"/>
      <c r="L17" s="12" t="str">
        <f t="shared" si="1"/>
        <v/>
      </c>
      <c r="M17" s="7"/>
      <c r="N17" s="7"/>
      <c r="O17" s="7"/>
      <c r="P17" s="204"/>
      <c r="Q17" s="205"/>
      <c r="R17" s="205"/>
      <c r="S17" s="205"/>
      <c r="T17" s="205"/>
      <c r="U17" s="205"/>
      <c r="V17" s="205"/>
      <c r="W17" s="205"/>
      <c r="X17" s="206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</row>
    <row r="18" spans="1:35" x14ac:dyDescent="0.25">
      <c r="A18" s="36" t="str">
        <f>IF(Orth!A18="","",Orth!A18)</f>
        <v>NOM 15</v>
      </c>
      <c r="B18" s="37" t="str">
        <f>IF(Orth!B18="","",Orth!B18)</f>
        <v>Prénom 15</v>
      </c>
      <c r="C18" s="115" t="str">
        <f t="shared" si="0"/>
        <v>NOM 15 Prénom 15</v>
      </c>
      <c r="D18" s="26"/>
      <c r="E18" s="27"/>
      <c r="F18" s="27"/>
      <c r="G18" s="27"/>
      <c r="H18" s="27"/>
      <c r="I18" s="27"/>
      <c r="J18" s="27"/>
      <c r="K18" s="28"/>
      <c r="L18" s="12" t="str">
        <f t="shared" si="1"/>
        <v/>
      </c>
      <c r="M18" s="7"/>
      <c r="N18" s="7"/>
      <c r="O18" s="7"/>
      <c r="P18" s="204"/>
      <c r="Q18" s="205"/>
      <c r="R18" s="205"/>
      <c r="S18" s="205"/>
      <c r="T18" s="205"/>
      <c r="U18" s="205"/>
      <c r="V18" s="205"/>
      <c r="W18" s="205"/>
      <c r="X18" s="206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</row>
    <row r="19" spans="1:35" x14ac:dyDescent="0.25">
      <c r="A19" s="36" t="str">
        <f>IF(Orth!A19="","",Orth!A19)</f>
        <v>NOM 16</v>
      </c>
      <c r="B19" s="37" t="str">
        <f>IF(Orth!B19="","",Orth!B19)</f>
        <v>Prénom 16</v>
      </c>
      <c r="C19" s="115" t="str">
        <f t="shared" si="0"/>
        <v>NOM 16 Prénom 16</v>
      </c>
      <c r="D19" s="26"/>
      <c r="E19" s="27"/>
      <c r="F19" s="27"/>
      <c r="G19" s="27"/>
      <c r="H19" s="27"/>
      <c r="I19" s="27"/>
      <c r="J19" s="27"/>
      <c r="K19" s="28"/>
      <c r="L19" s="12" t="str">
        <f t="shared" si="1"/>
        <v/>
      </c>
      <c r="M19" s="7"/>
      <c r="N19" s="7"/>
      <c r="O19" s="7"/>
      <c r="P19" s="204"/>
      <c r="Q19" s="205"/>
      <c r="R19" s="205"/>
      <c r="S19" s="205"/>
      <c r="T19" s="205"/>
      <c r="U19" s="205"/>
      <c r="V19" s="205"/>
      <c r="W19" s="205"/>
      <c r="X19" s="206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</row>
    <row r="20" spans="1:35" x14ac:dyDescent="0.25">
      <c r="A20" s="36" t="str">
        <f>IF(Orth!A20="","",Orth!A20)</f>
        <v>NOM 17</v>
      </c>
      <c r="B20" s="37" t="str">
        <f>IF(Orth!B20="","",Orth!B20)</f>
        <v>Prénom 17</v>
      </c>
      <c r="C20" s="115" t="str">
        <f t="shared" si="0"/>
        <v>NOM 17 Prénom 17</v>
      </c>
      <c r="D20" s="26"/>
      <c r="E20" s="27"/>
      <c r="F20" s="27"/>
      <c r="G20" s="27"/>
      <c r="H20" s="27"/>
      <c r="I20" s="27"/>
      <c r="J20" s="27"/>
      <c r="K20" s="28"/>
      <c r="L20" s="12" t="str">
        <f t="shared" si="1"/>
        <v/>
      </c>
      <c r="M20" s="7"/>
      <c r="N20" s="7"/>
      <c r="O20" s="7"/>
      <c r="P20" s="204"/>
      <c r="Q20" s="205"/>
      <c r="R20" s="205"/>
      <c r="S20" s="205"/>
      <c r="T20" s="205"/>
      <c r="U20" s="205"/>
      <c r="V20" s="205"/>
      <c r="W20" s="205"/>
      <c r="X20" s="206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</row>
    <row r="21" spans="1:35" ht="15.75" thickBot="1" x14ac:dyDescent="0.3">
      <c r="A21" s="36" t="str">
        <f>IF(Orth!A21="","",Orth!A21)</f>
        <v>NOM 18</v>
      </c>
      <c r="B21" s="37" t="str">
        <f>IF(Orth!B21="","",Orth!B21)</f>
        <v>Prénom 18</v>
      </c>
      <c r="C21" s="115" t="str">
        <f t="shared" si="0"/>
        <v>NOM 18 Prénom 18</v>
      </c>
      <c r="D21" s="26"/>
      <c r="E21" s="27"/>
      <c r="F21" s="27"/>
      <c r="G21" s="27"/>
      <c r="H21" s="27"/>
      <c r="I21" s="27"/>
      <c r="J21" s="27"/>
      <c r="K21" s="28"/>
      <c r="L21" s="12" t="str">
        <f t="shared" si="1"/>
        <v/>
      </c>
      <c r="M21" s="7"/>
      <c r="N21" s="7"/>
      <c r="O21" s="7"/>
      <c r="P21" s="207"/>
      <c r="Q21" s="208"/>
      <c r="R21" s="208"/>
      <c r="S21" s="208"/>
      <c r="T21" s="208"/>
      <c r="U21" s="208"/>
      <c r="V21" s="208"/>
      <c r="W21" s="208"/>
      <c r="X21" s="209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</row>
    <row r="22" spans="1:35" x14ac:dyDescent="0.25">
      <c r="A22" s="36" t="str">
        <f>IF(Orth!A22="","",Orth!A22)</f>
        <v>NOM 19</v>
      </c>
      <c r="B22" s="37" t="str">
        <f>IF(Orth!B22="","",Orth!B22)</f>
        <v>Prénom 19</v>
      </c>
      <c r="C22" s="115" t="str">
        <f t="shared" si="0"/>
        <v>NOM 19 Prénom 19</v>
      </c>
      <c r="D22" s="26"/>
      <c r="E22" s="27"/>
      <c r="F22" s="27"/>
      <c r="G22" s="27"/>
      <c r="H22" s="27"/>
      <c r="I22" s="27"/>
      <c r="J22" s="27"/>
      <c r="K22" s="28"/>
      <c r="L22" s="12" t="str">
        <f t="shared" si="1"/>
        <v/>
      </c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</row>
    <row r="23" spans="1:35" ht="15.75" thickBot="1" x14ac:dyDescent="0.3">
      <c r="A23" s="36" t="str">
        <f>IF(Orth!A23="","",Orth!A23)</f>
        <v>NOM 20</v>
      </c>
      <c r="B23" s="37" t="str">
        <f>IF(Orth!B23="","",Orth!B23)</f>
        <v>Prénom 20</v>
      </c>
      <c r="C23" s="115" t="str">
        <f t="shared" si="0"/>
        <v>NOM 20 Prénom 20</v>
      </c>
      <c r="D23" s="26"/>
      <c r="E23" s="27"/>
      <c r="F23" s="27"/>
      <c r="G23" s="27"/>
      <c r="H23" s="27"/>
      <c r="I23" s="27"/>
      <c r="J23" s="27"/>
      <c r="K23" s="28"/>
      <c r="L23" s="12" t="str">
        <f t="shared" si="1"/>
        <v/>
      </c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</row>
    <row r="24" spans="1:35" ht="15.75" thickBot="1" x14ac:dyDescent="0.3">
      <c r="A24" s="36" t="str">
        <f>IF(Orth!A24="","",Orth!A24)</f>
        <v>NOM 21</v>
      </c>
      <c r="B24" s="37" t="str">
        <f>IF(Orth!B24="","",Orth!B24)</f>
        <v>Prénom 21</v>
      </c>
      <c r="C24" s="115" t="str">
        <f t="shared" si="0"/>
        <v>NOM 21 Prénom 21</v>
      </c>
      <c r="D24" s="26"/>
      <c r="E24" s="27"/>
      <c r="F24" s="27"/>
      <c r="G24" s="27"/>
      <c r="H24" s="27"/>
      <c r="I24" s="27"/>
      <c r="J24" s="27"/>
      <c r="K24" s="28"/>
      <c r="L24" s="12" t="str">
        <f t="shared" si="1"/>
        <v/>
      </c>
      <c r="M24" s="7"/>
      <c r="N24" s="7"/>
      <c r="O24" s="7"/>
      <c r="P24" s="7"/>
      <c r="Q24" s="211" t="s">
        <v>182</v>
      </c>
      <c r="R24" s="212"/>
      <c r="S24" s="7"/>
      <c r="T24" s="7"/>
      <c r="U24" s="7"/>
      <c r="V24" s="7"/>
      <c r="W24" s="7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</row>
    <row r="25" spans="1:35" ht="15.75" thickBot="1" x14ac:dyDescent="0.3">
      <c r="A25" s="36" t="str">
        <f>IF(Orth!A25="","",Orth!A25)</f>
        <v>NOM 22</v>
      </c>
      <c r="B25" s="37" t="str">
        <f>IF(Orth!B25="","",Orth!B25)</f>
        <v>Prénom 22</v>
      </c>
      <c r="C25" s="115" t="str">
        <f t="shared" si="0"/>
        <v>NOM 22 Prénom 22</v>
      </c>
      <c r="D25" s="26"/>
      <c r="E25" s="27"/>
      <c r="F25" s="27"/>
      <c r="G25" s="27"/>
      <c r="H25" s="27"/>
      <c r="I25" s="27"/>
      <c r="J25" s="27"/>
      <c r="K25" s="28"/>
      <c r="L25" s="12" t="str">
        <f t="shared" si="1"/>
        <v/>
      </c>
      <c r="M25" s="7"/>
      <c r="N25" s="7"/>
      <c r="O25" s="7"/>
      <c r="P25" s="7"/>
      <c r="Q25" s="213">
        <f>IF(COUNT(L4:L32)&gt;0,AVERAGE(L4:L32),"")</f>
        <v>8.8333333333333339</v>
      </c>
      <c r="R25" s="214"/>
      <c r="S25" s="7"/>
      <c r="T25" s="7"/>
      <c r="U25" s="7"/>
      <c r="V25" s="7"/>
      <c r="W25" s="7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</row>
    <row r="26" spans="1:35" ht="15.75" thickBot="1" x14ac:dyDescent="0.3">
      <c r="A26" s="36" t="str">
        <f>IF(Orth!A26="","",Orth!A26)</f>
        <v>NOM 23</v>
      </c>
      <c r="B26" s="37" t="str">
        <f>IF(Orth!B26="","",Orth!B26)</f>
        <v>Prénom 23</v>
      </c>
      <c r="C26" s="115" t="str">
        <f t="shared" si="0"/>
        <v>NOM 23 Prénom 23</v>
      </c>
      <c r="D26" s="26"/>
      <c r="E26" s="27"/>
      <c r="F26" s="27"/>
      <c r="G26" s="27"/>
      <c r="H26" s="27"/>
      <c r="I26" s="27"/>
      <c r="J26" s="27"/>
      <c r="K26" s="28"/>
      <c r="L26" s="12" t="str">
        <f t="shared" si="1"/>
        <v/>
      </c>
      <c r="M26" s="7"/>
      <c r="N26" s="7"/>
      <c r="O26" s="7"/>
      <c r="P26" s="7"/>
      <c r="Q26" s="213"/>
      <c r="R26" s="214"/>
      <c r="S26" s="7"/>
      <c r="T26" s="7"/>
      <c r="U26" s="7"/>
      <c r="V26" s="7"/>
      <c r="W26" s="7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</row>
    <row r="27" spans="1:35" x14ac:dyDescent="0.25">
      <c r="A27" s="36" t="str">
        <f>IF(Orth!A27="","",Orth!A27)</f>
        <v>NOM 24</v>
      </c>
      <c r="B27" s="37" t="str">
        <f>IF(Orth!B27="","",Orth!B27)</f>
        <v>Prénom 24</v>
      </c>
      <c r="C27" s="115" t="str">
        <f t="shared" si="0"/>
        <v>NOM 24 Prénom 24</v>
      </c>
      <c r="D27" s="26"/>
      <c r="E27" s="27"/>
      <c r="F27" s="27"/>
      <c r="G27" s="27"/>
      <c r="H27" s="27"/>
      <c r="I27" s="27"/>
      <c r="J27" s="27"/>
      <c r="K27" s="28"/>
      <c r="L27" s="12" t="str">
        <f t="shared" si="1"/>
        <v/>
      </c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</row>
    <row r="28" spans="1:35" x14ac:dyDescent="0.25">
      <c r="A28" s="36" t="str">
        <f>IF(Orth!A28="","",Orth!A28)</f>
        <v>NOM 25</v>
      </c>
      <c r="B28" s="37" t="str">
        <f>IF(Orth!B28="","",Orth!B28)</f>
        <v>Prénom 25</v>
      </c>
      <c r="C28" s="115" t="str">
        <f t="shared" si="0"/>
        <v>NOM 25 Prénom 25</v>
      </c>
      <c r="D28" s="26"/>
      <c r="E28" s="27"/>
      <c r="F28" s="27"/>
      <c r="G28" s="27"/>
      <c r="H28" s="27"/>
      <c r="I28" s="27"/>
      <c r="J28" s="27"/>
      <c r="K28" s="28"/>
      <c r="L28" s="12" t="str">
        <f t="shared" si="1"/>
        <v/>
      </c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</row>
    <row r="29" spans="1:35" x14ac:dyDescent="0.25">
      <c r="A29" s="36" t="str">
        <f>IF(Orth!A29="","",Orth!A29)</f>
        <v>NOM 26</v>
      </c>
      <c r="B29" s="37" t="str">
        <f>IF(Orth!B29="","",Orth!B29)</f>
        <v>Prénom 26</v>
      </c>
      <c r="C29" s="115" t="str">
        <f t="shared" si="0"/>
        <v>NOM 26 Prénom 26</v>
      </c>
      <c r="D29" s="26"/>
      <c r="E29" s="27"/>
      <c r="F29" s="27"/>
      <c r="G29" s="27"/>
      <c r="H29" s="27"/>
      <c r="I29" s="27"/>
      <c r="J29" s="27"/>
      <c r="K29" s="28"/>
      <c r="L29" s="12" t="str">
        <f t="shared" si="1"/>
        <v/>
      </c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</row>
    <row r="30" spans="1:35" x14ac:dyDescent="0.25">
      <c r="A30" s="36" t="str">
        <f>IF(Orth!A30="","",Orth!A30)</f>
        <v>NOM 27</v>
      </c>
      <c r="B30" s="37" t="str">
        <f>IF(Orth!B30="","",Orth!B30)</f>
        <v>Prénom 27</v>
      </c>
      <c r="C30" s="115" t="str">
        <f t="shared" si="0"/>
        <v>NOM 27 Prénom 27</v>
      </c>
      <c r="D30" s="26"/>
      <c r="E30" s="27"/>
      <c r="F30" s="27"/>
      <c r="G30" s="27"/>
      <c r="H30" s="27"/>
      <c r="I30" s="27"/>
      <c r="J30" s="27"/>
      <c r="K30" s="28"/>
      <c r="L30" s="12" t="str">
        <f t="shared" si="1"/>
        <v/>
      </c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</row>
    <row r="31" spans="1:35" x14ac:dyDescent="0.25">
      <c r="A31" s="36" t="str">
        <f>IF(Orth!A31="","",Orth!A31)</f>
        <v>NOM 28</v>
      </c>
      <c r="B31" s="37" t="str">
        <f>IF(Orth!B31="","",Orth!B31)</f>
        <v>Prénom 28</v>
      </c>
      <c r="C31" s="115" t="str">
        <f t="shared" si="0"/>
        <v>NOM 28 Prénom 28</v>
      </c>
      <c r="D31" s="26"/>
      <c r="E31" s="27"/>
      <c r="F31" s="27"/>
      <c r="G31" s="27"/>
      <c r="H31" s="27"/>
      <c r="I31" s="27"/>
      <c r="J31" s="27"/>
      <c r="K31" s="28"/>
      <c r="L31" s="12" t="str">
        <f t="shared" si="1"/>
        <v/>
      </c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</row>
    <row r="32" spans="1:35" ht="15.75" thickBot="1" x14ac:dyDescent="0.3">
      <c r="A32" s="38" t="str">
        <f>IF(Orth!A32="","",Orth!A32)</f>
        <v>NOM 29</v>
      </c>
      <c r="B32" s="39" t="str">
        <f>IF(Orth!B32="","",Orth!B32)</f>
        <v>Prénom 29</v>
      </c>
      <c r="C32" s="116" t="str">
        <f t="shared" si="0"/>
        <v>NOM 29 Prénom 29</v>
      </c>
      <c r="D32" s="29"/>
      <c r="E32" s="30"/>
      <c r="F32" s="30"/>
      <c r="G32" s="30"/>
      <c r="H32" s="30"/>
      <c r="I32" s="30"/>
      <c r="J32" s="30"/>
      <c r="K32" s="31"/>
      <c r="L32" s="43" t="str">
        <f t="shared" si="1"/>
        <v/>
      </c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</row>
    <row r="33" spans="1:35" x14ac:dyDescent="0.25">
      <c r="A33" s="5"/>
      <c r="B33" s="5"/>
      <c r="C33" s="5"/>
      <c r="D33" s="6"/>
      <c r="E33" s="6"/>
      <c r="F33" s="6"/>
      <c r="G33" s="6"/>
      <c r="H33" s="6"/>
      <c r="I33" s="6"/>
      <c r="J33" s="6"/>
      <c r="K33" s="6"/>
      <c r="L33" s="7" t="str">
        <f t="shared" ref="L33" si="2">IF(D33="","",AVERAGE(D33:K33))</f>
        <v/>
      </c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</row>
    <row r="34" spans="1:35" x14ac:dyDescent="0.25">
      <c r="A34" s="5"/>
      <c r="B34" s="5"/>
      <c r="C34" s="5"/>
      <c r="D34" s="6"/>
      <c r="E34" s="6"/>
      <c r="F34" s="6"/>
      <c r="G34" s="6"/>
      <c r="H34" s="6"/>
      <c r="I34" s="6"/>
      <c r="J34" s="6"/>
      <c r="K34" s="6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</row>
    <row r="35" spans="1:35" x14ac:dyDescent="0.25">
      <c r="A35" s="5"/>
      <c r="B35" s="5"/>
      <c r="C35" s="5"/>
      <c r="D35" s="6"/>
      <c r="E35" s="6"/>
      <c r="F35" s="6"/>
      <c r="G35" s="6"/>
      <c r="H35" s="6"/>
      <c r="I35" s="6"/>
      <c r="J35" s="6"/>
      <c r="K35" s="6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</row>
    <row r="36" spans="1:35" x14ac:dyDescent="0.25">
      <c r="A36" s="5"/>
      <c r="B36" s="5"/>
      <c r="C36" s="5"/>
      <c r="D36" s="6"/>
      <c r="E36" s="6"/>
      <c r="F36" s="6"/>
      <c r="G36" s="6"/>
      <c r="H36" s="6"/>
      <c r="I36" s="6"/>
      <c r="J36" s="6"/>
      <c r="K36" s="6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</row>
    <row r="37" spans="1:35" x14ac:dyDescent="0.25">
      <c r="A37" s="5"/>
      <c r="B37" s="5"/>
      <c r="C37" s="5"/>
      <c r="D37" s="6"/>
      <c r="E37" s="6"/>
      <c r="F37" s="6"/>
      <c r="G37" s="6"/>
      <c r="H37" s="6"/>
      <c r="I37" s="6"/>
      <c r="J37" s="6"/>
      <c r="K37" s="6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</row>
    <row r="38" spans="1:35" x14ac:dyDescent="0.25">
      <c r="A38" s="5"/>
      <c r="B38" s="5"/>
      <c r="C38" s="5"/>
      <c r="D38" s="6"/>
      <c r="E38" s="6"/>
      <c r="F38" s="6"/>
      <c r="G38" s="6"/>
      <c r="H38" s="6"/>
      <c r="I38" s="6"/>
      <c r="J38" s="6"/>
      <c r="K38" s="6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</row>
    <row r="39" spans="1:35" x14ac:dyDescent="0.25">
      <c r="A39" s="5"/>
      <c r="B39" s="5"/>
      <c r="C39" s="5"/>
      <c r="D39" s="6"/>
      <c r="E39" s="6"/>
      <c r="F39" s="6"/>
      <c r="G39" s="6"/>
      <c r="H39" s="6"/>
      <c r="I39" s="6"/>
      <c r="J39" s="6"/>
      <c r="K39" s="6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</row>
    <row r="40" spans="1:35" x14ac:dyDescent="0.25">
      <c r="A40" s="5"/>
      <c r="B40" s="5"/>
      <c r="C40" s="5"/>
      <c r="D40" s="6"/>
      <c r="E40" s="6"/>
      <c r="F40" s="6"/>
      <c r="G40" s="6"/>
      <c r="H40" s="6"/>
      <c r="I40" s="6"/>
      <c r="J40" s="6"/>
      <c r="K40" s="6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</row>
    <row r="41" spans="1:35" x14ac:dyDescent="0.25">
      <c r="A41" s="5"/>
      <c r="B41" s="5"/>
      <c r="C41" s="5"/>
      <c r="D41" s="6"/>
      <c r="E41" s="6"/>
      <c r="F41" s="6"/>
      <c r="G41" s="6"/>
      <c r="H41" s="6"/>
      <c r="I41" s="6"/>
      <c r="J41" s="6"/>
      <c r="K41" s="6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</row>
    <row r="42" spans="1:35" x14ac:dyDescent="0.25">
      <c r="A42" s="5"/>
      <c r="B42" s="5"/>
      <c r="C42" s="5"/>
      <c r="D42" s="6"/>
      <c r="E42" s="6"/>
      <c r="F42" s="6"/>
      <c r="G42" s="6"/>
      <c r="H42" s="6"/>
      <c r="I42" s="6"/>
      <c r="J42" s="6"/>
      <c r="K42" s="6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</row>
    <row r="43" spans="1:35" x14ac:dyDescent="0.25">
      <c r="A43" s="5"/>
      <c r="B43" s="5"/>
      <c r="C43" s="5"/>
      <c r="D43" s="6"/>
      <c r="E43" s="6"/>
      <c r="F43" s="6"/>
      <c r="G43" s="6"/>
      <c r="H43" s="6"/>
      <c r="I43" s="6"/>
      <c r="J43" s="6"/>
      <c r="K43" s="6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</row>
    <row r="44" spans="1:35" x14ac:dyDescent="0.25">
      <c r="A44" s="5"/>
      <c r="B44" s="5"/>
      <c r="C44" s="5"/>
      <c r="D44" s="6"/>
      <c r="E44" s="6"/>
      <c r="F44" s="6"/>
      <c r="G44" s="6"/>
      <c r="H44" s="6"/>
      <c r="I44" s="6"/>
      <c r="J44" s="6"/>
      <c r="K44" s="6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</row>
    <row r="45" spans="1:35" x14ac:dyDescent="0.25">
      <c r="A45" s="5"/>
      <c r="B45" s="5"/>
      <c r="C45" s="5"/>
      <c r="D45" s="6"/>
      <c r="E45" s="6"/>
      <c r="F45" s="6"/>
      <c r="G45" s="6"/>
      <c r="H45" s="6"/>
      <c r="I45" s="6"/>
      <c r="J45" s="6"/>
      <c r="K45" s="6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</row>
    <row r="46" spans="1:35" x14ac:dyDescent="0.25">
      <c r="A46" s="5"/>
      <c r="B46" s="5"/>
      <c r="C46" s="5"/>
      <c r="D46" s="6"/>
      <c r="E46" s="6"/>
      <c r="F46" s="6"/>
      <c r="G46" s="6"/>
      <c r="H46" s="6"/>
      <c r="I46" s="6"/>
      <c r="J46" s="6"/>
      <c r="K46" s="6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</row>
    <row r="47" spans="1:35" x14ac:dyDescent="0.25">
      <c r="A47" s="5"/>
      <c r="B47" s="5"/>
      <c r="C47" s="5"/>
      <c r="D47" s="6"/>
      <c r="E47" s="6"/>
      <c r="F47" s="6"/>
      <c r="G47" s="6"/>
      <c r="H47" s="6"/>
      <c r="I47" s="6"/>
      <c r="J47" s="6"/>
      <c r="K47" s="6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</row>
    <row r="48" spans="1:35" x14ac:dyDescent="0.25">
      <c r="A48" s="5"/>
      <c r="B48" s="5"/>
      <c r="C48" s="5"/>
      <c r="D48" s="6"/>
      <c r="E48" s="6"/>
      <c r="F48" s="6"/>
      <c r="G48" s="6"/>
      <c r="H48" s="6"/>
      <c r="I48" s="6"/>
      <c r="J48" s="6"/>
      <c r="K48" s="6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</row>
    <row r="49" spans="1:35" x14ac:dyDescent="0.25">
      <c r="A49" s="5"/>
      <c r="B49" s="5"/>
      <c r="C49" s="5"/>
      <c r="D49" s="6"/>
      <c r="E49" s="6"/>
      <c r="F49" s="6"/>
      <c r="G49" s="6"/>
      <c r="H49" s="6"/>
      <c r="I49" s="6"/>
      <c r="J49" s="6"/>
      <c r="K49" s="6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</row>
    <row r="50" spans="1:35" x14ac:dyDescent="0.25">
      <c r="A50" s="5"/>
      <c r="B50" s="5"/>
      <c r="C50" s="5"/>
      <c r="D50" s="6"/>
      <c r="E50" s="6"/>
      <c r="F50" s="6"/>
      <c r="G50" s="6"/>
      <c r="H50" s="6"/>
      <c r="I50" s="6"/>
      <c r="J50" s="6"/>
      <c r="K50" s="6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</row>
    <row r="51" spans="1:35" x14ac:dyDescent="0.25">
      <c r="A51" s="5"/>
      <c r="B51" s="5"/>
      <c r="C51" s="5"/>
      <c r="D51" s="6"/>
      <c r="E51" s="6"/>
      <c r="F51" s="6"/>
      <c r="G51" s="6"/>
      <c r="H51" s="6"/>
      <c r="I51" s="6"/>
      <c r="J51" s="6"/>
      <c r="K51" s="6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</row>
    <row r="52" spans="1:35" x14ac:dyDescent="0.25">
      <c r="A52" s="5"/>
      <c r="B52" s="5"/>
      <c r="C52" s="5"/>
      <c r="D52" s="6"/>
      <c r="E52" s="6"/>
      <c r="F52" s="6"/>
      <c r="G52" s="6"/>
      <c r="H52" s="6"/>
      <c r="I52" s="6"/>
      <c r="J52" s="6"/>
      <c r="K52" s="6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</row>
    <row r="53" spans="1:35" x14ac:dyDescent="0.25">
      <c r="A53" s="5"/>
      <c r="B53" s="5"/>
      <c r="C53" s="5"/>
      <c r="D53" s="6"/>
      <c r="E53" s="6"/>
      <c r="F53" s="6"/>
      <c r="G53" s="6"/>
      <c r="H53" s="6"/>
      <c r="I53" s="6"/>
      <c r="J53" s="6"/>
      <c r="K53" s="6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</row>
    <row r="54" spans="1:35" x14ac:dyDescent="0.25">
      <c r="A54" s="5"/>
      <c r="B54" s="5"/>
      <c r="C54" s="5"/>
      <c r="D54" s="6"/>
      <c r="E54" s="6"/>
      <c r="F54" s="6"/>
      <c r="G54" s="6"/>
      <c r="H54" s="6"/>
      <c r="I54" s="6"/>
      <c r="J54" s="6"/>
      <c r="K54" s="6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</row>
    <row r="55" spans="1:35" x14ac:dyDescent="0.25">
      <c r="A55" s="5"/>
      <c r="B55" s="5"/>
      <c r="C55" s="5"/>
      <c r="D55" s="6"/>
      <c r="E55" s="6"/>
      <c r="F55" s="6"/>
      <c r="G55" s="6"/>
      <c r="H55" s="6"/>
      <c r="I55" s="6"/>
      <c r="J55" s="6"/>
      <c r="K55" s="6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</row>
    <row r="56" spans="1:35" x14ac:dyDescent="0.25">
      <c r="A56" s="5"/>
      <c r="B56" s="5"/>
      <c r="C56" s="5"/>
      <c r="D56" s="6"/>
      <c r="E56" s="6"/>
      <c r="F56" s="6"/>
      <c r="G56" s="6"/>
      <c r="H56" s="6"/>
      <c r="I56" s="6"/>
      <c r="J56" s="6"/>
      <c r="K56" s="6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</row>
    <row r="57" spans="1:35" x14ac:dyDescent="0.25">
      <c r="A57" s="5"/>
      <c r="B57" s="5"/>
      <c r="C57" s="5"/>
      <c r="D57" s="6"/>
      <c r="E57" s="6"/>
      <c r="F57" s="6"/>
      <c r="G57" s="6"/>
      <c r="H57" s="6"/>
      <c r="I57" s="6"/>
      <c r="J57" s="6"/>
      <c r="K57" s="6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</row>
    <row r="58" spans="1:35" x14ac:dyDescent="0.25">
      <c r="A58" s="5"/>
      <c r="B58" s="5"/>
      <c r="C58" s="5"/>
      <c r="D58" s="6"/>
      <c r="E58" s="6"/>
      <c r="F58" s="6"/>
      <c r="G58" s="6"/>
      <c r="H58" s="6"/>
      <c r="I58" s="6"/>
      <c r="J58" s="6"/>
      <c r="K58" s="6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</row>
    <row r="59" spans="1:35" x14ac:dyDescent="0.25">
      <c r="A59" s="5"/>
      <c r="B59" s="5"/>
      <c r="C59" s="5"/>
      <c r="D59" s="6"/>
      <c r="E59" s="6"/>
      <c r="F59" s="6"/>
      <c r="G59" s="6"/>
      <c r="H59" s="6"/>
      <c r="I59" s="6"/>
      <c r="J59" s="6"/>
      <c r="K59" s="6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</row>
    <row r="60" spans="1:35" x14ac:dyDescent="0.25">
      <c r="A60" s="5"/>
      <c r="B60" s="5"/>
      <c r="C60" s="5"/>
      <c r="D60" s="6"/>
      <c r="E60" s="6"/>
      <c r="F60" s="6"/>
      <c r="G60" s="6"/>
      <c r="H60" s="6"/>
      <c r="I60" s="6"/>
      <c r="J60" s="6"/>
      <c r="K60" s="6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</row>
    <row r="61" spans="1:35" x14ac:dyDescent="0.25">
      <c r="A61" s="5"/>
      <c r="B61" s="5"/>
      <c r="C61" s="5"/>
      <c r="D61" s="6"/>
      <c r="E61" s="6"/>
      <c r="F61" s="6"/>
      <c r="G61" s="6"/>
      <c r="H61" s="6"/>
      <c r="I61" s="6"/>
      <c r="J61" s="6"/>
      <c r="K61" s="6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</row>
    <row r="62" spans="1:35" x14ac:dyDescent="0.25">
      <c r="A62" s="5"/>
      <c r="B62" s="5"/>
      <c r="C62" s="5"/>
      <c r="D62" s="6"/>
      <c r="E62" s="6"/>
      <c r="F62" s="6"/>
      <c r="G62" s="6"/>
      <c r="H62" s="6"/>
      <c r="I62" s="6"/>
      <c r="J62" s="6"/>
      <c r="K62" s="6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</row>
    <row r="63" spans="1:35" x14ac:dyDescent="0.25">
      <c r="A63" s="5"/>
      <c r="B63" s="5"/>
      <c r="C63" s="5"/>
      <c r="D63" s="6"/>
      <c r="E63" s="6"/>
      <c r="F63" s="6"/>
      <c r="G63" s="6"/>
      <c r="H63" s="6"/>
      <c r="I63" s="6"/>
      <c r="J63" s="6"/>
      <c r="K63" s="6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</row>
    <row r="64" spans="1:35" x14ac:dyDescent="0.25">
      <c r="A64" s="5"/>
      <c r="B64" s="5"/>
      <c r="C64" s="5"/>
      <c r="D64" s="6"/>
      <c r="E64" s="6"/>
      <c r="F64" s="6"/>
      <c r="G64" s="6"/>
      <c r="H64" s="6"/>
      <c r="I64" s="6"/>
      <c r="J64" s="6"/>
      <c r="K64" s="6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</row>
    <row r="65" spans="1:35" x14ac:dyDescent="0.25">
      <c r="A65" s="5"/>
      <c r="B65" s="5"/>
      <c r="C65" s="5"/>
      <c r="D65" s="6"/>
      <c r="E65" s="6"/>
      <c r="F65" s="6"/>
      <c r="G65" s="6"/>
      <c r="H65" s="6"/>
      <c r="I65" s="6"/>
      <c r="J65" s="6"/>
      <c r="K65" s="6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</row>
    <row r="66" spans="1:35" x14ac:dyDescent="0.25">
      <c r="A66" s="5"/>
      <c r="B66" s="5"/>
      <c r="C66" s="5"/>
      <c r="D66" s="6"/>
      <c r="E66" s="6"/>
      <c r="F66" s="6"/>
      <c r="G66" s="6"/>
      <c r="H66" s="6"/>
      <c r="I66" s="6"/>
      <c r="J66" s="6"/>
      <c r="K66" s="6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</row>
    <row r="67" spans="1:35" x14ac:dyDescent="0.25">
      <c r="A67" s="5"/>
      <c r="B67" s="5"/>
      <c r="C67" s="5"/>
      <c r="D67" s="6"/>
      <c r="E67" s="6"/>
      <c r="F67" s="6"/>
      <c r="G67" s="6"/>
      <c r="H67" s="6"/>
      <c r="I67" s="6"/>
      <c r="J67" s="6"/>
      <c r="K67" s="6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</row>
    <row r="68" spans="1:35" x14ac:dyDescent="0.25">
      <c r="A68" s="5"/>
      <c r="B68" s="5"/>
      <c r="C68" s="5"/>
      <c r="D68" s="6"/>
      <c r="E68" s="6"/>
      <c r="F68" s="6"/>
      <c r="G68" s="6"/>
      <c r="H68" s="6"/>
      <c r="I68" s="6"/>
      <c r="J68" s="6"/>
      <c r="K68" s="6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</row>
    <row r="69" spans="1:35" x14ac:dyDescent="0.25">
      <c r="A69" s="5"/>
      <c r="B69" s="5"/>
      <c r="C69" s="5"/>
      <c r="D69" s="6"/>
      <c r="E69" s="6"/>
      <c r="F69" s="6"/>
      <c r="G69" s="6"/>
      <c r="H69" s="6"/>
      <c r="I69" s="6"/>
      <c r="J69" s="6"/>
      <c r="K69" s="6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</row>
    <row r="70" spans="1:35" x14ac:dyDescent="0.25">
      <c r="A70" s="5"/>
      <c r="B70" s="5"/>
      <c r="C70" s="5"/>
      <c r="D70" s="6"/>
      <c r="E70" s="6"/>
      <c r="F70" s="6"/>
      <c r="G70" s="6"/>
      <c r="H70" s="6"/>
      <c r="I70" s="6"/>
      <c r="J70" s="6"/>
      <c r="K70" s="6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</row>
    <row r="71" spans="1:35" x14ac:dyDescent="0.25">
      <c r="A71" s="5"/>
      <c r="B71" s="5"/>
      <c r="C71" s="5"/>
      <c r="D71" s="6"/>
      <c r="E71" s="6"/>
      <c r="F71" s="6"/>
      <c r="G71" s="6"/>
      <c r="H71" s="6"/>
      <c r="I71" s="6"/>
      <c r="J71" s="6"/>
      <c r="K71" s="6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</row>
  </sheetData>
  <sheetProtection sheet="1" objects="1" scenarios="1"/>
  <mergeCells count="5">
    <mergeCell ref="D1:K1"/>
    <mergeCell ref="A1:B1"/>
    <mergeCell ref="P3:X21"/>
    <mergeCell ref="Q24:R24"/>
    <mergeCell ref="Q25:R26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00FF"/>
  </sheetPr>
  <dimension ref="A1:AI71"/>
  <sheetViews>
    <sheetView workbookViewId="0">
      <selection sqref="A1:B1"/>
    </sheetView>
  </sheetViews>
  <sheetFormatPr baseColWidth="10" defaultRowHeight="15" x14ac:dyDescent="0.25"/>
  <cols>
    <col min="1" max="2" width="20.7109375" style="2" customWidth="1"/>
    <col min="3" max="3" width="35.7109375" style="2" customWidth="1"/>
    <col min="4" max="11" width="6.7109375" style="3" customWidth="1"/>
    <col min="12" max="12" width="13" style="1" bestFit="1" customWidth="1"/>
    <col min="13" max="15" width="11.42578125" style="1"/>
    <col min="16" max="16" width="2.7109375" style="1" customWidth="1"/>
    <col min="17" max="17" width="16.28515625" style="1" customWidth="1"/>
    <col min="18" max="18" width="2.7109375" style="1" customWidth="1"/>
    <col min="19" max="19" width="16.28515625" style="1" customWidth="1"/>
    <col min="20" max="20" width="2.7109375" style="1" customWidth="1"/>
    <col min="21" max="21" width="16.28515625" style="1" customWidth="1"/>
    <col min="22" max="22" width="2.7109375" style="1" customWidth="1"/>
    <col min="23" max="23" width="16.28515625" style="1" customWidth="1"/>
    <col min="24" max="24" width="2.7109375" customWidth="1"/>
  </cols>
  <sheetData>
    <row r="1" spans="1:35" ht="15.75" thickBot="1" x14ac:dyDescent="0.3">
      <c r="A1" s="197" t="s">
        <v>50</v>
      </c>
      <c r="B1" s="198"/>
      <c r="C1" s="103" t="str">
        <f>Orth!C1</f>
        <v>Période 1 - septembre-octobre</v>
      </c>
      <c r="D1" s="194" t="s">
        <v>4</v>
      </c>
      <c r="E1" s="195"/>
      <c r="F1" s="195"/>
      <c r="G1" s="195"/>
      <c r="H1" s="195"/>
      <c r="I1" s="195"/>
      <c r="J1" s="195"/>
      <c r="K1" s="196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</row>
    <row r="2" spans="1:35" ht="15.75" thickBot="1" x14ac:dyDescent="0.3">
      <c r="A2" s="5"/>
      <c r="B2" s="5"/>
      <c r="C2" s="5"/>
      <c r="D2" s="6"/>
      <c r="E2" s="6"/>
      <c r="F2" s="6"/>
      <c r="G2" s="6"/>
      <c r="H2" s="6"/>
      <c r="I2" s="6"/>
      <c r="J2" s="6"/>
      <c r="K2" s="6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</row>
    <row r="3" spans="1:35" ht="15.75" thickBot="1" x14ac:dyDescent="0.3">
      <c r="A3" s="4" t="s">
        <v>0</v>
      </c>
      <c r="B3" s="14" t="s">
        <v>1</v>
      </c>
      <c r="C3" s="16" t="s">
        <v>46</v>
      </c>
      <c r="D3" s="13">
        <v>1</v>
      </c>
      <c r="E3" s="15">
        <v>2</v>
      </c>
      <c r="F3" s="15">
        <v>3</v>
      </c>
      <c r="G3" s="15">
        <v>4</v>
      </c>
      <c r="H3" s="15">
        <v>5</v>
      </c>
      <c r="I3" s="15">
        <v>6</v>
      </c>
      <c r="J3" s="15">
        <v>7</v>
      </c>
      <c r="K3" s="17" t="s">
        <v>2</v>
      </c>
      <c r="L3" s="11" t="s">
        <v>3</v>
      </c>
      <c r="M3" s="7"/>
      <c r="N3" s="7"/>
      <c r="O3" s="7"/>
      <c r="P3" s="201"/>
      <c r="Q3" s="202"/>
      <c r="R3" s="202"/>
      <c r="S3" s="202"/>
      <c r="T3" s="202"/>
      <c r="U3" s="202"/>
      <c r="V3" s="202"/>
      <c r="W3" s="202"/>
      <c r="X3" s="203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</row>
    <row r="4" spans="1:35" x14ac:dyDescent="0.25">
      <c r="A4" s="36" t="str">
        <f>IF(Orth!A4="","",Orth!A4)</f>
        <v>NOM 01</v>
      </c>
      <c r="B4" s="37" t="str">
        <f>IF(Orth!B4="","",Orth!B4)</f>
        <v>Prénom 01</v>
      </c>
      <c r="C4" s="115" t="str">
        <f>CONCATENATE(A4," ",B4)</f>
        <v>NOM 01 Prénom 01</v>
      </c>
      <c r="D4" s="23">
        <v>10</v>
      </c>
      <c r="E4" s="24">
        <v>14</v>
      </c>
      <c r="F4" s="24"/>
      <c r="G4" s="24"/>
      <c r="H4" s="24"/>
      <c r="I4" s="24"/>
      <c r="J4" s="24"/>
      <c r="K4" s="25"/>
      <c r="L4" s="12">
        <f>IF(COUNT(D4:K4)&gt;0,AVERAGE(D4:K4),"")</f>
        <v>12</v>
      </c>
      <c r="M4" s="7"/>
      <c r="N4" s="7"/>
      <c r="O4" s="7"/>
      <c r="P4" s="204"/>
      <c r="Q4" s="205"/>
      <c r="R4" s="205"/>
      <c r="S4" s="205"/>
      <c r="T4" s="205"/>
      <c r="U4" s="205"/>
      <c r="V4" s="205"/>
      <c r="W4" s="205"/>
      <c r="X4" s="206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</row>
    <row r="5" spans="1:35" x14ac:dyDescent="0.25">
      <c r="A5" s="36" t="str">
        <f>IF(Orth!A5="","",Orth!A5)</f>
        <v>NOM 02</v>
      </c>
      <c r="B5" s="37" t="str">
        <f>IF(Orth!B5="","",Orth!B5)</f>
        <v>Prénom 02</v>
      </c>
      <c r="C5" s="115" t="str">
        <f t="shared" ref="C5:C32" si="0">CONCATENATE(A5," ",B5)</f>
        <v>NOM 02 Prénom 02</v>
      </c>
      <c r="D5" s="26"/>
      <c r="E5" s="27"/>
      <c r="F5" s="27"/>
      <c r="G5" s="27"/>
      <c r="H5" s="27"/>
      <c r="I5" s="27"/>
      <c r="J5" s="27"/>
      <c r="K5" s="28"/>
      <c r="L5" s="12" t="str">
        <f t="shared" ref="L5:L32" si="1">IF(COUNT(D5:K5)&gt;0,AVERAGE(D5:K5),"")</f>
        <v/>
      </c>
      <c r="M5" s="7"/>
      <c r="N5" s="7"/>
      <c r="O5" s="7"/>
      <c r="P5" s="204"/>
      <c r="Q5" s="205"/>
      <c r="R5" s="205"/>
      <c r="S5" s="205"/>
      <c r="T5" s="205"/>
      <c r="U5" s="205"/>
      <c r="V5" s="205"/>
      <c r="W5" s="205"/>
      <c r="X5" s="206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</row>
    <row r="6" spans="1:35" x14ac:dyDescent="0.25">
      <c r="A6" s="36" t="str">
        <f>IF(Orth!A6="","",Orth!A6)</f>
        <v>NOM 03</v>
      </c>
      <c r="B6" s="37" t="str">
        <f>IF(Orth!B6="","",Orth!B6)</f>
        <v>Prénom 03</v>
      </c>
      <c r="C6" s="115" t="str">
        <f t="shared" si="0"/>
        <v>NOM 03 Prénom 03</v>
      </c>
      <c r="D6" s="26"/>
      <c r="E6" s="27"/>
      <c r="F6" s="27"/>
      <c r="G6" s="27"/>
      <c r="H6" s="27"/>
      <c r="I6" s="27"/>
      <c r="J6" s="27"/>
      <c r="K6" s="28"/>
      <c r="L6" s="12" t="str">
        <f t="shared" si="1"/>
        <v/>
      </c>
      <c r="M6" s="7"/>
      <c r="N6" s="7"/>
      <c r="O6" s="7"/>
      <c r="P6" s="204"/>
      <c r="Q6" s="205"/>
      <c r="R6" s="205"/>
      <c r="S6" s="205"/>
      <c r="T6" s="205"/>
      <c r="U6" s="205"/>
      <c r="V6" s="205"/>
      <c r="W6" s="205"/>
      <c r="X6" s="206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x14ac:dyDescent="0.25">
      <c r="A7" s="36" t="str">
        <f>IF(Orth!A7="","",Orth!A7)</f>
        <v>NOM 04</v>
      </c>
      <c r="B7" s="37" t="str">
        <f>IF(Orth!B7="","",Orth!B7)</f>
        <v>Prénom 04</v>
      </c>
      <c r="C7" s="115" t="str">
        <f t="shared" si="0"/>
        <v>NOM 04 Prénom 04</v>
      </c>
      <c r="D7" s="26"/>
      <c r="E7" s="27"/>
      <c r="F7" s="27"/>
      <c r="G7" s="27"/>
      <c r="H7" s="27"/>
      <c r="I7" s="27"/>
      <c r="J7" s="27"/>
      <c r="K7" s="28"/>
      <c r="L7" s="12" t="str">
        <f t="shared" si="1"/>
        <v/>
      </c>
      <c r="M7" s="7"/>
      <c r="N7" s="7"/>
      <c r="O7" s="7"/>
      <c r="P7" s="204"/>
      <c r="Q7" s="205"/>
      <c r="R7" s="205"/>
      <c r="S7" s="205"/>
      <c r="T7" s="205"/>
      <c r="U7" s="205"/>
      <c r="V7" s="205"/>
      <c r="W7" s="205"/>
      <c r="X7" s="206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</row>
    <row r="8" spans="1:35" x14ac:dyDescent="0.25">
      <c r="A8" s="36" t="str">
        <f>IF(Orth!A8="","",Orth!A8)</f>
        <v>NOM 05</v>
      </c>
      <c r="B8" s="37" t="str">
        <f>IF(Orth!B8="","",Orth!B8)</f>
        <v>Prénom 05</v>
      </c>
      <c r="C8" s="115" t="str">
        <f t="shared" si="0"/>
        <v>NOM 05 Prénom 05</v>
      </c>
      <c r="D8" s="26"/>
      <c r="E8" s="27"/>
      <c r="F8" s="27"/>
      <c r="G8" s="27"/>
      <c r="H8" s="27"/>
      <c r="I8" s="27"/>
      <c r="J8" s="27"/>
      <c r="K8" s="28"/>
      <c r="L8" s="12" t="str">
        <f t="shared" si="1"/>
        <v/>
      </c>
      <c r="M8" s="7"/>
      <c r="N8" s="7"/>
      <c r="O8" s="7"/>
      <c r="P8" s="204"/>
      <c r="Q8" s="205"/>
      <c r="R8" s="205"/>
      <c r="S8" s="205"/>
      <c r="T8" s="205"/>
      <c r="U8" s="205"/>
      <c r="V8" s="205"/>
      <c r="W8" s="205"/>
      <c r="X8" s="206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</row>
    <row r="9" spans="1:35" x14ac:dyDescent="0.25">
      <c r="A9" s="36" t="str">
        <f>IF(Orth!A9="","",Orth!A9)</f>
        <v>NOM 06</v>
      </c>
      <c r="B9" s="37" t="str">
        <f>IF(Orth!B9="","",Orth!B9)</f>
        <v>Prénom 06</v>
      </c>
      <c r="C9" s="115" t="str">
        <f t="shared" si="0"/>
        <v>NOM 06 Prénom 06</v>
      </c>
      <c r="D9" s="26"/>
      <c r="E9" s="27"/>
      <c r="F9" s="27"/>
      <c r="G9" s="27"/>
      <c r="H9" s="27"/>
      <c r="I9" s="27"/>
      <c r="J9" s="27"/>
      <c r="K9" s="28"/>
      <c r="L9" s="12" t="str">
        <f t="shared" si="1"/>
        <v/>
      </c>
      <c r="M9" s="7"/>
      <c r="N9" s="7"/>
      <c r="O9" s="7"/>
      <c r="P9" s="204"/>
      <c r="Q9" s="205"/>
      <c r="R9" s="205"/>
      <c r="S9" s="205"/>
      <c r="T9" s="205"/>
      <c r="U9" s="205"/>
      <c r="V9" s="205"/>
      <c r="W9" s="205"/>
      <c r="X9" s="206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</row>
    <row r="10" spans="1:35" x14ac:dyDescent="0.25">
      <c r="A10" s="36" t="str">
        <f>IF(Orth!A10="","",Orth!A10)</f>
        <v>NOM 07</v>
      </c>
      <c r="B10" s="37" t="str">
        <f>IF(Orth!B10="","",Orth!B10)</f>
        <v>Prénom 07</v>
      </c>
      <c r="C10" s="115" t="str">
        <f t="shared" si="0"/>
        <v>NOM 07 Prénom 07</v>
      </c>
      <c r="D10" s="26"/>
      <c r="E10" s="27"/>
      <c r="F10" s="27"/>
      <c r="G10" s="27"/>
      <c r="H10" s="27"/>
      <c r="I10" s="27"/>
      <c r="J10" s="27"/>
      <c r="K10" s="28"/>
      <c r="L10" s="12" t="str">
        <f t="shared" si="1"/>
        <v/>
      </c>
      <c r="M10" s="7"/>
      <c r="N10" s="7"/>
      <c r="O10" s="7"/>
      <c r="P10" s="204"/>
      <c r="Q10" s="205"/>
      <c r="R10" s="205"/>
      <c r="S10" s="205"/>
      <c r="T10" s="205"/>
      <c r="U10" s="205"/>
      <c r="V10" s="205"/>
      <c r="W10" s="205"/>
      <c r="X10" s="206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</row>
    <row r="11" spans="1:35" x14ac:dyDescent="0.25">
      <c r="A11" s="36" t="str">
        <f>IF(Orth!A11="","",Orth!A11)</f>
        <v>NOM 08</v>
      </c>
      <c r="B11" s="37" t="str">
        <f>IF(Orth!B11="","",Orth!B11)</f>
        <v>Prénom 08</v>
      </c>
      <c r="C11" s="115" t="str">
        <f t="shared" si="0"/>
        <v>NOM 08 Prénom 08</v>
      </c>
      <c r="D11" s="26"/>
      <c r="E11" s="27"/>
      <c r="F11" s="27"/>
      <c r="G11" s="27"/>
      <c r="H11" s="27"/>
      <c r="I11" s="27"/>
      <c r="J11" s="27"/>
      <c r="K11" s="28"/>
      <c r="L11" s="12" t="str">
        <f t="shared" si="1"/>
        <v/>
      </c>
      <c r="M11" s="7"/>
      <c r="N11" s="7"/>
      <c r="O11" s="7"/>
      <c r="P11" s="204"/>
      <c r="Q11" s="205"/>
      <c r="R11" s="205"/>
      <c r="S11" s="205"/>
      <c r="T11" s="205"/>
      <c r="U11" s="205"/>
      <c r="V11" s="205"/>
      <c r="W11" s="205"/>
      <c r="X11" s="206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</row>
    <row r="12" spans="1:35" x14ac:dyDescent="0.25">
      <c r="A12" s="36" t="str">
        <f>IF(Orth!A12="","",Orth!A12)</f>
        <v>NOM 09</v>
      </c>
      <c r="B12" s="37" t="str">
        <f>IF(Orth!B12="","",Orth!B12)</f>
        <v>Prénom 09</v>
      </c>
      <c r="C12" s="115" t="str">
        <f t="shared" si="0"/>
        <v>NOM 09 Prénom 09</v>
      </c>
      <c r="D12" s="26"/>
      <c r="E12" s="27"/>
      <c r="F12" s="27"/>
      <c r="G12" s="27"/>
      <c r="H12" s="27"/>
      <c r="I12" s="27"/>
      <c r="J12" s="27"/>
      <c r="K12" s="28"/>
      <c r="L12" s="12" t="str">
        <f t="shared" si="1"/>
        <v/>
      </c>
      <c r="M12" s="7"/>
      <c r="N12" s="7"/>
      <c r="O12" s="7"/>
      <c r="P12" s="204"/>
      <c r="Q12" s="205"/>
      <c r="R12" s="205"/>
      <c r="S12" s="205"/>
      <c r="T12" s="205"/>
      <c r="U12" s="205"/>
      <c r="V12" s="205"/>
      <c r="W12" s="205"/>
      <c r="X12" s="206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</row>
    <row r="13" spans="1:35" x14ac:dyDescent="0.25">
      <c r="A13" s="36" t="str">
        <f>IF(Orth!A13="","",Orth!A13)</f>
        <v>NOM 10</v>
      </c>
      <c r="B13" s="37" t="str">
        <f>IF(Orth!B13="","",Orth!B13)</f>
        <v>Prénom 10</v>
      </c>
      <c r="C13" s="115" t="str">
        <f t="shared" si="0"/>
        <v>NOM 10 Prénom 10</v>
      </c>
      <c r="D13" s="26"/>
      <c r="E13" s="27"/>
      <c r="F13" s="27"/>
      <c r="G13" s="27"/>
      <c r="H13" s="27"/>
      <c r="I13" s="27"/>
      <c r="J13" s="27"/>
      <c r="K13" s="28"/>
      <c r="L13" s="12" t="str">
        <f t="shared" si="1"/>
        <v/>
      </c>
      <c r="M13" s="7"/>
      <c r="N13" s="7"/>
      <c r="O13" s="7"/>
      <c r="P13" s="204"/>
      <c r="Q13" s="205"/>
      <c r="R13" s="205"/>
      <c r="S13" s="205"/>
      <c r="T13" s="205"/>
      <c r="U13" s="205"/>
      <c r="V13" s="205"/>
      <c r="W13" s="205"/>
      <c r="X13" s="206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</row>
    <row r="14" spans="1:35" x14ac:dyDescent="0.25">
      <c r="A14" s="36" t="str">
        <f>IF(Orth!A14="","",Orth!A14)</f>
        <v>NOM 11</v>
      </c>
      <c r="B14" s="37" t="str">
        <f>IF(Orth!B14="","",Orth!B14)</f>
        <v>Prénom 11</v>
      </c>
      <c r="C14" s="115" t="str">
        <f t="shared" si="0"/>
        <v>NOM 11 Prénom 11</v>
      </c>
      <c r="D14" s="26"/>
      <c r="E14" s="27"/>
      <c r="F14" s="27"/>
      <c r="G14" s="27"/>
      <c r="H14" s="27"/>
      <c r="I14" s="27"/>
      <c r="J14" s="27"/>
      <c r="K14" s="28"/>
      <c r="L14" s="12" t="str">
        <f t="shared" si="1"/>
        <v/>
      </c>
      <c r="M14" s="7"/>
      <c r="N14" s="7"/>
      <c r="O14" s="7"/>
      <c r="P14" s="204"/>
      <c r="Q14" s="205"/>
      <c r="R14" s="205"/>
      <c r="S14" s="205"/>
      <c r="T14" s="205"/>
      <c r="U14" s="205"/>
      <c r="V14" s="205"/>
      <c r="W14" s="205"/>
      <c r="X14" s="206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</row>
    <row r="15" spans="1:35" x14ac:dyDescent="0.25">
      <c r="A15" s="36" t="str">
        <f>IF(Orth!A15="","",Orth!A15)</f>
        <v>NOM 12</v>
      </c>
      <c r="B15" s="37" t="str">
        <f>IF(Orth!B15="","",Orth!B15)</f>
        <v>Prénom 12</v>
      </c>
      <c r="C15" s="115" t="str">
        <f t="shared" si="0"/>
        <v>NOM 12 Prénom 12</v>
      </c>
      <c r="D15" s="26"/>
      <c r="E15" s="27"/>
      <c r="F15" s="27"/>
      <c r="G15" s="27"/>
      <c r="H15" s="27"/>
      <c r="I15" s="27"/>
      <c r="J15" s="27"/>
      <c r="K15" s="28"/>
      <c r="L15" s="12" t="str">
        <f t="shared" si="1"/>
        <v/>
      </c>
      <c r="M15" s="7"/>
      <c r="N15" s="7"/>
      <c r="O15" s="7"/>
      <c r="P15" s="204"/>
      <c r="Q15" s="205"/>
      <c r="R15" s="205"/>
      <c r="S15" s="205"/>
      <c r="T15" s="205"/>
      <c r="U15" s="205"/>
      <c r="V15" s="205"/>
      <c r="W15" s="205"/>
      <c r="X15" s="206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</row>
    <row r="16" spans="1:35" x14ac:dyDescent="0.25">
      <c r="A16" s="36" t="str">
        <f>IF(Orth!A16="","",Orth!A16)</f>
        <v>NOM 13</v>
      </c>
      <c r="B16" s="37" t="str">
        <f>IF(Orth!B16="","",Orth!B16)</f>
        <v>Prénom 13</v>
      </c>
      <c r="C16" s="115" t="str">
        <f t="shared" si="0"/>
        <v>NOM 13 Prénom 13</v>
      </c>
      <c r="D16" s="26"/>
      <c r="E16" s="27"/>
      <c r="F16" s="27"/>
      <c r="G16" s="27"/>
      <c r="H16" s="27"/>
      <c r="I16" s="27"/>
      <c r="J16" s="27"/>
      <c r="K16" s="28"/>
      <c r="L16" s="12" t="str">
        <f t="shared" si="1"/>
        <v/>
      </c>
      <c r="M16" s="7"/>
      <c r="N16" s="7"/>
      <c r="O16" s="7"/>
      <c r="P16" s="204"/>
      <c r="Q16" s="205"/>
      <c r="R16" s="205"/>
      <c r="S16" s="205"/>
      <c r="T16" s="205"/>
      <c r="U16" s="205"/>
      <c r="V16" s="205"/>
      <c r="W16" s="205"/>
      <c r="X16" s="206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</row>
    <row r="17" spans="1:35" x14ac:dyDescent="0.25">
      <c r="A17" s="36" t="str">
        <f>IF(Orth!A17="","",Orth!A17)</f>
        <v>NOM 14</v>
      </c>
      <c r="B17" s="37" t="str">
        <f>IF(Orth!B17="","",Orth!B17)</f>
        <v>Prénom 14</v>
      </c>
      <c r="C17" s="115" t="str">
        <f t="shared" si="0"/>
        <v>NOM 14 Prénom 14</v>
      </c>
      <c r="D17" s="26"/>
      <c r="E17" s="27"/>
      <c r="F17" s="27"/>
      <c r="G17" s="27"/>
      <c r="H17" s="27"/>
      <c r="I17" s="27"/>
      <c r="J17" s="27"/>
      <c r="K17" s="28"/>
      <c r="L17" s="12" t="str">
        <f t="shared" si="1"/>
        <v/>
      </c>
      <c r="M17" s="7"/>
      <c r="N17" s="7"/>
      <c r="O17" s="7"/>
      <c r="P17" s="204"/>
      <c r="Q17" s="205"/>
      <c r="R17" s="205"/>
      <c r="S17" s="205"/>
      <c r="T17" s="205"/>
      <c r="U17" s="205"/>
      <c r="V17" s="205"/>
      <c r="W17" s="205"/>
      <c r="X17" s="206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</row>
    <row r="18" spans="1:35" x14ac:dyDescent="0.25">
      <c r="A18" s="36" t="str">
        <f>IF(Orth!A18="","",Orth!A18)</f>
        <v>NOM 15</v>
      </c>
      <c r="B18" s="37" t="str">
        <f>IF(Orth!B18="","",Orth!B18)</f>
        <v>Prénom 15</v>
      </c>
      <c r="C18" s="115" t="str">
        <f t="shared" si="0"/>
        <v>NOM 15 Prénom 15</v>
      </c>
      <c r="D18" s="26"/>
      <c r="E18" s="27"/>
      <c r="F18" s="27"/>
      <c r="G18" s="27"/>
      <c r="H18" s="27"/>
      <c r="I18" s="27"/>
      <c r="J18" s="27"/>
      <c r="K18" s="28"/>
      <c r="L18" s="12" t="str">
        <f t="shared" si="1"/>
        <v/>
      </c>
      <c r="M18" s="7"/>
      <c r="N18" s="7"/>
      <c r="O18" s="7"/>
      <c r="P18" s="204"/>
      <c r="Q18" s="205"/>
      <c r="R18" s="205"/>
      <c r="S18" s="205"/>
      <c r="T18" s="205"/>
      <c r="U18" s="205"/>
      <c r="V18" s="205"/>
      <c r="W18" s="205"/>
      <c r="X18" s="206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</row>
    <row r="19" spans="1:35" x14ac:dyDescent="0.25">
      <c r="A19" s="36" t="str">
        <f>IF(Orth!A19="","",Orth!A19)</f>
        <v>NOM 16</v>
      </c>
      <c r="B19" s="37" t="str">
        <f>IF(Orth!B19="","",Orth!B19)</f>
        <v>Prénom 16</v>
      </c>
      <c r="C19" s="115" t="str">
        <f t="shared" si="0"/>
        <v>NOM 16 Prénom 16</v>
      </c>
      <c r="D19" s="26"/>
      <c r="E19" s="27"/>
      <c r="F19" s="27"/>
      <c r="G19" s="27"/>
      <c r="H19" s="27"/>
      <c r="I19" s="27"/>
      <c r="J19" s="27"/>
      <c r="K19" s="28"/>
      <c r="L19" s="12" t="str">
        <f t="shared" si="1"/>
        <v/>
      </c>
      <c r="M19" s="7"/>
      <c r="N19" s="7"/>
      <c r="O19" s="7"/>
      <c r="P19" s="204"/>
      <c r="Q19" s="205"/>
      <c r="R19" s="205"/>
      <c r="S19" s="205"/>
      <c r="T19" s="205"/>
      <c r="U19" s="205"/>
      <c r="V19" s="205"/>
      <c r="W19" s="205"/>
      <c r="X19" s="206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</row>
    <row r="20" spans="1:35" x14ac:dyDescent="0.25">
      <c r="A20" s="36" t="str">
        <f>IF(Orth!A20="","",Orth!A20)</f>
        <v>NOM 17</v>
      </c>
      <c r="B20" s="37" t="str">
        <f>IF(Orth!B20="","",Orth!B20)</f>
        <v>Prénom 17</v>
      </c>
      <c r="C20" s="115" t="str">
        <f t="shared" si="0"/>
        <v>NOM 17 Prénom 17</v>
      </c>
      <c r="D20" s="26"/>
      <c r="E20" s="27"/>
      <c r="F20" s="27"/>
      <c r="G20" s="27"/>
      <c r="H20" s="27"/>
      <c r="I20" s="27"/>
      <c r="J20" s="27"/>
      <c r="K20" s="28"/>
      <c r="L20" s="12" t="str">
        <f t="shared" si="1"/>
        <v/>
      </c>
      <c r="M20" s="7"/>
      <c r="N20" s="7"/>
      <c r="O20" s="7"/>
      <c r="P20" s="204"/>
      <c r="Q20" s="205"/>
      <c r="R20" s="205"/>
      <c r="S20" s="205"/>
      <c r="T20" s="205"/>
      <c r="U20" s="205"/>
      <c r="V20" s="205"/>
      <c r="W20" s="205"/>
      <c r="X20" s="206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</row>
    <row r="21" spans="1:35" ht="15.75" thickBot="1" x14ac:dyDescent="0.3">
      <c r="A21" s="36" t="str">
        <f>IF(Orth!A21="","",Orth!A21)</f>
        <v>NOM 18</v>
      </c>
      <c r="B21" s="37" t="str">
        <f>IF(Orth!B21="","",Orth!B21)</f>
        <v>Prénom 18</v>
      </c>
      <c r="C21" s="115" t="str">
        <f t="shared" si="0"/>
        <v>NOM 18 Prénom 18</v>
      </c>
      <c r="D21" s="26"/>
      <c r="E21" s="27"/>
      <c r="F21" s="27"/>
      <c r="G21" s="27"/>
      <c r="H21" s="27"/>
      <c r="I21" s="27"/>
      <c r="J21" s="27"/>
      <c r="K21" s="28"/>
      <c r="L21" s="12" t="str">
        <f t="shared" si="1"/>
        <v/>
      </c>
      <c r="M21" s="7"/>
      <c r="N21" s="7"/>
      <c r="O21" s="7"/>
      <c r="P21" s="207"/>
      <c r="Q21" s="208"/>
      <c r="R21" s="208"/>
      <c r="S21" s="208"/>
      <c r="T21" s="208"/>
      <c r="U21" s="208"/>
      <c r="V21" s="208"/>
      <c r="W21" s="208"/>
      <c r="X21" s="209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</row>
    <row r="22" spans="1:35" x14ac:dyDescent="0.25">
      <c r="A22" s="36" t="str">
        <f>IF(Orth!A22="","",Orth!A22)</f>
        <v>NOM 19</v>
      </c>
      <c r="B22" s="37" t="str">
        <f>IF(Orth!B22="","",Orth!B22)</f>
        <v>Prénom 19</v>
      </c>
      <c r="C22" s="115" t="str">
        <f t="shared" si="0"/>
        <v>NOM 19 Prénom 19</v>
      </c>
      <c r="D22" s="26"/>
      <c r="E22" s="27"/>
      <c r="F22" s="27"/>
      <c r="G22" s="27"/>
      <c r="H22" s="27"/>
      <c r="I22" s="27"/>
      <c r="J22" s="27"/>
      <c r="K22" s="28"/>
      <c r="L22" s="12" t="str">
        <f t="shared" si="1"/>
        <v/>
      </c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</row>
    <row r="23" spans="1:35" ht="15.75" thickBot="1" x14ac:dyDescent="0.3">
      <c r="A23" s="36" t="str">
        <f>IF(Orth!A23="","",Orth!A23)</f>
        <v>NOM 20</v>
      </c>
      <c r="B23" s="37" t="str">
        <f>IF(Orth!B23="","",Orth!B23)</f>
        <v>Prénom 20</v>
      </c>
      <c r="C23" s="115" t="str">
        <f t="shared" si="0"/>
        <v>NOM 20 Prénom 20</v>
      </c>
      <c r="D23" s="26"/>
      <c r="E23" s="27"/>
      <c r="F23" s="27"/>
      <c r="G23" s="27"/>
      <c r="H23" s="27"/>
      <c r="I23" s="27"/>
      <c r="J23" s="27"/>
      <c r="K23" s="28"/>
      <c r="L23" s="12" t="str">
        <f t="shared" si="1"/>
        <v/>
      </c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</row>
    <row r="24" spans="1:35" ht="15.75" customHeight="1" thickBot="1" x14ac:dyDescent="0.3">
      <c r="A24" s="36" t="str">
        <f>IF(Orth!A24="","",Orth!A24)</f>
        <v>NOM 21</v>
      </c>
      <c r="B24" s="37" t="str">
        <f>IF(Orth!B24="","",Orth!B24)</f>
        <v>Prénom 21</v>
      </c>
      <c r="C24" s="115" t="str">
        <f t="shared" si="0"/>
        <v>NOM 21 Prénom 21</v>
      </c>
      <c r="D24" s="26"/>
      <c r="E24" s="27"/>
      <c r="F24" s="27"/>
      <c r="G24" s="27"/>
      <c r="H24" s="27"/>
      <c r="I24" s="27"/>
      <c r="J24" s="27"/>
      <c r="K24" s="28"/>
      <c r="L24" s="12" t="str">
        <f t="shared" si="1"/>
        <v/>
      </c>
      <c r="M24" s="7"/>
      <c r="N24" s="7"/>
      <c r="O24" s="7"/>
      <c r="P24" s="7"/>
      <c r="Q24" s="211" t="s">
        <v>182</v>
      </c>
      <c r="R24" s="212"/>
      <c r="S24" s="7"/>
      <c r="T24" s="7"/>
      <c r="U24" s="7"/>
      <c r="V24" s="7"/>
      <c r="W24" s="7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</row>
    <row r="25" spans="1:35" ht="15.75" customHeight="1" thickBot="1" x14ac:dyDescent="0.3">
      <c r="A25" s="36" t="str">
        <f>IF(Orth!A25="","",Orth!A25)</f>
        <v>NOM 22</v>
      </c>
      <c r="B25" s="37" t="str">
        <f>IF(Orth!B25="","",Orth!B25)</f>
        <v>Prénom 22</v>
      </c>
      <c r="C25" s="115" t="str">
        <f t="shared" si="0"/>
        <v>NOM 22 Prénom 22</v>
      </c>
      <c r="D25" s="26"/>
      <c r="E25" s="27"/>
      <c r="F25" s="27"/>
      <c r="G25" s="27"/>
      <c r="H25" s="27"/>
      <c r="I25" s="27"/>
      <c r="J25" s="27"/>
      <c r="K25" s="28"/>
      <c r="L25" s="12" t="str">
        <f t="shared" si="1"/>
        <v/>
      </c>
      <c r="M25" s="7"/>
      <c r="N25" s="7"/>
      <c r="O25" s="7"/>
      <c r="P25" s="7"/>
      <c r="Q25" s="213">
        <f>IF(COUNT(L4:L32)&gt;0,AVERAGE(L4:L32),"")</f>
        <v>12</v>
      </c>
      <c r="R25" s="214"/>
      <c r="S25" s="7"/>
      <c r="T25" s="7"/>
      <c r="U25" s="7"/>
      <c r="V25" s="7"/>
      <c r="W25" s="7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</row>
    <row r="26" spans="1:35" ht="15.75" customHeight="1" thickBot="1" x14ac:dyDescent="0.3">
      <c r="A26" s="36" t="str">
        <f>IF(Orth!A26="","",Orth!A26)</f>
        <v>NOM 23</v>
      </c>
      <c r="B26" s="37" t="str">
        <f>IF(Orth!B26="","",Orth!B26)</f>
        <v>Prénom 23</v>
      </c>
      <c r="C26" s="115" t="str">
        <f t="shared" si="0"/>
        <v>NOM 23 Prénom 23</v>
      </c>
      <c r="D26" s="26"/>
      <c r="E26" s="27"/>
      <c r="F26" s="27"/>
      <c r="G26" s="27"/>
      <c r="H26" s="27"/>
      <c r="I26" s="27"/>
      <c r="J26" s="27"/>
      <c r="K26" s="28"/>
      <c r="L26" s="12" t="str">
        <f t="shared" si="1"/>
        <v/>
      </c>
      <c r="M26" s="7"/>
      <c r="N26" s="7"/>
      <c r="O26" s="7"/>
      <c r="P26" s="7"/>
      <c r="Q26" s="213"/>
      <c r="R26" s="214"/>
      <c r="S26" s="7"/>
      <c r="T26" s="7"/>
      <c r="U26" s="7"/>
      <c r="V26" s="7"/>
      <c r="W26" s="7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</row>
    <row r="27" spans="1:35" x14ac:dyDescent="0.25">
      <c r="A27" s="36" t="str">
        <f>IF(Orth!A27="","",Orth!A27)</f>
        <v>NOM 24</v>
      </c>
      <c r="B27" s="37" t="str">
        <f>IF(Orth!B27="","",Orth!B27)</f>
        <v>Prénom 24</v>
      </c>
      <c r="C27" s="115" t="str">
        <f t="shared" si="0"/>
        <v>NOM 24 Prénom 24</v>
      </c>
      <c r="D27" s="26"/>
      <c r="E27" s="27"/>
      <c r="F27" s="27"/>
      <c r="G27" s="27"/>
      <c r="H27" s="27"/>
      <c r="I27" s="27"/>
      <c r="J27" s="27"/>
      <c r="K27" s="28"/>
      <c r="L27" s="12" t="str">
        <f t="shared" si="1"/>
        <v/>
      </c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</row>
    <row r="28" spans="1:35" x14ac:dyDescent="0.25">
      <c r="A28" s="36" t="str">
        <f>IF(Orth!A28="","",Orth!A28)</f>
        <v>NOM 25</v>
      </c>
      <c r="B28" s="37" t="str">
        <f>IF(Orth!B28="","",Orth!B28)</f>
        <v>Prénom 25</v>
      </c>
      <c r="C28" s="115" t="str">
        <f t="shared" si="0"/>
        <v>NOM 25 Prénom 25</v>
      </c>
      <c r="D28" s="26"/>
      <c r="E28" s="27"/>
      <c r="F28" s="27"/>
      <c r="G28" s="27"/>
      <c r="H28" s="27"/>
      <c r="I28" s="27"/>
      <c r="J28" s="27"/>
      <c r="K28" s="28"/>
      <c r="L28" s="12" t="str">
        <f t="shared" si="1"/>
        <v/>
      </c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</row>
    <row r="29" spans="1:35" x14ac:dyDescent="0.25">
      <c r="A29" s="36" t="str">
        <f>IF(Orth!A29="","",Orth!A29)</f>
        <v>NOM 26</v>
      </c>
      <c r="B29" s="37" t="str">
        <f>IF(Orth!B29="","",Orth!B29)</f>
        <v>Prénom 26</v>
      </c>
      <c r="C29" s="115" t="str">
        <f t="shared" si="0"/>
        <v>NOM 26 Prénom 26</v>
      </c>
      <c r="D29" s="26"/>
      <c r="E29" s="27"/>
      <c r="F29" s="27"/>
      <c r="G29" s="27"/>
      <c r="H29" s="27"/>
      <c r="I29" s="27"/>
      <c r="J29" s="27"/>
      <c r="K29" s="28"/>
      <c r="L29" s="12" t="str">
        <f t="shared" si="1"/>
        <v/>
      </c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</row>
    <row r="30" spans="1:35" x14ac:dyDescent="0.25">
      <c r="A30" s="36" t="str">
        <f>IF(Orth!A30="","",Orth!A30)</f>
        <v>NOM 27</v>
      </c>
      <c r="B30" s="37" t="str">
        <f>IF(Orth!B30="","",Orth!B30)</f>
        <v>Prénom 27</v>
      </c>
      <c r="C30" s="115" t="str">
        <f t="shared" si="0"/>
        <v>NOM 27 Prénom 27</v>
      </c>
      <c r="D30" s="26"/>
      <c r="E30" s="27"/>
      <c r="F30" s="27"/>
      <c r="G30" s="27"/>
      <c r="H30" s="27"/>
      <c r="I30" s="27"/>
      <c r="J30" s="27"/>
      <c r="K30" s="28"/>
      <c r="L30" s="12" t="str">
        <f t="shared" si="1"/>
        <v/>
      </c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</row>
    <row r="31" spans="1:35" x14ac:dyDescent="0.25">
      <c r="A31" s="36" t="str">
        <f>IF(Orth!A31="","",Orth!A31)</f>
        <v>NOM 28</v>
      </c>
      <c r="B31" s="37" t="str">
        <f>IF(Orth!B31="","",Orth!B31)</f>
        <v>Prénom 28</v>
      </c>
      <c r="C31" s="115" t="str">
        <f t="shared" si="0"/>
        <v>NOM 28 Prénom 28</v>
      </c>
      <c r="D31" s="26"/>
      <c r="E31" s="27"/>
      <c r="F31" s="27"/>
      <c r="G31" s="27"/>
      <c r="H31" s="27"/>
      <c r="I31" s="27"/>
      <c r="J31" s="27"/>
      <c r="K31" s="28"/>
      <c r="L31" s="12" t="str">
        <f t="shared" si="1"/>
        <v/>
      </c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</row>
    <row r="32" spans="1:35" ht="15.75" thickBot="1" x14ac:dyDescent="0.3">
      <c r="A32" s="38" t="str">
        <f>IF(Orth!A32="","",Orth!A32)</f>
        <v>NOM 29</v>
      </c>
      <c r="B32" s="39" t="str">
        <f>IF(Orth!B32="","",Orth!B32)</f>
        <v>Prénom 29</v>
      </c>
      <c r="C32" s="116" t="str">
        <f t="shared" si="0"/>
        <v>NOM 29 Prénom 29</v>
      </c>
      <c r="D32" s="29"/>
      <c r="E32" s="30"/>
      <c r="F32" s="30"/>
      <c r="G32" s="30"/>
      <c r="H32" s="30"/>
      <c r="I32" s="30"/>
      <c r="J32" s="30"/>
      <c r="K32" s="31"/>
      <c r="L32" s="43" t="str">
        <f t="shared" si="1"/>
        <v/>
      </c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</row>
    <row r="33" spans="1:35" x14ac:dyDescent="0.25">
      <c r="A33" s="5"/>
      <c r="B33" s="5"/>
      <c r="C33" s="5"/>
      <c r="D33" s="6"/>
      <c r="E33" s="6"/>
      <c r="F33" s="6"/>
      <c r="G33" s="6"/>
      <c r="H33" s="6"/>
      <c r="I33" s="6"/>
      <c r="J33" s="6"/>
      <c r="K33" s="6"/>
      <c r="L33" s="7" t="str">
        <f t="shared" ref="L33" si="2">IF(D33="","",AVERAGE(D33:K33))</f>
        <v/>
      </c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</row>
    <row r="34" spans="1:35" x14ac:dyDescent="0.25">
      <c r="A34" s="5"/>
      <c r="B34" s="5"/>
      <c r="C34" s="5"/>
      <c r="D34" s="6"/>
      <c r="E34" s="6"/>
      <c r="F34" s="6"/>
      <c r="G34" s="6"/>
      <c r="H34" s="6"/>
      <c r="I34" s="6"/>
      <c r="J34" s="6"/>
      <c r="K34" s="6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</row>
    <row r="35" spans="1:35" x14ac:dyDescent="0.25">
      <c r="A35" s="5"/>
      <c r="B35" s="5"/>
      <c r="C35" s="5"/>
      <c r="D35" s="6"/>
      <c r="E35" s="6"/>
      <c r="F35" s="6"/>
      <c r="G35" s="6"/>
      <c r="H35" s="6"/>
      <c r="I35" s="6"/>
      <c r="J35" s="6"/>
      <c r="K35" s="6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</row>
    <row r="36" spans="1:35" x14ac:dyDescent="0.25">
      <c r="A36" s="5"/>
      <c r="B36" s="5"/>
      <c r="C36" s="5"/>
      <c r="D36" s="6"/>
      <c r="E36" s="6"/>
      <c r="F36" s="6"/>
      <c r="G36" s="6"/>
      <c r="H36" s="6"/>
      <c r="I36" s="6"/>
      <c r="J36" s="6"/>
      <c r="K36" s="6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</row>
    <row r="37" spans="1:35" x14ac:dyDescent="0.25">
      <c r="A37" s="5"/>
      <c r="B37" s="5"/>
      <c r="C37" s="5"/>
      <c r="D37" s="6"/>
      <c r="E37" s="6"/>
      <c r="F37" s="6"/>
      <c r="G37" s="6"/>
      <c r="H37" s="6"/>
      <c r="I37" s="6"/>
      <c r="J37" s="6"/>
      <c r="K37" s="6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</row>
    <row r="38" spans="1:35" x14ac:dyDescent="0.25">
      <c r="A38" s="5"/>
      <c r="B38" s="5"/>
      <c r="C38" s="5"/>
      <c r="D38" s="6"/>
      <c r="E38" s="6"/>
      <c r="F38" s="6"/>
      <c r="G38" s="6"/>
      <c r="H38" s="6"/>
      <c r="I38" s="6"/>
      <c r="J38" s="6"/>
      <c r="K38" s="6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</row>
    <row r="39" spans="1:35" x14ac:dyDescent="0.25">
      <c r="A39" s="5"/>
      <c r="B39" s="5"/>
      <c r="C39" s="5"/>
      <c r="D39" s="6"/>
      <c r="E39" s="6"/>
      <c r="F39" s="6"/>
      <c r="G39" s="6"/>
      <c r="H39" s="6"/>
      <c r="I39" s="6"/>
      <c r="J39" s="6"/>
      <c r="K39" s="6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</row>
    <row r="40" spans="1:35" x14ac:dyDescent="0.25">
      <c r="A40" s="5"/>
      <c r="B40" s="5"/>
      <c r="C40" s="5"/>
      <c r="D40" s="6"/>
      <c r="E40" s="6"/>
      <c r="F40" s="6"/>
      <c r="G40" s="6"/>
      <c r="H40" s="6"/>
      <c r="I40" s="6"/>
      <c r="J40" s="6"/>
      <c r="K40" s="6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</row>
    <row r="41" spans="1:35" x14ac:dyDescent="0.25">
      <c r="A41" s="5"/>
      <c r="B41" s="5"/>
      <c r="C41" s="5"/>
      <c r="D41" s="6"/>
      <c r="E41" s="6"/>
      <c r="F41" s="6"/>
      <c r="G41" s="6"/>
      <c r="H41" s="6"/>
      <c r="I41" s="6"/>
      <c r="J41" s="6"/>
      <c r="K41" s="6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</row>
    <row r="42" spans="1:35" x14ac:dyDescent="0.25">
      <c r="A42" s="5"/>
      <c r="B42" s="5"/>
      <c r="C42" s="5"/>
      <c r="D42" s="6"/>
      <c r="E42" s="6"/>
      <c r="F42" s="6"/>
      <c r="G42" s="6"/>
      <c r="H42" s="6"/>
      <c r="I42" s="6"/>
      <c r="J42" s="6"/>
      <c r="K42" s="6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</row>
    <row r="43" spans="1:35" x14ac:dyDescent="0.25">
      <c r="A43" s="5"/>
      <c r="B43" s="5"/>
      <c r="C43" s="5"/>
      <c r="D43" s="6"/>
      <c r="E43" s="6"/>
      <c r="F43" s="6"/>
      <c r="G43" s="6"/>
      <c r="H43" s="6"/>
      <c r="I43" s="6"/>
      <c r="J43" s="6"/>
      <c r="K43" s="6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</row>
    <row r="44" spans="1:35" x14ac:dyDescent="0.25">
      <c r="A44" s="5"/>
      <c r="B44" s="5"/>
      <c r="C44" s="5"/>
      <c r="D44" s="6"/>
      <c r="E44" s="6"/>
      <c r="F44" s="6"/>
      <c r="G44" s="6"/>
      <c r="H44" s="6"/>
      <c r="I44" s="6"/>
      <c r="J44" s="6"/>
      <c r="K44" s="6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</row>
    <row r="45" spans="1:35" x14ac:dyDescent="0.25">
      <c r="A45" s="5"/>
      <c r="B45" s="5"/>
      <c r="C45" s="5"/>
      <c r="D45" s="6"/>
      <c r="E45" s="6"/>
      <c r="F45" s="6"/>
      <c r="G45" s="6"/>
      <c r="H45" s="6"/>
      <c r="I45" s="6"/>
      <c r="J45" s="6"/>
      <c r="K45" s="6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</row>
    <row r="46" spans="1:35" x14ac:dyDescent="0.25">
      <c r="A46" s="5"/>
      <c r="B46" s="5"/>
      <c r="C46" s="5"/>
      <c r="D46" s="6"/>
      <c r="E46" s="6"/>
      <c r="F46" s="6"/>
      <c r="G46" s="6"/>
      <c r="H46" s="6"/>
      <c r="I46" s="6"/>
      <c r="J46" s="6"/>
      <c r="K46" s="6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</row>
    <row r="47" spans="1:35" x14ac:dyDescent="0.25">
      <c r="A47" s="5"/>
      <c r="B47" s="5"/>
      <c r="C47" s="5"/>
      <c r="D47" s="6"/>
      <c r="E47" s="6"/>
      <c r="F47" s="6"/>
      <c r="G47" s="6"/>
      <c r="H47" s="6"/>
      <c r="I47" s="6"/>
      <c r="J47" s="6"/>
      <c r="K47" s="6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</row>
    <row r="48" spans="1:35" x14ac:dyDescent="0.25">
      <c r="A48" s="5"/>
      <c r="B48" s="5"/>
      <c r="C48" s="5"/>
      <c r="D48" s="6"/>
      <c r="E48" s="6"/>
      <c r="F48" s="6"/>
      <c r="G48" s="6"/>
      <c r="H48" s="6"/>
      <c r="I48" s="6"/>
      <c r="J48" s="6"/>
      <c r="K48" s="6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</row>
    <row r="49" spans="1:35" x14ac:dyDescent="0.25">
      <c r="A49" s="5"/>
      <c r="B49" s="5"/>
      <c r="C49" s="5"/>
      <c r="D49" s="6"/>
      <c r="E49" s="6"/>
      <c r="F49" s="6"/>
      <c r="G49" s="6"/>
      <c r="H49" s="6"/>
      <c r="I49" s="6"/>
      <c r="J49" s="6"/>
      <c r="K49" s="6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</row>
    <row r="50" spans="1:35" x14ac:dyDescent="0.25">
      <c r="A50" s="5"/>
      <c r="B50" s="5"/>
      <c r="C50" s="5"/>
      <c r="D50" s="6"/>
      <c r="E50" s="6"/>
      <c r="F50" s="6"/>
      <c r="G50" s="6"/>
      <c r="H50" s="6"/>
      <c r="I50" s="6"/>
      <c r="J50" s="6"/>
      <c r="K50" s="6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</row>
    <row r="51" spans="1:35" x14ac:dyDescent="0.25">
      <c r="A51" s="5"/>
      <c r="B51" s="5"/>
      <c r="C51" s="5"/>
      <c r="D51" s="6"/>
      <c r="E51" s="6"/>
      <c r="F51" s="6"/>
      <c r="G51" s="6"/>
      <c r="H51" s="6"/>
      <c r="I51" s="6"/>
      <c r="J51" s="6"/>
      <c r="K51" s="6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</row>
    <row r="52" spans="1:35" x14ac:dyDescent="0.25">
      <c r="A52" s="5"/>
      <c r="B52" s="5"/>
      <c r="C52" s="5"/>
      <c r="D52" s="6"/>
      <c r="E52" s="6"/>
      <c r="F52" s="6"/>
      <c r="G52" s="6"/>
      <c r="H52" s="6"/>
      <c r="I52" s="6"/>
      <c r="J52" s="6"/>
      <c r="K52" s="6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</row>
    <row r="53" spans="1:35" x14ac:dyDescent="0.25">
      <c r="A53" s="5"/>
      <c r="B53" s="5"/>
      <c r="C53" s="5"/>
      <c r="D53" s="6"/>
      <c r="E53" s="6"/>
      <c r="F53" s="6"/>
      <c r="G53" s="6"/>
      <c r="H53" s="6"/>
      <c r="I53" s="6"/>
      <c r="J53" s="6"/>
      <c r="K53" s="6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</row>
    <row r="54" spans="1:35" x14ac:dyDescent="0.25">
      <c r="A54" s="5"/>
      <c r="B54" s="5"/>
      <c r="C54" s="5"/>
      <c r="D54" s="6"/>
      <c r="E54" s="6"/>
      <c r="F54" s="6"/>
      <c r="G54" s="6"/>
      <c r="H54" s="6"/>
      <c r="I54" s="6"/>
      <c r="J54" s="6"/>
      <c r="K54" s="6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</row>
    <row r="55" spans="1:35" x14ac:dyDescent="0.25">
      <c r="A55" s="5"/>
      <c r="B55" s="5"/>
      <c r="C55" s="5"/>
      <c r="D55" s="6"/>
      <c r="E55" s="6"/>
      <c r="F55" s="6"/>
      <c r="G55" s="6"/>
      <c r="H55" s="6"/>
      <c r="I55" s="6"/>
      <c r="J55" s="6"/>
      <c r="K55" s="6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</row>
    <row r="56" spans="1:35" x14ac:dyDescent="0.25">
      <c r="A56" s="5"/>
      <c r="B56" s="5"/>
      <c r="C56" s="5"/>
      <c r="D56" s="6"/>
      <c r="E56" s="6"/>
      <c r="F56" s="6"/>
      <c r="G56" s="6"/>
      <c r="H56" s="6"/>
      <c r="I56" s="6"/>
      <c r="J56" s="6"/>
      <c r="K56" s="6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</row>
    <row r="57" spans="1:35" x14ac:dyDescent="0.25">
      <c r="A57" s="5"/>
      <c r="B57" s="5"/>
      <c r="C57" s="5"/>
      <c r="D57" s="6"/>
      <c r="E57" s="6"/>
      <c r="F57" s="6"/>
      <c r="G57" s="6"/>
      <c r="H57" s="6"/>
      <c r="I57" s="6"/>
      <c r="J57" s="6"/>
      <c r="K57" s="6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</row>
    <row r="58" spans="1:35" x14ac:dyDescent="0.25">
      <c r="A58" s="5"/>
      <c r="B58" s="5"/>
      <c r="C58" s="5"/>
      <c r="D58" s="6"/>
      <c r="E58" s="6"/>
      <c r="F58" s="6"/>
      <c r="G58" s="6"/>
      <c r="H58" s="6"/>
      <c r="I58" s="6"/>
      <c r="J58" s="6"/>
      <c r="K58" s="6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</row>
    <row r="59" spans="1:35" x14ac:dyDescent="0.25">
      <c r="A59" s="5"/>
      <c r="B59" s="5"/>
      <c r="C59" s="5"/>
      <c r="D59" s="6"/>
      <c r="E59" s="6"/>
      <c r="F59" s="6"/>
      <c r="G59" s="6"/>
      <c r="H59" s="6"/>
      <c r="I59" s="6"/>
      <c r="J59" s="6"/>
      <c r="K59" s="6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</row>
    <row r="60" spans="1:35" x14ac:dyDescent="0.25">
      <c r="A60" s="5"/>
      <c r="B60" s="5"/>
      <c r="C60" s="5"/>
      <c r="D60" s="6"/>
      <c r="E60" s="6"/>
      <c r="F60" s="6"/>
      <c r="G60" s="6"/>
      <c r="H60" s="6"/>
      <c r="I60" s="6"/>
      <c r="J60" s="6"/>
      <c r="K60" s="6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</row>
    <row r="61" spans="1:35" x14ac:dyDescent="0.25">
      <c r="A61" s="5"/>
      <c r="B61" s="5"/>
      <c r="C61" s="5"/>
      <c r="D61" s="6"/>
      <c r="E61" s="6"/>
      <c r="F61" s="6"/>
      <c r="G61" s="6"/>
      <c r="H61" s="6"/>
      <c r="I61" s="6"/>
      <c r="J61" s="6"/>
      <c r="K61" s="6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</row>
    <row r="62" spans="1:35" x14ac:dyDescent="0.25">
      <c r="A62" s="5"/>
      <c r="B62" s="5"/>
      <c r="C62" s="5"/>
      <c r="D62" s="6"/>
      <c r="E62" s="6"/>
      <c r="F62" s="6"/>
      <c r="G62" s="6"/>
      <c r="H62" s="6"/>
      <c r="I62" s="6"/>
      <c r="J62" s="6"/>
      <c r="K62" s="6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</row>
    <row r="63" spans="1:35" x14ac:dyDescent="0.25">
      <c r="A63" s="5"/>
      <c r="B63" s="5"/>
      <c r="C63" s="5"/>
      <c r="D63" s="6"/>
      <c r="E63" s="6"/>
      <c r="F63" s="6"/>
      <c r="G63" s="6"/>
      <c r="H63" s="6"/>
      <c r="I63" s="6"/>
      <c r="J63" s="6"/>
      <c r="K63" s="6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</row>
    <row r="64" spans="1:35" x14ac:dyDescent="0.25">
      <c r="A64" s="5"/>
      <c r="B64" s="5"/>
      <c r="C64" s="5"/>
      <c r="D64" s="6"/>
      <c r="E64" s="6"/>
      <c r="F64" s="6"/>
      <c r="G64" s="6"/>
      <c r="H64" s="6"/>
      <c r="I64" s="6"/>
      <c r="J64" s="6"/>
      <c r="K64" s="6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</row>
    <row r="65" spans="1:35" x14ac:dyDescent="0.25">
      <c r="A65" s="5"/>
      <c r="B65" s="5"/>
      <c r="C65" s="5"/>
      <c r="D65" s="6"/>
      <c r="E65" s="6"/>
      <c r="F65" s="6"/>
      <c r="G65" s="6"/>
      <c r="H65" s="6"/>
      <c r="I65" s="6"/>
      <c r="J65" s="6"/>
      <c r="K65" s="6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</row>
    <row r="66" spans="1:35" x14ac:dyDescent="0.25">
      <c r="A66" s="5"/>
      <c r="B66" s="5"/>
      <c r="C66" s="5"/>
      <c r="D66" s="6"/>
      <c r="E66" s="6"/>
      <c r="F66" s="6"/>
      <c r="G66" s="6"/>
      <c r="H66" s="6"/>
      <c r="I66" s="6"/>
      <c r="J66" s="6"/>
      <c r="K66" s="6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</row>
    <row r="67" spans="1:35" x14ac:dyDescent="0.25">
      <c r="A67" s="5"/>
      <c r="B67" s="5"/>
      <c r="C67" s="5"/>
      <c r="D67" s="6"/>
      <c r="E67" s="6"/>
      <c r="F67" s="6"/>
      <c r="G67" s="6"/>
      <c r="H67" s="6"/>
      <c r="I67" s="6"/>
      <c r="J67" s="6"/>
      <c r="K67" s="6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</row>
    <row r="68" spans="1:35" x14ac:dyDescent="0.25">
      <c r="A68" s="5"/>
      <c r="B68" s="5"/>
      <c r="C68" s="5"/>
      <c r="D68" s="6"/>
      <c r="E68" s="6"/>
      <c r="F68" s="6"/>
      <c r="G68" s="6"/>
      <c r="H68" s="6"/>
      <c r="I68" s="6"/>
      <c r="J68" s="6"/>
      <c r="K68" s="6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</row>
    <row r="69" spans="1:35" x14ac:dyDescent="0.25">
      <c r="A69" s="5"/>
      <c r="B69" s="5"/>
      <c r="C69" s="5"/>
      <c r="D69" s="6"/>
      <c r="E69" s="6"/>
      <c r="F69" s="6"/>
      <c r="G69" s="6"/>
      <c r="H69" s="6"/>
      <c r="I69" s="6"/>
      <c r="J69" s="6"/>
      <c r="K69" s="6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</row>
    <row r="70" spans="1:35" x14ac:dyDescent="0.25">
      <c r="A70" s="5"/>
      <c r="B70" s="5"/>
      <c r="C70" s="5"/>
      <c r="D70" s="6"/>
      <c r="E70" s="6"/>
      <c r="F70" s="6"/>
      <c r="G70" s="6"/>
      <c r="H70" s="6"/>
      <c r="I70" s="6"/>
      <c r="J70" s="6"/>
      <c r="K70" s="6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</row>
    <row r="71" spans="1:35" x14ac:dyDescent="0.25">
      <c r="A71" s="5"/>
      <c r="B71" s="5"/>
      <c r="C71" s="5"/>
      <c r="D71" s="6"/>
      <c r="E71" s="6"/>
      <c r="F71" s="6"/>
      <c r="G71" s="6"/>
      <c r="H71" s="6"/>
      <c r="I71" s="6"/>
      <c r="J71" s="6"/>
      <c r="K71" s="6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</row>
  </sheetData>
  <sheetProtection sheet="1" objects="1" scenarios="1"/>
  <mergeCells count="5">
    <mergeCell ref="D1:K1"/>
    <mergeCell ref="A1:B1"/>
    <mergeCell ref="P3:X21"/>
    <mergeCell ref="Q24:R24"/>
    <mergeCell ref="Q25:R26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00FF"/>
  </sheetPr>
  <dimension ref="A1:AG71"/>
  <sheetViews>
    <sheetView workbookViewId="0">
      <selection sqref="A1:B1"/>
    </sheetView>
  </sheetViews>
  <sheetFormatPr baseColWidth="10" defaultRowHeight="15" x14ac:dyDescent="0.25"/>
  <cols>
    <col min="1" max="2" width="20.7109375" style="2" customWidth="1"/>
    <col min="3" max="3" width="35.7109375" style="2" customWidth="1"/>
    <col min="4" max="9" width="8.7109375" style="3" customWidth="1"/>
    <col min="10" max="10" width="13" style="1" bestFit="1" customWidth="1"/>
    <col min="11" max="13" width="11.42578125" style="1"/>
    <col min="14" max="14" width="2.7109375" style="1" customWidth="1"/>
    <col min="15" max="15" width="16.28515625" style="1" customWidth="1"/>
    <col min="16" max="16" width="2.7109375" style="1" customWidth="1"/>
    <col min="17" max="17" width="16.28515625" style="1" customWidth="1"/>
    <col min="18" max="18" width="2.7109375" style="1" customWidth="1"/>
    <col min="19" max="19" width="16.28515625" style="1" customWidth="1"/>
    <col min="20" max="20" width="2.7109375" style="1" customWidth="1"/>
    <col min="21" max="21" width="16.28515625" style="1" customWidth="1"/>
    <col min="22" max="22" width="2.7109375" customWidth="1"/>
  </cols>
  <sheetData>
    <row r="1" spans="1:33" ht="15.75" thickBot="1" x14ac:dyDescent="0.3">
      <c r="A1" s="197" t="s">
        <v>63</v>
      </c>
      <c r="B1" s="198"/>
      <c r="C1" s="103" t="str">
        <f>Orth!C1</f>
        <v>Période 1 - septembre-octobre</v>
      </c>
      <c r="D1" s="194" t="s">
        <v>4</v>
      </c>
      <c r="E1" s="195"/>
      <c r="F1" s="195"/>
      <c r="G1" s="195"/>
      <c r="H1" s="195"/>
      <c r="I1" s="195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</row>
    <row r="2" spans="1:33" ht="15.75" thickBot="1" x14ac:dyDescent="0.3">
      <c r="A2" s="5"/>
      <c r="B2" s="5"/>
      <c r="C2" s="5"/>
      <c r="D2" s="6"/>
      <c r="E2" s="6"/>
      <c r="F2" s="6"/>
      <c r="G2" s="6"/>
      <c r="H2" s="6"/>
      <c r="I2" s="6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</row>
    <row r="3" spans="1:33" ht="15.75" thickBot="1" x14ac:dyDescent="0.3">
      <c r="A3" s="4" t="s">
        <v>0</v>
      </c>
      <c r="B3" s="14" t="s">
        <v>1</v>
      </c>
      <c r="C3" s="16" t="s">
        <v>46</v>
      </c>
      <c r="D3" s="13">
        <v>1</v>
      </c>
      <c r="E3" s="15">
        <v>2</v>
      </c>
      <c r="F3" s="15">
        <v>3</v>
      </c>
      <c r="G3" s="15">
        <v>4</v>
      </c>
      <c r="H3" s="15">
        <v>5</v>
      </c>
      <c r="I3" s="15">
        <v>6</v>
      </c>
      <c r="J3" s="11" t="s">
        <v>3</v>
      </c>
      <c r="K3" s="69" t="s">
        <v>121</v>
      </c>
      <c r="L3" s="7"/>
      <c r="M3" s="7"/>
      <c r="N3" s="201"/>
      <c r="O3" s="202"/>
      <c r="P3" s="202"/>
      <c r="Q3" s="202"/>
      <c r="R3" s="202"/>
      <c r="S3" s="202"/>
      <c r="T3" s="202"/>
      <c r="U3" s="202"/>
      <c r="V3" s="203"/>
      <c r="W3" s="8"/>
      <c r="X3" s="8"/>
      <c r="Y3" s="8"/>
      <c r="Z3" s="8"/>
      <c r="AA3" s="8"/>
      <c r="AB3" s="8"/>
      <c r="AC3" s="8"/>
      <c r="AD3" s="8"/>
      <c r="AE3" s="8"/>
      <c r="AF3" s="8"/>
      <c r="AG3" s="8"/>
    </row>
    <row r="4" spans="1:33" x14ac:dyDescent="0.25">
      <c r="A4" s="36" t="str">
        <f>IF(Orth!A4="","",Orth!A4)</f>
        <v>NOM 01</v>
      </c>
      <c r="B4" s="37" t="str">
        <f>IF(Orth!B4="","",Orth!B4)</f>
        <v>Prénom 01</v>
      </c>
      <c r="C4" s="115" t="str">
        <f>CONCATENATE(A4," ",B4)</f>
        <v>NOM 01 Prénom 01</v>
      </c>
      <c r="D4" s="61">
        <v>0.9</v>
      </c>
      <c r="E4" s="62">
        <v>0.9</v>
      </c>
      <c r="F4" s="62">
        <v>0.9</v>
      </c>
      <c r="G4" s="62"/>
      <c r="H4" s="62"/>
      <c r="I4" s="62"/>
      <c r="J4" s="63">
        <f>IF(COUNT(D4:I4)&gt;0,AVERAGE(D4:I4),"")</f>
        <v>0.9</v>
      </c>
      <c r="K4" s="126" t="s">
        <v>124</v>
      </c>
      <c r="L4" s="7"/>
      <c r="M4" s="7"/>
      <c r="N4" s="204"/>
      <c r="O4" s="205"/>
      <c r="P4" s="205"/>
      <c r="Q4" s="205"/>
      <c r="R4" s="205"/>
      <c r="S4" s="205"/>
      <c r="T4" s="205"/>
      <c r="U4" s="205"/>
      <c r="V4" s="206"/>
      <c r="W4" s="8"/>
      <c r="X4" s="8"/>
      <c r="Y4" s="8"/>
      <c r="Z4" s="8"/>
      <c r="AA4" s="8"/>
      <c r="AB4" s="8"/>
      <c r="AC4" s="8"/>
      <c r="AD4" s="8"/>
      <c r="AE4" s="8"/>
      <c r="AF4" s="8"/>
      <c r="AG4" s="8"/>
    </row>
    <row r="5" spans="1:33" x14ac:dyDescent="0.25">
      <c r="A5" s="36" t="str">
        <f>IF(Orth!A5="","",Orth!A5)</f>
        <v>NOM 02</v>
      </c>
      <c r="B5" s="37" t="str">
        <f>IF(Orth!B5="","",Orth!B5)</f>
        <v>Prénom 02</v>
      </c>
      <c r="C5" s="115" t="str">
        <f t="shared" ref="C5:C32" si="0">CONCATENATE(A5," ",B5)</f>
        <v>NOM 02 Prénom 02</v>
      </c>
      <c r="D5" s="64">
        <v>0.75</v>
      </c>
      <c r="E5" s="65">
        <v>0.8</v>
      </c>
      <c r="F5" s="65">
        <v>0.75</v>
      </c>
      <c r="G5" s="65"/>
      <c r="H5" s="65"/>
      <c r="I5" s="65"/>
      <c r="J5" s="63">
        <f t="shared" ref="J5:J32" si="1">IF(COUNT(D5:I5)&gt;0,AVERAGE(D5:I5),"")</f>
        <v>0.76666666666666661</v>
      </c>
      <c r="K5" s="56" t="s">
        <v>125</v>
      </c>
      <c r="L5" s="7"/>
      <c r="M5" s="7"/>
      <c r="N5" s="204"/>
      <c r="O5" s="205"/>
      <c r="P5" s="205"/>
      <c r="Q5" s="205"/>
      <c r="R5" s="205"/>
      <c r="S5" s="205"/>
      <c r="T5" s="205"/>
      <c r="U5" s="205"/>
      <c r="V5" s="206"/>
      <c r="W5" s="8"/>
      <c r="X5" s="8"/>
      <c r="Y5" s="8"/>
      <c r="Z5" s="8"/>
      <c r="AA5" s="8"/>
      <c r="AB5" s="8"/>
      <c r="AC5" s="8"/>
      <c r="AD5" s="8"/>
      <c r="AE5" s="8"/>
      <c r="AF5" s="8"/>
      <c r="AG5" s="8"/>
    </row>
    <row r="6" spans="1:33" x14ac:dyDescent="0.25">
      <c r="A6" s="36" t="str">
        <f>IF(Orth!A6="","",Orth!A6)</f>
        <v>NOM 03</v>
      </c>
      <c r="B6" s="37" t="str">
        <f>IF(Orth!B6="","",Orth!B6)</f>
        <v>Prénom 03</v>
      </c>
      <c r="C6" s="115" t="str">
        <f t="shared" si="0"/>
        <v>NOM 03 Prénom 03</v>
      </c>
      <c r="D6" s="64">
        <v>1</v>
      </c>
      <c r="E6" s="65">
        <v>1</v>
      </c>
      <c r="F6" s="65">
        <v>1</v>
      </c>
      <c r="G6" s="65"/>
      <c r="H6" s="65"/>
      <c r="I6" s="65"/>
      <c r="J6" s="63">
        <f t="shared" si="1"/>
        <v>1</v>
      </c>
      <c r="K6" s="56" t="s">
        <v>124</v>
      </c>
      <c r="L6" s="7"/>
      <c r="M6" s="7"/>
      <c r="N6" s="204"/>
      <c r="O6" s="205"/>
      <c r="P6" s="205"/>
      <c r="Q6" s="205"/>
      <c r="R6" s="205"/>
      <c r="S6" s="205"/>
      <c r="T6" s="205"/>
      <c r="U6" s="205"/>
      <c r="V6" s="206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x14ac:dyDescent="0.25">
      <c r="A7" s="36" t="str">
        <f>IF(Orth!A7="","",Orth!A7)</f>
        <v>NOM 04</v>
      </c>
      <c r="B7" s="37" t="str">
        <f>IF(Orth!B7="","",Orth!B7)</f>
        <v>Prénom 04</v>
      </c>
      <c r="C7" s="115" t="str">
        <f t="shared" si="0"/>
        <v>NOM 04 Prénom 04</v>
      </c>
      <c r="D7" s="64">
        <v>0.55000000000000004</v>
      </c>
      <c r="E7" s="65">
        <v>0.85</v>
      </c>
      <c r="F7" s="65">
        <v>0.6</v>
      </c>
      <c r="G7" s="65"/>
      <c r="H7" s="65"/>
      <c r="I7" s="65"/>
      <c r="J7" s="63">
        <f t="shared" si="1"/>
        <v>0.66666666666666663</v>
      </c>
      <c r="K7" s="56" t="s">
        <v>125</v>
      </c>
      <c r="L7" s="7"/>
      <c r="M7" s="7"/>
      <c r="N7" s="204"/>
      <c r="O7" s="205"/>
      <c r="P7" s="205"/>
      <c r="Q7" s="205"/>
      <c r="R7" s="205"/>
      <c r="S7" s="205"/>
      <c r="T7" s="205"/>
      <c r="U7" s="205"/>
      <c r="V7" s="206"/>
      <c r="W7" s="8"/>
      <c r="X7" s="8"/>
      <c r="Y7" s="8"/>
      <c r="Z7" s="8"/>
      <c r="AA7" s="8"/>
      <c r="AB7" s="8"/>
      <c r="AC7" s="8"/>
      <c r="AD7" s="8"/>
      <c r="AE7" s="8"/>
      <c r="AF7" s="8"/>
      <c r="AG7" s="8"/>
    </row>
    <row r="8" spans="1:33" x14ac:dyDescent="0.25">
      <c r="A8" s="36" t="str">
        <f>IF(Orth!A8="","",Orth!A8)</f>
        <v>NOM 05</v>
      </c>
      <c r="B8" s="37" t="str">
        <f>IF(Orth!B8="","",Orth!B8)</f>
        <v>Prénom 05</v>
      </c>
      <c r="C8" s="115" t="str">
        <f t="shared" si="0"/>
        <v>NOM 05 Prénom 05</v>
      </c>
      <c r="D8" s="64">
        <v>0.7</v>
      </c>
      <c r="E8" s="65">
        <v>0.9</v>
      </c>
      <c r="F8" s="65">
        <v>0.8</v>
      </c>
      <c r="G8" s="65"/>
      <c r="H8" s="65"/>
      <c r="I8" s="65"/>
      <c r="J8" s="63">
        <f t="shared" si="1"/>
        <v>0.80000000000000016</v>
      </c>
      <c r="K8" s="56" t="s">
        <v>124</v>
      </c>
      <c r="L8" s="7"/>
      <c r="M8" s="7"/>
      <c r="N8" s="204"/>
      <c r="O8" s="205"/>
      <c r="P8" s="205"/>
      <c r="Q8" s="205"/>
      <c r="R8" s="205"/>
      <c r="S8" s="205"/>
      <c r="T8" s="205"/>
      <c r="U8" s="205"/>
      <c r="V8" s="206"/>
      <c r="W8" s="8"/>
      <c r="X8" s="8"/>
      <c r="Y8" s="8"/>
      <c r="Z8" s="8"/>
      <c r="AA8" s="8"/>
      <c r="AB8" s="8"/>
      <c r="AC8" s="8"/>
      <c r="AD8" s="8"/>
      <c r="AE8" s="8"/>
      <c r="AF8" s="8"/>
      <c r="AG8" s="8"/>
    </row>
    <row r="9" spans="1:33" x14ac:dyDescent="0.25">
      <c r="A9" s="36" t="str">
        <f>IF(Orth!A9="","",Orth!A9)</f>
        <v>NOM 06</v>
      </c>
      <c r="B9" s="37" t="str">
        <f>IF(Orth!B9="","",Orth!B9)</f>
        <v>Prénom 06</v>
      </c>
      <c r="C9" s="115" t="str">
        <f t="shared" si="0"/>
        <v>NOM 06 Prénom 06</v>
      </c>
      <c r="D9" s="64">
        <v>0.95</v>
      </c>
      <c r="E9" s="65">
        <v>1</v>
      </c>
      <c r="F9" s="65">
        <v>0.9</v>
      </c>
      <c r="G9" s="65"/>
      <c r="H9" s="65"/>
      <c r="I9" s="65"/>
      <c r="J9" s="63">
        <f t="shared" si="1"/>
        <v>0.95000000000000007</v>
      </c>
      <c r="K9" s="56" t="s">
        <v>124</v>
      </c>
      <c r="L9" s="7"/>
      <c r="M9" s="7"/>
      <c r="N9" s="204"/>
      <c r="O9" s="205"/>
      <c r="P9" s="205"/>
      <c r="Q9" s="205"/>
      <c r="R9" s="205"/>
      <c r="S9" s="205"/>
      <c r="T9" s="205"/>
      <c r="U9" s="205"/>
      <c r="V9" s="206"/>
      <c r="W9" s="8"/>
      <c r="X9" s="8"/>
      <c r="Y9" s="8"/>
      <c r="Z9" s="8"/>
      <c r="AA9" s="8"/>
      <c r="AB9" s="8"/>
      <c r="AC9" s="8"/>
      <c r="AD9" s="8"/>
      <c r="AE9" s="8"/>
      <c r="AF9" s="8"/>
      <c r="AG9" s="8"/>
    </row>
    <row r="10" spans="1:33" x14ac:dyDescent="0.25">
      <c r="A10" s="36" t="str">
        <f>IF(Orth!A10="","",Orth!A10)</f>
        <v>NOM 07</v>
      </c>
      <c r="B10" s="37" t="str">
        <f>IF(Orth!B10="","",Orth!B10)</f>
        <v>Prénom 07</v>
      </c>
      <c r="C10" s="115" t="str">
        <f t="shared" si="0"/>
        <v>NOM 07 Prénom 07</v>
      </c>
      <c r="D10" s="64">
        <v>0.3</v>
      </c>
      <c r="E10" s="65">
        <v>0.6</v>
      </c>
      <c r="F10" s="65">
        <v>0.55000000000000004</v>
      </c>
      <c r="G10" s="65"/>
      <c r="H10" s="65"/>
      <c r="I10" s="65"/>
      <c r="J10" s="63">
        <f t="shared" si="1"/>
        <v>0.48333333333333334</v>
      </c>
      <c r="K10" s="56" t="s">
        <v>125</v>
      </c>
      <c r="L10" s="7"/>
      <c r="M10" s="7"/>
      <c r="N10" s="204"/>
      <c r="O10" s="205"/>
      <c r="P10" s="205"/>
      <c r="Q10" s="205"/>
      <c r="R10" s="205"/>
      <c r="S10" s="205"/>
      <c r="T10" s="205"/>
      <c r="U10" s="205"/>
      <c r="V10" s="206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</row>
    <row r="11" spans="1:33" x14ac:dyDescent="0.25">
      <c r="A11" s="36" t="str">
        <f>IF(Orth!A11="","",Orth!A11)</f>
        <v>NOM 08</v>
      </c>
      <c r="B11" s="37" t="str">
        <f>IF(Orth!B11="","",Orth!B11)</f>
        <v>Prénom 08</v>
      </c>
      <c r="C11" s="115" t="str">
        <f t="shared" si="0"/>
        <v>NOM 08 Prénom 08</v>
      </c>
      <c r="D11" s="64">
        <v>0.5</v>
      </c>
      <c r="E11" s="65">
        <v>0.9</v>
      </c>
      <c r="F11" s="65">
        <v>0.6</v>
      </c>
      <c r="G11" s="65"/>
      <c r="H11" s="65"/>
      <c r="I11" s="65"/>
      <c r="J11" s="63">
        <f t="shared" si="1"/>
        <v>0.66666666666666663</v>
      </c>
      <c r="K11" s="56" t="s">
        <v>125</v>
      </c>
      <c r="L11" s="7"/>
      <c r="M11" s="7"/>
      <c r="N11" s="204"/>
      <c r="O11" s="205"/>
      <c r="P11" s="205"/>
      <c r="Q11" s="205"/>
      <c r="R11" s="205"/>
      <c r="S11" s="205"/>
      <c r="T11" s="205"/>
      <c r="U11" s="205"/>
      <c r="V11" s="206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</row>
    <row r="12" spans="1:33" x14ac:dyDescent="0.25">
      <c r="A12" s="36" t="str">
        <f>IF(Orth!A12="","",Orth!A12)</f>
        <v>NOM 09</v>
      </c>
      <c r="B12" s="37" t="str">
        <f>IF(Orth!B12="","",Orth!B12)</f>
        <v>Prénom 09</v>
      </c>
      <c r="C12" s="115" t="str">
        <f t="shared" si="0"/>
        <v>NOM 09 Prénom 09</v>
      </c>
      <c r="D12" s="64">
        <v>0.75</v>
      </c>
      <c r="E12" s="65">
        <v>0.8</v>
      </c>
      <c r="F12" s="65">
        <v>0.8</v>
      </c>
      <c r="G12" s="65"/>
      <c r="H12" s="65"/>
      <c r="I12" s="65"/>
      <c r="J12" s="63">
        <f t="shared" si="1"/>
        <v>0.78333333333333333</v>
      </c>
      <c r="K12" s="56" t="s">
        <v>127</v>
      </c>
      <c r="L12" s="7"/>
      <c r="M12" s="7"/>
      <c r="N12" s="204"/>
      <c r="O12" s="205"/>
      <c r="P12" s="205"/>
      <c r="Q12" s="205"/>
      <c r="R12" s="205"/>
      <c r="S12" s="205"/>
      <c r="T12" s="205"/>
      <c r="U12" s="205"/>
      <c r="V12" s="206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</row>
    <row r="13" spans="1:33" x14ac:dyDescent="0.25">
      <c r="A13" s="36" t="str">
        <f>IF(Orth!A13="","",Orth!A13)</f>
        <v>NOM 10</v>
      </c>
      <c r="B13" s="37" t="str">
        <f>IF(Orth!B13="","",Orth!B13)</f>
        <v>Prénom 10</v>
      </c>
      <c r="C13" s="115" t="str">
        <f t="shared" si="0"/>
        <v>NOM 10 Prénom 10</v>
      </c>
      <c r="D13" s="64">
        <v>0.5</v>
      </c>
      <c r="E13" s="65">
        <v>0.8</v>
      </c>
      <c r="F13" s="65">
        <v>0.7</v>
      </c>
      <c r="G13" s="65"/>
      <c r="H13" s="65"/>
      <c r="I13" s="65"/>
      <c r="J13" s="63">
        <f t="shared" si="1"/>
        <v>0.66666666666666663</v>
      </c>
      <c r="K13" s="56" t="s">
        <v>125</v>
      </c>
      <c r="L13" s="7"/>
      <c r="M13" s="7"/>
      <c r="N13" s="204"/>
      <c r="O13" s="205"/>
      <c r="P13" s="205"/>
      <c r="Q13" s="205"/>
      <c r="R13" s="205"/>
      <c r="S13" s="205"/>
      <c r="T13" s="205"/>
      <c r="U13" s="205"/>
      <c r="V13" s="206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</row>
    <row r="14" spans="1:33" x14ac:dyDescent="0.25">
      <c r="A14" s="36" t="str">
        <f>IF(Orth!A14="","",Orth!A14)</f>
        <v>NOM 11</v>
      </c>
      <c r="B14" s="37" t="str">
        <f>IF(Orth!B14="","",Orth!B14)</f>
        <v>Prénom 11</v>
      </c>
      <c r="C14" s="115" t="str">
        <f t="shared" si="0"/>
        <v>NOM 11 Prénom 11</v>
      </c>
      <c r="D14" s="64">
        <v>0.4</v>
      </c>
      <c r="E14" s="65">
        <v>0.65</v>
      </c>
      <c r="F14" s="65">
        <v>0.45</v>
      </c>
      <c r="G14" s="65"/>
      <c r="H14" s="65"/>
      <c r="I14" s="65"/>
      <c r="J14" s="63">
        <f t="shared" si="1"/>
        <v>0.5</v>
      </c>
      <c r="K14" s="56" t="s">
        <v>126</v>
      </c>
      <c r="L14" s="7"/>
      <c r="M14" s="7"/>
      <c r="N14" s="204"/>
      <c r="O14" s="205"/>
      <c r="P14" s="205"/>
      <c r="Q14" s="205"/>
      <c r="R14" s="205"/>
      <c r="S14" s="205"/>
      <c r="T14" s="205"/>
      <c r="U14" s="205"/>
      <c r="V14" s="206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</row>
    <row r="15" spans="1:33" x14ac:dyDescent="0.25">
      <c r="A15" s="36" t="str">
        <f>IF(Orth!A15="","",Orth!A15)</f>
        <v>NOM 12</v>
      </c>
      <c r="B15" s="37" t="str">
        <f>IF(Orth!B15="","",Orth!B15)</f>
        <v>Prénom 12</v>
      </c>
      <c r="C15" s="115" t="str">
        <f t="shared" si="0"/>
        <v>NOM 12 Prénom 12</v>
      </c>
      <c r="D15" s="64">
        <v>0.5</v>
      </c>
      <c r="E15" s="65">
        <v>0.95</v>
      </c>
      <c r="F15" s="65">
        <v>0.7</v>
      </c>
      <c r="G15" s="65"/>
      <c r="H15" s="65"/>
      <c r="I15" s="65"/>
      <c r="J15" s="63">
        <f t="shared" si="1"/>
        <v>0.71666666666666667</v>
      </c>
      <c r="K15" s="56" t="s">
        <v>125</v>
      </c>
      <c r="L15" s="7"/>
      <c r="M15" s="7"/>
      <c r="N15" s="204"/>
      <c r="O15" s="205"/>
      <c r="P15" s="205"/>
      <c r="Q15" s="205"/>
      <c r="R15" s="205"/>
      <c r="S15" s="205"/>
      <c r="T15" s="205"/>
      <c r="U15" s="205"/>
      <c r="V15" s="206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</row>
    <row r="16" spans="1:33" x14ac:dyDescent="0.25">
      <c r="A16" s="36" t="str">
        <f>IF(Orth!A16="","",Orth!A16)</f>
        <v>NOM 13</v>
      </c>
      <c r="B16" s="37" t="str">
        <f>IF(Orth!B16="","",Orth!B16)</f>
        <v>Prénom 13</v>
      </c>
      <c r="C16" s="115" t="str">
        <f t="shared" si="0"/>
        <v>NOM 13 Prénom 13</v>
      </c>
      <c r="D16" s="64">
        <v>0.35</v>
      </c>
      <c r="E16" s="65">
        <v>0.5</v>
      </c>
      <c r="F16" s="65"/>
      <c r="G16" s="65"/>
      <c r="H16" s="65"/>
      <c r="I16" s="65"/>
      <c r="J16" s="63">
        <f t="shared" si="1"/>
        <v>0.42499999999999999</v>
      </c>
      <c r="K16" s="56" t="s">
        <v>126</v>
      </c>
      <c r="L16" s="7"/>
      <c r="M16" s="7"/>
      <c r="N16" s="204"/>
      <c r="O16" s="205"/>
      <c r="P16" s="205"/>
      <c r="Q16" s="205"/>
      <c r="R16" s="205"/>
      <c r="S16" s="205"/>
      <c r="T16" s="205"/>
      <c r="U16" s="205"/>
      <c r="V16" s="206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</row>
    <row r="17" spans="1:33" x14ac:dyDescent="0.25">
      <c r="A17" s="36" t="str">
        <f>IF(Orth!A17="","",Orth!A17)</f>
        <v>NOM 14</v>
      </c>
      <c r="B17" s="37" t="str">
        <f>IF(Orth!B17="","",Orth!B17)</f>
        <v>Prénom 14</v>
      </c>
      <c r="C17" s="115" t="str">
        <f t="shared" si="0"/>
        <v>NOM 14 Prénom 14</v>
      </c>
      <c r="D17" s="64">
        <v>0.65</v>
      </c>
      <c r="E17" s="65">
        <v>0.9</v>
      </c>
      <c r="F17" s="65">
        <v>0.85</v>
      </c>
      <c r="G17" s="65"/>
      <c r="H17" s="65"/>
      <c r="I17" s="65"/>
      <c r="J17" s="63">
        <f t="shared" si="1"/>
        <v>0.79999999999999993</v>
      </c>
      <c r="K17" s="56" t="s">
        <v>124</v>
      </c>
      <c r="L17" s="7"/>
      <c r="M17" s="7"/>
      <c r="N17" s="204"/>
      <c r="O17" s="205"/>
      <c r="P17" s="205"/>
      <c r="Q17" s="205"/>
      <c r="R17" s="205"/>
      <c r="S17" s="205"/>
      <c r="T17" s="205"/>
      <c r="U17" s="205"/>
      <c r="V17" s="206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</row>
    <row r="18" spans="1:33" x14ac:dyDescent="0.25">
      <c r="A18" s="36" t="str">
        <f>IF(Orth!A18="","",Orth!A18)</f>
        <v>NOM 15</v>
      </c>
      <c r="B18" s="37" t="str">
        <f>IF(Orth!B18="","",Orth!B18)</f>
        <v>Prénom 15</v>
      </c>
      <c r="C18" s="115" t="str">
        <f t="shared" si="0"/>
        <v>NOM 15 Prénom 15</v>
      </c>
      <c r="D18" s="64">
        <v>0.85</v>
      </c>
      <c r="E18" s="65">
        <v>0.9</v>
      </c>
      <c r="F18" s="65"/>
      <c r="G18" s="65"/>
      <c r="H18" s="65"/>
      <c r="I18" s="65"/>
      <c r="J18" s="63">
        <f t="shared" si="1"/>
        <v>0.875</v>
      </c>
      <c r="K18" s="56" t="s">
        <v>127</v>
      </c>
      <c r="L18" s="7"/>
      <c r="M18" s="7"/>
      <c r="N18" s="204"/>
      <c r="O18" s="205"/>
      <c r="P18" s="205"/>
      <c r="Q18" s="205"/>
      <c r="R18" s="205"/>
      <c r="S18" s="205"/>
      <c r="T18" s="205"/>
      <c r="U18" s="205"/>
      <c r="V18" s="206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</row>
    <row r="19" spans="1:33" x14ac:dyDescent="0.25">
      <c r="A19" s="36" t="str">
        <f>IF(Orth!A19="","",Orth!A19)</f>
        <v>NOM 16</v>
      </c>
      <c r="B19" s="37" t="str">
        <f>IF(Orth!B19="","",Orth!B19)</f>
        <v>Prénom 16</v>
      </c>
      <c r="C19" s="115" t="str">
        <f t="shared" si="0"/>
        <v>NOM 16 Prénom 16</v>
      </c>
      <c r="D19" s="64">
        <v>0.5</v>
      </c>
      <c r="E19" s="65">
        <v>0.5</v>
      </c>
      <c r="F19" s="65"/>
      <c r="G19" s="65"/>
      <c r="H19" s="65"/>
      <c r="I19" s="65"/>
      <c r="J19" s="63">
        <f t="shared" si="1"/>
        <v>0.5</v>
      </c>
      <c r="K19" s="56" t="s">
        <v>126</v>
      </c>
      <c r="L19" s="7"/>
      <c r="M19" s="7"/>
      <c r="N19" s="204"/>
      <c r="O19" s="205"/>
      <c r="P19" s="205"/>
      <c r="Q19" s="205"/>
      <c r="R19" s="205"/>
      <c r="S19" s="205"/>
      <c r="T19" s="205"/>
      <c r="U19" s="205"/>
      <c r="V19" s="206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</row>
    <row r="20" spans="1:33" x14ac:dyDescent="0.25">
      <c r="A20" s="36" t="str">
        <f>IF(Orth!A20="","",Orth!A20)</f>
        <v>NOM 17</v>
      </c>
      <c r="B20" s="37" t="str">
        <f>IF(Orth!B20="","",Orth!B20)</f>
        <v>Prénom 17</v>
      </c>
      <c r="C20" s="115" t="str">
        <f t="shared" si="0"/>
        <v>NOM 17 Prénom 17</v>
      </c>
      <c r="D20" s="64">
        <v>0.3</v>
      </c>
      <c r="E20" s="65">
        <v>0.75</v>
      </c>
      <c r="F20" s="65">
        <v>0.6</v>
      </c>
      <c r="G20" s="65"/>
      <c r="H20" s="65"/>
      <c r="I20" s="65"/>
      <c r="J20" s="63">
        <f t="shared" si="1"/>
        <v>0.54999999999999993</v>
      </c>
      <c r="K20" s="56" t="s">
        <v>125</v>
      </c>
      <c r="L20" s="7"/>
      <c r="M20" s="7"/>
      <c r="N20" s="204"/>
      <c r="O20" s="205"/>
      <c r="P20" s="205"/>
      <c r="Q20" s="205"/>
      <c r="R20" s="205"/>
      <c r="S20" s="205"/>
      <c r="T20" s="205"/>
      <c r="U20" s="205"/>
      <c r="V20" s="206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</row>
    <row r="21" spans="1:33" ht="15.75" thickBot="1" x14ac:dyDescent="0.3">
      <c r="A21" s="36" t="str">
        <f>IF(Orth!A21="","",Orth!A21)</f>
        <v>NOM 18</v>
      </c>
      <c r="B21" s="37" t="str">
        <f>IF(Orth!B21="","",Orth!B21)</f>
        <v>Prénom 18</v>
      </c>
      <c r="C21" s="115" t="str">
        <f t="shared" si="0"/>
        <v>NOM 18 Prénom 18</v>
      </c>
      <c r="D21" s="64">
        <v>0.5</v>
      </c>
      <c r="E21" s="65">
        <v>0.7</v>
      </c>
      <c r="F21" s="65">
        <v>0.75</v>
      </c>
      <c r="G21" s="65"/>
      <c r="H21" s="65"/>
      <c r="I21" s="65"/>
      <c r="J21" s="63">
        <f t="shared" si="1"/>
        <v>0.65</v>
      </c>
      <c r="K21" s="56" t="s">
        <v>125</v>
      </c>
      <c r="L21" s="7"/>
      <c r="M21" s="7"/>
      <c r="N21" s="207"/>
      <c r="O21" s="208"/>
      <c r="P21" s="208"/>
      <c r="Q21" s="208"/>
      <c r="R21" s="208"/>
      <c r="S21" s="208"/>
      <c r="T21" s="208"/>
      <c r="U21" s="208"/>
      <c r="V21" s="209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</row>
    <row r="22" spans="1:33" x14ac:dyDescent="0.25">
      <c r="A22" s="36" t="str">
        <f>IF(Orth!A22="","",Orth!A22)</f>
        <v>NOM 19</v>
      </c>
      <c r="B22" s="37" t="str">
        <f>IF(Orth!B22="","",Orth!B22)</f>
        <v>Prénom 19</v>
      </c>
      <c r="C22" s="115" t="str">
        <f t="shared" si="0"/>
        <v>NOM 19 Prénom 19</v>
      </c>
      <c r="D22" s="64">
        <v>0.45</v>
      </c>
      <c r="E22" s="65">
        <v>0.75</v>
      </c>
      <c r="F22" s="65">
        <v>0.3</v>
      </c>
      <c r="G22" s="65"/>
      <c r="H22" s="65"/>
      <c r="I22" s="65"/>
      <c r="J22" s="63">
        <f t="shared" si="1"/>
        <v>0.5</v>
      </c>
      <c r="K22" s="56" t="s">
        <v>126</v>
      </c>
      <c r="L22" s="7"/>
      <c r="M22" s="7"/>
      <c r="N22" s="7"/>
      <c r="O22" s="7"/>
      <c r="P22" s="7"/>
      <c r="Q22" s="7"/>
      <c r="R22" s="7"/>
      <c r="S22" s="7"/>
      <c r="T22" s="7"/>
      <c r="U22" s="7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</row>
    <row r="23" spans="1:33" ht="15.75" thickBot="1" x14ac:dyDescent="0.3">
      <c r="A23" s="36" t="str">
        <f>IF(Orth!A23="","",Orth!A23)</f>
        <v>NOM 20</v>
      </c>
      <c r="B23" s="37" t="str">
        <f>IF(Orth!B23="","",Orth!B23)</f>
        <v>Prénom 20</v>
      </c>
      <c r="C23" s="115" t="str">
        <f t="shared" si="0"/>
        <v>NOM 20 Prénom 20</v>
      </c>
      <c r="D23" s="64">
        <v>0.65</v>
      </c>
      <c r="E23" s="65">
        <v>1</v>
      </c>
      <c r="F23" s="65">
        <v>0.9</v>
      </c>
      <c r="G23" s="65"/>
      <c r="H23" s="65"/>
      <c r="I23" s="65"/>
      <c r="J23" s="63">
        <f t="shared" si="1"/>
        <v>0.85</v>
      </c>
      <c r="K23" s="56" t="s">
        <v>124</v>
      </c>
      <c r="L23" s="7"/>
      <c r="M23" s="7"/>
      <c r="N23" s="7"/>
      <c r="O23" s="7"/>
      <c r="P23" s="7"/>
      <c r="Q23" s="7"/>
      <c r="R23" s="7"/>
      <c r="S23" s="7"/>
      <c r="T23" s="7"/>
      <c r="U23" s="7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</row>
    <row r="24" spans="1:33" ht="15.75" thickBot="1" x14ac:dyDescent="0.3">
      <c r="A24" s="36" t="str">
        <f>IF(Orth!A24="","",Orth!A24)</f>
        <v>NOM 21</v>
      </c>
      <c r="B24" s="37" t="str">
        <f>IF(Orth!B24="","",Orth!B24)</f>
        <v>Prénom 21</v>
      </c>
      <c r="C24" s="115" t="str">
        <f t="shared" si="0"/>
        <v>NOM 21 Prénom 21</v>
      </c>
      <c r="D24" s="64">
        <v>0.75</v>
      </c>
      <c r="E24" s="65">
        <v>0.8</v>
      </c>
      <c r="F24" s="65">
        <v>0.8</v>
      </c>
      <c r="G24" s="65"/>
      <c r="H24" s="65"/>
      <c r="I24" s="65"/>
      <c r="J24" s="63">
        <f t="shared" si="1"/>
        <v>0.78333333333333333</v>
      </c>
      <c r="K24" s="56" t="s">
        <v>127</v>
      </c>
      <c r="L24" s="7"/>
      <c r="M24" s="7"/>
      <c r="N24" s="7"/>
      <c r="O24" s="211" t="s">
        <v>182</v>
      </c>
      <c r="P24" s="212"/>
      <c r="Q24" s="7"/>
      <c r="R24" s="7"/>
      <c r="S24" s="7"/>
      <c r="T24" s="7"/>
      <c r="U24" s="7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</row>
    <row r="25" spans="1:33" ht="15.75" thickBot="1" x14ac:dyDescent="0.3">
      <c r="A25" s="36" t="str">
        <f>IF(Orth!A25="","",Orth!A25)</f>
        <v>NOM 22</v>
      </c>
      <c r="B25" s="37" t="str">
        <f>IF(Orth!B25="","",Orth!B25)</f>
        <v>Prénom 22</v>
      </c>
      <c r="C25" s="115" t="str">
        <f t="shared" si="0"/>
        <v>NOM 22 Prénom 22</v>
      </c>
      <c r="D25" s="64">
        <v>0.75</v>
      </c>
      <c r="E25" s="65">
        <v>0.7</v>
      </c>
      <c r="F25" s="65">
        <v>0.8</v>
      </c>
      <c r="G25" s="65"/>
      <c r="H25" s="65"/>
      <c r="I25" s="65"/>
      <c r="J25" s="63">
        <f t="shared" si="1"/>
        <v>0.75</v>
      </c>
      <c r="K25" s="56" t="s">
        <v>125</v>
      </c>
      <c r="L25" s="7"/>
      <c r="M25" s="7"/>
      <c r="N25" s="7"/>
      <c r="O25" s="215">
        <f>IF(COUNT(J4:J32)&gt;0,AVERAGE(J4:J32),"")</f>
        <v>0.71875</v>
      </c>
      <c r="P25" s="216"/>
      <c r="Q25" s="7"/>
      <c r="R25" s="7"/>
      <c r="S25" s="7"/>
      <c r="T25" s="7"/>
      <c r="U25" s="7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</row>
    <row r="26" spans="1:33" ht="15.75" thickBot="1" x14ac:dyDescent="0.3">
      <c r="A26" s="36" t="str">
        <f>IF(Orth!A26="","",Orth!A26)</f>
        <v>NOM 23</v>
      </c>
      <c r="B26" s="37" t="str">
        <f>IF(Orth!B26="","",Orth!B26)</f>
        <v>Prénom 23</v>
      </c>
      <c r="C26" s="115" t="str">
        <f t="shared" si="0"/>
        <v>NOM 23 Prénom 23</v>
      </c>
      <c r="D26" s="64">
        <v>0.7</v>
      </c>
      <c r="E26" s="65">
        <v>0.8</v>
      </c>
      <c r="F26" s="65">
        <v>0.8</v>
      </c>
      <c r="G26" s="65"/>
      <c r="H26" s="65"/>
      <c r="I26" s="65"/>
      <c r="J26" s="63">
        <f t="shared" si="1"/>
        <v>0.76666666666666661</v>
      </c>
      <c r="K26" s="56" t="s">
        <v>127</v>
      </c>
      <c r="L26" s="7"/>
      <c r="M26" s="7"/>
      <c r="N26" s="7"/>
      <c r="O26" s="215"/>
      <c r="P26" s="216"/>
      <c r="Q26" s="7"/>
      <c r="R26" s="7"/>
      <c r="S26" s="7"/>
      <c r="T26" s="7"/>
      <c r="U26" s="7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</row>
    <row r="27" spans="1:33" x14ac:dyDescent="0.25">
      <c r="A27" s="36" t="str">
        <f>IF(Orth!A27="","",Orth!A27)</f>
        <v>NOM 24</v>
      </c>
      <c r="B27" s="37" t="str">
        <f>IF(Orth!B27="","",Orth!B27)</f>
        <v>Prénom 24</v>
      </c>
      <c r="C27" s="115" t="str">
        <f t="shared" si="0"/>
        <v>NOM 24 Prénom 24</v>
      </c>
      <c r="D27" s="64">
        <v>0.95</v>
      </c>
      <c r="E27" s="65">
        <v>0.9</v>
      </c>
      <c r="F27" s="65">
        <v>0.85</v>
      </c>
      <c r="G27" s="65"/>
      <c r="H27" s="65"/>
      <c r="I27" s="65"/>
      <c r="J27" s="63">
        <f t="shared" si="1"/>
        <v>0.9</v>
      </c>
      <c r="K27" s="56" t="s">
        <v>124</v>
      </c>
      <c r="L27" s="7"/>
      <c r="M27" s="7"/>
      <c r="N27" s="7"/>
      <c r="O27" s="7"/>
      <c r="P27" s="7"/>
      <c r="Q27" s="7"/>
      <c r="R27" s="7"/>
      <c r="S27" s="7"/>
      <c r="T27" s="7"/>
      <c r="U27" s="7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</row>
    <row r="28" spans="1:33" x14ac:dyDescent="0.25">
      <c r="A28" s="36" t="str">
        <f>IF(Orth!A28="","",Orth!A28)</f>
        <v>NOM 25</v>
      </c>
      <c r="B28" s="37" t="str">
        <f>IF(Orth!B28="","",Orth!B28)</f>
        <v>Prénom 25</v>
      </c>
      <c r="C28" s="115" t="str">
        <f t="shared" si="0"/>
        <v>NOM 25 Prénom 25</v>
      </c>
      <c r="D28" s="64"/>
      <c r="E28" s="65"/>
      <c r="F28" s="65"/>
      <c r="G28" s="65"/>
      <c r="H28" s="65"/>
      <c r="I28" s="65"/>
      <c r="J28" s="63" t="str">
        <f t="shared" si="1"/>
        <v/>
      </c>
      <c r="K28" s="56"/>
      <c r="L28" s="7"/>
      <c r="M28" s="7"/>
      <c r="N28" s="7"/>
      <c r="O28" s="7"/>
      <c r="P28" s="7"/>
      <c r="Q28" s="7"/>
      <c r="R28" s="7"/>
      <c r="S28" s="7"/>
      <c r="T28" s="7"/>
      <c r="U28" s="7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</row>
    <row r="29" spans="1:33" x14ac:dyDescent="0.25">
      <c r="A29" s="36" t="str">
        <f>IF(Orth!A29="","",Orth!A29)</f>
        <v>NOM 26</v>
      </c>
      <c r="B29" s="37" t="str">
        <f>IF(Orth!B29="","",Orth!B29)</f>
        <v>Prénom 26</v>
      </c>
      <c r="C29" s="115" t="str">
        <f t="shared" si="0"/>
        <v>NOM 26 Prénom 26</v>
      </c>
      <c r="D29" s="64"/>
      <c r="E29" s="65"/>
      <c r="F29" s="65"/>
      <c r="G29" s="65"/>
      <c r="H29" s="65"/>
      <c r="I29" s="65"/>
      <c r="J29" s="63" t="str">
        <f t="shared" si="1"/>
        <v/>
      </c>
      <c r="K29" s="56"/>
      <c r="L29" s="7"/>
      <c r="M29" s="7"/>
      <c r="N29" s="7"/>
      <c r="O29" s="7"/>
      <c r="P29" s="7"/>
      <c r="Q29" s="7"/>
      <c r="R29" s="7"/>
      <c r="S29" s="7"/>
      <c r="T29" s="7"/>
      <c r="U29" s="7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</row>
    <row r="30" spans="1:33" x14ac:dyDescent="0.25">
      <c r="A30" s="36" t="str">
        <f>IF(Orth!A30="","",Orth!A30)</f>
        <v>NOM 27</v>
      </c>
      <c r="B30" s="37" t="str">
        <f>IF(Orth!B30="","",Orth!B30)</f>
        <v>Prénom 27</v>
      </c>
      <c r="C30" s="115" t="str">
        <f t="shared" si="0"/>
        <v>NOM 27 Prénom 27</v>
      </c>
      <c r="D30" s="64"/>
      <c r="E30" s="65"/>
      <c r="F30" s="65"/>
      <c r="G30" s="65"/>
      <c r="H30" s="65"/>
      <c r="I30" s="65"/>
      <c r="J30" s="63" t="str">
        <f t="shared" si="1"/>
        <v/>
      </c>
      <c r="K30" s="56"/>
      <c r="L30" s="7"/>
      <c r="M30" s="7"/>
      <c r="N30" s="7"/>
      <c r="O30" s="7"/>
      <c r="P30" s="7"/>
      <c r="Q30" s="7"/>
      <c r="R30" s="7"/>
      <c r="S30" s="7"/>
      <c r="T30" s="7"/>
      <c r="U30" s="7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</row>
    <row r="31" spans="1:33" x14ac:dyDescent="0.25">
      <c r="A31" s="36" t="str">
        <f>IF(Orth!A31="","",Orth!A31)</f>
        <v>NOM 28</v>
      </c>
      <c r="B31" s="37" t="str">
        <f>IF(Orth!B31="","",Orth!B31)</f>
        <v>Prénom 28</v>
      </c>
      <c r="C31" s="115" t="str">
        <f t="shared" si="0"/>
        <v>NOM 28 Prénom 28</v>
      </c>
      <c r="D31" s="64"/>
      <c r="E31" s="65"/>
      <c r="F31" s="65"/>
      <c r="G31" s="65"/>
      <c r="H31" s="65"/>
      <c r="I31" s="65"/>
      <c r="J31" s="63" t="str">
        <f t="shared" si="1"/>
        <v/>
      </c>
      <c r="K31" s="56"/>
      <c r="L31" s="7"/>
      <c r="M31" s="7"/>
      <c r="N31" s="7"/>
      <c r="O31" s="7"/>
      <c r="P31" s="7"/>
      <c r="Q31" s="7"/>
      <c r="R31" s="7"/>
      <c r="S31" s="7"/>
      <c r="T31" s="7"/>
      <c r="U31" s="7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</row>
    <row r="32" spans="1:33" ht="15.75" thickBot="1" x14ac:dyDescent="0.3">
      <c r="A32" s="38" t="str">
        <f>IF(Orth!A32="","",Orth!A32)</f>
        <v>NOM 29</v>
      </c>
      <c r="B32" s="39" t="str">
        <f>IF(Orth!B32="","",Orth!B32)</f>
        <v>Prénom 29</v>
      </c>
      <c r="C32" s="116" t="str">
        <f t="shared" si="0"/>
        <v>NOM 29 Prénom 29</v>
      </c>
      <c r="D32" s="66"/>
      <c r="E32" s="67"/>
      <c r="F32" s="67"/>
      <c r="G32" s="67"/>
      <c r="H32" s="67"/>
      <c r="I32" s="67"/>
      <c r="J32" s="68" t="str">
        <f t="shared" si="1"/>
        <v/>
      </c>
      <c r="K32" s="57"/>
      <c r="L32" s="7"/>
      <c r="M32" s="7"/>
      <c r="N32" s="7"/>
      <c r="O32" s="7"/>
      <c r="P32" s="7"/>
      <c r="Q32" s="7"/>
      <c r="R32" s="7"/>
      <c r="S32" s="7"/>
      <c r="T32" s="7"/>
      <c r="U32" s="7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</row>
    <row r="33" spans="1:33" x14ac:dyDescent="0.25">
      <c r="A33" s="5"/>
      <c r="B33" s="5"/>
      <c r="C33" s="5"/>
      <c r="D33" s="6"/>
      <c r="E33" s="6"/>
      <c r="F33" s="6"/>
      <c r="G33" s="6"/>
      <c r="H33" s="6"/>
      <c r="I33" s="6"/>
      <c r="J33" s="7" t="str">
        <f>IF(D33="","",AVERAGE(D33:I33))</f>
        <v/>
      </c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</row>
    <row r="34" spans="1:33" x14ac:dyDescent="0.25">
      <c r="A34" s="5"/>
      <c r="B34" s="5"/>
      <c r="C34" s="5"/>
      <c r="D34" s="6"/>
      <c r="E34" s="6"/>
      <c r="F34" s="6"/>
      <c r="G34" s="6"/>
      <c r="H34" s="6"/>
      <c r="I34" s="6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</row>
    <row r="35" spans="1:33" x14ac:dyDescent="0.25">
      <c r="A35" s="5"/>
      <c r="B35" s="5"/>
      <c r="C35" s="5"/>
      <c r="D35" s="6"/>
      <c r="E35" s="6"/>
      <c r="F35" s="6"/>
      <c r="G35" s="6"/>
      <c r="H35" s="6"/>
      <c r="I35" s="6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</row>
    <row r="36" spans="1:33" x14ac:dyDescent="0.25">
      <c r="A36" s="5"/>
      <c r="B36" s="5"/>
      <c r="C36" s="5"/>
      <c r="D36" s="6"/>
      <c r="E36" s="6"/>
      <c r="F36" s="6"/>
      <c r="G36" s="6"/>
      <c r="H36" s="6"/>
      <c r="I36" s="6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</row>
    <row r="37" spans="1:33" x14ac:dyDescent="0.25">
      <c r="A37" s="5"/>
      <c r="B37" s="5"/>
      <c r="C37" s="5"/>
      <c r="D37" s="6"/>
      <c r="E37" s="6"/>
      <c r="F37" s="6"/>
      <c r="G37" s="6"/>
      <c r="H37" s="6"/>
      <c r="I37" s="6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</row>
    <row r="38" spans="1:33" x14ac:dyDescent="0.25">
      <c r="A38" s="5"/>
      <c r="B38" s="5"/>
      <c r="C38" s="5"/>
      <c r="D38" s="6"/>
      <c r="E38" s="6"/>
      <c r="F38" s="6"/>
      <c r="G38" s="6"/>
      <c r="H38" s="6"/>
      <c r="I38" s="6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</row>
    <row r="39" spans="1:33" x14ac:dyDescent="0.25">
      <c r="A39" s="5"/>
      <c r="B39" s="5"/>
      <c r="C39" s="5"/>
      <c r="D39" s="6"/>
      <c r="E39" s="6"/>
      <c r="F39" s="6"/>
      <c r="G39" s="6"/>
      <c r="H39" s="6"/>
      <c r="I39" s="6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</row>
    <row r="40" spans="1:33" x14ac:dyDescent="0.25">
      <c r="A40" s="5"/>
      <c r="B40" s="5"/>
      <c r="C40" s="5"/>
      <c r="D40" s="6"/>
      <c r="E40" s="6"/>
      <c r="F40" s="6"/>
      <c r="G40" s="6"/>
      <c r="H40" s="6"/>
      <c r="I40" s="6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</row>
    <row r="41" spans="1:33" x14ac:dyDescent="0.25">
      <c r="A41" s="5"/>
      <c r="B41" s="5"/>
      <c r="C41" s="5"/>
      <c r="D41" s="6"/>
      <c r="E41" s="6"/>
      <c r="F41" s="6"/>
      <c r="G41" s="6"/>
      <c r="H41" s="6"/>
      <c r="I41" s="6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</row>
    <row r="42" spans="1:33" x14ac:dyDescent="0.25">
      <c r="A42" s="5"/>
      <c r="B42" s="5"/>
      <c r="C42" s="5"/>
      <c r="D42" s="6"/>
      <c r="E42" s="6"/>
      <c r="F42" s="6"/>
      <c r="G42" s="6"/>
      <c r="H42" s="6"/>
      <c r="I42" s="6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</row>
    <row r="43" spans="1:33" x14ac:dyDescent="0.25">
      <c r="A43" s="5"/>
      <c r="B43" s="5"/>
      <c r="C43" s="5"/>
      <c r="D43" s="6"/>
      <c r="E43" s="6"/>
      <c r="F43" s="6"/>
      <c r="G43" s="6"/>
      <c r="H43" s="6"/>
      <c r="I43" s="6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</row>
    <row r="44" spans="1:33" x14ac:dyDescent="0.25">
      <c r="A44" s="5"/>
      <c r="B44" s="5"/>
      <c r="C44" s="5"/>
      <c r="D44" s="6"/>
      <c r="E44" s="6"/>
      <c r="F44" s="6"/>
      <c r="G44" s="6"/>
      <c r="H44" s="6"/>
      <c r="I44" s="6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</row>
    <row r="45" spans="1:33" x14ac:dyDescent="0.25">
      <c r="A45" s="5"/>
      <c r="B45" s="5"/>
      <c r="C45" s="5"/>
      <c r="D45" s="6"/>
      <c r="E45" s="6"/>
      <c r="F45" s="6"/>
      <c r="G45" s="6"/>
      <c r="H45" s="6"/>
      <c r="I45" s="6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</row>
    <row r="46" spans="1:33" x14ac:dyDescent="0.25">
      <c r="A46" s="5"/>
      <c r="B46" s="5"/>
      <c r="C46" s="5"/>
      <c r="D46" s="6"/>
      <c r="E46" s="6"/>
      <c r="F46" s="6"/>
      <c r="G46" s="6"/>
      <c r="H46" s="6"/>
      <c r="I46" s="6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</row>
    <row r="47" spans="1:33" x14ac:dyDescent="0.25">
      <c r="A47" s="5"/>
      <c r="B47" s="5"/>
      <c r="C47" s="5"/>
      <c r="D47" s="6"/>
      <c r="E47" s="6"/>
      <c r="F47" s="6"/>
      <c r="G47" s="6"/>
      <c r="H47" s="6"/>
      <c r="I47" s="6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</row>
    <row r="48" spans="1:33" x14ac:dyDescent="0.25">
      <c r="A48" s="5"/>
      <c r="B48" s="5"/>
      <c r="C48" s="5"/>
      <c r="D48" s="6"/>
      <c r="E48" s="6"/>
      <c r="F48" s="6"/>
      <c r="G48" s="6"/>
      <c r="H48" s="6"/>
      <c r="I48" s="6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</row>
    <row r="49" spans="1:33" x14ac:dyDescent="0.25">
      <c r="A49" s="5"/>
      <c r="B49" s="5"/>
      <c r="C49" s="5"/>
      <c r="D49" s="6"/>
      <c r="E49" s="6"/>
      <c r="F49" s="6"/>
      <c r="G49" s="6"/>
      <c r="H49" s="6"/>
      <c r="I49" s="6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8"/>
    </row>
    <row r="50" spans="1:33" x14ac:dyDescent="0.25">
      <c r="A50" s="5"/>
      <c r="B50" s="5"/>
      <c r="C50" s="5"/>
      <c r="D50" s="6"/>
      <c r="E50" s="6"/>
      <c r="F50" s="6"/>
      <c r="G50" s="6"/>
      <c r="H50" s="6"/>
      <c r="I50" s="6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</row>
    <row r="51" spans="1:33" x14ac:dyDescent="0.25">
      <c r="A51" s="5"/>
      <c r="B51" s="5"/>
      <c r="C51" s="5"/>
      <c r="D51" s="6"/>
      <c r="E51" s="6"/>
      <c r="F51" s="6"/>
      <c r="G51" s="6"/>
      <c r="H51" s="6"/>
      <c r="I51" s="6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  <c r="AG51" s="8"/>
    </row>
    <row r="52" spans="1:33" x14ac:dyDescent="0.25">
      <c r="A52" s="5"/>
      <c r="B52" s="5"/>
      <c r="C52" s="5"/>
      <c r="D52" s="6"/>
      <c r="E52" s="6"/>
      <c r="F52" s="6"/>
      <c r="G52" s="6"/>
      <c r="H52" s="6"/>
      <c r="I52" s="6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</row>
    <row r="53" spans="1:33" x14ac:dyDescent="0.25">
      <c r="A53" s="5"/>
      <c r="B53" s="5"/>
      <c r="C53" s="5"/>
      <c r="D53" s="6"/>
      <c r="E53" s="6"/>
      <c r="F53" s="6"/>
      <c r="G53" s="6"/>
      <c r="H53" s="6"/>
      <c r="I53" s="6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</row>
    <row r="54" spans="1:33" x14ac:dyDescent="0.25">
      <c r="A54" s="5"/>
      <c r="B54" s="5"/>
      <c r="C54" s="5"/>
      <c r="D54" s="6"/>
      <c r="E54" s="6"/>
      <c r="F54" s="6"/>
      <c r="G54" s="6"/>
      <c r="H54" s="6"/>
      <c r="I54" s="6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  <c r="AG54" s="8"/>
    </row>
    <row r="55" spans="1:33" x14ac:dyDescent="0.25">
      <c r="A55" s="5"/>
      <c r="B55" s="5"/>
      <c r="C55" s="5"/>
      <c r="D55" s="6"/>
      <c r="E55" s="6"/>
      <c r="F55" s="6"/>
      <c r="G55" s="6"/>
      <c r="H55" s="6"/>
      <c r="I55" s="6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  <c r="AG55" s="8"/>
    </row>
    <row r="56" spans="1:33" x14ac:dyDescent="0.25">
      <c r="A56" s="5"/>
      <c r="B56" s="5"/>
      <c r="C56" s="5"/>
      <c r="D56" s="6"/>
      <c r="E56" s="6"/>
      <c r="F56" s="6"/>
      <c r="G56" s="6"/>
      <c r="H56" s="6"/>
      <c r="I56" s="6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</row>
    <row r="57" spans="1:33" x14ac:dyDescent="0.25">
      <c r="A57" s="5"/>
      <c r="B57" s="5"/>
      <c r="C57" s="5"/>
      <c r="D57" s="6"/>
      <c r="E57" s="6"/>
      <c r="F57" s="6"/>
      <c r="G57" s="6"/>
      <c r="H57" s="6"/>
      <c r="I57" s="6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</row>
    <row r="58" spans="1:33" x14ac:dyDescent="0.25">
      <c r="A58" s="5"/>
      <c r="B58" s="5"/>
      <c r="C58" s="5"/>
      <c r="D58" s="6"/>
      <c r="E58" s="6"/>
      <c r="F58" s="6"/>
      <c r="G58" s="6"/>
      <c r="H58" s="6"/>
      <c r="I58" s="6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</row>
    <row r="59" spans="1:33" x14ac:dyDescent="0.25">
      <c r="A59" s="5"/>
      <c r="B59" s="5"/>
      <c r="C59" s="5"/>
      <c r="D59" s="6"/>
      <c r="E59" s="6"/>
      <c r="F59" s="6"/>
      <c r="G59" s="6"/>
      <c r="H59" s="6"/>
      <c r="I59" s="6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</row>
    <row r="60" spans="1:33" x14ac:dyDescent="0.25">
      <c r="A60" s="5"/>
      <c r="B60" s="5"/>
      <c r="C60" s="5"/>
      <c r="D60" s="6"/>
      <c r="E60" s="6"/>
      <c r="F60" s="6"/>
      <c r="G60" s="6"/>
      <c r="H60" s="6"/>
      <c r="I60" s="6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</row>
    <row r="61" spans="1:33" x14ac:dyDescent="0.25">
      <c r="A61" s="5"/>
      <c r="B61" s="5"/>
      <c r="C61" s="5"/>
      <c r="D61" s="6"/>
      <c r="E61" s="6"/>
      <c r="F61" s="6"/>
      <c r="G61" s="6"/>
      <c r="H61" s="6"/>
      <c r="I61" s="6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</row>
    <row r="62" spans="1:33" x14ac:dyDescent="0.25">
      <c r="A62" s="5"/>
      <c r="B62" s="5"/>
      <c r="C62" s="5"/>
      <c r="D62" s="6"/>
      <c r="E62" s="6"/>
      <c r="F62" s="6"/>
      <c r="G62" s="6"/>
      <c r="H62" s="6"/>
      <c r="I62" s="6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</row>
    <row r="63" spans="1:33" x14ac:dyDescent="0.25">
      <c r="A63" s="5"/>
      <c r="B63" s="5"/>
      <c r="C63" s="5"/>
      <c r="D63" s="6"/>
      <c r="E63" s="6"/>
      <c r="F63" s="6"/>
      <c r="G63" s="6"/>
      <c r="H63" s="6"/>
      <c r="I63" s="6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</row>
    <row r="64" spans="1:33" x14ac:dyDescent="0.25">
      <c r="A64" s="5"/>
      <c r="B64" s="5"/>
      <c r="C64" s="5"/>
      <c r="D64" s="6"/>
      <c r="E64" s="6"/>
      <c r="F64" s="6"/>
      <c r="G64" s="6"/>
      <c r="H64" s="6"/>
      <c r="I64" s="6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</row>
    <row r="65" spans="1:33" x14ac:dyDescent="0.25">
      <c r="A65" s="5"/>
      <c r="B65" s="5"/>
      <c r="C65" s="5"/>
      <c r="D65" s="6"/>
      <c r="E65" s="6"/>
      <c r="F65" s="6"/>
      <c r="G65" s="6"/>
      <c r="H65" s="6"/>
      <c r="I65" s="6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  <c r="AG65" s="8"/>
    </row>
    <row r="66" spans="1:33" x14ac:dyDescent="0.25">
      <c r="A66" s="5"/>
      <c r="B66" s="5"/>
      <c r="C66" s="5"/>
      <c r="D66" s="6"/>
      <c r="E66" s="6"/>
      <c r="F66" s="6"/>
      <c r="G66" s="6"/>
      <c r="H66" s="6"/>
      <c r="I66" s="6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8"/>
      <c r="W66" s="8"/>
      <c r="X66" s="8"/>
      <c r="Y66" s="8"/>
      <c r="Z66" s="8"/>
      <c r="AA66" s="8"/>
      <c r="AB66" s="8"/>
      <c r="AC66" s="8"/>
      <c r="AD66" s="8"/>
      <c r="AE66" s="8"/>
      <c r="AF66" s="8"/>
      <c r="AG66" s="8"/>
    </row>
    <row r="67" spans="1:33" x14ac:dyDescent="0.25">
      <c r="A67" s="5"/>
      <c r="B67" s="5"/>
      <c r="C67" s="5"/>
      <c r="D67" s="6"/>
      <c r="E67" s="6"/>
      <c r="F67" s="6"/>
      <c r="G67" s="6"/>
      <c r="H67" s="6"/>
      <c r="I67" s="6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8"/>
      <c r="W67" s="8"/>
      <c r="X67" s="8"/>
      <c r="Y67" s="8"/>
      <c r="Z67" s="8"/>
      <c r="AA67" s="8"/>
      <c r="AB67" s="8"/>
      <c r="AC67" s="8"/>
      <c r="AD67" s="8"/>
      <c r="AE67" s="8"/>
      <c r="AF67" s="8"/>
      <c r="AG67" s="8"/>
    </row>
    <row r="68" spans="1:33" x14ac:dyDescent="0.25">
      <c r="A68" s="5"/>
      <c r="B68" s="5"/>
      <c r="C68" s="5"/>
      <c r="D68" s="6"/>
      <c r="E68" s="6"/>
      <c r="F68" s="6"/>
      <c r="G68" s="6"/>
      <c r="H68" s="6"/>
      <c r="I68" s="6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8"/>
      <c r="W68" s="8"/>
      <c r="X68" s="8"/>
      <c r="Y68" s="8"/>
      <c r="Z68" s="8"/>
      <c r="AA68" s="8"/>
      <c r="AB68" s="8"/>
      <c r="AC68" s="8"/>
      <c r="AD68" s="8"/>
      <c r="AE68" s="8"/>
      <c r="AF68" s="8"/>
      <c r="AG68" s="8"/>
    </row>
    <row r="69" spans="1:33" x14ac:dyDescent="0.25">
      <c r="A69" s="5"/>
      <c r="B69" s="5"/>
      <c r="C69" s="5"/>
      <c r="D69" s="6"/>
      <c r="E69" s="6"/>
      <c r="F69" s="6"/>
      <c r="G69" s="6"/>
      <c r="H69" s="6"/>
      <c r="I69" s="6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8"/>
      <c r="W69" s="8"/>
      <c r="X69" s="8"/>
      <c r="Y69" s="8"/>
      <c r="Z69" s="8"/>
      <c r="AA69" s="8"/>
      <c r="AB69" s="8"/>
      <c r="AC69" s="8"/>
      <c r="AD69" s="8"/>
      <c r="AE69" s="8"/>
      <c r="AF69" s="8"/>
      <c r="AG69" s="8"/>
    </row>
    <row r="70" spans="1:33" x14ac:dyDescent="0.25">
      <c r="A70" s="5"/>
      <c r="B70" s="5"/>
      <c r="C70" s="5"/>
      <c r="D70" s="6"/>
      <c r="E70" s="6"/>
      <c r="F70" s="6"/>
      <c r="G70" s="6"/>
      <c r="H70" s="6"/>
      <c r="I70" s="6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8"/>
      <c r="W70" s="8"/>
      <c r="X70" s="8"/>
      <c r="Y70" s="8"/>
      <c r="Z70" s="8"/>
      <c r="AA70" s="8"/>
      <c r="AB70" s="8"/>
      <c r="AC70" s="8"/>
      <c r="AD70" s="8"/>
      <c r="AE70" s="8"/>
      <c r="AF70" s="8"/>
      <c r="AG70" s="8"/>
    </row>
    <row r="71" spans="1:33" x14ac:dyDescent="0.25">
      <c r="A71" s="5"/>
      <c r="B71" s="5"/>
      <c r="C71" s="5"/>
      <c r="D71" s="6"/>
      <c r="E71" s="6"/>
      <c r="F71" s="6"/>
      <c r="G71" s="6"/>
      <c r="H71" s="6"/>
      <c r="I71" s="6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8"/>
      <c r="W71" s="8"/>
      <c r="X71" s="8"/>
      <c r="Y71" s="8"/>
      <c r="Z71" s="8"/>
      <c r="AA71" s="8"/>
      <c r="AB71" s="8"/>
      <c r="AC71" s="8"/>
      <c r="AD71" s="8"/>
      <c r="AE71" s="8"/>
      <c r="AF71" s="8"/>
      <c r="AG71" s="8"/>
    </row>
  </sheetData>
  <sheetProtection sheet="1" objects="1" scenarios="1"/>
  <mergeCells count="5">
    <mergeCell ref="D1:I1"/>
    <mergeCell ref="A1:B1"/>
    <mergeCell ref="N3:V21"/>
    <mergeCell ref="O24:P24"/>
    <mergeCell ref="O25:P26"/>
  </mergeCells>
  <conditionalFormatting sqref="K4:K32">
    <cfRule type="cellIs" dxfId="27" priority="1" operator="equal">
      <formula>"orange"</formula>
    </cfRule>
    <cfRule type="cellIs" dxfId="26" priority="2" operator="equal">
      <formula>"jaune"</formula>
    </cfRule>
    <cfRule type="cellIs" dxfId="25" priority="3" operator="equal">
      <formula>"vert"</formula>
    </cfRule>
    <cfRule type="cellIs" dxfId="24" priority="4" operator="equal">
      <formula>"rouge"</formula>
    </cfRule>
  </conditionalFormatting>
  <dataValidations count="1">
    <dataValidation type="list" allowBlank="1" showInputMessage="1" showErrorMessage="1" sqref="K4:K32">
      <formula1>Groupe</formula1>
    </dataValidation>
  </dataValidation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00FF"/>
  </sheetPr>
  <dimension ref="A1:AI71"/>
  <sheetViews>
    <sheetView workbookViewId="0">
      <selection sqref="A1:B1"/>
    </sheetView>
  </sheetViews>
  <sheetFormatPr baseColWidth="10" defaultRowHeight="15" x14ac:dyDescent="0.25"/>
  <cols>
    <col min="1" max="2" width="20.7109375" style="2" customWidth="1"/>
    <col min="3" max="3" width="35.7109375" style="2" customWidth="1"/>
    <col min="4" max="11" width="6.7109375" style="3" customWidth="1"/>
    <col min="12" max="12" width="13" style="1" bestFit="1" customWidth="1"/>
    <col min="13" max="15" width="11.42578125" style="1"/>
    <col min="16" max="16" width="2.7109375" style="1" customWidth="1"/>
    <col min="17" max="17" width="16.28515625" style="1" customWidth="1"/>
    <col min="18" max="18" width="2.7109375" style="1" customWidth="1"/>
    <col min="19" max="19" width="16.28515625" style="1" customWidth="1"/>
    <col min="20" max="20" width="2.7109375" style="1" customWidth="1"/>
    <col min="21" max="21" width="16.28515625" style="1" customWidth="1"/>
    <col min="22" max="22" width="2.7109375" style="1" customWidth="1"/>
    <col min="23" max="23" width="16.28515625" style="1" customWidth="1"/>
    <col min="24" max="24" width="2.7109375" customWidth="1"/>
  </cols>
  <sheetData>
    <row r="1" spans="1:35" ht="15.75" thickBot="1" x14ac:dyDescent="0.3">
      <c r="A1" s="197" t="s">
        <v>51</v>
      </c>
      <c r="B1" s="198"/>
      <c r="C1" s="103" t="str">
        <f>Orth!C1</f>
        <v>Période 1 - septembre-octobre</v>
      </c>
      <c r="D1" s="194" t="s">
        <v>4</v>
      </c>
      <c r="E1" s="195"/>
      <c r="F1" s="195"/>
      <c r="G1" s="195"/>
      <c r="H1" s="195"/>
      <c r="I1" s="195"/>
      <c r="J1" s="195"/>
      <c r="K1" s="196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</row>
    <row r="2" spans="1:35" ht="15.75" thickBot="1" x14ac:dyDescent="0.3">
      <c r="A2" s="5"/>
      <c r="B2" s="5"/>
      <c r="C2" s="5"/>
      <c r="D2" s="6"/>
      <c r="E2" s="6"/>
      <c r="F2" s="6"/>
      <c r="G2" s="6"/>
      <c r="H2" s="6"/>
      <c r="I2" s="6"/>
      <c r="J2" s="6"/>
      <c r="K2" s="6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</row>
    <row r="3" spans="1:35" ht="15.75" thickBot="1" x14ac:dyDescent="0.3">
      <c r="A3" s="4" t="s">
        <v>0</v>
      </c>
      <c r="B3" s="14" t="s">
        <v>1</v>
      </c>
      <c r="C3" s="16" t="s">
        <v>46</v>
      </c>
      <c r="D3" s="13">
        <v>1</v>
      </c>
      <c r="E3" s="15">
        <v>2</v>
      </c>
      <c r="F3" s="15">
        <v>3</v>
      </c>
      <c r="G3" s="15">
        <v>4</v>
      </c>
      <c r="H3" s="15">
        <v>5</v>
      </c>
      <c r="I3" s="15">
        <v>6</v>
      </c>
      <c r="J3" s="15">
        <v>7</v>
      </c>
      <c r="K3" s="17" t="s">
        <v>2</v>
      </c>
      <c r="L3" s="11" t="s">
        <v>3</v>
      </c>
      <c r="M3" s="7"/>
      <c r="N3" s="7"/>
      <c r="O3" s="7"/>
      <c r="P3" s="201"/>
      <c r="Q3" s="202"/>
      <c r="R3" s="202"/>
      <c r="S3" s="202"/>
      <c r="T3" s="202"/>
      <c r="U3" s="202"/>
      <c r="V3" s="202"/>
      <c r="W3" s="202"/>
      <c r="X3" s="203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</row>
    <row r="4" spans="1:35" x14ac:dyDescent="0.25">
      <c r="A4" s="36" t="str">
        <f>IF(Orth!A4="","",Orth!A4)</f>
        <v>NOM 01</v>
      </c>
      <c r="B4" s="37" t="str">
        <f>IF(Orth!B4="","",Orth!B4)</f>
        <v>Prénom 01</v>
      </c>
      <c r="C4" s="115" t="str">
        <f>CONCATENATE(A4," ",B4)</f>
        <v>NOM 01 Prénom 01</v>
      </c>
      <c r="D4" s="23"/>
      <c r="E4" s="24"/>
      <c r="F4" s="24"/>
      <c r="G4" s="24"/>
      <c r="H4" s="24"/>
      <c r="I4" s="24"/>
      <c r="J4" s="24"/>
      <c r="K4" s="25"/>
      <c r="L4" s="12" t="str">
        <f>IF(COUNT(D4:K4)&gt;0,AVERAGE(D4:K4),"")</f>
        <v/>
      </c>
      <c r="M4" s="7"/>
      <c r="N4" s="7"/>
      <c r="O4" s="7"/>
      <c r="P4" s="204"/>
      <c r="Q4" s="205"/>
      <c r="R4" s="205"/>
      <c r="S4" s="205"/>
      <c r="T4" s="205"/>
      <c r="U4" s="205"/>
      <c r="V4" s="205"/>
      <c r="W4" s="205"/>
      <c r="X4" s="206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</row>
    <row r="5" spans="1:35" x14ac:dyDescent="0.25">
      <c r="A5" s="36" t="str">
        <f>IF(Orth!A5="","",Orth!A5)</f>
        <v>NOM 02</v>
      </c>
      <c r="B5" s="37" t="str">
        <f>IF(Orth!B5="","",Orth!B5)</f>
        <v>Prénom 02</v>
      </c>
      <c r="C5" s="115" t="str">
        <f t="shared" ref="C5:C32" si="0">CONCATENATE(A5," ",B5)</f>
        <v>NOM 02 Prénom 02</v>
      </c>
      <c r="D5" s="26"/>
      <c r="E5" s="27"/>
      <c r="F5" s="27"/>
      <c r="G5" s="27"/>
      <c r="H5" s="27"/>
      <c r="I5" s="27"/>
      <c r="J5" s="27"/>
      <c r="K5" s="28"/>
      <c r="L5" s="12" t="str">
        <f t="shared" ref="L5:L32" si="1">IF(COUNT(D5:K5)&gt;0,AVERAGE(D5:K5),"")</f>
        <v/>
      </c>
      <c r="M5" s="7"/>
      <c r="N5" s="7"/>
      <c r="O5" s="7"/>
      <c r="P5" s="204"/>
      <c r="Q5" s="205"/>
      <c r="R5" s="205"/>
      <c r="S5" s="205"/>
      <c r="T5" s="205"/>
      <c r="U5" s="205"/>
      <c r="V5" s="205"/>
      <c r="W5" s="205"/>
      <c r="X5" s="206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</row>
    <row r="6" spans="1:35" x14ac:dyDescent="0.25">
      <c r="A6" s="36" t="str">
        <f>IF(Orth!A6="","",Orth!A6)</f>
        <v>NOM 03</v>
      </c>
      <c r="B6" s="37" t="str">
        <f>IF(Orth!B6="","",Orth!B6)</f>
        <v>Prénom 03</v>
      </c>
      <c r="C6" s="115" t="str">
        <f t="shared" si="0"/>
        <v>NOM 03 Prénom 03</v>
      </c>
      <c r="D6" s="26"/>
      <c r="E6" s="27"/>
      <c r="F6" s="27"/>
      <c r="G6" s="27"/>
      <c r="H6" s="27"/>
      <c r="I6" s="27"/>
      <c r="J6" s="27"/>
      <c r="K6" s="28"/>
      <c r="L6" s="12" t="str">
        <f t="shared" si="1"/>
        <v/>
      </c>
      <c r="M6" s="7"/>
      <c r="N6" s="7"/>
      <c r="O6" s="7"/>
      <c r="P6" s="204"/>
      <c r="Q6" s="205"/>
      <c r="R6" s="205"/>
      <c r="S6" s="205"/>
      <c r="T6" s="205"/>
      <c r="U6" s="205"/>
      <c r="V6" s="205"/>
      <c r="W6" s="205"/>
      <c r="X6" s="206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x14ac:dyDescent="0.25">
      <c r="A7" s="36" t="str">
        <f>IF(Orth!A7="","",Orth!A7)</f>
        <v>NOM 04</v>
      </c>
      <c r="B7" s="37" t="str">
        <f>IF(Orth!B7="","",Orth!B7)</f>
        <v>Prénom 04</v>
      </c>
      <c r="C7" s="115" t="str">
        <f t="shared" si="0"/>
        <v>NOM 04 Prénom 04</v>
      </c>
      <c r="D7" s="26"/>
      <c r="E7" s="27"/>
      <c r="F7" s="27"/>
      <c r="G7" s="27"/>
      <c r="H7" s="27"/>
      <c r="I7" s="27"/>
      <c r="J7" s="27"/>
      <c r="K7" s="28"/>
      <c r="L7" s="12" t="str">
        <f t="shared" si="1"/>
        <v/>
      </c>
      <c r="M7" s="7"/>
      <c r="N7" s="7"/>
      <c r="O7" s="7"/>
      <c r="P7" s="204"/>
      <c r="Q7" s="205"/>
      <c r="R7" s="205"/>
      <c r="S7" s="205"/>
      <c r="T7" s="205"/>
      <c r="U7" s="205"/>
      <c r="V7" s="205"/>
      <c r="W7" s="205"/>
      <c r="X7" s="206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</row>
    <row r="8" spans="1:35" x14ac:dyDescent="0.25">
      <c r="A8" s="36" t="str">
        <f>IF(Orth!A8="","",Orth!A8)</f>
        <v>NOM 05</v>
      </c>
      <c r="B8" s="37" t="str">
        <f>IF(Orth!B8="","",Orth!B8)</f>
        <v>Prénom 05</v>
      </c>
      <c r="C8" s="115" t="str">
        <f t="shared" si="0"/>
        <v>NOM 05 Prénom 05</v>
      </c>
      <c r="D8" s="26"/>
      <c r="E8" s="27"/>
      <c r="F8" s="27"/>
      <c r="G8" s="27"/>
      <c r="H8" s="27"/>
      <c r="I8" s="27"/>
      <c r="J8" s="27"/>
      <c r="K8" s="28"/>
      <c r="L8" s="12" t="str">
        <f t="shared" si="1"/>
        <v/>
      </c>
      <c r="M8" s="7"/>
      <c r="N8" s="7"/>
      <c r="O8" s="7"/>
      <c r="P8" s="204"/>
      <c r="Q8" s="205"/>
      <c r="R8" s="205"/>
      <c r="S8" s="205"/>
      <c r="T8" s="205"/>
      <c r="U8" s="205"/>
      <c r="V8" s="205"/>
      <c r="W8" s="205"/>
      <c r="X8" s="206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</row>
    <row r="9" spans="1:35" x14ac:dyDescent="0.25">
      <c r="A9" s="36" t="str">
        <f>IF(Orth!A9="","",Orth!A9)</f>
        <v>NOM 06</v>
      </c>
      <c r="B9" s="37" t="str">
        <f>IF(Orth!B9="","",Orth!B9)</f>
        <v>Prénom 06</v>
      </c>
      <c r="C9" s="115" t="str">
        <f t="shared" si="0"/>
        <v>NOM 06 Prénom 06</v>
      </c>
      <c r="D9" s="26"/>
      <c r="E9" s="27"/>
      <c r="F9" s="27"/>
      <c r="G9" s="27"/>
      <c r="H9" s="27"/>
      <c r="I9" s="27"/>
      <c r="J9" s="27"/>
      <c r="K9" s="28"/>
      <c r="L9" s="12" t="str">
        <f t="shared" si="1"/>
        <v/>
      </c>
      <c r="M9" s="7"/>
      <c r="N9" s="7"/>
      <c r="O9" s="7"/>
      <c r="P9" s="204"/>
      <c r="Q9" s="205"/>
      <c r="R9" s="205"/>
      <c r="S9" s="205"/>
      <c r="T9" s="205"/>
      <c r="U9" s="205"/>
      <c r="V9" s="205"/>
      <c r="W9" s="205"/>
      <c r="X9" s="206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</row>
    <row r="10" spans="1:35" x14ac:dyDescent="0.25">
      <c r="A10" s="36" t="str">
        <f>IF(Orth!A10="","",Orth!A10)</f>
        <v>NOM 07</v>
      </c>
      <c r="B10" s="37" t="str">
        <f>IF(Orth!B10="","",Orth!B10)</f>
        <v>Prénom 07</v>
      </c>
      <c r="C10" s="115" t="str">
        <f t="shared" si="0"/>
        <v>NOM 07 Prénom 07</v>
      </c>
      <c r="D10" s="26"/>
      <c r="E10" s="27"/>
      <c r="F10" s="27"/>
      <c r="G10" s="27"/>
      <c r="H10" s="27"/>
      <c r="I10" s="27"/>
      <c r="J10" s="27"/>
      <c r="K10" s="28"/>
      <c r="L10" s="12" t="str">
        <f t="shared" si="1"/>
        <v/>
      </c>
      <c r="M10" s="7"/>
      <c r="N10" s="7"/>
      <c r="O10" s="7"/>
      <c r="P10" s="204"/>
      <c r="Q10" s="205"/>
      <c r="R10" s="205"/>
      <c r="S10" s="205"/>
      <c r="T10" s="205"/>
      <c r="U10" s="205"/>
      <c r="V10" s="205"/>
      <c r="W10" s="205"/>
      <c r="X10" s="206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</row>
    <row r="11" spans="1:35" x14ac:dyDescent="0.25">
      <c r="A11" s="36" t="str">
        <f>IF(Orth!A11="","",Orth!A11)</f>
        <v>NOM 08</v>
      </c>
      <c r="B11" s="37" t="str">
        <f>IF(Orth!B11="","",Orth!B11)</f>
        <v>Prénom 08</v>
      </c>
      <c r="C11" s="115" t="str">
        <f t="shared" si="0"/>
        <v>NOM 08 Prénom 08</v>
      </c>
      <c r="D11" s="26"/>
      <c r="E11" s="27"/>
      <c r="F11" s="27"/>
      <c r="G11" s="27"/>
      <c r="H11" s="27"/>
      <c r="I11" s="27"/>
      <c r="J11" s="27"/>
      <c r="K11" s="28"/>
      <c r="L11" s="12" t="str">
        <f t="shared" si="1"/>
        <v/>
      </c>
      <c r="M11" s="7"/>
      <c r="N11" s="7"/>
      <c r="O11" s="7"/>
      <c r="P11" s="204"/>
      <c r="Q11" s="205"/>
      <c r="R11" s="205"/>
      <c r="S11" s="205"/>
      <c r="T11" s="205"/>
      <c r="U11" s="205"/>
      <c r="V11" s="205"/>
      <c r="W11" s="205"/>
      <c r="X11" s="206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</row>
    <row r="12" spans="1:35" x14ac:dyDescent="0.25">
      <c r="A12" s="36" t="str">
        <f>IF(Orth!A12="","",Orth!A12)</f>
        <v>NOM 09</v>
      </c>
      <c r="B12" s="37" t="str">
        <f>IF(Orth!B12="","",Orth!B12)</f>
        <v>Prénom 09</v>
      </c>
      <c r="C12" s="115" t="str">
        <f t="shared" si="0"/>
        <v>NOM 09 Prénom 09</v>
      </c>
      <c r="D12" s="26"/>
      <c r="E12" s="27"/>
      <c r="F12" s="27"/>
      <c r="G12" s="27"/>
      <c r="H12" s="27"/>
      <c r="I12" s="27"/>
      <c r="J12" s="27"/>
      <c r="K12" s="28"/>
      <c r="L12" s="12" t="str">
        <f t="shared" si="1"/>
        <v/>
      </c>
      <c r="M12" s="7"/>
      <c r="N12" s="7"/>
      <c r="O12" s="7"/>
      <c r="P12" s="204"/>
      <c r="Q12" s="205"/>
      <c r="R12" s="205"/>
      <c r="S12" s="205"/>
      <c r="T12" s="205"/>
      <c r="U12" s="205"/>
      <c r="V12" s="205"/>
      <c r="W12" s="205"/>
      <c r="X12" s="206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</row>
    <row r="13" spans="1:35" x14ac:dyDescent="0.25">
      <c r="A13" s="36" t="str">
        <f>IF(Orth!A13="","",Orth!A13)</f>
        <v>NOM 10</v>
      </c>
      <c r="B13" s="37" t="str">
        <f>IF(Orth!B13="","",Orth!B13)</f>
        <v>Prénom 10</v>
      </c>
      <c r="C13" s="115" t="str">
        <f t="shared" si="0"/>
        <v>NOM 10 Prénom 10</v>
      </c>
      <c r="D13" s="26"/>
      <c r="E13" s="27"/>
      <c r="F13" s="27"/>
      <c r="G13" s="27"/>
      <c r="H13" s="27"/>
      <c r="I13" s="27"/>
      <c r="J13" s="27"/>
      <c r="K13" s="28"/>
      <c r="L13" s="12" t="str">
        <f t="shared" si="1"/>
        <v/>
      </c>
      <c r="M13" s="7"/>
      <c r="N13" s="7"/>
      <c r="O13" s="7"/>
      <c r="P13" s="204"/>
      <c r="Q13" s="205"/>
      <c r="R13" s="205"/>
      <c r="S13" s="205"/>
      <c r="T13" s="205"/>
      <c r="U13" s="205"/>
      <c r="V13" s="205"/>
      <c r="W13" s="205"/>
      <c r="X13" s="206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</row>
    <row r="14" spans="1:35" x14ac:dyDescent="0.25">
      <c r="A14" s="36" t="str">
        <f>IF(Orth!A14="","",Orth!A14)</f>
        <v>NOM 11</v>
      </c>
      <c r="B14" s="37" t="str">
        <f>IF(Orth!B14="","",Orth!B14)</f>
        <v>Prénom 11</v>
      </c>
      <c r="C14" s="115" t="str">
        <f t="shared" si="0"/>
        <v>NOM 11 Prénom 11</v>
      </c>
      <c r="D14" s="26"/>
      <c r="E14" s="27"/>
      <c r="F14" s="27"/>
      <c r="G14" s="27"/>
      <c r="H14" s="27"/>
      <c r="I14" s="27"/>
      <c r="J14" s="27"/>
      <c r="K14" s="28"/>
      <c r="L14" s="12" t="str">
        <f t="shared" si="1"/>
        <v/>
      </c>
      <c r="M14" s="7"/>
      <c r="N14" s="7"/>
      <c r="O14" s="7"/>
      <c r="P14" s="204"/>
      <c r="Q14" s="205"/>
      <c r="R14" s="205"/>
      <c r="S14" s="205"/>
      <c r="T14" s="205"/>
      <c r="U14" s="205"/>
      <c r="V14" s="205"/>
      <c r="W14" s="205"/>
      <c r="X14" s="206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</row>
    <row r="15" spans="1:35" x14ac:dyDescent="0.25">
      <c r="A15" s="36" t="str">
        <f>IF(Orth!A15="","",Orth!A15)</f>
        <v>NOM 12</v>
      </c>
      <c r="B15" s="37" t="str">
        <f>IF(Orth!B15="","",Orth!B15)</f>
        <v>Prénom 12</v>
      </c>
      <c r="C15" s="115" t="str">
        <f t="shared" si="0"/>
        <v>NOM 12 Prénom 12</v>
      </c>
      <c r="D15" s="26"/>
      <c r="E15" s="27"/>
      <c r="F15" s="27"/>
      <c r="G15" s="27"/>
      <c r="H15" s="27"/>
      <c r="I15" s="27"/>
      <c r="J15" s="27"/>
      <c r="K15" s="28"/>
      <c r="L15" s="12" t="str">
        <f t="shared" si="1"/>
        <v/>
      </c>
      <c r="M15" s="7"/>
      <c r="N15" s="7"/>
      <c r="O15" s="7"/>
      <c r="P15" s="204"/>
      <c r="Q15" s="205"/>
      <c r="R15" s="205"/>
      <c r="S15" s="205"/>
      <c r="T15" s="205"/>
      <c r="U15" s="205"/>
      <c r="V15" s="205"/>
      <c r="W15" s="205"/>
      <c r="X15" s="206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</row>
    <row r="16" spans="1:35" x14ac:dyDescent="0.25">
      <c r="A16" s="36" t="str">
        <f>IF(Orth!A16="","",Orth!A16)</f>
        <v>NOM 13</v>
      </c>
      <c r="B16" s="37" t="str">
        <f>IF(Orth!B16="","",Orth!B16)</f>
        <v>Prénom 13</v>
      </c>
      <c r="C16" s="115" t="str">
        <f t="shared" si="0"/>
        <v>NOM 13 Prénom 13</v>
      </c>
      <c r="D16" s="26"/>
      <c r="E16" s="27"/>
      <c r="F16" s="27"/>
      <c r="G16" s="27"/>
      <c r="H16" s="27"/>
      <c r="I16" s="27"/>
      <c r="J16" s="27"/>
      <c r="K16" s="28"/>
      <c r="L16" s="12" t="str">
        <f t="shared" si="1"/>
        <v/>
      </c>
      <c r="M16" s="7"/>
      <c r="N16" s="7"/>
      <c r="O16" s="7"/>
      <c r="P16" s="204"/>
      <c r="Q16" s="205"/>
      <c r="R16" s="205"/>
      <c r="S16" s="205"/>
      <c r="T16" s="205"/>
      <c r="U16" s="205"/>
      <c r="V16" s="205"/>
      <c r="W16" s="205"/>
      <c r="X16" s="206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</row>
    <row r="17" spans="1:35" x14ac:dyDescent="0.25">
      <c r="A17" s="36" t="str">
        <f>IF(Orth!A17="","",Orth!A17)</f>
        <v>NOM 14</v>
      </c>
      <c r="B17" s="37" t="str">
        <f>IF(Orth!B17="","",Orth!B17)</f>
        <v>Prénom 14</v>
      </c>
      <c r="C17" s="115" t="str">
        <f t="shared" si="0"/>
        <v>NOM 14 Prénom 14</v>
      </c>
      <c r="D17" s="26"/>
      <c r="E17" s="27"/>
      <c r="F17" s="27"/>
      <c r="G17" s="27"/>
      <c r="H17" s="27"/>
      <c r="I17" s="27"/>
      <c r="J17" s="27"/>
      <c r="K17" s="28"/>
      <c r="L17" s="12" t="str">
        <f t="shared" si="1"/>
        <v/>
      </c>
      <c r="M17" s="7"/>
      <c r="N17" s="7"/>
      <c r="O17" s="7"/>
      <c r="P17" s="204"/>
      <c r="Q17" s="205"/>
      <c r="R17" s="205"/>
      <c r="S17" s="205"/>
      <c r="T17" s="205"/>
      <c r="U17" s="205"/>
      <c r="V17" s="205"/>
      <c r="W17" s="205"/>
      <c r="X17" s="206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</row>
    <row r="18" spans="1:35" x14ac:dyDescent="0.25">
      <c r="A18" s="36" t="str">
        <f>IF(Orth!A18="","",Orth!A18)</f>
        <v>NOM 15</v>
      </c>
      <c r="B18" s="37" t="str">
        <f>IF(Orth!B18="","",Orth!B18)</f>
        <v>Prénom 15</v>
      </c>
      <c r="C18" s="115" t="str">
        <f t="shared" si="0"/>
        <v>NOM 15 Prénom 15</v>
      </c>
      <c r="D18" s="26"/>
      <c r="E18" s="27"/>
      <c r="F18" s="27"/>
      <c r="G18" s="27"/>
      <c r="H18" s="27"/>
      <c r="I18" s="27"/>
      <c r="J18" s="27"/>
      <c r="K18" s="28"/>
      <c r="L18" s="12" t="str">
        <f t="shared" si="1"/>
        <v/>
      </c>
      <c r="M18" s="7"/>
      <c r="N18" s="7"/>
      <c r="O18" s="7"/>
      <c r="P18" s="204"/>
      <c r="Q18" s="205"/>
      <c r="R18" s="205"/>
      <c r="S18" s="205"/>
      <c r="T18" s="205"/>
      <c r="U18" s="205"/>
      <c r="V18" s="205"/>
      <c r="W18" s="205"/>
      <c r="X18" s="206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</row>
    <row r="19" spans="1:35" x14ac:dyDescent="0.25">
      <c r="A19" s="36" t="str">
        <f>IF(Orth!A19="","",Orth!A19)</f>
        <v>NOM 16</v>
      </c>
      <c r="B19" s="37" t="str">
        <f>IF(Orth!B19="","",Orth!B19)</f>
        <v>Prénom 16</v>
      </c>
      <c r="C19" s="115" t="str">
        <f t="shared" si="0"/>
        <v>NOM 16 Prénom 16</v>
      </c>
      <c r="D19" s="26"/>
      <c r="E19" s="27"/>
      <c r="F19" s="27"/>
      <c r="G19" s="27"/>
      <c r="H19" s="27"/>
      <c r="I19" s="27"/>
      <c r="J19" s="27"/>
      <c r="K19" s="28"/>
      <c r="L19" s="12" t="str">
        <f t="shared" si="1"/>
        <v/>
      </c>
      <c r="M19" s="7"/>
      <c r="N19" s="7"/>
      <c r="O19" s="7"/>
      <c r="P19" s="204"/>
      <c r="Q19" s="205"/>
      <c r="R19" s="205"/>
      <c r="S19" s="205"/>
      <c r="T19" s="205"/>
      <c r="U19" s="205"/>
      <c r="V19" s="205"/>
      <c r="W19" s="205"/>
      <c r="X19" s="206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</row>
    <row r="20" spans="1:35" x14ac:dyDescent="0.25">
      <c r="A20" s="36" t="str">
        <f>IF(Orth!A20="","",Orth!A20)</f>
        <v>NOM 17</v>
      </c>
      <c r="B20" s="37" t="str">
        <f>IF(Orth!B20="","",Orth!B20)</f>
        <v>Prénom 17</v>
      </c>
      <c r="C20" s="115" t="str">
        <f t="shared" si="0"/>
        <v>NOM 17 Prénom 17</v>
      </c>
      <c r="D20" s="26"/>
      <c r="E20" s="27"/>
      <c r="F20" s="27"/>
      <c r="G20" s="27"/>
      <c r="H20" s="27"/>
      <c r="I20" s="27"/>
      <c r="J20" s="27"/>
      <c r="K20" s="28"/>
      <c r="L20" s="12" t="str">
        <f t="shared" si="1"/>
        <v/>
      </c>
      <c r="M20" s="7"/>
      <c r="N20" s="7"/>
      <c r="O20" s="7"/>
      <c r="P20" s="204"/>
      <c r="Q20" s="205"/>
      <c r="R20" s="205"/>
      <c r="S20" s="205"/>
      <c r="T20" s="205"/>
      <c r="U20" s="205"/>
      <c r="V20" s="205"/>
      <c r="W20" s="205"/>
      <c r="X20" s="206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</row>
    <row r="21" spans="1:35" ht="15.75" thickBot="1" x14ac:dyDescent="0.3">
      <c r="A21" s="36" t="str">
        <f>IF(Orth!A21="","",Orth!A21)</f>
        <v>NOM 18</v>
      </c>
      <c r="B21" s="37" t="str">
        <f>IF(Orth!B21="","",Orth!B21)</f>
        <v>Prénom 18</v>
      </c>
      <c r="C21" s="115" t="str">
        <f t="shared" si="0"/>
        <v>NOM 18 Prénom 18</v>
      </c>
      <c r="D21" s="26"/>
      <c r="E21" s="27"/>
      <c r="F21" s="27"/>
      <c r="G21" s="27"/>
      <c r="H21" s="27"/>
      <c r="I21" s="27"/>
      <c r="J21" s="27"/>
      <c r="K21" s="28"/>
      <c r="L21" s="12" t="str">
        <f t="shared" si="1"/>
        <v/>
      </c>
      <c r="M21" s="7"/>
      <c r="N21" s="7"/>
      <c r="O21" s="7"/>
      <c r="P21" s="207"/>
      <c r="Q21" s="208"/>
      <c r="R21" s="208"/>
      <c r="S21" s="208"/>
      <c r="T21" s="208"/>
      <c r="U21" s="208"/>
      <c r="V21" s="208"/>
      <c r="W21" s="208"/>
      <c r="X21" s="209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</row>
    <row r="22" spans="1:35" x14ac:dyDescent="0.25">
      <c r="A22" s="36" t="str">
        <f>IF(Orth!A22="","",Orth!A22)</f>
        <v>NOM 19</v>
      </c>
      <c r="B22" s="37" t="str">
        <f>IF(Orth!B22="","",Orth!B22)</f>
        <v>Prénom 19</v>
      </c>
      <c r="C22" s="115" t="str">
        <f t="shared" si="0"/>
        <v>NOM 19 Prénom 19</v>
      </c>
      <c r="D22" s="26"/>
      <c r="E22" s="27"/>
      <c r="F22" s="27"/>
      <c r="G22" s="27"/>
      <c r="H22" s="27"/>
      <c r="I22" s="27"/>
      <c r="J22" s="27"/>
      <c r="K22" s="28"/>
      <c r="L22" s="12" t="str">
        <f t="shared" si="1"/>
        <v/>
      </c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</row>
    <row r="23" spans="1:35" ht="15.75" thickBot="1" x14ac:dyDescent="0.3">
      <c r="A23" s="36" t="str">
        <f>IF(Orth!A23="","",Orth!A23)</f>
        <v>NOM 20</v>
      </c>
      <c r="B23" s="37" t="str">
        <f>IF(Orth!B23="","",Orth!B23)</f>
        <v>Prénom 20</v>
      </c>
      <c r="C23" s="115" t="str">
        <f t="shared" si="0"/>
        <v>NOM 20 Prénom 20</v>
      </c>
      <c r="D23" s="26"/>
      <c r="E23" s="27"/>
      <c r="F23" s="27"/>
      <c r="G23" s="27"/>
      <c r="H23" s="27"/>
      <c r="I23" s="27"/>
      <c r="J23" s="27"/>
      <c r="K23" s="28"/>
      <c r="L23" s="12" t="str">
        <f t="shared" si="1"/>
        <v/>
      </c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</row>
    <row r="24" spans="1:35" ht="15.75" thickBot="1" x14ac:dyDescent="0.3">
      <c r="A24" s="36" t="str">
        <f>IF(Orth!A24="","",Orth!A24)</f>
        <v>NOM 21</v>
      </c>
      <c r="B24" s="37" t="str">
        <f>IF(Orth!B24="","",Orth!B24)</f>
        <v>Prénom 21</v>
      </c>
      <c r="C24" s="115" t="str">
        <f t="shared" si="0"/>
        <v>NOM 21 Prénom 21</v>
      </c>
      <c r="D24" s="26"/>
      <c r="E24" s="27"/>
      <c r="F24" s="27"/>
      <c r="G24" s="27"/>
      <c r="H24" s="27"/>
      <c r="I24" s="27"/>
      <c r="J24" s="27"/>
      <c r="K24" s="28"/>
      <c r="L24" s="12" t="str">
        <f t="shared" si="1"/>
        <v/>
      </c>
      <c r="M24" s="7"/>
      <c r="N24" s="7"/>
      <c r="O24" s="7"/>
      <c r="P24" s="7"/>
      <c r="Q24" s="211" t="s">
        <v>182</v>
      </c>
      <c r="R24" s="212"/>
      <c r="S24" s="7"/>
      <c r="T24" s="7"/>
      <c r="U24" s="7"/>
      <c r="V24" s="7"/>
      <c r="W24" s="7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</row>
    <row r="25" spans="1:35" ht="15.75" thickBot="1" x14ac:dyDescent="0.3">
      <c r="A25" s="36" t="str">
        <f>IF(Orth!A25="","",Orth!A25)</f>
        <v>NOM 22</v>
      </c>
      <c r="B25" s="37" t="str">
        <f>IF(Orth!B25="","",Orth!B25)</f>
        <v>Prénom 22</v>
      </c>
      <c r="C25" s="115" t="str">
        <f t="shared" si="0"/>
        <v>NOM 22 Prénom 22</v>
      </c>
      <c r="D25" s="26"/>
      <c r="E25" s="27"/>
      <c r="F25" s="27"/>
      <c r="G25" s="27"/>
      <c r="H25" s="27"/>
      <c r="I25" s="27"/>
      <c r="J25" s="27"/>
      <c r="K25" s="28"/>
      <c r="L25" s="12" t="str">
        <f t="shared" si="1"/>
        <v/>
      </c>
      <c r="M25" s="7"/>
      <c r="N25" s="7"/>
      <c r="O25" s="7"/>
      <c r="P25" s="7"/>
      <c r="Q25" s="213" t="str">
        <f>IF(COUNT(L4:L32)&gt;0,AVERAGE(L4:L32),"")</f>
        <v/>
      </c>
      <c r="R25" s="214"/>
      <c r="S25" s="7"/>
      <c r="T25" s="7"/>
      <c r="U25" s="7"/>
      <c r="V25" s="7"/>
      <c r="W25" s="7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</row>
    <row r="26" spans="1:35" ht="15.75" thickBot="1" x14ac:dyDescent="0.3">
      <c r="A26" s="36" t="str">
        <f>IF(Orth!A26="","",Orth!A26)</f>
        <v>NOM 23</v>
      </c>
      <c r="B26" s="37" t="str">
        <f>IF(Orth!B26="","",Orth!B26)</f>
        <v>Prénom 23</v>
      </c>
      <c r="C26" s="115" t="str">
        <f t="shared" si="0"/>
        <v>NOM 23 Prénom 23</v>
      </c>
      <c r="D26" s="26"/>
      <c r="E26" s="27"/>
      <c r="F26" s="27"/>
      <c r="G26" s="27"/>
      <c r="H26" s="27"/>
      <c r="I26" s="27"/>
      <c r="J26" s="27"/>
      <c r="K26" s="28"/>
      <c r="L26" s="12" t="str">
        <f t="shared" si="1"/>
        <v/>
      </c>
      <c r="M26" s="7"/>
      <c r="N26" s="7"/>
      <c r="O26" s="7"/>
      <c r="P26" s="7"/>
      <c r="Q26" s="213"/>
      <c r="R26" s="214"/>
      <c r="S26" s="7"/>
      <c r="T26" s="7"/>
      <c r="U26" s="7"/>
      <c r="V26" s="7"/>
      <c r="W26" s="7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</row>
    <row r="27" spans="1:35" x14ac:dyDescent="0.25">
      <c r="A27" s="36" t="str">
        <f>IF(Orth!A27="","",Orth!A27)</f>
        <v>NOM 24</v>
      </c>
      <c r="B27" s="37" t="str">
        <f>IF(Orth!B27="","",Orth!B27)</f>
        <v>Prénom 24</v>
      </c>
      <c r="C27" s="115" t="str">
        <f t="shared" si="0"/>
        <v>NOM 24 Prénom 24</v>
      </c>
      <c r="D27" s="26"/>
      <c r="E27" s="27"/>
      <c r="F27" s="27"/>
      <c r="G27" s="27"/>
      <c r="H27" s="27"/>
      <c r="I27" s="27"/>
      <c r="J27" s="27"/>
      <c r="K27" s="28"/>
      <c r="L27" s="12" t="str">
        <f t="shared" si="1"/>
        <v/>
      </c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</row>
    <row r="28" spans="1:35" x14ac:dyDescent="0.25">
      <c r="A28" s="36" t="str">
        <f>IF(Orth!A28="","",Orth!A28)</f>
        <v>NOM 25</v>
      </c>
      <c r="B28" s="37" t="str">
        <f>IF(Orth!B28="","",Orth!B28)</f>
        <v>Prénom 25</v>
      </c>
      <c r="C28" s="115" t="str">
        <f t="shared" si="0"/>
        <v>NOM 25 Prénom 25</v>
      </c>
      <c r="D28" s="26"/>
      <c r="E28" s="27"/>
      <c r="F28" s="27"/>
      <c r="G28" s="27"/>
      <c r="H28" s="27"/>
      <c r="I28" s="27"/>
      <c r="J28" s="27"/>
      <c r="K28" s="28"/>
      <c r="L28" s="12" t="str">
        <f t="shared" si="1"/>
        <v/>
      </c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</row>
    <row r="29" spans="1:35" x14ac:dyDescent="0.25">
      <c r="A29" s="36" t="str">
        <f>IF(Orth!A29="","",Orth!A29)</f>
        <v>NOM 26</v>
      </c>
      <c r="B29" s="37" t="str">
        <f>IF(Orth!B29="","",Orth!B29)</f>
        <v>Prénom 26</v>
      </c>
      <c r="C29" s="115" t="str">
        <f t="shared" si="0"/>
        <v>NOM 26 Prénom 26</v>
      </c>
      <c r="D29" s="26"/>
      <c r="E29" s="27"/>
      <c r="F29" s="27"/>
      <c r="G29" s="27"/>
      <c r="H29" s="27"/>
      <c r="I29" s="27"/>
      <c r="J29" s="27"/>
      <c r="K29" s="28"/>
      <c r="L29" s="12" t="str">
        <f t="shared" si="1"/>
        <v/>
      </c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</row>
    <row r="30" spans="1:35" x14ac:dyDescent="0.25">
      <c r="A30" s="36" t="str">
        <f>IF(Orth!A30="","",Orth!A30)</f>
        <v>NOM 27</v>
      </c>
      <c r="B30" s="37" t="str">
        <f>IF(Orth!B30="","",Orth!B30)</f>
        <v>Prénom 27</v>
      </c>
      <c r="C30" s="115" t="str">
        <f t="shared" si="0"/>
        <v>NOM 27 Prénom 27</v>
      </c>
      <c r="D30" s="26"/>
      <c r="E30" s="27"/>
      <c r="F30" s="27"/>
      <c r="G30" s="27"/>
      <c r="H30" s="27"/>
      <c r="I30" s="27"/>
      <c r="J30" s="27"/>
      <c r="K30" s="28"/>
      <c r="L30" s="12" t="str">
        <f t="shared" si="1"/>
        <v/>
      </c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</row>
    <row r="31" spans="1:35" x14ac:dyDescent="0.25">
      <c r="A31" s="36" t="str">
        <f>IF(Orth!A31="","",Orth!A31)</f>
        <v>NOM 28</v>
      </c>
      <c r="B31" s="37" t="str">
        <f>IF(Orth!B31="","",Orth!B31)</f>
        <v>Prénom 28</v>
      </c>
      <c r="C31" s="115" t="str">
        <f t="shared" si="0"/>
        <v>NOM 28 Prénom 28</v>
      </c>
      <c r="D31" s="26"/>
      <c r="E31" s="27"/>
      <c r="F31" s="27"/>
      <c r="G31" s="27"/>
      <c r="H31" s="27"/>
      <c r="I31" s="27"/>
      <c r="J31" s="27"/>
      <c r="K31" s="28"/>
      <c r="L31" s="12" t="str">
        <f t="shared" si="1"/>
        <v/>
      </c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</row>
    <row r="32" spans="1:35" ht="15.75" thickBot="1" x14ac:dyDescent="0.3">
      <c r="A32" s="38" t="str">
        <f>IF(Orth!A32="","",Orth!A32)</f>
        <v>NOM 29</v>
      </c>
      <c r="B32" s="39" t="str">
        <f>IF(Orth!B32="","",Orth!B32)</f>
        <v>Prénom 29</v>
      </c>
      <c r="C32" s="116" t="str">
        <f t="shared" si="0"/>
        <v>NOM 29 Prénom 29</v>
      </c>
      <c r="D32" s="29"/>
      <c r="E32" s="30"/>
      <c r="F32" s="30"/>
      <c r="G32" s="30"/>
      <c r="H32" s="30"/>
      <c r="I32" s="30"/>
      <c r="J32" s="30"/>
      <c r="K32" s="31"/>
      <c r="L32" s="43" t="str">
        <f t="shared" si="1"/>
        <v/>
      </c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</row>
    <row r="33" spans="1:35" x14ac:dyDescent="0.25">
      <c r="A33" s="5"/>
      <c r="B33" s="5"/>
      <c r="C33" s="5"/>
      <c r="D33" s="6"/>
      <c r="E33" s="6"/>
      <c r="F33" s="6"/>
      <c r="G33" s="6"/>
      <c r="H33" s="6"/>
      <c r="I33" s="6"/>
      <c r="J33" s="6"/>
      <c r="K33" s="6"/>
      <c r="L33" s="7" t="str">
        <f t="shared" ref="L33" si="2">IF(D33="","",AVERAGE(D33:K33))</f>
        <v/>
      </c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</row>
    <row r="34" spans="1:35" x14ac:dyDescent="0.25">
      <c r="A34" s="5"/>
      <c r="B34" s="5"/>
      <c r="C34" s="5"/>
      <c r="D34" s="6"/>
      <c r="E34" s="6"/>
      <c r="F34" s="6"/>
      <c r="G34" s="6"/>
      <c r="H34" s="6"/>
      <c r="I34" s="6"/>
      <c r="J34" s="6"/>
      <c r="K34" s="6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</row>
    <row r="35" spans="1:35" x14ac:dyDescent="0.25">
      <c r="A35" s="5"/>
      <c r="B35" s="5"/>
      <c r="C35" s="5"/>
      <c r="D35" s="6"/>
      <c r="E35" s="6"/>
      <c r="F35" s="6"/>
      <c r="G35" s="6"/>
      <c r="H35" s="6"/>
      <c r="I35" s="6"/>
      <c r="J35" s="6"/>
      <c r="K35" s="6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</row>
    <row r="36" spans="1:35" x14ac:dyDescent="0.25">
      <c r="A36" s="5"/>
      <c r="B36" s="5"/>
      <c r="C36" s="5"/>
      <c r="D36" s="6"/>
      <c r="E36" s="6"/>
      <c r="F36" s="6"/>
      <c r="G36" s="6"/>
      <c r="H36" s="6"/>
      <c r="I36" s="6"/>
      <c r="J36" s="6"/>
      <c r="K36" s="6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</row>
    <row r="37" spans="1:35" x14ac:dyDescent="0.25">
      <c r="A37" s="5"/>
      <c r="B37" s="5"/>
      <c r="C37" s="5"/>
      <c r="D37" s="6"/>
      <c r="E37" s="6"/>
      <c r="F37" s="6"/>
      <c r="G37" s="6"/>
      <c r="H37" s="6"/>
      <c r="I37" s="6"/>
      <c r="J37" s="6"/>
      <c r="K37" s="6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</row>
    <row r="38" spans="1:35" x14ac:dyDescent="0.25">
      <c r="A38" s="5"/>
      <c r="B38" s="5"/>
      <c r="C38" s="5"/>
      <c r="D38" s="6"/>
      <c r="E38" s="6"/>
      <c r="F38" s="6"/>
      <c r="G38" s="6"/>
      <c r="H38" s="6"/>
      <c r="I38" s="6"/>
      <c r="J38" s="6"/>
      <c r="K38" s="6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</row>
    <row r="39" spans="1:35" x14ac:dyDescent="0.25">
      <c r="A39" s="5"/>
      <c r="B39" s="5"/>
      <c r="C39" s="5"/>
      <c r="D39" s="6"/>
      <c r="E39" s="6"/>
      <c r="F39" s="6"/>
      <c r="G39" s="6"/>
      <c r="H39" s="6"/>
      <c r="I39" s="6"/>
      <c r="J39" s="6"/>
      <c r="K39" s="6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</row>
    <row r="40" spans="1:35" x14ac:dyDescent="0.25">
      <c r="A40" s="5"/>
      <c r="B40" s="5"/>
      <c r="C40" s="5"/>
      <c r="D40" s="6"/>
      <c r="E40" s="6"/>
      <c r="F40" s="6"/>
      <c r="G40" s="6"/>
      <c r="H40" s="6"/>
      <c r="I40" s="6"/>
      <c r="J40" s="6"/>
      <c r="K40" s="6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</row>
    <row r="41" spans="1:35" x14ac:dyDescent="0.25">
      <c r="A41" s="5"/>
      <c r="B41" s="5"/>
      <c r="C41" s="5"/>
      <c r="D41" s="6"/>
      <c r="E41" s="6"/>
      <c r="F41" s="6"/>
      <c r="G41" s="6"/>
      <c r="H41" s="6"/>
      <c r="I41" s="6"/>
      <c r="J41" s="6"/>
      <c r="K41" s="6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</row>
    <row r="42" spans="1:35" x14ac:dyDescent="0.25">
      <c r="A42" s="5"/>
      <c r="B42" s="5"/>
      <c r="C42" s="5"/>
      <c r="D42" s="6"/>
      <c r="E42" s="6"/>
      <c r="F42" s="6"/>
      <c r="G42" s="6"/>
      <c r="H42" s="6"/>
      <c r="I42" s="6"/>
      <c r="J42" s="6"/>
      <c r="K42" s="6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</row>
    <row r="43" spans="1:35" x14ac:dyDescent="0.25">
      <c r="A43" s="5"/>
      <c r="B43" s="5"/>
      <c r="C43" s="5"/>
      <c r="D43" s="6"/>
      <c r="E43" s="6"/>
      <c r="F43" s="6"/>
      <c r="G43" s="6"/>
      <c r="H43" s="6"/>
      <c r="I43" s="6"/>
      <c r="J43" s="6"/>
      <c r="K43" s="6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</row>
    <row r="44" spans="1:35" x14ac:dyDescent="0.25">
      <c r="A44" s="5"/>
      <c r="B44" s="5"/>
      <c r="C44" s="5"/>
      <c r="D44" s="6"/>
      <c r="E44" s="6"/>
      <c r="F44" s="6"/>
      <c r="G44" s="6"/>
      <c r="H44" s="6"/>
      <c r="I44" s="6"/>
      <c r="J44" s="6"/>
      <c r="K44" s="6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</row>
    <row r="45" spans="1:35" x14ac:dyDescent="0.25">
      <c r="A45" s="5"/>
      <c r="B45" s="5"/>
      <c r="C45" s="5"/>
      <c r="D45" s="6"/>
      <c r="E45" s="6"/>
      <c r="F45" s="6"/>
      <c r="G45" s="6"/>
      <c r="H45" s="6"/>
      <c r="I45" s="6"/>
      <c r="J45" s="6"/>
      <c r="K45" s="6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</row>
    <row r="46" spans="1:35" x14ac:dyDescent="0.25">
      <c r="A46" s="5"/>
      <c r="B46" s="5"/>
      <c r="C46" s="5"/>
      <c r="D46" s="6"/>
      <c r="E46" s="6"/>
      <c r="F46" s="6"/>
      <c r="G46" s="6"/>
      <c r="H46" s="6"/>
      <c r="I46" s="6"/>
      <c r="J46" s="6"/>
      <c r="K46" s="6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</row>
    <row r="47" spans="1:35" x14ac:dyDescent="0.25">
      <c r="A47" s="5"/>
      <c r="B47" s="5"/>
      <c r="C47" s="5"/>
      <c r="D47" s="6"/>
      <c r="E47" s="6"/>
      <c r="F47" s="6"/>
      <c r="G47" s="6"/>
      <c r="H47" s="6"/>
      <c r="I47" s="6"/>
      <c r="J47" s="6"/>
      <c r="K47" s="6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</row>
    <row r="48" spans="1:35" x14ac:dyDescent="0.25">
      <c r="A48" s="5"/>
      <c r="B48" s="5"/>
      <c r="C48" s="5"/>
      <c r="D48" s="6"/>
      <c r="E48" s="6"/>
      <c r="F48" s="6"/>
      <c r="G48" s="6"/>
      <c r="H48" s="6"/>
      <c r="I48" s="6"/>
      <c r="J48" s="6"/>
      <c r="K48" s="6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</row>
    <row r="49" spans="1:35" x14ac:dyDescent="0.25">
      <c r="A49" s="5"/>
      <c r="B49" s="5"/>
      <c r="C49" s="5"/>
      <c r="D49" s="6"/>
      <c r="E49" s="6"/>
      <c r="F49" s="6"/>
      <c r="G49" s="6"/>
      <c r="H49" s="6"/>
      <c r="I49" s="6"/>
      <c r="J49" s="6"/>
      <c r="K49" s="6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</row>
    <row r="50" spans="1:35" x14ac:dyDescent="0.25">
      <c r="A50" s="5"/>
      <c r="B50" s="5"/>
      <c r="C50" s="5"/>
      <c r="D50" s="6"/>
      <c r="E50" s="6"/>
      <c r="F50" s="6"/>
      <c r="G50" s="6"/>
      <c r="H50" s="6"/>
      <c r="I50" s="6"/>
      <c r="J50" s="6"/>
      <c r="K50" s="6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</row>
    <row r="51" spans="1:35" x14ac:dyDescent="0.25">
      <c r="A51" s="5"/>
      <c r="B51" s="5"/>
      <c r="C51" s="5"/>
      <c r="D51" s="6"/>
      <c r="E51" s="6"/>
      <c r="F51" s="6"/>
      <c r="G51" s="6"/>
      <c r="H51" s="6"/>
      <c r="I51" s="6"/>
      <c r="J51" s="6"/>
      <c r="K51" s="6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</row>
    <row r="52" spans="1:35" x14ac:dyDescent="0.25">
      <c r="A52" s="5"/>
      <c r="B52" s="5"/>
      <c r="C52" s="5"/>
      <c r="D52" s="6"/>
      <c r="E52" s="6"/>
      <c r="F52" s="6"/>
      <c r="G52" s="6"/>
      <c r="H52" s="6"/>
      <c r="I52" s="6"/>
      <c r="J52" s="6"/>
      <c r="K52" s="6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</row>
    <row r="53" spans="1:35" x14ac:dyDescent="0.25">
      <c r="A53" s="5"/>
      <c r="B53" s="5"/>
      <c r="C53" s="5"/>
      <c r="D53" s="6"/>
      <c r="E53" s="6"/>
      <c r="F53" s="6"/>
      <c r="G53" s="6"/>
      <c r="H53" s="6"/>
      <c r="I53" s="6"/>
      <c r="J53" s="6"/>
      <c r="K53" s="6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</row>
    <row r="54" spans="1:35" x14ac:dyDescent="0.25">
      <c r="A54" s="5"/>
      <c r="B54" s="5"/>
      <c r="C54" s="5"/>
      <c r="D54" s="6"/>
      <c r="E54" s="6"/>
      <c r="F54" s="6"/>
      <c r="G54" s="6"/>
      <c r="H54" s="6"/>
      <c r="I54" s="6"/>
      <c r="J54" s="6"/>
      <c r="K54" s="6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</row>
    <row r="55" spans="1:35" x14ac:dyDescent="0.25">
      <c r="A55" s="5"/>
      <c r="B55" s="5"/>
      <c r="C55" s="5"/>
      <c r="D55" s="6"/>
      <c r="E55" s="6"/>
      <c r="F55" s="6"/>
      <c r="G55" s="6"/>
      <c r="H55" s="6"/>
      <c r="I55" s="6"/>
      <c r="J55" s="6"/>
      <c r="K55" s="6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</row>
    <row r="56" spans="1:35" x14ac:dyDescent="0.25">
      <c r="A56" s="5"/>
      <c r="B56" s="5"/>
      <c r="C56" s="5"/>
      <c r="D56" s="6"/>
      <c r="E56" s="6"/>
      <c r="F56" s="6"/>
      <c r="G56" s="6"/>
      <c r="H56" s="6"/>
      <c r="I56" s="6"/>
      <c r="J56" s="6"/>
      <c r="K56" s="6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</row>
    <row r="57" spans="1:35" x14ac:dyDescent="0.25">
      <c r="A57" s="5"/>
      <c r="B57" s="5"/>
      <c r="C57" s="5"/>
      <c r="D57" s="6"/>
      <c r="E57" s="6"/>
      <c r="F57" s="6"/>
      <c r="G57" s="6"/>
      <c r="H57" s="6"/>
      <c r="I57" s="6"/>
      <c r="J57" s="6"/>
      <c r="K57" s="6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</row>
    <row r="58" spans="1:35" x14ac:dyDescent="0.25">
      <c r="A58" s="5"/>
      <c r="B58" s="5"/>
      <c r="C58" s="5"/>
      <c r="D58" s="6"/>
      <c r="E58" s="6"/>
      <c r="F58" s="6"/>
      <c r="G58" s="6"/>
      <c r="H58" s="6"/>
      <c r="I58" s="6"/>
      <c r="J58" s="6"/>
      <c r="K58" s="6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</row>
    <row r="59" spans="1:35" x14ac:dyDescent="0.25">
      <c r="A59" s="5"/>
      <c r="B59" s="5"/>
      <c r="C59" s="5"/>
      <c r="D59" s="6"/>
      <c r="E59" s="6"/>
      <c r="F59" s="6"/>
      <c r="G59" s="6"/>
      <c r="H59" s="6"/>
      <c r="I59" s="6"/>
      <c r="J59" s="6"/>
      <c r="K59" s="6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</row>
    <row r="60" spans="1:35" x14ac:dyDescent="0.25">
      <c r="A60" s="5"/>
      <c r="B60" s="5"/>
      <c r="C60" s="5"/>
      <c r="D60" s="6"/>
      <c r="E60" s="6"/>
      <c r="F60" s="6"/>
      <c r="G60" s="6"/>
      <c r="H60" s="6"/>
      <c r="I60" s="6"/>
      <c r="J60" s="6"/>
      <c r="K60" s="6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</row>
    <row r="61" spans="1:35" x14ac:dyDescent="0.25">
      <c r="A61" s="5"/>
      <c r="B61" s="5"/>
      <c r="C61" s="5"/>
      <c r="D61" s="6"/>
      <c r="E61" s="6"/>
      <c r="F61" s="6"/>
      <c r="G61" s="6"/>
      <c r="H61" s="6"/>
      <c r="I61" s="6"/>
      <c r="J61" s="6"/>
      <c r="K61" s="6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</row>
    <row r="62" spans="1:35" x14ac:dyDescent="0.25">
      <c r="A62" s="5"/>
      <c r="B62" s="5"/>
      <c r="C62" s="5"/>
      <c r="D62" s="6"/>
      <c r="E62" s="6"/>
      <c r="F62" s="6"/>
      <c r="G62" s="6"/>
      <c r="H62" s="6"/>
      <c r="I62" s="6"/>
      <c r="J62" s="6"/>
      <c r="K62" s="6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</row>
    <row r="63" spans="1:35" x14ac:dyDescent="0.25">
      <c r="A63" s="5"/>
      <c r="B63" s="5"/>
      <c r="C63" s="5"/>
      <c r="D63" s="6"/>
      <c r="E63" s="6"/>
      <c r="F63" s="6"/>
      <c r="G63" s="6"/>
      <c r="H63" s="6"/>
      <c r="I63" s="6"/>
      <c r="J63" s="6"/>
      <c r="K63" s="6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</row>
    <row r="64" spans="1:35" x14ac:dyDescent="0.25">
      <c r="A64" s="5"/>
      <c r="B64" s="5"/>
      <c r="C64" s="5"/>
      <c r="D64" s="6"/>
      <c r="E64" s="6"/>
      <c r="F64" s="6"/>
      <c r="G64" s="6"/>
      <c r="H64" s="6"/>
      <c r="I64" s="6"/>
      <c r="J64" s="6"/>
      <c r="K64" s="6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</row>
    <row r="65" spans="1:35" x14ac:dyDescent="0.25">
      <c r="A65" s="5"/>
      <c r="B65" s="5"/>
      <c r="C65" s="5"/>
      <c r="D65" s="6"/>
      <c r="E65" s="6"/>
      <c r="F65" s="6"/>
      <c r="G65" s="6"/>
      <c r="H65" s="6"/>
      <c r="I65" s="6"/>
      <c r="J65" s="6"/>
      <c r="K65" s="6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</row>
    <row r="66" spans="1:35" x14ac:dyDescent="0.25">
      <c r="A66" s="5"/>
      <c r="B66" s="5"/>
      <c r="C66" s="5"/>
      <c r="D66" s="6"/>
      <c r="E66" s="6"/>
      <c r="F66" s="6"/>
      <c r="G66" s="6"/>
      <c r="H66" s="6"/>
      <c r="I66" s="6"/>
      <c r="J66" s="6"/>
      <c r="K66" s="6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</row>
    <row r="67" spans="1:35" x14ac:dyDescent="0.25">
      <c r="A67" s="5"/>
      <c r="B67" s="5"/>
      <c r="C67" s="5"/>
      <c r="D67" s="6"/>
      <c r="E67" s="6"/>
      <c r="F67" s="6"/>
      <c r="G67" s="6"/>
      <c r="H67" s="6"/>
      <c r="I67" s="6"/>
      <c r="J67" s="6"/>
      <c r="K67" s="6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</row>
    <row r="68" spans="1:35" x14ac:dyDescent="0.25">
      <c r="A68" s="5"/>
      <c r="B68" s="5"/>
      <c r="C68" s="5"/>
      <c r="D68" s="6"/>
      <c r="E68" s="6"/>
      <c r="F68" s="6"/>
      <c r="G68" s="6"/>
      <c r="H68" s="6"/>
      <c r="I68" s="6"/>
      <c r="J68" s="6"/>
      <c r="K68" s="6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</row>
    <row r="69" spans="1:35" x14ac:dyDescent="0.25">
      <c r="A69" s="5"/>
      <c r="B69" s="5"/>
      <c r="C69" s="5"/>
      <c r="D69" s="6"/>
      <c r="E69" s="6"/>
      <c r="F69" s="6"/>
      <c r="G69" s="6"/>
      <c r="H69" s="6"/>
      <c r="I69" s="6"/>
      <c r="J69" s="6"/>
      <c r="K69" s="6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</row>
    <row r="70" spans="1:35" x14ac:dyDescent="0.25">
      <c r="A70" s="5"/>
      <c r="B70" s="5"/>
      <c r="C70" s="5"/>
      <c r="D70" s="6"/>
      <c r="E70" s="6"/>
      <c r="F70" s="6"/>
      <c r="G70" s="6"/>
      <c r="H70" s="6"/>
      <c r="I70" s="6"/>
      <c r="J70" s="6"/>
      <c r="K70" s="6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</row>
    <row r="71" spans="1:35" x14ac:dyDescent="0.25">
      <c r="A71" s="5"/>
      <c r="B71" s="5"/>
      <c r="C71" s="5"/>
      <c r="D71" s="6"/>
      <c r="E71" s="6"/>
      <c r="F71" s="6"/>
      <c r="G71" s="6"/>
      <c r="H71" s="6"/>
      <c r="I71" s="6"/>
      <c r="J71" s="6"/>
      <c r="K71" s="6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</row>
  </sheetData>
  <sheetProtection sheet="1" objects="1" scenarios="1"/>
  <mergeCells count="5">
    <mergeCell ref="D1:K1"/>
    <mergeCell ref="A1:B1"/>
    <mergeCell ref="P3:X21"/>
    <mergeCell ref="Q24:R24"/>
    <mergeCell ref="Q25:R26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00FF"/>
  </sheetPr>
  <dimension ref="A1:AE71"/>
  <sheetViews>
    <sheetView workbookViewId="0">
      <selection sqref="A1:B1"/>
    </sheetView>
  </sheetViews>
  <sheetFormatPr baseColWidth="10" defaultRowHeight="15" x14ac:dyDescent="0.25"/>
  <cols>
    <col min="1" max="2" width="20.7109375" style="2" customWidth="1"/>
    <col min="3" max="3" width="35.7109375" style="2" customWidth="1"/>
    <col min="4" max="8" width="6.7109375" style="3" customWidth="1"/>
    <col min="9" max="12" width="6.7109375" style="32" customWidth="1"/>
    <col min="13" max="13" width="6.7109375" style="1" customWidth="1"/>
    <col min="14" max="15" width="10" style="1" customWidth="1"/>
    <col min="16" max="16" width="16.42578125" style="1" customWidth="1"/>
    <col min="17" max="17" width="6.7109375" style="1" customWidth="1"/>
    <col min="18" max="18" width="2.7109375" style="1" customWidth="1"/>
    <col min="19" max="19" width="16.28515625" style="1" customWidth="1"/>
    <col min="20" max="20" width="2.7109375" customWidth="1"/>
  </cols>
  <sheetData>
    <row r="1" spans="1:31" ht="15.75" thickBot="1" x14ac:dyDescent="0.3">
      <c r="A1" s="197" t="s">
        <v>81</v>
      </c>
      <c r="B1" s="198"/>
      <c r="C1" s="104" t="str">
        <f>Orth!C1</f>
        <v>Période 1 - septembre-octobre</v>
      </c>
      <c r="D1" s="217" t="s">
        <v>109</v>
      </c>
      <c r="E1" s="218"/>
      <c r="F1" s="218"/>
      <c r="G1" s="218"/>
      <c r="H1" s="219"/>
      <c r="I1" s="223" t="s">
        <v>120</v>
      </c>
      <c r="J1" s="224"/>
      <c r="K1" s="224"/>
      <c r="L1" s="224"/>
      <c r="M1" s="225"/>
      <c r="N1" s="235" t="s">
        <v>121</v>
      </c>
      <c r="O1" s="232" t="s">
        <v>122</v>
      </c>
      <c r="P1" s="229" t="s">
        <v>123</v>
      </c>
      <c r="Q1" s="7"/>
      <c r="R1" s="7"/>
      <c r="S1" s="7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</row>
    <row r="2" spans="1:31" ht="15.75" thickBot="1" x14ac:dyDescent="0.3">
      <c r="A2" s="5"/>
      <c r="B2" s="5"/>
      <c r="C2" s="44"/>
      <c r="D2" s="220"/>
      <c r="E2" s="221"/>
      <c r="F2" s="221"/>
      <c r="G2" s="221"/>
      <c r="H2" s="222"/>
      <c r="I2" s="226"/>
      <c r="J2" s="227"/>
      <c r="K2" s="227"/>
      <c r="L2" s="227"/>
      <c r="M2" s="228"/>
      <c r="N2" s="236"/>
      <c r="O2" s="233"/>
      <c r="P2" s="230"/>
      <c r="Q2" s="7"/>
      <c r="R2" s="7"/>
      <c r="S2" s="7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</row>
    <row r="3" spans="1:31" ht="15.75" thickBot="1" x14ac:dyDescent="0.3">
      <c r="A3" s="4" t="s">
        <v>0</v>
      </c>
      <c r="B3" s="14" t="s">
        <v>1</v>
      </c>
      <c r="C3" s="16" t="s">
        <v>46</v>
      </c>
      <c r="D3" s="13">
        <v>1</v>
      </c>
      <c r="E3" s="15">
        <v>2</v>
      </c>
      <c r="F3" s="15">
        <v>3</v>
      </c>
      <c r="G3" s="15">
        <v>4</v>
      </c>
      <c r="H3" s="48">
        <v>5</v>
      </c>
      <c r="I3" s="47">
        <v>1</v>
      </c>
      <c r="J3" s="14">
        <v>2</v>
      </c>
      <c r="K3" s="14">
        <v>3</v>
      </c>
      <c r="L3" s="14">
        <v>4</v>
      </c>
      <c r="M3" s="16">
        <v>5</v>
      </c>
      <c r="N3" s="237"/>
      <c r="O3" s="234"/>
      <c r="P3" s="231"/>
      <c r="Q3" s="7"/>
      <c r="R3" s="201"/>
      <c r="S3" s="202"/>
      <c r="T3" s="202"/>
      <c r="U3" s="202"/>
      <c r="V3" s="202"/>
      <c r="W3" s="202"/>
      <c r="X3" s="202"/>
      <c r="Y3" s="203"/>
      <c r="Z3" s="8"/>
      <c r="AA3" s="8"/>
      <c r="AB3" s="8"/>
      <c r="AC3" s="8"/>
      <c r="AD3" s="8"/>
      <c r="AE3" s="8"/>
    </row>
    <row r="4" spans="1:31" x14ac:dyDescent="0.25">
      <c r="A4" s="36" t="str">
        <f>IF(Orth!A4="","",Orth!A4)</f>
        <v>NOM 01</v>
      </c>
      <c r="B4" s="37" t="str">
        <f>IF(Orth!B4="","",Orth!B4)</f>
        <v>Prénom 01</v>
      </c>
      <c r="C4" s="115" t="str">
        <f>CONCATENATE(A4," ",B4)</f>
        <v>NOM 01 Prénom 01</v>
      </c>
      <c r="D4" s="23">
        <v>13</v>
      </c>
      <c r="E4" s="24">
        <v>13</v>
      </c>
      <c r="F4" s="24"/>
      <c r="G4" s="24"/>
      <c r="H4" s="25"/>
      <c r="I4" s="127">
        <v>13</v>
      </c>
      <c r="J4" s="128">
        <v>12</v>
      </c>
      <c r="K4" s="128">
        <v>16</v>
      </c>
      <c r="L4" s="128">
        <v>18</v>
      </c>
      <c r="M4" s="60">
        <v>7</v>
      </c>
      <c r="N4" s="129" t="s">
        <v>124</v>
      </c>
      <c r="O4" s="45">
        <f>IF(COUNT(D4:M4)&gt;0,AVERAGE(D4:M4),"")</f>
        <v>13.142857142857142</v>
      </c>
      <c r="P4" s="136"/>
      <c r="Q4" s="7"/>
      <c r="R4" s="204"/>
      <c r="S4" s="205"/>
      <c r="T4" s="205"/>
      <c r="U4" s="205"/>
      <c r="V4" s="205"/>
      <c r="W4" s="205"/>
      <c r="X4" s="205"/>
      <c r="Y4" s="206"/>
      <c r="Z4" s="8"/>
      <c r="AA4" s="8"/>
      <c r="AB4" s="8"/>
      <c r="AC4" s="8"/>
      <c r="AD4" s="8"/>
      <c r="AE4" s="8"/>
    </row>
    <row r="5" spans="1:31" x14ac:dyDescent="0.25">
      <c r="A5" s="36" t="str">
        <f>IF(Orth!A5="","",Orth!A5)</f>
        <v>NOM 02</v>
      </c>
      <c r="B5" s="37" t="str">
        <f>IF(Orth!B5="","",Orth!B5)</f>
        <v>Prénom 02</v>
      </c>
      <c r="C5" s="115" t="str">
        <f t="shared" ref="C5:C32" si="0">CONCATENATE(A5," ",B5)</f>
        <v>NOM 02 Prénom 02</v>
      </c>
      <c r="D5" s="26">
        <v>16</v>
      </c>
      <c r="E5" s="27">
        <v>15</v>
      </c>
      <c r="F5" s="27"/>
      <c r="G5" s="27"/>
      <c r="H5" s="28"/>
      <c r="I5" s="130">
        <v>10</v>
      </c>
      <c r="J5" s="131">
        <v>15</v>
      </c>
      <c r="K5" s="131">
        <v>11</v>
      </c>
      <c r="L5" s="131">
        <v>18</v>
      </c>
      <c r="M5" s="58">
        <v>14</v>
      </c>
      <c r="N5" s="132" t="s">
        <v>124</v>
      </c>
      <c r="O5" s="45">
        <f t="shared" ref="O5:O32" si="1">IF(COUNT(D5:M5)&gt;0,AVERAGE(D5:M5),"")</f>
        <v>14.142857142857142</v>
      </c>
      <c r="P5" s="137"/>
      <c r="Q5" s="7"/>
      <c r="R5" s="204"/>
      <c r="S5" s="205"/>
      <c r="T5" s="205"/>
      <c r="U5" s="205"/>
      <c r="V5" s="205"/>
      <c r="W5" s="205"/>
      <c r="X5" s="205"/>
      <c r="Y5" s="206"/>
      <c r="Z5" s="8"/>
      <c r="AA5" s="8"/>
      <c r="AB5" s="8"/>
      <c r="AC5" s="8"/>
      <c r="AD5" s="8"/>
      <c r="AE5" s="8"/>
    </row>
    <row r="6" spans="1:31" x14ac:dyDescent="0.25">
      <c r="A6" s="36" t="str">
        <f>IF(Orth!A6="","",Orth!A6)</f>
        <v>NOM 03</v>
      </c>
      <c r="B6" s="37" t="str">
        <f>IF(Orth!B6="","",Orth!B6)</f>
        <v>Prénom 03</v>
      </c>
      <c r="C6" s="115" t="str">
        <f t="shared" si="0"/>
        <v>NOM 03 Prénom 03</v>
      </c>
      <c r="D6" s="26">
        <v>20</v>
      </c>
      <c r="E6" s="27">
        <v>12</v>
      </c>
      <c r="F6" s="27"/>
      <c r="G6" s="27"/>
      <c r="H6" s="28"/>
      <c r="I6" s="130">
        <v>16</v>
      </c>
      <c r="J6" s="131">
        <v>20</v>
      </c>
      <c r="K6" s="131">
        <v>17</v>
      </c>
      <c r="L6" s="131">
        <v>20</v>
      </c>
      <c r="M6" s="58">
        <v>20</v>
      </c>
      <c r="N6" s="132" t="s">
        <v>124</v>
      </c>
      <c r="O6" s="45">
        <f t="shared" si="1"/>
        <v>17.857142857142858</v>
      </c>
      <c r="P6" s="137"/>
      <c r="Q6" s="7"/>
      <c r="R6" s="204"/>
      <c r="S6" s="205"/>
      <c r="T6" s="205"/>
      <c r="U6" s="205"/>
      <c r="V6" s="205"/>
      <c r="W6" s="205"/>
      <c r="X6" s="205"/>
      <c r="Y6" s="206"/>
      <c r="Z6" s="8"/>
      <c r="AA6" s="8"/>
      <c r="AB6" s="8"/>
      <c r="AC6" s="8"/>
      <c r="AD6" s="8"/>
      <c r="AE6" s="8"/>
    </row>
    <row r="7" spans="1:31" x14ac:dyDescent="0.25">
      <c r="A7" s="36" t="str">
        <f>IF(Orth!A7="","",Orth!A7)</f>
        <v>NOM 04</v>
      </c>
      <c r="B7" s="37" t="str">
        <f>IF(Orth!B7="","",Orth!B7)</f>
        <v>Prénom 04</v>
      </c>
      <c r="C7" s="115" t="str">
        <f t="shared" si="0"/>
        <v>NOM 04 Prénom 04</v>
      </c>
      <c r="D7" s="26">
        <v>17</v>
      </c>
      <c r="E7" s="27"/>
      <c r="F7" s="27"/>
      <c r="G7" s="27"/>
      <c r="H7" s="28"/>
      <c r="I7" s="130">
        <v>7</v>
      </c>
      <c r="J7" s="131">
        <v>10</v>
      </c>
      <c r="K7" s="131">
        <v>12</v>
      </c>
      <c r="L7" s="131">
        <v>12</v>
      </c>
      <c r="M7" s="58">
        <v>9</v>
      </c>
      <c r="N7" s="132" t="s">
        <v>125</v>
      </c>
      <c r="O7" s="45">
        <f t="shared" si="1"/>
        <v>11.166666666666666</v>
      </c>
      <c r="P7" s="137"/>
      <c r="Q7" s="7"/>
      <c r="R7" s="204"/>
      <c r="S7" s="205"/>
      <c r="T7" s="205"/>
      <c r="U7" s="205"/>
      <c r="V7" s="205"/>
      <c r="W7" s="205"/>
      <c r="X7" s="205"/>
      <c r="Y7" s="206"/>
      <c r="Z7" s="8"/>
      <c r="AA7" s="8"/>
      <c r="AB7" s="8"/>
      <c r="AC7" s="8"/>
      <c r="AD7" s="8"/>
      <c r="AE7" s="8"/>
    </row>
    <row r="8" spans="1:31" x14ac:dyDescent="0.25">
      <c r="A8" s="36" t="str">
        <f>IF(Orth!A8="","",Orth!A8)</f>
        <v>NOM 05</v>
      </c>
      <c r="B8" s="37" t="str">
        <f>IF(Orth!B8="","",Orth!B8)</f>
        <v>Prénom 05</v>
      </c>
      <c r="C8" s="115" t="str">
        <f t="shared" si="0"/>
        <v>NOM 05 Prénom 05</v>
      </c>
      <c r="D8" s="26">
        <v>10</v>
      </c>
      <c r="E8" s="27">
        <v>13</v>
      </c>
      <c r="F8" s="27"/>
      <c r="G8" s="27"/>
      <c r="H8" s="28"/>
      <c r="I8" s="130">
        <v>10</v>
      </c>
      <c r="J8" s="131">
        <v>15</v>
      </c>
      <c r="K8" s="131">
        <v>14</v>
      </c>
      <c r="L8" s="131">
        <v>12</v>
      </c>
      <c r="M8" s="58">
        <v>14</v>
      </c>
      <c r="N8" s="132" t="s">
        <v>124</v>
      </c>
      <c r="O8" s="45">
        <f t="shared" si="1"/>
        <v>12.571428571428571</v>
      </c>
      <c r="P8" s="137"/>
      <c r="Q8" s="7"/>
      <c r="R8" s="204"/>
      <c r="S8" s="205"/>
      <c r="T8" s="205"/>
      <c r="U8" s="205"/>
      <c r="V8" s="205"/>
      <c r="W8" s="205"/>
      <c r="X8" s="205"/>
      <c r="Y8" s="206"/>
      <c r="Z8" s="8"/>
      <c r="AA8" s="8"/>
      <c r="AB8" s="8"/>
      <c r="AC8" s="8"/>
      <c r="AD8" s="8"/>
      <c r="AE8" s="8"/>
    </row>
    <row r="9" spans="1:31" x14ac:dyDescent="0.25">
      <c r="A9" s="36" t="str">
        <f>IF(Orth!A9="","",Orth!A9)</f>
        <v>NOM 06</v>
      </c>
      <c r="B9" s="37" t="str">
        <f>IF(Orth!B9="","",Orth!B9)</f>
        <v>Prénom 06</v>
      </c>
      <c r="C9" s="115" t="str">
        <f t="shared" si="0"/>
        <v>NOM 06 Prénom 06</v>
      </c>
      <c r="D9" s="26">
        <v>12</v>
      </c>
      <c r="E9" s="27">
        <v>14</v>
      </c>
      <c r="F9" s="27"/>
      <c r="G9" s="27"/>
      <c r="H9" s="28"/>
      <c r="I9" s="130">
        <v>10</v>
      </c>
      <c r="J9" s="131">
        <v>12</v>
      </c>
      <c r="K9" s="131">
        <v>12</v>
      </c>
      <c r="L9" s="131">
        <v>17</v>
      </c>
      <c r="M9" s="58">
        <v>16</v>
      </c>
      <c r="N9" s="132" t="s">
        <v>124</v>
      </c>
      <c r="O9" s="45">
        <f t="shared" si="1"/>
        <v>13.285714285714286</v>
      </c>
      <c r="P9" s="137"/>
      <c r="Q9" s="7"/>
      <c r="R9" s="204"/>
      <c r="S9" s="205"/>
      <c r="T9" s="205"/>
      <c r="U9" s="205"/>
      <c r="V9" s="205"/>
      <c r="W9" s="205"/>
      <c r="X9" s="205"/>
      <c r="Y9" s="206"/>
      <c r="Z9" s="8"/>
      <c r="AA9" s="8"/>
      <c r="AB9" s="8"/>
      <c r="AC9" s="8"/>
      <c r="AD9" s="8"/>
      <c r="AE9" s="8"/>
    </row>
    <row r="10" spans="1:31" x14ac:dyDescent="0.25">
      <c r="A10" s="36" t="str">
        <f>IF(Orth!A10="","",Orth!A10)</f>
        <v>NOM 07</v>
      </c>
      <c r="B10" s="37" t="str">
        <f>IF(Orth!B10="","",Orth!B10)</f>
        <v>Prénom 07</v>
      </c>
      <c r="C10" s="115" t="str">
        <f t="shared" si="0"/>
        <v>NOM 07 Prénom 07</v>
      </c>
      <c r="D10" s="26">
        <v>13</v>
      </c>
      <c r="E10" s="27"/>
      <c r="F10" s="27"/>
      <c r="G10" s="27"/>
      <c r="H10" s="28"/>
      <c r="I10" s="130">
        <v>7</v>
      </c>
      <c r="J10" s="131">
        <v>8</v>
      </c>
      <c r="K10" s="131">
        <v>6</v>
      </c>
      <c r="L10" s="131">
        <v>8</v>
      </c>
      <c r="M10" s="58">
        <v>2</v>
      </c>
      <c r="N10" s="132" t="s">
        <v>125</v>
      </c>
      <c r="O10" s="45">
        <f t="shared" si="1"/>
        <v>7.333333333333333</v>
      </c>
      <c r="P10" s="137"/>
      <c r="Q10" s="7"/>
      <c r="R10" s="204"/>
      <c r="S10" s="205"/>
      <c r="T10" s="205"/>
      <c r="U10" s="205"/>
      <c r="V10" s="205"/>
      <c r="W10" s="205"/>
      <c r="X10" s="205"/>
      <c r="Y10" s="206"/>
      <c r="Z10" s="8"/>
      <c r="AA10" s="8"/>
      <c r="AB10" s="8"/>
      <c r="AC10" s="8"/>
      <c r="AD10" s="8"/>
      <c r="AE10" s="8"/>
    </row>
    <row r="11" spans="1:31" x14ac:dyDescent="0.25">
      <c r="A11" s="36" t="str">
        <f>IF(Orth!A11="","",Orth!A11)</f>
        <v>NOM 08</v>
      </c>
      <c r="B11" s="37" t="str">
        <f>IF(Orth!B11="","",Orth!B11)</f>
        <v>Prénom 08</v>
      </c>
      <c r="C11" s="115" t="str">
        <f t="shared" si="0"/>
        <v>NOM 08 Prénom 08</v>
      </c>
      <c r="D11" s="26">
        <v>10</v>
      </c>
      <c r="E11" s="27">
        <v>13</v>
      </c>
      <c r="F11" s="27"/>
      <c r="G11" s="27"/>
      <c r="H11" s="28"/>
      <c r="I11" s="130">
        <v>11</v>
      </c>
      <c r="J11" s="131">
        <v>13</v>
      </c>
      <c r="K11" s="131">
        <v>10</v>
      </c>
      <c r="L11" s="131">
        <v>13</v>
      </c>
      <c r="M11" s="58">
        <v>16</v>
      </c>
      <c r="N11" s="132" t="s">
        <v>124</v>
      </c>
      <c r="O11" s="45">
        <f t="shared" si="1"/>
        <v>12.285714285714286</v>
      </c>
      <c r="P11" s="137"/>
      <c r="Q11" s="7"/>
      <c r="R11" s="204"/>
      <c r="S11" s="205"/>
      <c r="T11" s="205"/>
      <c r="U11" s="205"/>
      <c r="V11" s="205"/>
      <c r="W11" s="205"/>
      <c r="X11" s="205"/>
      <c r="Y11" s="206"/>
      <c r="Z11" s="8"/>
      <c r="AA11" s="8"/>
      <c r="AB11" s="8"/>
      <c r="AC11" s="8"/>
      <c r="AD11" s="8"/>
      <c r="AE11" s="8"/>
    </row>
    <row r="12" spans="1:31" x14ac:dyDescent="0.25">
      <c r="A12" s="36" t="str">
        <f>IF(Orth!A12="","",Orth!A12)</f>
        <v>NOM 09</v>
      </c>
      <c r="B12" s="37" t="str">
        <f>IF(Orth!B12="","",Orth!B12)</f>
        <v>Prénom 09</v>
      </c>
      <c r="C12" s="115" t="str">
        <f t="shared" si="0"/>
        <v>NOM 09 Prénom 09</v>
      </c>
      <c r="D12" s="26">
        <v>7</v>
      </c>
      <c r="E12" s="27"/>
      <c r="F12" s="27"/>
      <c r="G12" s="27"/>
      <c r="H12" s="28"/>
      <c r="I12" s="130">
        <v>1</v>
      </c>
      <c r="J12" s="131">
        <v>7</v>
      </c>
      <c r="K12" s="131">
        <v>7</v>
      </c>
      <c r="L12" s="131">
        <v>5</v>
      </c>
      <c r="M12" s="58">
        <v>3</v>
      </c>
      <c r="N12" s="132" t="s">
        <v>125</v>
      </c>
      <c r="O12" s="45">
        <f t="shared" si="1"/>
        <v>5</v>
      </c>
      <c r="P12" s="137"/>
      <c r="Q12" s="7"/>
      <c r="R12" s="204"/>
      <c r="S12" s="205"/>
      <c r="T12" s="205"/>
      <c r="U12" s="205"/>
      <c r="V12" s="205"/>
      <c r="W12" s="205"/>
      <c r="X12" s="205"/>
      <c r="Y12" s="206"/>
      <c r="Z12" s="8"/>
      <c r="AA12" s="8"/>
      <c r="AB12" s="8"/>
      <c r="AC12" s="8"/>
      <c r="AD12" s="8"/>
      <c r="AE12" s="8"/>
    </row>
    <row r="13" spans="1:31" x14ac:dyDescent="0.25">
      <c r="A13" s="36" t="str">
        <f>IF(Orth!A13="","",Orth!A13)</f>
        <v>NOM 10</v>
      </c>
      <c r="B13" s="37" t="str">
        <f>IF(Orth!B13="","",Orth!B13)</f>
        <v>Prénom 10</v>
      </c>
      <c r="C13" s="115" t="str">
        <f t="shared" si="0"/>
        <v>NOM 10 Prénom 10</v>
      </c>
      <c r="D13" s="26">
        <v>18</v>
      </c>
      <c r="E13" s="27"/>
      <c r="F13" s="27"/>
      <c r="G13" s="27"/>
      <c r="H13" s="28"/>
      <c r="I13" s="130">
        <v>10</v>
      </c>
      <c r="J13" s="131">
        <v>8</v>
      </c>
      <c r="K13" s="131">
        <v>8</v>
      </c>
      <c r="L13" s="131">
        <v>16</v>
      </c>
      <c r="M13" s="58">
        <v>6</v>
      </c>
      <c r="N13" s="132" t="s">
        <v>125</v>
      </c>
      <c r="O13" s="45">
        <f t="shared" si="1"/>
        <v>11</v>
      </c>
      <c r="P13" s="137"/>
      <c r="Q13" s="7"/>
      <c r="R13" s="204"/>
      <c r="S13" s="205"/>
      <c r="T13" s="205"/>
      <c r="U13" s="205"/>
      <c r="V13" s="205"/>
      <c r="W13" s="205"/>
      <c r="X13" s="205"/>
      <c r="Y13" s="206"/>
      <c r="Z13" s="8"/>
      <c r="AA13" s="8"/>
      <c r="AB13" s="8"/>
      <c r="AC13" s="8"/>
      <c r="AD13" s="8"/>
      <c r="AE13" s="8"/>
    </row>
    <row r="14" spans="1:31" x14ac:dyDescent="0.25">
      <c r="A14" s="36" t="str">
        <f>IF(Orth!A14="","",Orth!A14)</f>
        <v>NOM 11</v>
      </c>
      <c r="B14" s="37" t="str">
        <f>IF(Orth!B14="","",Orth!B14)</f>
        <v>Prénom 11</v>
      </c>
      <c r="C14" s="115" t="str">
        <f t="shared" si="0"/>
        <v>NOM 11 Prénom 11</v>
      </c>
      <c r="D14" s="26">
        <v>12</v>
      </c>
      <c r="E14" s="27">
        <v>7</v>
      </c>
      <c r="F14" s="27"/>
      <c r="G14" s="27"/>
      <c r="H14" s="28"/>
      <c r="I14" s="130">
        <v>12</v>
      </c>
      <c r="J14" s="131">
        <v>15</v>
      </c>
      <c r="K14" s="131">
        <v>8</v>
      </c>
      <c r="L14" s="131">
        <v>16</v>
      </c>
      <c r="M14" s="58">
        <v>13</v>
      </c>
      <c r="N14" s="132" t="s">
        <v>124</v>
      </c>
      <c r="O14" s="45">
        <f t="shared" si="1"/>
        <v>11.857142857142858</v>
      </c>
      <c r="P14" s="137"/>
      <c r="Q14" s="7"/>
      <c r="R14" s="204"/>
      <c r="S14" s="205"/>
      <c r="T14" s="205"/>
      <c r="U14" s="205"/>
      <c r="V14" s="205"/>
      <c r="W14" s="205"/>
      <c r="X14" s="205"/>
      <c r="Y14" s="206"/>
      <c r="Z14" s="8"/>
      <c r="AA14" s="8"/>
      <c r="AB14" s="8"/>
      <c r="AC14" s="8"/>
      <c r="AD14" s="8"/>
      <c r="AE14" s="8"/>
    </row>
    <row r="15" spans="1:31" x14ac:dyDescent="0.25">
      <c r="A15" s="36" t="str">
        <f>IF(Orth!A15="","",Orth!A15)</f>
        <v>NOM 12</v>
      </c>
      <c r="B15" s="37" t="str">
        <f>IF(Orth!B15="","",Orth!B15)</f>
        <v>Prénom 12</v>
      </c>
      <c r="C15" s="115" t="str">
        <f t="shared" si="0"/>
        <v>NOM 12 Prénom 12</v>
      </c>
      <c r="D15" s="26">
        <v>14</v>
      </c>
      <c r="E15" s="27"/>
      <c r="F15" s="27"/>
      <c r="G15" s="27"/>
      <c r="H15" s="28"/>
      <c r="I15" s="130">
        <v>3</v>
      </c>
      <c r="J15" s="131">
        <v>7</v>
      </c>
      <c r="K15" s="131">
        <v>15</v>
      </c>
      <c r="L15" s="131">
        <v>16</v>
      </c>
      <c r="M15" s="58">
        <v>11</v>
      </c>
      <c r="N15" s="132" t="s">
        <v>125</v>
      </c>
      <c r="O15" s="45">
        <f t="shared" si="1"/>
        <v>11</v>
      </c>
      <c r="P15" s="137"/>
      <c r="Q15" s="7"/>
      <c r="R15" s="204"/>
      <c r="S15" s="205"/>
      <c r="T15" s="205"/>
      <c r="U15" s="205"/>
      <c r="V15" s="205"/>
      <c r="W15" s="205"/>
      <c r="X15" s="205"/>
      <c r="Y15" s="206"/>
      <c r="Z15" s="8"/>
      <c r="AA15" s="8"/>
      <c r="AB15" s="8"/>
      <c r="AC15" s="8"/>
      <c r="AD15" s="8"/>
      <c r="AE15" s="8"/>
    </row>
    <row r="16" spans="1:31" x14ac:dyDescent="0.25">
      <c r="A16" s="36" t="str">
        <f>IF(Orth!A16="","",Orth!A16)</f>
        <v>NOM 13</v>
      </c>
      <c r="B16" s="37" t="str">
        <f>IF(Orth!B16="","",Orth!B16)</f>
        <v>Prénom 13</v>
      </c>
      <c r="C16" s="115" t="str">
        <f t="shared" si="0"/>
        <v>NOM 13 Prénom 13</v>
      </c>
      <c r="D16" s="26">
        <v>15</v>
      </c>
      <c r="E16" s="27"/>
      <c r="F16" s="27"/>
      <c r="G16" s="27"/>
      <c r="H16" s="28"/>
      <c r="I16" s="130">
        <v>11</v>
      </c>
      <c r="J16" s="131">
        <v>8</v>
      </c>
      <c r="K16" s="131">
        <v>14</v>
      </c>
      <c r="L16" s="131">
        <v>12</v>
      </c>
      <c r="M16" s="58">
        <v>7</v>
      </c>
      <c r="N16" s="132" t="s">
        <v>125</v>
      </c>
      <c r="O16" s="45">
        <f t="shared" si="1"/>
        <v>11.166666666666666</v>
      </c>
      <c r="P16" s="137"/>
      <c r="Q16" s="7"/>
      <c r="R16" s="204"/>
      <c r="S16" s="205"/>
      <c r="T16" s="205"/>
      <c r="U16" s="205"/>
      <c r="V16" s="205"/>
      <c r="W16" s="205"/>
      <c r="X16" s="205"/>
      <c r="Y16" s="206"/>
      <c r="Z16" s="8"/>
      <c r="AA16" s="8"/>
      <c r="AB16" s="8"/>
      <c r="AC16" s="8"/>
      <c r="AD16" s="8"/>
      <c r="AE16" s="8"/>
    </row>
    <row r="17" spans="1:31" x14ac:dyDescent="0.25">
      <c r="A17" s="36" t="str">
        <f>IF(Orth!A17="","",Orth!A17)</f>
        <v>NOM 14</v>
      </c>
      <c r="B17" s="37" t="str">
        <f>IF(Orth!B17="","",Orth!B17)</f>
        <v>Prénom 14</v>
      </c>
      <c r="C17" s="115" t="str">
        <f t="shared" si="0"/>
        <v>NOM 14 Prénom 14</v>
      </c>
      <c r="D17" s="26">
        <v>19</v>
      </c>
      <c r="E17" s="27">
        <v>17</v>
      </c>
      <c r="F17" s="27"/>
      <c r="G17" s="27"/>
      <c r="H17" s="28"/>
      <c r="I17" s="130">
        <v>14</v>
      </c>
      <c r="J17" s="131">
        <v>18</v>
      </c>
      <c r="K17" s="131">
        <v>18</v>
      </c>
      <c r="L17" s="131">
        <v>19</v>
      </c>
      <c r="M17" s="58">
        <v>19</v>
      </c>
      <c r="N17" s="132" t="s">
        <v>124</v>
      </c>
      <c r="O17" s="45">
        <f t="shared" si="1"/>
        <v>17.714285714285715</v>
      </c>
      <c r="P17" s="137"/>
      <c r="Q17" s="7"/>
      <c r="R17" s="204"/>
      <c r="S17" s="205"/>
      <c r="T17" s="205"/>
      <c r="U17" s="205"/>
      <c r="V17" s="205"/>
      <c r="W17" s="205"/>
      <c r="X17" s="205"/>
      <c r="Y17" s="206"/>
      <c r="Z17" s="8"/>
      <c r="AA17" s="8"/>
      <c r="AB17" s="8"/>
      <c r="AC17" s="8"/>
      <c r="AD17" s="8"/>
      <c r="AE17" s="8"/>
    </row>
    <row r="18" spans="1:31" x14ac:dyDescent="0.25">
      <c r="A18" s="36" t="str">
        <f>IF(Orth!A18="","",Orth!A18)</f>
        <v>NOM 15</v>
      </c>
      <c r="B18" s="37" t="str">
        <f>IF(Orth!B18="","",Orth!B18)</f>
        <v>Prénom 15</v>
      </c>
      <c r="C18" s="115" t="str">
        <f t="shared" si="0"/>
        <v>NOM 15 Prénom 15</v>
      </c>
      <c r="D18" s="26">
        <v>16</v>
      </c>
      <c r="E18" s="27"/>
      <c r="F18" s="27"/>
      <c r="G18" s="27"/>
      <c r="H18" s="28"/>
      <c r="I18" s="130">
        <v>12</v>
      </c>
      <c r="J18" s="131">
        <v>15</v>
      </c>
      <c r="K18" s="131">
        <v>16</v>
      </c>
      <c r="L18" s="131">
        <v>13</v>
      </c>
      <c r="M18" s="58">
        <v>17</v>
      </c>
      <c r="N18" s="132" t="s">
        <v>124</v>
      </c>
      <c r="O18" s="45">
        <f t="shared" si="1"/>
        <v>14.833333333333334</v>
      </c>
      <c r="P18" s="137"/>
      <c r="Q18" s="7"/>
      <c r="R18" s="204"/>
      <c r="S18" s="205"/>
      <c r="T18" s="205"/>
      <c r="U18" s="205"/>
      <c r="V18" s="205"/>
      <c r="W18" s="205"/>
      <c r="X18" s="205"/>
      <c r="Y18" s="206"/>
      <c r="Z18" s="8"/>
      <c r="AA18" s="8"/>
      <c r="AB18" s="8"/>
      <c r="AC18" s="8"/>
      <c r="AD18" s="8"/>
      <c r="AE18" s="8"/>
    </row>
    <row r="19" spans="1:31" x14ac:dyDescent="0.25">
      <c r="A19" s="36" t="str">
        <f>IF(Orth!A19="","",Orth!A19)</f>
        <v>NOM 16</v>
      </c>
      <c r="B19" s="37" t="str">
        <f>IF(Orth!B19="","",Orth!B19)</f>
        <v>Prénom 16</v>
      </c>
      <c r="C19" s="115" t="str">
        <f t="shared" si="0"/>
        <v>NOM 16 Prénom 16</v>
      </c>
      <c r="D19" s="26">
        <v>16</v>
      </c>
      <c r="E19" s="27"/>
      <c r="F19" s="27"/>
      <c r="G19" s="27"/>
      <c r="H19" s="28"/>
      <c r="I19" s="130">
        <v>8</v>
      </c>
      <c r="J19" s="131">
        <v>10</v>
      </c>
      <c r="K19" s="131">
        <v>14</v>
      </c>
      <c r="L19" s="131">
        <v>8</v>
      </c>
      <c r="M19" s="58">
        <v>4</v>
      </c>
      <c r="N19" s="132" t="s">
        <v>125</v>
      </c>
      <c r="O19" s="45">
        <f t="shared" si="1"/>
        <v>10</v>
      </c>
      <c r="P19" s="137"/>
      <c r="Q19" s="7"/>
      <c r="R19" s="204"/>
      <c r="S19" s="205"/>
      <c r="T19" s="205"/>
      <c r="U19" s="205"/>
      <c r="V19" s="205"/>
      <c r="W19" s="205"/>
      <c r="X19" s="205"/>
      <c r="Y19" s="206"/>
      <c r="Z19" s="8"/>
      <c r="AA19" s="8"/>
      <c r="AB19" s="8"/>
      <c r="AC19" s="8"/>
      <c r="AD19" s="8"/>
      <c r="AE19" s="8"/>
    </row>
    <row r="20" spans="1:31" x14ac:dyDescent="0.25">
      <c r="A20" s="36" t="str">
        <f>IF(Orth!A20="","",Orth!A20)</f>
        <v>NOM 17</v>
      </c>
      <c r="B20" s="37" t="str">
        <f>IF(Orth!B20="","",Orth!B20)</f>
        <v>Prénom 17</v>
      </c>
      <c r="C20" s="115" t="str">
        <f t="shared" si="0"/>
        <v>NOM 17 Prénom 17</v>
      </c>
      <c r="D20" s="26">
        <v>15</v>
      </c>
      <c r="E20" s="27"/>
      <c r="F20" s="27"/>
      <c r="G20" s="27"/>
      <c r="H20" s="28"/>
      <c r="I20" s="130">
        <v>6</v>
      </c>
      <c r="J20" s="131">
        <v>13</v>
      </c>
      <c r="K20" s="131">
        <v>8</v>
      </c>
      <c r="L20" s="131">
        <v>17</v>
      </c>
      <c r="M20" s="58"/>
      <c r="N20" s="132" t="s">
        <v>125</v>
      </c>
      <c r="O20" s="45">
        <f t="shared" si="1"/>
        <v>11.8</v>
      </c>
      <c r="P20" s="137"/>
      <c r="Q20" s="7"/>
      <c r="R20" s="204"/>
      <c r="S20" s="205"/>
      <c r="T20" s="205"/>
      <c r="U20" s="205"/>
      <c r="V20" s="205"/>
      <c r="W20" s="205"/>
      <c r="X20" s="205"/>
      <c r="Y20" s="206"/>
      <c r="Z20" s="8"/>
      <c r="AA20" s="8"/>
      <c r="AB20" s="8"/>
      <c r="AC20" s="8"/>
      <c r="AD20" s="8"/>
      <c r="AE20" s="8"/>
    </row>
    <row r="21" spans="1:31" ht="15.75" thickBot="1" x14ac:dyDescent="0.3">
      <c r="A21" s="36" t="str">
        <f>IF(Orth!A21="","",Orth!A21)</f>
        <v>NOM 18</v>
      </c>
      <c r="B21" s="37" t="str">
        <f>IF(Orth!B21="","",Orth!B21)</f>
        <v>Prénom 18</v>
      </c>
      <c r="C21" s="115" t="str">
        <f t="shared" si="0"/>
        <v>NOM 18 Prénom 18</v>
      </c>
      <c r="D21" s="26">
        <v>10</v>
      </c>
      <c r="E21" s="27">
        <v>10</v>
      </c>
      <c r="F21" s="27"/>
      <c r="G21" s="27"/>
      <c r="H21" s="28"/>
      <c r="I21" s="130">
        <v>9</v>
      </c>
      <c r="J21" s="131">
        <v>13</v>
      </c>
      <c r="K21" s="131">
        <v>8</v>
      </c>
      <c r="L21" s="131">
        <v>10</v>
      </c>
      <c r="M21" s="58">
        <v>9</v>
      </c>
      <c r="N21" s="132" t="s">
        <v>124</v>
      </c>
      <c r="O21" s="45">
        <f t="shared" si="1"/>
        <v>9.8571428571428577</v>
      </c>
      <c r="P21" s="137" t="s">
        <v>128</v>
      </c>
      <c r="Q21" s="7"/>
      <c r="R21" s="207"/>
      <c r="S21" s="208"/>
      <c r="T21" s="208"/>
      <c r="U21" s="208"/>
      <c r="V21" s="208"/>
      <c r="W21" s="208"/>
      <c r="X21" s="208"/>
      <c r="Y21" s="209"/>
      <c r="Z21" s="8"/>
      <c r="AA21" s="8"/>
      <c r="AB21" s="8"/>
      <c r="AC21" s="8"/>
      <c r="AD21" s="8"/>
      <c r="AE21" s="8"/>
    </row>
    <row r="22" spans="1:31" x14ac:dyDescent="0.25">
      <c r="A22" s="36" t="str">
        <f>IF(Orth!A22="","",Orth!A22)</f>
        <v>NOM 19</v>
      </c>
      <c r="B22" s="37" t="str">
        <f>IF(Orth!B22="","",Orth!B22)</f>
        <v>Prénom 19</v>
      </c>
      <c r="C22" s="115" t="str">
        <f t="shared" si="0"/>
        <v>NOM 19 Prénom 19</v>
      </c>
      <c r="D22" s="26">
        <v>10</v>
      </c>
      <c r="E22" s="27">
        <v>13</v>
      </c>
      <c r="F22" s="27"/>
      <c r="G22" s="27"/>
      <c r="H22" s="28"/>
      <c r="I22" s="130">
        <v>6</v>
      </c>
      <c r="J22" s="131">
        <v>15</v>
      </c>
      <c r="K22" s="131">
        <v>7</v>
      </c>
      <c r="L22" s="131">
        <v>10</v>
      </c>
      <c r="M22" s="58"/>
      <c r="N22" s="132" t="s">
        <v>124</v>
      </c>
      <c r="O22" s="45">
        <f t="shared" si="1"/>
        <v>10.166666666666666</v>
      </c>
      <c r="P22" s="137" t="s">
        <v>129</v>
      </c>
      <c r="Q22" s="7"/>
      <c r="R22" s="7"/>
      <c r="S22" s="7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</row>
    <row r="23" spans="1:31" ht="15.75" thickBot="1" x14ac:dyDescent="0.3">
      <c r="A23" s="36" t="str">
        <f>IF(Orth!A23="","",Orth!A23)</f>
        <v>NOM 20</v>
      </c>
      <c r="B23" s="37" t="str">
        <f>IF(Orth!B23="","",Orth!B23)</f>
        <v>Prénom 20</v>
      </c>
      <c r="C23" s="115" t="str">
        <f t="shared" si="0"/>
        <v>NOM 20 Prénom 20</v>
      </c>
      <c r="D23" s="26">
        <v>15</v>
      </c>
      <c r="E23" s="27">
        <v>15</v>
      </c>
      <c r="F23" s="27"/>
      <c r="G23" s="27"/>
      <c r="H23" s="28"/>
      <c r="I23" s="130">
        <v>15</v>
      </c>
      <c r="J23" s="131">
        <v>17</v>
      </c>
      <c r="K23" s="131">
        <v>13</v>
      </c>
      <c r="L23" s="131">
        <v>17</v>
      </c>
      <c r="M23" s="58">
        <v>12</v>
      </c>
      <c r="N23" s="132" t="s">
        <v>124</v>
      </c>
      <c r="O23" s="45">
        <f t="shared" si="1"/>
        <v>14.857142857142858</v>
      </c>
      <c r="P23" s="137"/>
      <c r="Q23" s="7"/>
      <c r="R23" s="7"/>
      <c r="S23" s="7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</row>
    <row r="24" spans="1:31" ht="15.75" thickBot="1" x14ac:dyDescent="0.3">
      <c r="A24" s="36" t="str">
        <f>IF(Orth!A24="","",Orth!A24)</f>
        <v>NOM 21</v>
      </c>
      <c r="B24" s="37" t="str">
        <f>IF(Orth!B24="","",Orth!B24)</f>
        <v>Prénom 21</v>
      </c>
      <c r="C24" s="115" t="str">
        <f t="shared" si="0"/>
        <v>NOM 21 Prénom 21</v>
      </c>
      <c r="D24" s="26">
        <v>14</v>
      </c>
      <c r="E24" s="27">
        <v>14</v>
      </c>
      <c r="F24" s="27"/>
      <c r="G24" s="27"/>
      <c r="H24" s="28"/>
      <c r="I24" s="130">
        <v>10</v>
      </c>
      <c r="J24" s="131">
        <v>18</v>
      </c>
      <c r="K24" s="131">
        <v>14</v>
      </c>
      <c r="L24" s="131">
        <v>15</v>
      </c>
      <c r="M24" s="58">
        <v>19</v>
      </c>
      <c r="N24" s="132" t="s">
        <v>124</v>
      </c>
      <c r="O24" s="45">
        <f t="shared" si="1"/>
        <v>14.857142857142858</v>
      </c>
      <c r="P24" s="137"/>
      <c r="Q24" s="7"/>
      <c r="R24" s="7"/>
      <c r="S24" s="211" t="s">
        <v>182</v>
      </c>
      <c r="T24" s="212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</row>
    <row r="25" spans="1:31" ht="15.75" thickBot="1" x14ac:dyDescent="0.3">
      <c r="A25" s="36" t="str">
        <f>IF(Orth!A25="","",Orth!A25)</f>
        <v>NOM 22</v>
      </c>
      <c r="B25" s="37" t="str">
        <f>IF(Orth!B25="","",Orth!B25)</f>
        <v>Prénom 22</v>
      </c>
      <c r="C25" s="115" t="str">
        <f t="shared" si="0"/>
        <v>NOM 22 Prénom 22</v>
      </c>
      <c r="D25" s="26">
        <v>17</v>
      </c>
      <c r="E25" s="27">
        <v>12</v>
      </c>
      <c r="F25" s="27"/>
      <c r="G25" s="27"/>
      <c r="H25" s="28"/>
      <c r="I25" s="130">
        <v>11</v>
      </c>
      <c r="J25" s="131">
        <v>13</v>
      </c>
      <c r="K25" s="131">
        <v>14</v>
      </c>
      <c r="L25" s="131">
        <v>18</v>
      </c>
      <c r="M25" s="58">
        <v>9</v>
      </c>
      <c r="N25" s="132" t="s">
        <v>124</v>
      </c>
      <c r="O25" s="45">
        <f t="shared" si="1"/>
        <v>13.428571428571429</v>
      </c>
      <c r="P25" s="137"/>
      <c r="Q25" s="7"/>
      <c r="R25" s="7"/>
      <c r="S25" s="213">
        <f>IF(COUNT(O4:O32)&gt;0,AVERAGE(O4:O32),"")</f>
        <v>12.47777777777778</v>
      </c>
      <c r="T25" s="214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</row>
    <row r="26" spans="1:31" ht="15.75" thickBot="1" x14ac:dyDescent="0.3">
      <c r="A26" s="36" t="str">
        <f>IF(Orth!A26="","",Orth!A26)</f>
        <v>NOM 23</v>
      </c>
      <c r="B26" s="37" t="str">
        <f>IF(Orth!B26="","",Orth!B26)</f>
        <v>Prénom 23</v>
      </c>
      <c r="C26" s="115" t="str">
        <f t="shared" si="0"/>
        <v>NOM 23 Prénom 23</v>
      </c>
      <c r="D26" s="26">
        <v>14</v>
      </c>
      <c r="E26" s="27">
        <v>18</v>
      </c>
      <c r="F26" s="27"/>
      <c r="G26" s="27"/>
      <c r="H26" s="28"/>
      <c r="I26" s="130">
        <v>14</v>
      </c>
      <c r="J26" s="131">
        <v>10</v>
      </c>
      <c r="K26" s="131">
        <v>14</v>
      </c>
      <c r="L26" s="131">
        <v>12</v>
      </c>
      <c r="M26" s="58">
        <v>14</v>
      </c>
      <c r="N26" s="132" t="s">
        <v>124</v>
      </c>
      <c r="O26" s="45">
        <f t="shared" si="1"/>
        <v>13.714285714285714</v>
      </c>
      <c r="P26" s="137"/>
      <c r="Q26" s="7"/>
      <c r="R26" s="7"/>
      <c r="S26" s="213"/>
      <c r="T26" s="214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</row>
    <row r="27" spans="1:31" x14ac:dyDescent="0.25">
      <c r="A27" s="36" t="str">
        <f>IF(Orth!A27="","",Orth!A27)</f>
        <v>NOM 24</v>
      </c>
      <c r="B27" s="37" t="str">
        <f>IF(Orth!B27="","",Orth!B27)</f>
        <v>Prénom 24</v>
      </c>
      <c r="C27" s="115" t="str">
        <f t="shared" si="0"/>
        <v>NOM 24 Prénom 24</v>
      </c>
      <c r="D27" s="26">
        <v>16</v>
      </c>
      <c r="E27" s="27">
        <v>15</v>
      </c>
      <c r="F27" s="27"/>
      <c r="G27" s="27"/>
      <c r="H27" s="28"/>
      <c r="I27" s="130">
        <v>16</v>
      </c>
      <c r="J27" s="131">
        <v>18</v>
      </c>
      <c r="K27" s="131">
        <v>13</v>
      </c>
      <c r="L27" s="131">
        <v>20</v>
      </c>
      <c r="M27" s="58">
        <v>17</v>
      </c>
      <c r="N27" s="132" t="s">
        <v>124</v>
      </c>
      <c r="O27" s="45">
        <f t="shared" si="1"/>
        <v>16.428571428571427</v>
      </c>
      <c r="P27" s="137"/>
      <c r="Q27" s="7"/>
      <c r="R27" s="7"/>
      <c r="S27" s="7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</row>
    <row r="28" spans="1:31" x14ac:dyDescent="0.25">
      <c r="A28" s="36" t="str">
        <f>IF(Orth!A28="","",Orth!A28)</f>
        <v>NOM 25</v>
      </c>
      <c r="B28" s="37" t="str">
        <f>IF(Orth!B28="","",Orth!B28)</f>
        <v>Prénom 25</v>
      </c>
      <c r="C28" s="115" t="str">
        <f t="shared" si="0"/>
        <v>NOM 25 Prénom 25</v>
      </c>
      <c r="D28" s="26"/>
      <c r="E28" s="27"/>
      <c r="F28" s="27"/>
      <c r="G28" s="27"/>
      <c r="H28" s="28"/>
      <c r="I28" s="130"/>
      <c r="J28" s="131"/>
      <c r="K28" s="131"/>
      <c r="L28" s="131"/>
      <c r="M28" s="58"/>
      <c r="N28" s="132"/>
      <c r="O28" s="45" t="str">
        <f t="shared" si="1"/>
        <v/>
      </c>
      <c r="P28" s="137"/>
      <c r="Q28" s="7"/>
      <c r="R28" s="7"/>
      <c r="S28" s="7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</row>
    <row r="29" spans="1:31" x14ac:dyDescent="0.25">
      <c r="A29" s="36" t="str">
        <f>IF(Orth!A29="","",Orth!A29)</f>
        <v>NOM 26</v>
      </c>
      <c r="B29" s="37" t="str">
        <f>IF(Orth!B29="","",Orth!B29)</f>
        <v>Prénom 26</v>
      </c>
      <c r="C29" s="115" t="str">
        <f t="shared" si="0"/>
        <v>NOM 26 Prénom 26</v>
      </c>
      <c r="D29" s="26"/>
      <c r="E29" s="27"/>
      <c r="F29" s="27"/>
      <c r="G29" s="27"/>
      <c r="H29" s="28"/>
      <c r="I29" s="130"/>
      <c r="J29" s="131"/>
      <c r="K29" s="131"/>
      <c r="L29" s="131"/>
      <c r="M29" s="58"/>
      <c r="N29" s="132"/>
      <c r="O29" s="45" t="str">
        <f t="shared" si="1"/>
        <v/>
      </c>
      <c r="P29" s="137"/>
      <c r="Q29" s="7"/>
      <c r="R29" s="7"/>
      <c r="S29" s="7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</row>
    <row r="30" spans="1:31" x14ac:dyDescent="0.25">
      <c r="A30" s="36" t="str">
        <f>IF(Orth!A30="","",Orth!A30)</f>
        <v>NOM 27</v>
      </c>
      <c r="B30" s="37" t="str">
        <f>IF(Orth!B30="","",Orth!B30)</f>
        <v>Prénom 27</v>
      </c>
      <c r="C30" s="115" t="str">
        <f t="shared" si="0"/>
        <v>NOM 27 Prénom 27</v>
      </c>
      <c r="D30" s="26"/>
      <c r="E30" s="27"/>
      <c r="F30" s="27"/>
      <c r="G30" s="27"/>
      <c r="H30" s="28"/>
      <c r="I30" s="130"/>
      <c r="J30" s="131"/>
      <c r="K30" s="131"/>
      <c r="L30" s="131"/>
      <c r="M30" s="58"/>
      <c r="N30" s="132"/>
      <c r="O30" s="45" t="str">
        <f t="shared" si="1"/>
        <v/>
      </c>
      <c r="P30" s="137"/>
      <c r="Q30" s="7"/>
      <c r="R30" s="7"/>
      <c r="S30" s="7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</row>
    <row r="31" spans="1:31" x14ac:dyDescent="0.25">
      <c r="A31" s="36" t="str">
        <f>IF(Orth!A31="","",Orth!A31)</f>
        <v>NOM 28</v>
      </c>
      <c r="B31" s="37" t="str">
        <f>IF(Orth!B31="","",Orth!B31)</f>
        <v>Prénom 28</v>
      </c>
      <c r="C31" s="115" t="str">
        <f t="shared" si="0"/>
        <v>NOM 28 Prénom 28</v>
      </c>
      <c r="D31" s="26"/>
      <c r="E31" s="27"/>
      <c r="F31" s="27"/>
      <c r="G31" s="27"/>
      <c r="H31" s="28"/>
      <c r="I31" s="130"/>
      <c r="J31" s="131"/>
      <c r="K31" s="131"/>
      <c r="L31" s="131"/>
      <c r="M31" s="58"/>
      <c r="N31" s="132"/>
      <c r="O31" s="45" t="str">
        <f t="shared" si="1"/>
        <v/>
      </c>
      <c r="P31" s="137"/>
      <c r="Q31" s="7"/>
      <c r="R31" s="7"/>
      <c r="S31" s="7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</row>
    <row r="32" spans="1:31" ht="15.75" thickBot="1" x14ac:dyDescent="0.3">
      <c r="A32" s="38" t="str">
        <f>IF(Orth!A32="","",Orth!A32)</f>
        <v>NOM 29</v>
      </c>
      <c r="B32" s="39" t="str">
        <f>IF(Orth!B32="","",Orth!B32)</f>
        <v>Prénom 29</v>
      </c>
      <c r="C32" s="116" t="str">
        <f t="shared" si="0"/>
        <v>NOM 29 Prénom 29</v>
      </c>
      <c r="D32" s="29"/>
      <c r="E32" s="30"/>
      <c r="F32" s="30"/>
      <c r="G32" s="30"/>
      <c r="H32" s="31"/>
      <c r="I32" s="133"/>
      <c r="J32" s="134"/>
      <c r="K32" s="134"/>
      <c r="L32" s="134"/>
      <c r="M32" s="59"/>
      <c r="N32" s="135"/>
      <c r="O32" s="46" t="str">
        <f t="shared" si="1"/>
        <v/>
      </c>
      <c r="P32" s="138"/>
      <c r="Q32" s="7"/>
      <c r="R32" s="7"/>
      <c r="S32" s="7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</row>
    <row r="33" spans="1:31" ht="101.25" customHeight="1" thickBot="1" x14ac:dyDescent="0.3">
      <c r="A33" s="5"/>
      <c r="B33" s="5"/>
      <c r="C33" s="5"/>
      <c r="D33" s="49" t="s">
        <v>115</v>
      </c>
      <c r="E33" s="49" t="s">
        <v>116</v>
      </c>
      <c r="F33" s="49" t="s">
        <v>117</v>
      </c>
      <c r="G33" s="49" t="s">
        <v>118</v>
      </c>
      <c r="H33" s="50" t="s">
        <v>119</v>
      </c>
      <c r="I33" s="51" t="s">
        <v>110</v>
      </c>
      <c r="J33" s="52" t="s">
        <v>111</v>
      </c>
      <c r="K33" s="52" t="s">
        <v>112</v>
      </c>
      <c r="L33" s="52" t="s">
        <v>113</v>
      </c>
      <c r="M33" s="53" t="s">
        <v>114</v>
      </c>
      <c r="N33" s="7"/>
      <c r="O33" s="7"/>
      <c r="P33" s="7"/>
      <c r="Q33" s="7"/>
      <c r="R33" s="7"/>
      <c r="S33" s="7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</row>
    <row r="34" spans="1:31" x14ac:dyDescent="0.25">
      <c r="A34" s="5"/>
      <c r="B34" s="5"/>
      <c r="C34" s="5"/>
      <c r="D34" s="6"/>
      <c r="E34" s="6"/>
      <c r="F34" s="6"/>
      <c r="G34" s="6"/>
      <c r="H34" s="6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</row>
    <row r="35" spans="1:31" x14ac:dyDescent="0.25">
      <c r="A35" s="5"/>
      <c r="B35" s="5"/>
      <c r="C35" s="5"/>
      <c r="D35" s="6"/>
      <c r="E35" s="6"/>
      <c r="F35" s="6"/>
      <c r="G35" s="6"/>
      <c r="H35" s="6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</row>
    <row r="36" spans="1:31" x14ac:dyDescent="0.25">
      <c r="A36" s="5"/>
      <c r="B36" s="5"/>
      <c r="C36" s="5"/>
      <c r="D36" s="6"/>
      <c r="E36" s="6"/>
      <c r="F36" s="6"/>
      <c r="G36" s="6"/>
      <c r="H36" s="6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</row>
    <row r="37" spans="1:31" x14ac:dyDescent="0.25">
      <c r="A37" s="5"/>
      <c r="B37" s="5"/>
      <c r="C37" s="5"/>
      <c r="D37" s="6"/>
      <c r="E37" s="6"/>
      <c r="F37" s="6"/>
      <c r="G37" s="6"/>
      <c r="H37" s="6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</row>
    <row r="38" spans="1:31" x14ac:dyDescent="0.25">
      <c r="A38" s="5"/>
      <c r="B38" s="5"/>
      <c r="C38" s="5"/>
      <c r="D38" s="6"/>
      <c r="E38" s="6"/>
      <c r="F38" s="6"/>
      <c r="G38" s="6"/>
      <c r="H38" s="6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</row>
    <row r="39" spans="1:31" x14ac:dyDescent="0.25">
      <c r="A39" s="5"/>
      <c r="B39" s="5"/>
      <c r="C39" s="5"/>
      <c r="D39" s="6"/>
      <c r="E39" s="6"/>
      <c r="F39" s="6"/>
      <c r="G39" s="6"/>
      <c r="H39" s="6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</row>
    <row r="40" spans="1:31" x14ac:dyDescent="0.25">
      <c r="A40" s="5"/>
      <c r="B40" s="5"/>
      <c r="C40" s="5"/>
      <c r="D40" s="6"/>
      <c r="E40" s="6"/>
      <c r="F40" s="6"/>
      <c r="G40" s="6"/>
      <c r="H40" s="6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</row>
    <row r="41" spans="1:31" x14ac:dyDescent="0.25">
      <c r="A41" s="5"/>
      <c r="B41" s="5"/>
      <c r="C41" s="5"/>
      <c r="D41" s="6"/>
      <c r="E41" s="6"/>
      <c r="F41" s="6"/>
      <c r="G41" s="6"/>
      <c r="H41" s="6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</row>
    <row r="42" spans="1:31" x14ac:dyDescent="0.25">
      <c r="A42" s="5"/>
      <c r="B42" s="5"/>
      <c r="C42" s="5"/>
      <c r="D42" s="6"/>
      <c r="E42" s="6"/>
      <c r="F42" s="6"/>
      <c r="G42" s="6"/>
      <c r="H42" s="6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</row>
    <row r="43" spans="1:31" x14ac:dyDescent="0.25">
      <c r="A43" s="5"/>
      <c r="B43" s="5"/>
      <c r="C43" s="5"/>
      <c r="D43" s="6"/>
      <c r="E43" s="6"/>
      <c r="F43" s="6"/>
      <c r="G43" s="6"/>
      <c r="H43" s="6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</row>
    <row r="44" spans="1:31" x14ac:dyDescent="0.25">
      <c r="A44" s="5"/>
      <c r="B44" s="5"/>
      <c r="C44" s="5"/>
      <c r="D44" s="6"/>
      <c r="E44" s="6"/>
      <c r="F44" s="6"/>
      <c r="G44" s="6"/>
      <c r="H44" s="6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</row>
    <row r="45" spans="1:31" x14ac:dyDescent="0.25">
      <c r="A45" s="5"/>
      <c r="B45" s="5"/>
      <c r="C45" s="5"/>
      <c r="D45" s="6"/>
      <c r="E45" s="6"/>
      <c r="F45" s="6"/>
      <c r="G45" s="6"/>
      <c r="H45" s="6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</row>
    <row r="46" spans="1:31" x14ac:dyDescent="0.25">
      <c r="A46" s="5"/>
      <c r="B46" s="5"/>
      <c r="C46" s="5"/>
      <c r="D46" s="6"/>
      <c r="E46" s="6"/>
      <c r="F46" s="6"/>
      <c r="G46" s="6"/>
      <c r="H46" s="6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</row>
    <row r="47" spans="1:31" x14ac:dyDescent="0.25">
      <c r="A47" s="5"/>
      <c r="B47" s="5"/>
      <c r="C47" s="5"/>
      <c r="D47" s="6"/>
      <c r="E47" s="6"/>
      <c r="F47" s="6"/>
      <c r="G47" s="6"/>
      <c r="H47" s="6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</row>
    <row r="48" spans="1:31" x14ac:dyDescent="0.25">
      <c r="A48" s="5"/>
      <c r="B48" s="5"/>
      <c r="C48" s="5"/>
      <c r="D48" s="6"/>
      <c r="E48" s="6"/>
      <c r="F48" s="6"/>
      <c r="G48" s="6"/>
      <c r="H48" s="6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</row>
    <row r="49" spans="1:31" x14ac:dyDescent="0.25">
      <c r="A49" s="5"/>
      <c r="B49" s="5"/>
      <c r="C49" s="5"/>
      <c r="D49" s="6"/>
      <c r="E49" s="6"/>
      <c r="F49" s="6"/>
      <c r="G49" s="6"/>
      <c r="H49" s="6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</row>
    <row r="50" spans="1:31" x14ac:dyDescent="0.25">
      <c r="A50" s="5"/>
      <c r="B50" s="5"/>
      <c r="C50" s="5"/>
      <c r="D50" s="6"/>
      <c r="E50" s="6"/>
      <c r="F50" s="6"/>
      <c r="G50" s="6"/>
      <c r="H50" s="6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</row>
    <row r="51" spans="1:31" x14ac:dyDescent="0.25">
      <c r="A51" s="5"/>
      <c r="B51" s="5"/>
      <c r="C51" s="5"/>
      <c r="D51" s="6"/>
      <c r="E51" s="6"/>
      <c r="F51" s="6"/>
      <c r="G51" s="6"/>
      <c r="H51" s="6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</row>
    <row r="52" spans="1:31" x14ac:dyDescent="0.25">
      <c r="A52" s="5"/>
      <c r="B52" s="5"/>
      <c r="C52" s="5"/>
      <c r="D52" s="6"/>
      <c r="E52" s="6"/>
      <c r="F52" s="6"/>
      <c r="G52" s="6"/>
      <c r="H52" s="6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</row>
    <row r="53" spans="1:31" x14ac:dyDescent="0.25">
      <c r="A53" s="5"/>
      <c r="B53" s="5"/>
      <c r="C53" s="5"/>
      <c r="D53" s="6"/>
      <c r="E53" s="6"/>
      <c r="F53" s="6"/>
      <c r="G53" s="6"/>
      <c r="H53" s="6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</row>
    <row r="54" spans="1:31" x14ac:dyDescent="0.25">
      <c r="A54" s="5"/>
      <c r="B54" s="5"/>
      <c r="C54" s="5"/>
      <c r="D54" s="6"/>
      <c r="E54" s="6"/>
      <c r="F54" s="6"/>
      <c r="G54" s="6"/>
      <c r="H54" s="6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</row>
    <row r="55" spans="1:31" x14ac:dyDescent="0.25">
      <c r="A55" s="5"/>
      <c r="B55" s="5"/>
      <c r="C55" s="5"/>
      <c r="D55" s="6"/>
      <c r="E55" s="6"/>
      <c r="F55" s="6"/>
      <c r="G55" s="6"/>
      <c r="H55" s="6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</row>
    <row r="56" spans="1:31" x14ac:dyDescent="0.25">
      <c r="A56" s="5"/>
      <c r="B56" s="5"/>
      <c r="C56" s="5"/>
      <c r="D56" s="6"/>
      <c r="E56" s="6"/>
      <c r="F56" s="6"/>
      <c r="G56" s="6"/>
      <c r="H56" s="6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</row>
    <row r="57" spans="1:31" x14ac:dyDescent="0.25">
      <c r="A57" s="5"/>
      <c r="B57" s="5"/>
      <c r="C57" s="5"/>
      <c r="D57" s="6"/>
      <c r="E57" s="6"/>
      <c r="F57" s="6"/>
      <c r="G57" s="6"/>
      <c r="H57" s="6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</row>
    <row r="58" spans="1:31" x14ac:dyDescent="0.25">
      <c r="A58" s="5"/>
      <c r="B58" s="5"/>
      <c r="C58" s="5"/>
      <c r="D58" s="6"/>
      <c r="E58" s="6"/>
      <c r="F58" s="6"/>
      <c r="G58" s="6"/>
      <c r="H58" s="6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</row>
    <row r="59" spans="1:31" x14ac:dyDescent="0.25">
      <c r="A59" s="5"/>
      <c r="B59" s="5"/>
      <c r="C59" s="5"/>
      <c r="D59" s="6"/>
      <c r="E59" s="6"/>
      <c r="F59" s="6"/>
      <c r="G59" s="6"/>
      <c r="H59" s="6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</row>
    <row r="60" spans="1:31" x14ac:dyDescent="0.25">
      <c r="A60" s="5"/>
      <c r="B60" s="5"/>
      <c r="C60" s="5"/>
      <c r="D60" s="6"/>
      <c r="E60" s="6"/>
      <c r="F60" s="6"/>
      <c r="G60" s="6"/>
      <c r="H60" s="6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</row>
    <row r="61" spans="1:31" x14ac:dyDescent="0.25">
      <c r="A61" s="5"/>
      <c r="B61" s="5"/>
      <c r="C61" s="5"/>
      <c r="D61" s="6"/>
      <c r="E61" s="6"/>
      <c r="F61" s="6"/>
      <c r="G61" s="6"/>
      <c r="H61" s="6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</row>
    <row r="62" spans="1:31" x14ac:dyDescent="0.25">
      <c r="A62" s="5"/>
      <c r="B62" s="5"/>
      <c r="C62" s="5"/>
      <c r="D62" s="6"/>
      <c r="E62" s="6"/>
      <c r="F62" s="6"/>
      <c r="G62" s="6"/>
      <c r="H62" s="6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</row>
    <row r="63" spans="1:31" x14ac:dyDescent="0.25">
      <c r="A63" s="5"/>
      <c r="B63" s="5"/>
      <c r="C63" s="5"/>
      <c r="D63" s="6"/>
      <c r="E63" s="6"/>
      <c r="F63" s="6"/>
      <c r="G63" s="6"/>
      <c r="H63" s="6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</row>
    <row r="64" spans="1:31" x14ac:dyDescent="0.25">
      <c r="A64" s="5"/>
      <c r="B64" s="5"/>
      <c r="C64" s="5"/>
      <c r="D64" s="6"/>
      <c r="E64" s="6"/>
      <c r="F64" s="6"/>
      <c r="G64" s="6"/>
      <c r="H64" s="6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</row>
    <row r="65" spans="1:31" x14ac:dyDescent="0.25">
      <c r="A65" s="5"/>
      <c r="B65" s="5"/>
      <c r="C65" s="5"/>
      <c r="D65" s="6"/>
      <c r="E65" s="6"/>
      <c r="F65" s="6"/>
      <c r="G65" s="6"/>
      <c r="H65" s="6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</row>
    <row r="66" spans="1:31" x14ac:dyDescent="0.25">
      <c r="A66" s="5"/>
      <c r="B66" s="5"/>
      <c r="C66" s="5"/>
      <c r="D66" s="6"/>
      <c r="E66" s="6"/>
      <c r="F66" s="6"/>
      <c r="G66" s="6"/>
      <c r="H66" s="6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8"/>
      <c r="U66" s="8"/>
      <c r="V66" s="8"/>
      <c r="W66" s="8"/>
      <c r="X66" s="8"/>
      <c r="Y66" s="8"/>
      <c r="Z66" s="8"/>
      <c r="AA66" s="8"/>
      <c r="AB66" s="8"/>
      <c r="AC66" s="8"/>
      <c r="AD66" s="8"/>
      <c r="AE66" s="8"/>
    </row>
    <row r="67" spans="1:31" x14ac:dyDescent="0.25">
      <c r="A67" s="5"/>
      <c r="B67" s="5"/>
      <c r="C67" s="5"/>
      <c r="D67" s="6"/>
      <c r="E67" s="6"/>
      <c r="F67" s="6"/>
      <c r="G67" s="6"/>
      <c r="H67" s="6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8"/>
      <c r="U67" s="8"/>
      <c r="V67" s="8"/>
      <c r="W67" s="8"/>
      <c r="X67" s="8"/>
      <c r="Y67" s="8"/>
      <c r="Z67" s="8"/>
      <c r="AA67" s="8"/>
      <c r="AB67" s="8"/>
      <c r="AC67" s="8"/>
      <c r="AD67" s="8"/>
      <c r="AE67" s="8"/>
    </row>
    <row r="68" spans="1:31" x14ac:dyDescent="0.25">
      <c r="A68" s="5"/>
      <c r="B68" s="5"/>
      <c r="C68" s="5"/>
      <c r="D68" s="6"/>
      <c r="E68" s="6"/>
      <c r="F68" s="6"/>
      <c r="G68" s="6"/>
      <c r="H68" s="6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8"/>
      <c r="U68" s="8"/>
      <c r="V68" s="8"/>
      <c r="W68" s="8"/>
      <c r="X68" s="8"/>
      <c r="Y68" s="8"/>
      <c r="Z68" s="8"/>
      <c r="AA68" s="8"/>
      <c r="AB68" s="8"/>
      <c r="AC68" s="8"/>
      <c r="AD68" s="8"/>
      <c r="AE68" s="8"/>
    </row>
    <row r="69" spans="1:31" x14ac:dyDescent="0.25">
      <c r="A69" s="5"/>
      <c r="B69" s="5"/>
      <c r="C69" s="5"/>
      <c r="D69" s="6"/>
      <c r="E69" s="6"/>
      <c r="F69" s="6"/>
      <c r="G69" s="6"/>
      <c r="H69" s="6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8"/>
      <c r="U69" s="8"/>
      <c r="V69" s="8"/>
      <c r="W69" s="8"/>
      <c r="X69" s="8"/>
      <c r="Y69" s="8"/>
      <c r="Z69" s="8"/>
      <c r="AA69" s="8"/>
      <c r="AB69" s="8"/>
      <c r="AC69" s="8"/>
      <c r="AD69" s="8"/>
      <c r="AE69" s="8"/>
    </row>
    <row r="70" spans="1:31" x14ac:dyDescent="0.25">
      <c r="A70" s="5"/>
      <c r="B70" s="5"/>
      <c r="C70" s="5"/>
      <c r="D70" s="6"/>
      <c r="E70" s="6"/>
      <c r="F70" s="6"/>
      <c r="G70" s="6"/>
      <c r="H70" s="6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8"/>
      <c r="U70" s="8"/>
      <c r="V70" s="8"/>
      <c r="W70" s="8"/>
      <c r="X70" s="8"/>
      <c r="Y70" s="8"/>
      <c r="Z70" s="8"/>
      <c r="AA70" s="8"/>
      <c r="AB70" s="8"/>
      <c r="AC70" s="8"/>
      <c r="AD70" s="8"/>
      <c r="AE70" s="8"/>
    </row>
    <row r="71" spans="1:31" x14ac:dyDescent="0.25">
      <c r="A71" s="5"/>
      <c r="B71" s="5"/>
      <c r="C71" s="5"/>
      <c r="D71" s="6"/>
      <c r="E71" s="6"/>
      <c r="F71" s="6"/>
      <c r="G71" s="6"/>
      <c r="H71" s="6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8"/>
      <c r="U71" s="8"/>
      <c r="V71" s="8"/>
      <c r="W71" s="8"/>
      <c r="X71" s="8"/>
      <c r="Y71" s="8"/>
      <c r="Z71" s="8"/>
      <c r="AA71" s="8"/>
      <c r="AB71" s="8"/>
      <c r="AC71" s="8"/>
      <c r="AD71" s="8"/>
      <c r="AE71" s="8"/>
    </row>
  </sheetData>
  <sheetProtection sheet="1" objects="1" scenarios="1"/>
  <mergeCells count="9">
    <mergeCell ref="S24:T24"/>
    <mergeCell ref="S25:T26"/>
    <mergeCell ref="R3:Y21"/>
    <mergeCell ref="A1:B1"/>
    <mergeCell ref="D1:H2"/>
    <mergeCell ref="I1:M2"/>
    <mergeCell ref="P1:P3"/>
    <mergeCell ref="O1:O3"/>
    <mergeCell ref="N1:N3"/>
  </mergeCells>
  <conditionalFormatting sqref="N4:N32">
    <cfRule type="cellIs" dxfId="23" priority="1" operator="equal">
      <formula>"orange"</formula>
    </cfRule>
    <cfRule type="cellIs" dxfId="22" priority="2" operator="equal">
      <formula>"jaune"</formula>
    </cfRule>
    <cfRule type="containsText" dxfId="21" priority="3" operator="containsText" text="vert">
      <formula>NOT(ISERROR(SEARCH("vert",N4)))</formula>
    </cfRule>
    <cfRule type="containsText" dxfId="20" priority="4" operator="containsText" text="rouge">
      <formula>NOT(ISERROR(SEARCH("rouge",N4)))</formula>
    </cfRule>
  </conditionalFormatting>
  <dataValidations count="2">
    <dataValidation type="list" allowBlank="1" showInputMessage="1" showErrorMessage="1" sqref="N4:N32">
      <formula1>Groupe</formula1>
    </dataValidation>
    <dataValidation type="list" allowBlank="1" showInputMessage="1" showErrorMessage="1" sqref="P4:P32">
      <formula1>Changement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00FF"/>
  </sheetPr>
  <dimension ref="A1:AI71"/>
  <sheetViews>
    <sheetView workbookViewId="0">
      <selection sqref="A1:B1"/>
    </sheetView>
  </sheetViews>
  <sheetFormatPr baseColWidth="10" defaultRowHeight="15" x14ac:dyDescent="0.25"/>
  <cols>
    <col min="1" max="2" width="20.7109375" style="2" customWidth="1"/>
    <col min="3" max="3" width="35.7109375" style="2" customWidth="1"/>
    <col min="4" max="11" width="6.7109375" style="3" customWidth="1"/>
    <col min="12" max="12" width="13" style="1" bestFit="1" customWidth="1"/>
    <col min="13" max="15" width="11.42578125" style="1"/>
    <col min="16" max="16" width="2.7109375" style="1" customWidth="1"/>
    <col min="17" max="17" width="16.28515625" style="1" customWidth="1"/>
    <col min="18" max="18" width="2.7109375" style="1" customWidth="1"/>
    <col min="19" max="19" width="16.28515625" style="1" customWidth="1"/>
    <col min="20" max="20" width="2.7109375" style="1" customWidth="1"/>
    <col min="21" max="21" width="16.28515625" style="1" customWidth="1"/>
    <col min="22" max="22" width="2.7109375" style="1" customWidth="1"/>
    <col min="23" max="23" width="16.28515625" style="1" customWidth="1"/>
    <col min="24" max="24" width="2.7109375" customWidth="1"/>
  </cols>
  <sheetData>
    <row r="1" spans="1:35" ht="15.75" thickBot="1" x14ac:dyDescent="0.3">
      <c r="A1" s="197" t="s">
        <v>52</v>
      </c>
      <c r="B1" s="198"/>
      <c r="C1" s="103" t="str">
        <f>Orth!C1</f>
        <v>Période 1 - septembre-octobre</v>
      </c>
      <c r="D1" s="194" t="s">
        <v>4</v>
      </c>
      <c r="E1" s="195"/>
      <c r="F1" s="195"/>
      <c r="G1" s="195"/>
      <c r="H1" s="195"/>
      <c r="I1" s="195"/>
      <c r="J1" s="195"/>
      <c r="K1" s="196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</row>
    <row r="2" spans="1:35" ht="15.75" thickBot="1" x14ac:dyDescent="0.3">
      <c r="A2" s="5"/>
      <c r="B2" s="5"/>
      <c r="C2" s="5"/>
      <c r="D2" s="6"/>
      <c r="E2" s="6"/>
      <c r="F2" s="6"/>
      <c r="G2" s="6"/>
      <c r="H2" s="6"/>
      <c r="I2" s="6"/>
      <c r="J2" s="6"/>
      <c r="K2" s="6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</row>
    <row r="3" spans="1:35" ht="15.75" thickBot="1" x14ac:dyDescent="0.3">
      <c r="A3" s="4" t="s">
        <v>0</v>
      </c>
      <c r="B3" s="14" t="s">
        <v>1</v>
      </c>
      <c r="C3" s="16" t="s">
        <v>46</v>
      </c>
      <c r="D3" s="13">
        <v>1</v>
      </c>
      <c r="E3" s="15">
        <v>2</v>
      </c>
      <c r="F3" s="15">
        <v>3</v>
      </c>
      <c r="G3" s="15">
        <v>4</v>
      </c>
      <c r="H3" s="15">
        <v>5</v>
      </c>
      <c r="I3" s="15">
        <v>6</v>
      </c>
      <c r="J3" s="15">
        <v>7</v>
      </c>
      <c r="K3" s="17" t="s">
        <v>2</v>
      </c>
      <c r="L3" s="11" t="s">
        <v>3</v>
      </c>
      <c r="M3" s="7"/>
      <c r="N3" s="7"/>
      <c r="O3" s="7"/>
      <c r="P3" s="201"/>
      <c r="Q3" s="202"/>
      <c r="R3" s="202"/>
      <c r="S3" s="202"/>
      <c r="T3" s="202"/>
      <c r="U3" s="202"/>
      <c r="V3" s="202"/>
      <c r="W3" s="202"/>
      <c r="X3" s="203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</row>
    <row r="4" spans="1:35" x14ac:dyDescent="0.25">
      <c r="A4" s="36" t="str">
        <f>IF(Orth!A4="","",Orth!A4)</f>
        <v>NOM 01</v>
      </c>
      <c r="B4" s="37" t="str">
        <f>IF(Orth!B4="","",Orth!B4)</f>
        <v>Prénom 01</v>
      </c>
      <c r="C4" s="115" t="str">
        <f>CONCATENATE(A4," ",B4)</f>
        <v>NOM 01 Prénom 01</v>
      </c>
      <c r="D4" s="23"/>
      <c r="E4" s="24"/>
      <c r="F4" s="24"/>
      <c r="G4" s="24"/>
      <c r="H4" s="24"/>
      <c r="I4" s="24"/>
      <c r="J4" s="24"/>
      <c r="K4" s="25"/>
      <c r="L4" s="12" t="str">
        <f>IF(COUNT(D4:K4)&gt;0,AVERAGE(D4:K4),"")</f>
        <v/>
      </c>
      <c r="M4" s="7"/>
      <c r="N4" s="7"/>
      <c r="O4" s="7"/>
      <c r="P4" s="204"/>
      <c r="Q4" s="205"/>
      <c r="R4" s="205"/>
      <c r="S4" s="205"/>
      <c r="T4" s="205"/>
      <c r="U4" s="205"/>
      <c r="V4" s="205"/>
      <c r="W4" s="205"/>
      <c r="X4" s="206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</row>
    <row r="5" spans="1:35" x14ac:dyDescent="0.25">
      <c r="A5" s="36" t="str">
        <f>IF(Orth!A5="","",Orth!A5)</f>
        <v>NOM 02</v>
      </c>
      <c r="B5" s="37" t="str">
        <f>IF(Orth!B5="","",Orth!B5)</f>
        <v>Prénom 02</v>
      </c>
      <c r="C5" s="115" t="str">
        <f t="shared" ref="C5:C32" si="0">CONCATENATE(A5," ",B5)</f>
        <v>NOM 02 Prénom 02</v>
      </c>
      <c r="D5" s="26"/>
      <c r="E5" s="27"/>
      <c r="F5" s="27"/>
      <c r="G5" s="27"/>
      <c r="H5" s="27"/>
      <c r="I5" s="27"/>
      <c r="J5" s="27"/>
      <c r="K5" s="28"/>
      <c r="L5" s="12" t="str">
        <f t="shared" ref="L5:L32" si="1">IF(COUNT(D5:K5)&gt;0,AVERAGE(D5:K5),"")</f>
        <v/>
      </c>
      <c r="M5" s="7"/>
      <c r="N5" s="7"/>
      <c r="O5" s="7"/>
      <c r="P5" s="204"/>
      <c r="Q5" s="205"/>
      <c r="R5" s="205"/>
      <c r="S5" s="205"/>
      <c r="T5" s="205"/>
      <c r="U5" s="205"/>
      <c r="V5" s="205"/>
      <c r="W5" s="205"/>
      <c r="X5" s="206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</row>
    <row r="6" spans="1:35" x14ac:dyDescent="0.25">
      <c r="A6" s="36" t="str">
        <f>IF(Orth!A6="","",Orth!A6)</f>
        <v>NOM 03</v>
      </c>
      <c r="B6" s="37" t="str">
        <f>IF(Orth!B6="","",Orth!B6)</f>
        <v>Prénom 03</v>
      </c>
      <c r="C6" s="115" t="str">
        <f t="shared" si="0"/>
        <v>NOM 03 Prénom 03</v>
      </c>
      <c r="D6" s="26"/>
      <c r="E6" s="27"/>
      <c r="F6" s="27"/>
      <c r="G6" s="27"/>
      <c r="H6" s="27"/>
      <c r="I6" s="27"/>
      <c r="J6" s="27"/>
      <c r="K6" s="28"/>
      <c r="L6" s="12" t="str">
        <f t="shared" si="1"/>
        <v/>
      </c>
      <c r="M6" s="7"/>
      <c r="N6" s="7"/>
      <c r="O6" s="7"/>
      <c r="P6" s="204"/>
      <c r="Q6" s="205"/>
      <c r="R6" s="205"/>
      <c r="S6" s="205"/>
      <c r="T6" s="205"/>
      <c r="U6" s="205"/>
      <c r="V6" s="205"/>
      <c r="W6" s="205"/>
      <c r="X6" s="206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x14ac:dyDescent="0.25">
      <c r="A7" s="36" t="str">
        <f>IF(Orth!A7="","",Orth!A7)</f>
        <v>NOM 04</v>
      </c>
      <c r="B7" s="37" t="str">
        <f>IF(Orth!B7="","",Orth!B7)</f>
        <v>Prénom 04</v>
      </c>
      <c r="C7" s="115" t="str">
        <f t="shared" si="0"/>
        <v>NOM 04 Prénom 04</v>
      </c>
      <c r="D7" s="26"/>
      <c r="E7" s="27"/>
      <c r="F7" s="27"/>
      <c r="G7" s="27"/>
      <c r="H7" s="27"/>
      <c r="I7" s="27"/>
      <c r="J7" s="27"/>
      <c r="K7" s="28"/>
      <c r="L7" s="12" t="str">
        <f t="shared" si="1"/>
        <v/>
      </c>
      <c r="M7" s="7"/>
      <c r="N7" s="7"/>
      <c r="O7" s="7"/>
      <c r="P7" s="204"/>
      <c r="Q7" s="205"/>
      <c r="R7" s="205"/>
      <c r="S7" s="205"/>
      <c r="T7" s="205"/>
      <c r="U7" s="205"/>
      <c r="V7" s="205"/>
      <c r="W7" s="205"/>
      <c r="X7" s="206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</row>
    <row r="8" spans="1:35" x14ac:dyDescent="0.25">
      <c r="A8" s="36" t="str">
        <f>IF(Orth!A8="","",Orth!A8)</f>
        <v>NOM 05</v>
      </c>
      <c r="B8" s="37" t="str">
        <f>IF(Orth!B8="","",Orth!B8)</f>
        <v>Prénom 05</v>
      </c>
      <c r="C8" s="115" t="str">
        <f t="shared" si="0"/>
        <v>NOM 05 Prénom 05</v>
      </c>
      <c r="D8" s="26"/>
      <c r="E8" s="27"/>
      <c r="F8" s="27"/>
      <c r="G8" s="27"/>
      <c r="H8" s="27"/>
      <c r="I8" s="27"/>
      <c r="J8" s="27"/>
      <c r="K8" s="28"/>
      <c r="L8" s="12" t="str">
        <f t="shared" si="1"/>
        <v/>
      </c>
      <c r="M8" s="7"/>
      <c r="N8" s="7"/>
      <c r="O8" s="7"/>
      <c r="P8" s="204"/>
      <c r="Q8" s="205"/>
      <c r="R8" s="205"/>
      <c r="S8" s="205"/>
      <c r="T8" s="205"/>
      <c r="U8" s="205"/>
      <c r="V8" s="205"/>
      <c r="W8" s="205"/>
      <c r="X8" s="206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</row>
    <row r="9" spans="1:35" x14ac:dyDescent="0.25">
      <c r="A9" s="36" t="str">
        <f>IF(Orth!A9="","",Orth!A9)</f>
        <v>NOM 06</v>
      </c>
      <c r="B9" s="37" t="str">
        <f>IF(Orth!B9="","",Orth!B9)</f>
        <v>Prénom 06</v>
      </c>
      <c r="C9" s="115" t="str">
        <f t="shared" si="0"/>
        <v>NOM 06 Prénom 06</v>
      </c>
      <c r="D9" s="26"/>
      <c r="E9" s="27"/>
      <c r="F9" s="27"/>
      <c r="G9" s="27"/>
      <c r="H9" s="27"/>
      <c r="I9" s="27"/>
      <c r="J9" s="27"/>
      <c r="K9" s="28"/>
      <c r="L9" s="12" t="str">
        <f t="shared" si="1"/>
        <v/>
      </c>
      <c r="M9" s="7"/>
      <c r="N9" s="7"/>
      <c r="O9" s="7"/>
      <c r="P9" s="204"/>
      <c r="Q9" s="205"/>
      <c r="R9" s="205"/>
      <c r="S9" s="205"/>
      <c r="T9" s="205"/>
      <c r="U9" s="205"/>
      <c r="V9" s="205"/>
      <c r="W9" s="205"/>
      <c r="X9" s="206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</row>
    <row r="10" spans="1:35" x14ac:dyDescent="0.25">
      <c r="A10" s="36" t="str">
        <f>IF(Orth!A10="","",Orth!A10)</f>
        <v>NOM 07</v>
      </c>
      <c r="B10" s="37" t="str">
        <f>IF(Orth!B10="","",Orth!B10)</f>
        <v>Prénom 07</v>
      </c>
      <c r="C10" s="115" t="str">
        <f t="shared" si="0"/>
        <v>NOM 07 Prénom 07</v>
      </c>
      <c r="D10" s="26"/>
      <c r="E10" s="27"/>
      <c r="F10" s="27"/>
      <c r="G10" s="27"/>
      <c r="H10" s="27"/>
      <c r="I10" s="27"/>
      <c r="J10" s="27"/>
      <c r="K10" s="28"/>
      <c r="L10" s="12" t="str">
        <f t="shared" si="1"/>
        <v/>
      </c>
      <c r="M10" s="7"/>
      <c r="N10" s="7"/>
      <c r="O10" s="7"/>
      <c r="P10" s="204"/>
      <c r="Q10" s="205"/>
      <c r="R10" s="205"/>
      <c r="S10" s="205"/>
      <c r="T10" s="205"/>
      <c r="U10" s="205"/>
      <c r="V10" s="205"/>
      <c r="W10" s="205"/>
      <c r="X10" s="206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</row>
    <row r="11" spans="1:35" x14ac:dyDescent="0.25">
      <c r="A11" s="36" t="str">
        <f>IF(Orth!A11="","",Orth!A11)</f>
        <v>NOM 08</v>
      </c>
      <c r="B11" s="37" t="str">
        <f>IF(Orth!B11="","",Orth!B11)</f>
        <v>Prénom 08</v>
      </c>
      <c r="C11" s="115" t="str">
        <f t="shared" si="0"/>
        <v>NOM 08 Prénom 08</v>
      </c>
      <c r="D11" s="26"/>
      <c r="E11" s="27"/>
      <c r="F11" s="27"/>
      <c r="G11" s="27"/>
      <c r="H11" s="27"/>
      <c r="I11" s="27"/>
      <c r="J11" s="27"/>
      <c r="K11" s="28"/>
      <c r="L11" s="12" t="str">
        <f t="shared" si="1"/>
        <v/>
      </c>
      <c r="M11" s="7"/>
      <c r="N11" s="7"/>
      <c r="O11" s="7"/>
      <c r="P11" s="204"/>
      <c r="Q11" s="205"/>
      <c r="R11" s="205"/>
      <c r="S11" s="205"/>
      <c r="T11" s="205"/>
      <c r="U11" s="205"/>
      <c r="V11" s="205"/>
      <c r="W11" s="205"/>
      <c r="X11" s="206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</row>
    <row r="12" spans="1:35" x14ac:dyDescent="0.25">
      <c r="A12" s="36" t="str">
        <f>IF(Orth!A12="","",Orth!A12)</f>
        <v>NOM 09</v>
      </c>
      <c r="B12" s="37" t="str">
        <f>IF(Orth!B12="","",Orth!B12)</f>
        <v>Prénom 09</v>
      </c>
      <c r="C12" s="115" t="str">
        <f t="shared" si="0"/>
        <v>NOM 09 Prénom 09</v>
      </c>
      <c r="D12" s="26"/>
      <c r="E12" s="27"/>
      <c r="F12" s="27"/>
      <c r="G12" s="27"/>
      <c r="H12" s="27"/>
      <c r="I12" s="27"/>
      <c r="J12" s="27"/>
      <c r="K12" s="28"/>
      <c r="L12" s="12" t="str">
        <f t="shared" si="1"/>
        <v/>
      </c>
      <c r="M12" s="7"/>
      <c r="N12" s="7"/>
      <c r="O12" s="7"/>
      <c r="P12" s="204"/>
      <c r="Q12" s="205"/>
      <c r="R12" s="205"/>
      <c r="S12" s="205"/>
      <c r="T12" s="205"/>
      <c r="U12" s="205"/>
      <c r="V12" s="205"/>
      <c r="W12" s="205"/>
      <c r="X12" s="206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</row>
    <row r="13" spans="1:35" x14ac:dyDescent="0.25">
      <c r="A13" s="36" t="str">
        <f>IF(Orth!A13="","",Orth!A13)</f>
        <v>NOM 10</v>
      </c>
      <c r="B13" s="37" t="str">
        <f>IF(Orth!B13="","",Orth!B13)</f>
        <v>Prénom 10</v>
      </c>
      <c r="C13" s="115" t="str">
        <f t="shared" si="0"/>
        <v>NOM 10 Prénom 10</v>
      </c>
      <c r="D13" s="26"/>
      <c r="E13" s="27"/>
      <c r="F13" s="27"/>
      <c r="G13" s="27"/>
      <c r="H13" s="27"/>
      <c r="I13" s="27"/>
      <c r="J13" s="27"/>
      <c r="K13" s="28"/>
      <c r="L13" s="12" t="str">
        <f t="shared" si="1"/>
        <v/>
      </c>
      <c r="M13" s="7"/>
      <c r="N13" s="7"/>
      <c r="O13" s="7"/>
      <c r="P13" s="204"/>
      <c r="Q13" s="205"/>
      <c r="R13" s="205"/>
      <c r="S13" s="205"/>
      <c r="T13" s="205"/>
      <c r="U13" s="205"/>
      <c r="V13" s="205"/>
      <c r="W13" s="205"/>
      <c r="X13" s="206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</row>
    <row r="14" spans="1:35" x14ac:dyDescent="0.25">
      <c r="A14" s="36" t="str">
        <f>IF(Orth!A14="","",Orth!A14)</f>
        <v>NOM 11</v>
      </c>
      <c r="B14" s="37" t="str">
        <f>IF(Orth!B14="","",Orth!B14)</f>
        <v>Prénom 11</v>
      </c>
      <c r="C14" s="115" t="str">
        <f t="shared" si="0"/>
        <v>NOM 11 Prénom 11</v>
      </c>
      <c r="D14" s="26"/>
      <c r="E14" s="27"/>
      <c r="F14" s="27"/>
      <c r="G14" s="27"/>
      <c r="H14" s="27"/>
      <c r="I14" s="27"/>
      <c r="J14" s="27"/>
      <c r="K14" s="28"/>
      <c r="L14" s="12" t="str">
        <f t="shared" si="1"/>
        <v/>
      </c>
      <c r="M14" s="7"/>
      <c r="N14" s="7"/>
      <c r="O14" s="7"/>
      <c r="P14" s="204"/>
      <c r="Q14" s="205"/>
      <c r="R14" s="205"/>
      <c r="S14" s="205"/>
      <c r="T14" s="205"/>
      <c r="U14" s="205"/>
      <c r="V14" s="205"/>
      <c r="W14" s="205"/>
      <c r="X14" s="206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</row>
    <row r="15" spans="1:35" x14ac:dyDescent="0.25">
      <c r="A15" s="36" t="str">
        <f>IF(Orth!A15="","",Orth!A15)</f>
        <v>NOM 12</v>
      </c>
      <c r="B15" s="37" t="str">
        <f>IF(Orth!B15="","",Orth!B15)</f>
        <v>Prénom 12</v>
      </c>
      <c r="C15" s="115" t="str">
        <f t="shared" si="0"/>
        <v>NOM 12 Prénom 12</v>
      </c>
      <c r="D15" s="26"/>
      <c r="E15" s="27"/>
      <c r="F15" s="27"/>
      <c r="G15" s="27"/>
      <c r="H15" s="27"/>
      <c r="I15" s="27"/>
      <c r="J15" s="27"/>
      <c r="K15" s="28"/>
      <c r="L15" s="12" t="str">
        <f t="shared" si="1"/>
        <v/>
      </c>
      <c r="M15" s="7"/>
      <c r="N15" s="7"/>
      <c r="O15" s="7"/>
      <c r="P15" s="204"/>
      <c r="Q15" s="205"/>
      <c r="R15" s="205"/>
      <c r="S15" s="205"/>
      <c r="T15" s="205"/>
      <c r="U15" s="205"/>
      <c r="V15" s="205"/>
      <c r="W15" s="205"/>
      <c r="X15" s="206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</row>
    <row r="16" spans="1:35" x14ac:dyDescent="0.25">
      <c r="A16" s="36" t="str">
        <f>IF(Orth!A16="","",Orth!A16)</f>
        <v>NOM 13</v>
      </c>
      <c r="B16" s="37" t="str">
        <f>IF(Orth!B16="","",Orth!B16)</f>
        <v>Prénom 13</v>
      </c>
      <c r="C16" s="115" t="str">
        <f t="shared" si="0"/>
        <v>NOM 13 Prénom 13</v>
      </c>
      <c r="D16" s="26"/>
      <c r="E16" s="27"/>
      <c r="F16" s="27"/>
      <c r="G16" s="27"/>
      <c r="H16" s="27"/>
      <c r="I16" s="27"/>
      <c r="J16" s="27"/>
      <c r="K16" s="28"/>
      <c r="L16" s="12" t="str">
        <f t="shared" si="1"/>
        <v/>
      </c>
      <c r="M16" s="7"/>
      <c r="N16" s="7"/>
      <c r="O16" s="7"/>
      <c r="P16" s="204"/>
      <c r="Q16" s="205"/>
      <c r="R16" s="205"/>
      <c r="S16" s="205"/>
      <c r="T16" s="205"/>
      <c r="U16" s="205"/>
      <c r="V16" s="205"/>
      <c r="W16" s="205"/>
      <c r="X16" s="206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</row>
    <row r="17" spans="1:35" x14ac:dyDescent="0.25">
      <c r="A17" s="36" t="str">
        <f>IF(Orth!A17="","",Orth!A17)</f>
        <v>NOM 14</v>
      </c>
      <c r="B17" s="37" t="str">
        <f>IF(Orth!B17="","",Orth!B17)</f>
        <v>Prénom 14</v>
      </c>
      <c r="C17" s="115" t="str">
        <f t="shared" si="0"/>
        <v>NOM 14 Prénom 14</v>
      </c>
      <c r="D17" s="26"/>
      <c r="E17" s="27"/>
      <c r="F17" s="27"/>
      <c r="G17" s="27"/>
      <c r="H17" s="27"/>
      <c r="I17" s="27"/>
      <c r="J17" s="27"/>
      <c r="K17" s="28"/>
      <c r="L17" s="12" t="str">
        <f t="shared" si="1"/>
        <v/>
      </c>
      <c r="M17" s="7"/>
      <c r="N17" s="7"/>
      <c r="O17" s="7"/>
      <c r="P17" s="204"/>
      <c r="Q17" s="205"/>
      <c r="R17" s="205"/>
      <c r="S17" s="205"/>
      <c r="T17" s="205"/>
      <c r="U17" s="205"/>
      <c r="V17" s="205"/>
      <c r="W17" s="205"/>
      <c r="X17" s="206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</row>
    <row r="18" spans="1:35" x14ac:dyDescent="0.25">
      <c r="A18" s="36" t="str">
        <f>IF(Orth!A18="","",Orth!A18)</f>
        <v>NOM 15</v>
      </c>
      <c r="B18" s="37" t="str">
        <f>IF(Orth!B18="","",Orth!B18)</f>
        <v>Prénom 15</v>
      </c>
      <c r="C18" s="115" t="str">
        <f t="shared" si="0"/>
        <v>NOM 15 Prénom 15</v>
      </c>
      <c r="D18" s="26"/>
      <c r="E18" s="27"/>
      <c r="F18" s="27"/>
      <c r="G18" s="27"/>
      <c r="H18" s="27"/>
      <c r="I18" s="27"/>
      <c r="J18" s="27"/>
      <c r="K18" s="28"/>
      <c r="L18" s="12" t="str">
        <f t="shared" si="1"/>
        <v/>
      </c>
      <c r="M18" s="7"/>
      <c r="N18" s="7"/>
      <c r="O18" s="7"/>
      <c r="P18" s="204"/>
      <c r="Q18" s="205"/>
      <c r="R18" s="205"/>
      <c r="S18" s="205"/>
      <c r="T18" s="205"/>
      <c r="U18" s="205"/>
      <c r="V18" s="205"/>
      <c r="W18" s="205"/>
      <c r="X18" s="206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</row>
    <row r="19" spans="1:35" x14ac:dyDescent="0.25">
      <c r="A19" s="36" t="str">
        <f>IF(Orth!A19="","",Orth!A19)</f>
        <v>NOM 16</v>
      </c>
      <c r="B19" s="37" t="str">
        <f>IF(Orth!B19="","",Orth!B19)</f>
        <v>Prénom 16</v>
      </c>
      <c r="C19" s="115" t="str">
        <f t="shared" si="0"/>
        <v>NOM 16 Prénom 16</v>
      </c>
      <c r="D19" s="26"/>
      <c r="E19" s="27"/>
      <c r="F19" s="27"/>
      <c r="G19" s="27"/>
      <c r="H19" s="27"/>
      <c r="I19" s="27"/>
      <c r="J19" s="27"/>
      <c r="K19" s="28"/>
      <c r="L19" s="12" t="str">
        <f t="shared" si="1"/>
        <v/>
      </c>
      <c r="M19" s="7"/>
      <c r="N19" s="7"/>
      <c r="O19" s="7"/>
      <c r="P19" s="204"/>
      <c r="Q19" s="205"/>
      <c r="R19" s="205"/>
      <c r="S19" s="205"/>
      <c r="T19" s="205"/>
      <c r="U19" s="205"/>
      <c r="V19" s="205"/>
      <c r="W19" s="205"/>
      <c r="X19" s="206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</row>
    <row r="20" spans="1:35" x14ac:dyDescent="0.25">
      <c r="A20" s="36" t="str">
        <f>IF(Orth!A20="","",Orth!A20)</f>
        <v>NOM 17</v>
      </c>
      <c r="B20" s="37" t="str">
        <f>IF(Orth!B20="","",Orth!B20)</f>
        <v>Prénom 17</v>
      </c>
      <c r="C20" s="115" t="str">
        <f t="shared" si="0"/>
        <v>NOM 17 Prénom 17</v>
      </c>
      <c r="D20" s="26"/>
      <c r="E20" s="27"/>
      <c r="F20" s="27"/>
      <c r="G20" s="27"/>
      <c r="H20" s="27"/>
      <c r="I20" s="27"/>
      <c r="J20" s="27"/>
      <c r="K20" s="28"/>
      <c r="L20" s="12" t="str">
        <f t="shared" si="1"/>
        <v/>
      </c>
      <c r="M20" s="7"/>
      <c r="N20" s="7"/>
      <c r="O20" s="7"/>
      <c r="P20" s="204"/>
      <c r="Q20" s="205"/>
      <c r="R20" s="205"/>
      <c r="S20" s="205"/>
      <c r="T20" s="205"/>
      <c r="U20" s="205"/>
      <c r="V20" s="205"/>
      <c r="W20" s="205"/>
      <c r="X20" s="206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</row>
    <row r="21" spans="1:35" ht="15.75" thickBot="1" x14ac:dyDescent="0.3">
      <c r="A21" s="36" t="str">
        <f>IF(Orth!A21="","",Orth!A21)</f>
        <v>NOM 18</v>
      </c>
      <c r="B21" s="37" t="str">
        <f>IF(Orth!B21="","",Orth!B21)</f>
        <v>Prénom 18</v>
      </c>
      <c r="C21" s="115" t="str">
        <f t="shared" si="0"/>
        <v>NOM 18 Prénom 18</v>
      </c>
      <c r="D21" s="26"/>
      <c r="E21" s="27"/>
      <c r="F21" s="27"/>
      <c r="G21" s="27"/>
      <c r="H21" s="27"/>
      <c r="I21" s="27"/>
      <c r="J21" s="27"/>
      <c r="K21" s="28"/>
      <c r="L21" s="12" t="str">
        <f t="shared" si="1"/>
        <v/>
      </c>
      <c r="M21" s="7"/>
      <c r="N21" s="7"/>
      <c r="O21" s="7"/>
      <c r="P21" s="207"/>
      <c r="Q21" s="208"/>
      <c r="R21" s="208"/>
      <c r="S21" s="208"/>
      <c r="T21" s="208"/>
      <c r="U21" s="208"/>
      <c r="V21" s="208"/>
      <c r="W21" s="208"/>
      <c r="X21" s="209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</row>
    <row r="22" spans="1:35" x14ac:dyDescent="0.25">
      <c r="A22" s="36" t="str">
        <f>IF(Orth!A22="","",Orth!A22)</f>
        <v>NOM 19</v>
      </c>
      <c r="B22" s="37" t="str">
        <f>IF(Orth!B22="","",Orth!B22)</f>
        <v>Prénom 19</v>
      </c>
      <c r="C22" s="115" t="str">
        <f t="shared" si="0"/>
        <v>NOM 19 Prénom 19</v>
      </c>
      <c r="D22" s="26"/>
      <c r="E22" s="27"/>
      <c r="F22" s="27"/>
      <c r="G22" s="27"/>
      <c r="H22" s="27"/>
      <c r="I22" s="27"/>
      <c r="J22" s="27"/>
      <c r="K22" s="28"/>
      <c r="L22" s="12" t="str">
        <f t="shared" si="1"/>
        <v/>
      </c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</row>
    <row r="23" spans="1:35" ht="15.75" thickBot="1" x14ac:dyDescent="0.3">
      <c r="A23" s="36" t="str">
        <f>IF(Orth!A23="","",Orth!A23)</f>
        <v>NOM 20</v>
      </c>
      <c r="B23" s="37" t="str">
        <f>IF(Orth!B23="","",Orth!B23)</f>
        <v>Prénom 20</v>
      </c>
      <c r="C23" s="115" t="str">
        <f t="shared" si="0"/>
        <v>NOM 20 Prénom 20</v>
      </c>
      <c r="D23" s="26"/>
      <c r="E23" s="27"/>
      <c r="F23" s="27"/>
      <c r="G23" s="27"/>
      <c r="H23" s="27"/>
      <c r="I23" s="27"/>
      <c r="J23" s="27"/>
      <c r="K23" s="28"/>
      <c r="L23" s="12" t="str">
        <f t="shared" si="1"/>
        <v/>
      </c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</row>
    <row r="24" spans="1:35" ht="15.75" thickBot="1" x14ac:dyDescent="0.3">
      <c r="A24" s="36" t="str">
        <f>IF(Orth!A24="","",Orth!A24)</f>
        <v>NOM 21</v>
      </c>
      <c r="B24" s="37" t="str">
        <f>IF(Orth!B24="","",Orth!B24)</f>
        <v>Prénom 21</v>
      </c>
      <c r="C24" s="115" t="str">
        <f t="shared" si="0"/>
        <v>NOM 21 Prénom 21</v>
      </c>
      <c r="D24" s="26"/>
      <c r="E24" s="27"/>
      <c r="F24" s="27"/>
      <c r="G24" s="27"/>
      <c r="H24" s="27"/>
      <c r="I24" s="27"/>
      <c r="J24" s="27"/>
      <c r="K24" s="28"/>
      <c r="L24" s="12" t="str">
        <f t="shared" si="1"/>
        <v/>
      </c>
      <c r="M24" s="7"/>
      <c r="N24" s="7"/>
      <c r="O24" s="7"/>
      <c r="P24" s="7"/>
      <c r="Q24" s="211" t="s">
        <v>182</v>
      </c>
      <c r="R24" s="212"/>
      <c r="S24" s="7"/>
      <c r="T24" s="7"/>
      <c r="U24" s="7"/>
      <c r="V24" s="7"/>
      <c r="W24" s="7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</row>
    <row r="25" spans="1:35" ht="15.75" thickBot="1" x14ac:dyDescent="0.3">
      <c r="A25" s="36" t="str">
        <f>IF(Orth!A25="","",Orth!A25)</f>
        <v>NOM 22</v>
      </c>
      <c r="B25" s="37" t="str">
        <f>IF(Orth!B25="","",Orth!B25)</f>
        <v>Prénom 22</v>
      </c>
      <c r="C25" s="115" t="str">
        <f t="shared" si="0"/>
        <v>NOM 22 Prénom 22</v>
      </c>
      <c r="D25" s="26"/>
      <c r="E25" s="27"/>
      <c r="F25" s="27"/>
      <c r="G25" s="27"/>
      <c r="H25" s="27"/>
      <c r="I25" s="27"/>
      <c r="J25" s="27"/>
      <c r="K25" s="28"/>
      <c r="L25" s="12" t="str">
        <f t="shared" si="1"/>
        <v/>
      </c>
      <c r="M25" s="7"/>
      <c r="N25" s="7"/>
      <c r="O25" s="7"/>
      <c r="P25" s="7"/>
      <c r="Q25" s="213" t="str">
        <f>IF(COUNT(L4:L32)&gt;0,AVERAGE(L4:L32),"")</f>
        <v/>
      </c>
      <c r="R25" s="214"/>
      <c r="S25" s="7"/>
      <c r="T25" s="7"/>
      <c r="U25" s="7"/>
      <c r="V25" s="7"/>
      <c r="W25" s="7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</row>
    <row r="26" spans="1:35" ht="15.75" thickBot="1" x14ac:dyDescent="0.3">
      <c r="A26" s="36" t="str">
        <f>IF(Orth!A26="","",Orth!A26)</f>
        <v>NOM 23</v>
      </c>
      <c r="B26" s="37" t="str">
        <f>IF(Orth!B26="","",Orth!B26)</f>
        <v>Prénom 23</v>
      </c>
      <c r="C26" s="115" t="str">
        <f t="shared" si="0"/>
        <v>NOM 23 Prénom 23</v>
      </c>
      <c r="D26" s="26"/>
      <c r="E26" s="27"/>
      <c r="F26" s="27"/>
      <c r="G26" s="27"/>
      <c r="H26" s="27"/>
      <c r="I26" s="27"/>
      <c r="J26" s="27"/>
      <c r="K26" s="28"/>
      <c r="L26" s="12" t="str">
        <f t="shared" si="1"/>
        <v/>
      </c>
      <c r="M26" s="7"/>
      <c r="N26" s="7"/>
      <c r="O26" s="7"/>
      <c r="P26" s="7"/>
      <c r="Q26" s="213"/>
      <c r="R26" s="214"/>
      <c r="S26" s="7"/>
      <c r="T26" s="7"/>
      <c r="U26" s="7"/>
      <c r="V26" s="7"/>
      <c r="W26" s="7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</row>
    <row r="27" spans="1:35" x14ac:dyDescent="0.25">
      <c r="A27" s="36" t="str">
        <f>IF(Orth!A27="","",Orth!A27)</f>
        <v>NOM 24</v>
      </c>
      <c r="B27" s="37" t="str">
        <f>IF(Orth!B27="","",Orth!B27)</f>
        <v>Prénom 24</v>
      </c>
      <c r="C27" s="115" t="str">
        <f t="shared" si="0"/>
        <v>NOM 24 Prénom 24</v>
      </c>
      <c r="D27" s="26"/>
      <c r="E27" s="27"/>
      <c r="F27" s="27"/>
      <c r="G27" s="27"/>
      <c r="H27" s="27"/>
      <c r="I27" s="27"/>
      <c r="J27" s="27"/>
      <c r="K27" s="28"/>
      <c r="L27" s="12" t="str">
        <f t="shared" si="1"/>
        <v/>
      </c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</row>
    <row r="28" spans="1:35" x14ac:dyDescent="0.25">
      <c r="A28" s="36" t="str">
        <f>IF(Orth!A28="","",Orth!A28)</f>
        <v>NOM 25</v>
      </c>
      <c r="B28" s="37" t="str">
        <f>IF(Orth!B28="","",Orth!B28)</f>
        <v>Prénom 25</v>
      </c>
      <c r="C28" s="115" t="str">
        <f t="shared" si="0"/>
        <v>NOM 25 Prénom 25</v>
      </c>
      <c r="D28" s="26"/>
      <c r="E28" s="27"/>
      <c r="F28" s="27"/>
      <c r="G28" s="27"/>
      <c r="H28" s="27"/>
      <c r="I28" s="27"/>
      <c r="J28" s="27"/>
      <c r="K28" s="28"/>
      <c r="L28" s="12" t="str">
        <f t="shared" si="1"/>
        <v/>
      </c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</row>
    <row r="29" spans="1:35" x14ac:dyDescent="0.25">
      <c r="A29" s="36" t="str">
        <f>IF(Orth!A29="","",Orth!A29)</f>
        <v>NOM 26</v>
      </c>
      <c r="B29" s="37" t="str">
        <f>IF(Orth!B29="","",Orth!B29)</f>
        <v>Prénom 26</v>
      </c>
      <c r="C29" s="115" t="str">
        <f t="shared" si="0"/>
        <v>NOM 26 Prénom 26</v>
      </c>
      <c r="D29" s="26"/>
      <c r="E29" s="27"/>
      <c r="F29" s="27"/>
      <c r="G29" s="27"/>
      <c r="H29" s="27"/>
      <c r="I29" s="27"/>
      <c r="J29" s="27"/>
      <c r="K29" s="28"/>
      <c r="L29" s="12" t="str">
        <f t="shared" si="1"/>
        <v/>
      </c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</row>
    <row r="30" spans="1:35" x14ac:dyDescent="0.25">
      <c r="A30" s="36" t="str">
        <f>IF(Orth!A30="","",Orth!A30)</f>
        <v>NOM 27</v>
      </c>
      <c r="B30" s="37" t="str">
        <f>IF(Orth!B30="","",Orth!B30)</f>
        <v>Prénom 27</v>
      </c>
      <c r="C30" s="115" t="str">
        <f t="shared" si="0"/>
        <v>NOM 27 Prénom 27</v>
      </c>
      <c r="D30" s="26"/>
      <c r="E30" s="27"/>
      <c r="F30" s="27"/>
      <c r="G30" s="27"/>
      <c r="H30" s="27"/>
      <c r="I30" s="27"/>
      <c r="J30" s="27"/>
      <c r="K30" s="28"/>
      <c r="L30" s="12" t="str">
        <f t="shared" si="1"/>
        <v/>
      </c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</row>
    <row r="31" spans="1:35" x14ac:dyDescent="0.25">
      <c r="A31" s="36" t="str">
        <f>IF(Orth!A31="","",Orth!A31)</f>
        <v>NOM 28</v>
      </c>
      <c r="B31" s="37" t="str">
        <f>IF(Orth!B31="","",Orth!B31)</f>
        <v>Prénom 28</v>
      </c>
      <c r="C31" s="115" t="str">
        <f t="shared" si="0"/>
        <v>NOM 28 Prénom 28</v>
      </c>
      <c r="D31" s="26"/>
      <c r="E31" s="27"/>
      <c r="F31" s="27"/>
      <c r="G31" s="27"/>
      <c r="H31" s="27"/>
      <c r="I31" s="27"/>
      <c r="J31" s="27"/>
      <c r="K31" s="28"/>
      <c r="L31" s="12" t="str">
        <f t="shared" si="1"/>
        <v/>
      </c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</row>
    <row r="32" spans="1:35" ht="15.75" thickBot="1" x14ac:dyDescent="0.3">
      <c r="A32" s="38" t="str">
        <f>IF(Orth!A32="","",Orth!A32)</f>
        <v>NOM 29</v>
      </c>
      <c r="B32" s="39" t="str">
        <f>IF(Orth!B32="","",Orth!B32)</f>
        <v>Prénom 29</v>
      </c>
      <c r="C32" s="116" t="str">
        <f t="shared" si="0"/>
        <v>NOM 29 Prénom 29</v>
      </c>
      <c r="D32" s="29"/>
      <c r="E32" s="30"/>
      <c r="F32" s="30"/>
      <c r="G32" s="30"/>
      <c r="H32" s="30"/>
      <c r="I32" s="30"/>
      <c r="J32" s="30"/>
      <c r="K32" s="31"/>
      <c r="L32" s="43" t="str">
        <f t="shared" si="1"/>
        <v/>
      </c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</row>
    <row r="33" spans="1:35" x14ac:dyDescent="0.25">
      <c r="A33" s="5"/>
      <c r="B33" s="5"/>
      <c r="C33" s="5"/>
      <c r="D33" s="6"/>
      <c r="E33" s="6"/>
      <c r="F33" s="6"/>
      <c r="G33" s="6"/>
      <c r="H33" s="6"/>
      <c r="I33" s="6"/>
      <c r="J33" s="6"/>
      <c r="K33" s="6"/>
      <c r="L33" s="7" t="str">
        <f t="shared" ref="L33" si="2">IF(D33="","",AVERAGE(D33:K33))</f>
        <v/>
      </c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</row>
    <row r="34" spans="1:35" x14ac:dyDescent="0.25">
      <c r="A34" s="5"/>
      <c r="B34" s="5"/>
      <c r="C34" s="5"/>
      <c r="D34" s="6"/>
      <c r="E34" s="6"/>
      <c r="F34" s="6"/>
      <c r="G34" s="6"/>
      <c r="H34" s="6"/>
      <c r="I34" s="6"/>
      <c r="J34" s="6"/>
      <c r="K34" s="6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</row>
    <row r="35" spans="1:35" x14ac:dyDescent="0.25">
      <c r="A35" s="5"/>
      <c r="B35" s="5"/>
      <c r="C35" s="5"/>
      <c r="D35" s="6"/>
      <c r="E35" s="6"/>
      <c r="F35" s="6"/>
      <c r="G35" s="6"/>
      <c r="H35" s="6"/>
      <c r="I35" s="6"/>
      <c r="J35" s="6"/>
      <c r="K35" s="6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</row>
    <row r="36" spans="1:35" x14ac:dyDescent="0.25">
      <c r="A36" s="5"/>
      <c r="B36" s="5"/>
      <c r="C36" s="5"/>
      <c r="D36" s="6"/>
      <c r="E36" s="6"/>
      <c r="F36" s="6"/>
      <c r="G36" s="6"/>
      <c r="H36" s="6"/>
      <c r="I36" s="6"/>
      <c r="J36" s="6"/>
      <c r="K36" s="6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</row>
    <row r="37" spans="1:35" x14ac:dyDescent="0.25">
      <c r="A37" s="5"/>
      <c r="B37" s="5"/>
      <c r="C37" s="5"/>
      <c r="D37" s="6"/>
      <c r="E37" s="6"/>
      <c r="F37" s="6"/>
      <c r="G37" s="6"/>
      <c r="H37" s="6"/>
      <c r="I37" s="6"/>
      <c r="J37" s="6"/>
      <c r="K37" s="6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</row>
    <row r="38" spans="1:35" x14ac:dyDescent="0.25">
      <c r="A38" s="5"/>
      <c r="B38" s="5"/>
      <c r="C38" s="5"/>
      <c r="D38" s="6"/>
      <c r="E38" s="6"/>
      <c r="F38" s="6"/>
      <c r="G38" s="6"/>
      <c r="H38" s="6"/>
      <c r="I38" s="6"/>
      <c r="J38" s="6"/>
      <c r="K38" s="6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</row>
    <row r="39" spans="1:35" x14ac:dyDescent="0.25">
      <c r="A39" s="5"/>
      <c r="B39" s="5"/>
      <c r="C39" s="5"/>
      <c r="D39" s="6"/>
      <c r="E39" s="6"/>
      <c r="F39" s="6"/>
      <c r="G39" s="6"/>
      <c r="H39" s="6"/>
      <c r="I39" s="6"/>
      <c r="J39" s="6"/>
      <c r="K39" s="6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</row>
    <row r="40" spans="1:35" x14ac:dyDescent="0.25">
      <c r="A40" s="5"/>
      <c r="B40" s="5"/>
      <c r="C40" s="5"/>
      <c r="D40" s="6"/>
      <c r="E40" s="6"/>
      <c r="F40" s="6"/>
      <c r="G40" s="6"/>
      <c r="H40" s="6"/>
      <c r="I40" s="6"/>
      <c r="J40" s="6"/>
      <c r="K40" s="6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</row>
    <row r="41" spans="1:35" x14ac:dyDescent="0.25">
      <c r="A41" s="5"/>
      <c r="B41" s="5"/>
      <c r="C41" s="5"/>
      <c r="D41" s="6"/>
      <c r="E41" s="6"/>
      <c r="F41" s="6"/>
      <c r="G41" s="6"/>
      <c r="H41" s="6"/>
      <c r="I41" s="6"/>
      <c r="J41" s="6"/>
      <c r="K41" s="6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</row>
    <row r="42" spans="1:35" x14ac:dyDescent="0.25">
      <c r="A42" s="5"/>
      <c r="B42" s="5"/>
      <c r="C42" s="5"/>
      <c r="D42" s="6"/>
      <c r="E42" s="6"/>
      <c r="F42" s="6"/>
      <c r="G42" s="6"/>
      <c r="H42" s="6"/>
      <c r="I42" s="6"/>
      <c r="J42" s="6"/>
      <c r="K42" s="6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</row>
    <row r="43" spans="1:35" x14ac:dyDescent="0.25">
      <c r="A43" s="5"/>
      <c r="B43" s="5"/>
      <c r="C43" s="5"/>
      <c r="D43" s="6"/>
      <c r="E43" s="6"/>
      <c r="F43" s="6"/>
      <c r="G43" s="6"/>
      <c r="H43" s="6"/>
      <c r="I43" s="6"/>
      <c r="J43" s="6"/>
      <c r="K43" s="6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</row>
    <row r="44" spans="1:35" x14ac:dyDescent="0.25">
      <c r="A44" s="5"/>
      <c r="B44" s="5"/>
      <c r="C44" s="5"/>
      <c r="D44" s="6"/>
      <c r="E44" s="6"/>
      <c r="F44" s="6"/>
      <c r="G44" s="6"/>
      <c r="H44" s="6"/>
      <c r="I44" s="6"/>
      <c r="J44" s="6"/>
      <c r="K44" s="6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</row>
    <row r="45" spans="1:35" x14ac:dyDescent="0.25">
      <c r="A45" s="5"/>
      <c r="B45" s="5"/>
      <c r="C45" s="5"/>
      <c r="D45" s="6"/>
      <c r="E45" s="6"/>
      <c r="F45" s="6"/>
      <c r="G45" s="6"/>
      <c r="H45" s="6"/>
      <c r="I45" s="6"/>
      <c r="J45" s="6"/>
      <c r="K45" s="6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</row>
    <row r="46" spans="1:35" x14ac:dyDescent="0.25">
      <c r="A46" s="5"/>
      <c r="B46" s="5"/>
      <c r="C46" s="5"/>
      <c r="D46" s="6"/>
      <c r="E46" s="6"/>
      <c r="F46" s="6"/>
      <c r="G46" s="6"/>
      <c r="H46" s="6"/>
      <c r="I46" s="6"/>
      <c r="J46" s="6"/>
      <c r="K46" s="6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</row>
    <row r="47" spans="1:35" x14ac:dyDescent="0.25">
      <c r="A47" s="5"/>
      <c r="B47" s="5"/>
      <c r="C47" s="5"/>
      <c r="D47" s="6"/>
      <c r="E47" s="6"/>
      <c r="F47" s="6"/>
      <c r="G47" s="6"/>
      <c r="H47" s="6"/>
      <c r="I47" s="6"/>
      <c r="J47" s="6"/>
      <c r="K47" s="6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</row>
    <row r="48" spans="1:35" x14ac:dyDescent="0.25">
      <c r="A48" s="5"/>
      <c r="B48" s="5"/>
      <c r="C48" s="5"/>
      <c r="D48" s="6"/>
      <c r="E48" s="6"/>
      <c r="F48" s="6"/>
      <c r="G48" s="6"/>
      <c r="H48" s="6"/>
      <c r="I48" s="6"/>
      <c r="J48" s="6"/>
      <c r="K48" s="6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</row>
    <row r="49" spans="1:35" x14ac:dyDescent="0.25">
      <c r="A49" s="5"/>
      <c r="B49" s="5"/>
      <c r="C49" s="5"/>
      <c r="D49" s="6"/>
      <c r="E49" s="6"/>
      <c r="F49" s="6"/>
      <c r="G49" s="6"/>
      <c r="H49" s="6"/>
      <c r="I49" s="6"/>
      <c r="J49" s="6"/>
      <c r="K49" s="6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</row>
    <row r="50" spans="1:35" x14ac:dyDescent="0.25">
      <c r="A50" s="5"/>
      <c r="B50" s="5"/>
      <c r="C50" s="5"/>
      <c r="D50" s="6"/>
      <c r="E50" s="6"/>
      <c r="F50" s="6"/>
      <c r="G50" s="6"/>
      <c r="H50" s="6"/>
      <c r="I50" s="6"/>
      <c r="J50" s="6"/>
      <c r="K50" s="6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</row>
    <row r="51" spans="1:35" x14ac:dyDescent="0.25">
      <c r="A51" s="5"/>
      <c r="B51" s="5"/>
      <c r="C51" s="5"/>
      <c r="D51" s="6"/>
      <c r="E51" s="6"/>
      <c r="F51" s="6"/>
      <c r="G51" s="6"/>
      <c r="H51" s="6"/>
      <c r="I51" s="6"/>
      <c r="J51" s="6"/>
      <c r="K51" s="6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</row>
    <row r="52" spans="1:35" x14ac:dyDescent="0.25">
      <c r="A52" s="5"/>
      <c r="B52" s="5"/>
      <c r="C52" s="5"/>
      <c r="D52" s="6"/>
      <c r="E52" s="6"/>
      <c r="F52" s="6"/>
      <c r="G52" s="6"/>
      <c r="H52" s="6"/>
      <c r="I52" s="6"/>
      <c r="J52" s="6"/>
      <c r="K52" s="6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</row>
    <row r="53" spans="1:35" x14ac:dyDescent="0.25">
      <c r="A53" s="5"/>
      <c r="B53" s="5"/>
      <c r="C53" s="5"/>
      <c r="D53" s="6"/>
      <c r="E53" s="6"/>
      <c r="F53" s="6"/>
      <c r="G53" s="6"/>
      <c r="H53" s="6"/>
      <c r="I53" s="6"/>
      <c r="J53" s="6"/>
      <c r="K53" s="6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</row>
    <row r="54" spans="1:35" x14ac:dyDescent="0.25">
      <c r="A54" s="5"/>
      <c r="B54" s="5"/>
      <c r="C54" s="5"/>
      <c r="D54" s="6"/>
      <c r="E54" s="6"/>
      <c r="F54" s="6"/>
      <c r="G54" s="6"/>
      <c r="H54" s="6"/>
      <c r="I54" s="6"/>
      <c r="J54" s="6"/>
      <c r="K54" s="6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</row>
    <row r="55" spans="1:35" x14ac:dyDescent="0.25">
      <c r="A55" s="5"/>
      <c r="B55" s="5"/>
      <c r="C55" s="5"/>
      <c r="D55" s="6"/>
      <c r="E55" s="6"/>
      <c r="F55" s="6"/>
      <c r="G55" s="6"/>
      <c r="H55" s="6"/>
      <c r="I55" s="6"/>
      <c r="J55" s="6"/>
      <c r="K55" s="6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</row>
    <row r="56" spans="1:35" x14ac:dyDescent="0.25">
      <c r="A56" s="5"/>
      <c r="B56" s="5"/>
      <c r="C56" s="5"/>
      <c r="D56" s="6"/>
      <c r="E56" s="6"/>
      <c r="F56" s="6"/>
      <c r="G56" s="6"/>
      <c r="H56" s="6"/>
      <c r="I56" s="6"/>
      <c r="J56" s="6"/>
      <c r="K56" s="6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</row>
    <row r="57" spans="1:35" x14ac:dyDescent="0.25">
      <c r="A57" s="5"/>
      <c r="B57" s="5"/>
      <c r="C57" s="5"/>
      <c r="D57" s="6"/>
      <c r="E57" s="6"/>
      <c r="F57" s="6"/>
      <c r="G57" s="6"/>
      <c r="H57" s="6"/>
      <c r="I57" s="6"/>
      <c r="J57" s="6"/>
      <c r="K57" s="6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</row>
    <row r="58" spans="1:35" x14ac:dyDescent="0.25">
      <c r="A58" s="5"/>
      <c r="B58" s="5"/>
      <c r="C58" s="5"/>
      <c r="D58" s="6"/>
      <c r="E58" s="6"/>
      <c r="F58" s="6"/>
      <c r="G58" s="6"/>
      <c r="H58" s="6"/>
      <c r="I58" s="6"/>
      <c r="J58" s="6"/>
      <c r="K58" s="6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</row>
    <row r="59" spans="1:35" x14ac:dyDescent="0.25">
      <c r="A59" s="5"/>
      <c r="B59" s="5"/>
      <c r="C59" s="5"/>
      <c r="D59" s="6"/>
      <c r="E59" s="6"/>
      <c r="F59" s="6"/>
      <c r="G59" s="6"/>
      <c r="H59" s="6"/>
      <c r="I59" s="6"/>
      <c r="J59" s="6"/>
      <c r="K59" s="6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</row>
    <row r="60" spans="1:35" x14ac:dyDescent="0.25">
      <c r="A60" s="5"/>
      <c r="B60" s="5"/>
      <c r="C60" s="5"/>
      <c r="D60" s="6"/>
      <c r="E60" s="6"/>
      <c r="F60" s="6"/>
      <c r="G60" s="6"/>
      <c r="H60" s="6"/>
      <c r="I60" s="6"/>
      <c r="J60" s="6"/>
      <c r="K60" s="6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</row>
    <row r="61" spans="1:35" x14ac:dyDescent="0.25">
      <c r="A61" s="5"/>
      <c r="B61" s="5"/>
      <c r="C61" s="5"/>
      <c r="D61" s="6"/>
      <c r="E61" s="6"/>
      <c r="F61" s="6"/>
      <c r="G61" s="6"/>
      <c r="H61" s="6"/>
      <c r="I61" s="6"/>
      <c r="J61" s="6"/>
      <c r="K61" s="6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</row>
    <row r="62" spans="1:35" x14ac:dyDescent="0.25">
      <c r="A62" s="5"/>
      <c r="B62" s="5"/>
      <c r="C62" s="5"/>
      <c r="D62" s="6"/>
      <c r="E62" s="6"/>
      <c r="F62" s="6"/>
      <c r="G62" s="6"/>
      <c r="H62" s="6"/>
      <c r="I62" s="6"/>
      <c r="J62" s="6"/>
      <c r="K62" s="6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</row>
    <row r="63" spans="1:35" x14ac:dyDescent="0.25">
      <c r="A63" s="5"/>
      <c r="B63" s="5"/>
      <c r="C63" s="5"/>
      <c r="D63" s="6"/>
      <c r="E63" s="6"/>
      <c r="F63" s="6"/>
      <c r="G63" s="6"/>
      <c r="H63" s="6"/>
      <c r="I63" s="6"/>
      <c r="J63" s="6"/>
      <c r="K63" s="6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</row>
    <row r="64" spans="1:35" x14ac:dyDescent="0.25">
      <c r="A64" s="5"/>
      <c r="B64" s="5"/>
      <c r="C64" s="5"/>
      <c r="D64" s="6"/>
      <c r="E64" s="6"/>
      <c r="F64" s="6"/>
      <c r="G64" s="6"/>
      <c r="H64" s="6"/>
      <c r="I64" s="6"/>
      <c r="J64" s="6"/>
      <c r="K64" s="6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</row>
    <row r="65" spans="1:35" x14ac:dyDescent="0.25">
      <c r="A65" s="5"/>
      <c r="B65" s="5"/>
      <c r="C65" s="5"/>
      <c r="D65" s="6"/>
      <c r="E65" s="6"/>
      <c r="F65" s="6"/>
      <c r="G65" s="6"/>
      <c r="H65" s="6"/>
      <c r="I65" s="6"/>
      <c r="J65" s="6"/>
      <c r="K65" s="6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</row>
    <row r="66" spans="1:35" x14ac:dyDescent="0.25">
      <c r="A66" s="5"/>
      <c r="B66" s="5"/>
      <c r="C66" s="5"/>
      <c r="D66" s="6"/>
      <c r="E66" s="6"/>
      <c r="F66" s="6"/>
      <c r="G66" s="6"/>
      <c r="H66" s="6"/>
      <c r="I66" s="6"/>
      <c r="J66" s="6"/>
      <c r="K66" s="6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</row>
    <row r="67" spans="1:35" x14ac:dyDescent="0.25">
      <c r="A67" s="5"/>
      <c r="B67" s="5"/>
      <c r="C67" s="5"/>
      <c r="D67" s="6"/>
      <c r="E67" s="6"/>
      <c r="F67" s="6"/>
      <c r="G67" s="6"/>
      <c r="H67" s="6"/>
      <c r="I67" s="6"/>
      <c r="J67" s="6"/>
      <c r="K67" s="6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</row>
    <row r="68" spans="1:35" x14ac:dyDescent="0.25">
      <c r="A68" s="5"/>
      <c r="B68" s="5"/>
      <c r="C68" s="5"/>
      <c r="D68" s="6"/>
      <c r="E68" s="6"/>
      <c r="F68" s="6"/>
      <c r="G68" s="6"/>
      <c r="H68" s="6"/>
      <c r="I68" s="6"/>
      <c r="J68" s="6"/>
      <c r="K68" s="6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</row>
    <row r="69" spans="1:35" x14ac:dyDescent="0.25">
      <c r="A69" s="5"/>
      <c r="B69" s="5"/>
      <c r="C69" s="5"/>
      <c r="D69" s="6"/>
      <c r="E69" s="6"/>
      <c r="F69" s="6"/>
      <c r="G69" s="6"/>
      <c r="H69" s="6"/>
      <c r="I69" s="6"/>
      <c r="J69" s="6"/>
      <c r="K69" s="6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</row>
    <row r="70" spans="1:35" x14ac:dyDescent="0.25">
      <c r="A70" s="5"/>
      <c r="B70" s="5"/>
      <c r="C70" s="5"/>
      <c r="D70" s="6"/>
      <c r="E70" s="6"/>
      <c r="F70" s="6"/>
      <c r="G70" s="6"/>
      <c r="H70" s="6"/>
      <c r="I70" s="6"/>
      <c r="J70" s="6"/>
      <c r="K70" s="6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</row>
    <row r="71" spans="1:35" x14ac:dyDescent="0.25">
      <c r="A71" s="5"/>
      <c r="B71" s="5"/>
      <c r="C71" s="5"/>
      <c r="D71" s="6"/>
      <c r="E71" s="6"/>
      <c r="F71" s="6"/>
      <c r="G71" s="6"/>
      <c r="H71" s="6"/>
      <c r="I71" s="6"/>
      <c r="J71" s="6"/>
      <c r="K71" s="6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</row>
  </sheetData>
  <sheetProtection sheet="1" objects="1" scenarios="1"/>
  <mergeCells count="5">
    <mergeCell ref="D1:K1"/>
    <mergeCell ref="A1:B1"/>
    <mergeCell ref="P3:X21"/>
    <mergeCell ref="Q24:R24"/>
    <mergeCell ref="Q25:R26"/>
  </mergeCell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00FF"/>
  </sheetPr>
  <dimension ref="A1:AI71"/>
  <sheetViews>
    <sheetView workbookViewId="0">
      <selection activeCell="D11" sqref="D11"/>
    </sheetView>
  </sheetViews>
  <sheetFormatPr baseColWidth="10" defaultRowHeight="15" x14ac:dyDescent="0.25"/>
  <cols>
    <col min="1" max="2" width="20.7109375" style="2" customWidth="1"/>
    <col min="3" max="3" width="35.7109375" style="2" customWidth="1"/>
    <col min="4" max="11" width="6.7109375" style="3" customWidth="1"/>
    <col min="12" max="12" width="13" style="1" bestFit="1" customWidth="1"/>
    <col min="13" max="15" width="11.42578125" style="1"/>
    <col min="16" max="16" width="2.7109375" style="1" customWidth="1"/>
    <col min="17" max="17" width="16.28515625" style="1" customWidth="1"/>
    <col min="18" max="18" width="2.7109375" style="1" customWidth="1"/>
    <col min="19" max="19" width="16.28515625" style="1" customWidth="1"/>
    <col min="20" max="20" width="2.7109375" style="1" customWidth="1"/>
    <col min="21" max="21" width="16.28515625" style="1" customWidth="1"/>
    <col min="22" max="22" width="2.7109375" style="1" customWidth="1"/>
    <col min="23" max="23" width="16.28515625" style="1" customWidth="1"/>
    <col min="24" max="24" width="2.7109375" customWidth="1"/>
  </cols>
  <sheetData>
    <row r="1" spans="1:35" ht="15.75" thickBot="1" x14ac:dyDescent="0.3">
      <c r="A1" s="197" t="s">
        <v>53</v>
      </c>
      <c r="B1" s="198"/>
      <c r="C1" s="103" t="str">
        <f>Orth!C1</f>
        <v>Période 1 - septembre-octobre</v>
      </c>
      <c r="D1" s="194" t="s">
        <v>4</v>
      </c>
      <c r="E1" s="195"/>
      <c r="F1" s="195"/>
      <c r="G1" s="195"/>
      <c r="H1" s="195"/>
      <c r="I1" s="195"/>
      <c r="J1" s="195"/>
      <c r="K1" s="196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</row>
    <row r="2" spans="1:35" ht="15.75" thickBot="1" x14ac:dyDescent="0.3">
      <c r="A2" s="5"/>
      <c r="B2" s="5"/>
      <c r="C2" s="5"/>
      <c r="D2" s="6"/>
      <c r="E2" s="6"/>
      <c r="F2" s="6"/>
      <c r="G2" s="6"/>
      <c r="H2" s="6"/>
      <c r="I2" s="6"/>
      <c r="J2" s="6"/>
      <c r="K2" s="6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</row>
    <row r="3" spans="1:35" ht="15.75" thickBot="1" x14ac:dyDescent="0.3">
      <c r="A3" s="4" t="s">
        <v>0</v>
      </c>
      <c r="B3" s="14" t="s">
        <v>1</v>
      </c>
      <c r="C3" s="16" t="s">
        <v>46</v>
      </c>
      <c r="D3" s="13">
        <v>1</v>
      </c>
      <c r="E3" s="15">
        <v>2</v>
      </c>
      <c r="F3" s="15">
        <v>3</v>
      </c>
      <c r="G3" s="15">
        <v>4</v>
      </c>
      <c r="H3" s="15">
        <v>5</v>
      </c>
      <c r="I3" s="15">
        <v>6</v>
      </c>
      <c r="J3" s="15">
        <v>7</v>
      </c>
      <c r="K3" s="17" t="s">
        <v>2</v>
      </c>
      <c r="L3" s="11" t="s">
        <v>3</v>
      </c>
      <c r="M3" s="7"/>
      <c r="N3" s="7"/>
      <c r="O3" s="7"/>
      <c r="P3" s="201"/>
      <c r="Q3" s="202"/>
      <c r="R3" s="202"/>
      <c r="S3" s="202"/>
      <c r="T3" s="202"/>
      <c r="U3" s="202"/>
      <c r="V3" s="202"/>
      <c r="W3" s="202"/>
      <c r="X3" s="203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</row>
    <row r="4" spans="1:35" x14ac:dyDescent="0.25">
      <c r="A4" s="36" t="str">
        <f>IF(Orth!A4="","",Orth!A4)</f>
        <v>NOM 01</v>
      </c>
      <c r="B4" s="37" t="str">
        <f>IF(Orth!B4="","",Orth!B4)</f>
        <v>Prénom 01</v>
      </c>
      <c r="C4" s="115" t="str">
        <f>CONCATENATE(A4," ",B4)</f>
        <v>NOM 01 Prénom 01</v>
      </c>
      <c r="D4" s="23">
        <v>12</v>
      </c>
      <c r="E4" s="24"/>
      <c r="F4" s="24"/>
      <c r="G4" s="24"/>
      <c r="H4" s="24"/>
      <c r="I4" s="24"/>
      <c r="J4" s="24"/>
      <c r="K4" s="25"/>
      <c r="L4" s="12">
        <f>IF(COUNT(D4:K4)&gt;0,AVERAGE(D4:K4),"")</f>
        <v>12</v>
      </c>
      <c r="M4" s="7"/>
      <c r="N4" s="7"/>
      <c r="O4" s="7"/>
      <c r="P4" s="204"/>
      <c r="Q4" s="205"/>
      <c r="R4" s="205"/>
      <c r="S4" s="205"/>
      <c r="T4" s="205"/>
      <c r="U4" s="205"/>
      <c r="V4" s="205"/>
      <c r="W4" s="205"/>
      <c r="X4" s="206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</row>
    <row r="5" spans="1:35" x14ac:dyDescent="0.25">
      <c r="A5" s="36" t="str">
        <f>IF(Orth!A5="","",Orth!A5)</f>
        <v>NOM 02</v>
      </c>
      <c r="B5" s="37" t="str">
        <f>IF(Orth!B5="","",Orth!B5)</f>
        <v>Prénom 02</v>
      </c>
      <c r="C5" s="115" t="str">
        <f t="shared" ref="C5:C32" si="0">CONCATENATE(A5," ",B5)</f>
        <v>NOM 02 Prénom 02</v>
      </c>
      <c r="D5" s="26"/>
      <c r="E5" s="27"/>
      <c r="F5" s="27"/>
      <c r="G5" s="27"/>
      <c r="H5" s="27"/>
      <c r="I5" s="27"/>
      <c r="J5" s="27"/>
      <c r="K5" s="28"/>
      <c r="L5" s="12" t="str">
        <f t="shared" ref="L5:L32" si="1">IF(COUNT(D5:K5)&gt;0,AVERAGE(D5:K5),"")</f>
        <v/>
      </c>
      <c r="M5" s="7"/>
      <c r="N5" s="7"/>
      <c r="O5" s="7"/>
      <c r="P5" s="204"/>
      <c r="Q5" s="205"/>
      <c r="R5" s="205"/>
      <c r="S5" s="205"/>
      <c r="T5" s="205"/>
      <c r="U5" s="205"/>
      <c r="V5" s="205"/>
      <c r="W5" s="205"/>
      <c r="X5" s="206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</row>
    <row r="6" spans="1:35" x14ac:dyDescent="0.25">
      <c r="A6" s="36" t="str">
        <f>IF(Orth!A6="","",Orth!A6)</f>
        <v>NOM 03</v>
      </c>
      <c r="B6" s="37" t="str">
        <f>IF(Orth!B6="","",Orth!B6)</f>
        <v>Prénom 03</v>
      </c>
      <c r="C6" s="115" t="str">
        <f t="shared" si="0"/>
        <v>NOM 03 Prénom 03</v>
      </c>
      <c r="D6" s="26"/>
      <c r="E6" s="27"/>
      <c r="F6" s="27"/>
      <c r="G6" s="27"/>
      <c r="H6" s="27"/>
      <c r="I6" s="27"/>
      <c r="J6" s="27"/>
      <c r="K6" s="28"/>
      <c r="L6" s="12" t="str">
        <f t="shared" si="1"/>
        <v/>
      </c>
      <c r="M6" s="7"/>
      <c r="N6" s="7"/>
      <c r="O6" s="7"/>
      <c r="P6" s="204"/>
      <c r="Q6" s="205"/>
      <c r="R6" s="205"/>
      <c r="S6" s="205"/>
      <c r="T6" s="205"/>
      <c r="U6" s="205"/>
      <c r="V6" s="205"/>
      <c r="W6" s="205"/>
      <c r="X6" s="206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x14ac:dyDescent="0.25">
      <c r="A7" s="36" t="str">
        <f>IF(Orth!A7="","",Orth!A7)</f>
        <v>NOM 04</v>
      </c>
      <c r="B7" s="37" t="str">
        <f>IF(Orth!B7="","",Orth!B7)</f>
        <v>Prénom 04</v>
      </c>
      <c r="C7" s="115" t="str">
        <f t="shared" si="0"/>
        <v>NOM 04 Prénom 04</v>
      </c>
      <c r="D7" s="26"/>
      <c r="E7" s="27"/>
      <c r="F7" s="27"/>
      <c r="G7" s="27"/>
      <c r="H7" s="27"/>
      <c r="I7" s="27"/>
      <c r="J7" s="27"/>
      <c r="K7" s="28"/>
      <c r="L7" s="12" t="str">
        <f t="shared" si="1"/>
        <v/>
      </c>
      <c r="M7" s="7"/>
      <c r="N7" s="7"/>
      <c r="O7" s="7"/>
      <c r="P7" s="204"/>
      <c r="Q7" s="205"/>
      <c r="R7" s="205"/>
      <c r="S7" s="205"/>
      <c r="T7" s="205"/>
      <c r="U7" s="205"/>
      <c r="V7" s="205"/>
      <c r="W7" s="205"/>
      <c r="X7" s="206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</row>
    <row r="8" spans="1:35" x14ac:dyDescent="0.25">
      <c r="A8" s="36" t="str">
        <f>IF(Orth!A8="","",Orth!A8)</f>
        <v>NOM 05</v>
      </c>
      <c r="B8" s="37" t="str">
        <f>IF(Orth!B8="","",Orth!B8)</f>
        <v>Prénom 05</v>
      </c>
      <c r="C8" s="115" t="str">
        <f t="shared" si="0"/>
        <v>NOM 05 Prénom 05</v>
      </c>
      <c r="D8" s="26"/>
      <c r="E8" s="27"/>
      <c r="F8" s="27"/>
      <c r="G8" s="27"/>
      <c r="H8" s="27"/>
      <c r="I8" s="27"/>
      <c r="J8" s="27"/>
      <c r="K8" s="28"/>
      <c r="L8" s="12" t="str">
        <f t="shared" si="1"/>
        <v/>
      </c>
      <c r="M8" s="7"/>
      <c r="N8" s="7"/>
      <c r="O8" s="7"/>
      <c r="P8" s="204"/>
      <c r="Q8" s="205"/>
      <c r="R8" s="205"/>
      <c r="S8" s="205"/>
      <c r="T8" s="205"/>
      <c r="U8" s="205"/>
      <c r="V8" s="205"/>
      <c r="W8" s="205"/>
      <c r="X8" s="206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</row>
    <row r="9" spans="1:35" x14ac:dyDescent="0.25">
      <c r="A9" s="36" t="str">
        <f>IF(Orth!A9="","",Orth!A9)</f>
        <v>NOM 06</v>
      </c>
      <c r="B9" s="37" t="str">
        <f>IF(Orth!B9="","",Orth!B9)</f>
        <v>Prénom 06</v>
      </c>
      <c r="C9" s="115" t="str">
        <f t="shared" si="0"/>
        <v>NOM 06 Prénom 06</v>
      </c>
      <c r="D9" s="26"/>
      <c r="E9" s="27"/>
      <c r="F9" s="27"/>
      <c r="G9" s="27"/>
      <c r="H9" s="27"/>
      <c r="I9" s="27"/>
      <c r="J9" s="27"/>
      <c r="K9" s="28"/>
      <c r="L9" s="12" t="str">
        <f t="shared" si="1"/>
        <v/>
      </c>
      <c r="M9" s="7"/>
      <c r="N9" s="7"/>
      <c r="O9" s="7"/>
      <c r="P9" s="204"/>
      <c r="Q9" s="205"/>
      <c r="R9" s="205"/>
      <c r="S9" s="205"/>
      <c r="T9" s="205"/>
      <c r="U9" s="205"/>
      <c r="V9" s="205"/>
      <c r="W9" s="205"/>
      <c r="X9" s="206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</row>
    <row r="10" spans="1:35" x14ac:dyDescent="0.25">
      <c r="A10" s="36" t="str">
        <f>IF(Orth!A10="","",Orth!A10)</f>
        <v>NOM 07</v>
      </c>
      <c r="B10" s="37" t="str">
        <f>IF(Orth!B10="","",Orth!B10)</f>
        <v>Prénom 07</v>
      </c>
      <c r="C10" s="115" t="str">
        <f t="shared" si="0"/>
        <v>NOM 07 Prénom 07</v>
      </c>
      <c r="D10" s="26">
        <v>11</v>
      </c>
      <c r="E10" s="27"/>
      <c r="F10" s="27"/>
      <c r="G10" s="27"/>
      <c r="H10" s="27"/>
      <c r="I10" s="27"/>
      <c r="J10" s="27"/>
      <c r="K10" s="28"/>
      <c r="L10" s="12">
        <f t="shared" si="1"/>
        <v>11</v>
      </c>
      <c r="M10" s="7"/>
      <c r="N10" s="7"/>
      <c r="O10" s="7"/>
      <c r="P10" s="204"/>
      <c r="Q10" s="205"/>
      <c r="R10" s="205"/>
      <c r="S10" s="205"/>
      <c r="T10" s="205"/>
      <c r="U10" s="205"/>
      <c r="V10" s="205"/>
      <c r="W10" s="205"/>
      <c r="X10" s="206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</row>
    <row r="11" spans="1:35" x14ac:dyDescent="0.25">
      <c r="A11" s="36" t="str">
        <f>IF(Orth!A11="","",Orth!A11)</f>
        <v>NOM 08</v>
      </c>
      <c r="B11" s="37" t="str">
        <f>IF(Orth!B11="","",Orth!B11)</f>
        <v>Prénom 08</v>
      </c>
      <c r="C11" s="115" t="str">
        <f t="shared" si="0"/>
        <v>NOM 08 Prénom 08</v>
      </c>
      <c r="D11" s="26"/>
      <c r="E11" s="27"/>
      <c r="F11" s="27"/>
      <c r="G11" s="27"/>
      <c r="H11" s="27"/>
      <c r="I11" s="27"/>
      <c r="J11" s="27"/>
      <c r="K11" s="28"/>
      <c r="L11" s="12" t="str">
        <f t="shared" si="1"/>
        <v/>
      </c>
      <c r="M11" s="7"/>
      <c r="N11" s="7"/>
      <c r="O11" s="7"/>
      <c r="P11" s="204"/>
      <c r="Q11" s="205"/>
      <c r="R11" s="205"/>
      <c r="S11" s="205"/>
      <c r="T11" s="205"/>
      <c r="U11" s="205"/>
      <c r="V11" s="205"/>
      <c r="W11" s="205"/>
      <c r="X11" s="206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</row>
    <row r="12" spans="1:35" x14ac:dyDescent="0.25">
      <c r="A12" s="36" t="str">
        <f>IF(Orth!A12="","",Orth!A12)</f>
        <v>NOM 09</v>
      </c>
      <c r="B12" s="37" t="str">
        <f>IF(Orth!B12="","",Orth!B12)</f>
        <v>Prénom 09</v>
      </c>
      <c r="C12" s="115" t="str">
        <f t="shared" si="0"/>
        <v>NOM 09 Prénom 09</v>
      </c>
      <c r="D12" s="26">
        <v>14</v>
      </c>
      <c r="E12" s="27"/>
      <c r="F12" s="27"/>
      <c r="G12" s="27"/>
      <c r="H12" s="27"/>
      <c r="I12" s="27"/>
      <c r="J12" s="27"/>
      <c r="K12" s="28"/>
      <c r="L12" s="12">
        <f t="shared" si="1"/>
        <v>14</v>
      </c>
      <c r="M12" s="7"/>
      <c r="N12" s="7"/>
      <c r="O12" s="7"/>
      <c r="P12" s="204"/>
      <c r="Q12" s="205"/>
      <c r="R12" s="205"/>
      <c r="S12" s="205"/>
      <c r="T12" s="205"/>
      <c r="U12" s="205"/>
      <c r="V12" s="205"/>
      <c r="W12" s="205"/>
      <c r="X12" s="206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</row>
    <row r="13" spans="1:35" x14ac:dyDescent="0.25">
      <c r="A13" s="36" t="str">
        <f>IF(Orth!A13="","",Orth!A13)</f>
        <v>NOM 10</v>
      </c>
      <c r="B13" s="37" t="str">
        <f>IF(Orth!B13="","",Orth!B13)</f>
        <v>Prénom 10</v>
      </c>
      <c r="C13" s="115" t="str">
        <f t="shared" si="0"/>
        <v>NOM 10 Prénom 10</v>
      </c>
      <c r="D13" s="26"/>
      <c r="E13" s="27"/>
      <c r="F13" s="27"/>
      <c r="G13" s="27"/>
      <c r="H13" s="27"/>
      <c r="I13" s="27"/>
      <c r="J13" s="27"/>
      <c r="K13" s="28"/>
      <c r="L13" s="12" t="str">
        <f t="shared" si="1"/>
        <v/>
      </c>
      <c r="M13" s="7"/>
      <c r="N13" s="7"/>
      <c r="O13" s="7"/>
      <c r="P13" s="204"/>
      <c r="Q13" s="205"/>
      <c r="R13" s="205"/>
      <c r="S13" s="205"/>
      <c r="T13" s="205"/>
      <c r="U13" s="205"/>
      <c r="V13" s="205"/>
      <c r="W13" s="205"/>
      <c r="X13" s="206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</row>
    <row r="14" spans="1:35" x14ac:dyDescent="0.25">
      <c r="A14" s="36" t="str">
        <f>IF(Orth!A14="","",Orth!A14)</f>
        <v>NOM 11</v>
      </c>
      <c r="B14" s="37" t="str">
        <f>IF(Orth!B14="","",Orth!B14)</f>
        <v>Prénom 11</v>
      </c>
      <c r="C14" s="115" t="str">
        <f t="shared" si="0"/>
        <v>NOM 11 Prénom 11</v>
      </c>
      <c r="D14" s="26"/>
      <c r="E14" s="27"/>
      <c r="F14" s="27"/>
      <c r="G14" s="27"/>
      <c r="H14" s="27"/>
      <c r="I14" s="27"/>
      <c r="J14" s="27"/>
      <c r="K14" s="28"/>
      <c r="L14" s="12" t="str">
        <f t="shared" si="1"/>
        <v/>
      </c>
      <c r="M14" s="7"/>
      <c r="N14" s="7"/>
      <c r="O14" s="7"/>
      <c r="P14" s="204"/>
      <c r="Q14" s="205"/>
      <c r="R14" s="205"/>
      <c r="S14" s="205"/>
      <c r="T14" s="205"/>
      <c r="U14" s="205"/>
      <c r="V14" s="205"/>
      <c r="W14" s="205"/>
      <c r="X14" s="206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</row>
    <row r="15" spans="1:35" x14ac:dyDescent="0.25">
      <c r="A15" s="36" t="str">
        <f>IF(Orth!A15="","",Orth!A15)</f>
        <v>NOM 12</v>
      </c>
      <c r="B15" s="37" t="str">
        <f>IF(Orth!B15="","",Orth!B15)</f>
        <v>Prénom 12</v>
      </c>
      <c r="C15" s="115" t="str">
        <f t="shared" si="0"/>
        <v>NOM 12 Prénom 12</v>
      </c>
      <c r="D15" s="26"/>
      <c r="E15" s="27"/>
      <c r="F15" s="27"/>
      <c r="G15" s="27"/>
      <c r="H15" s="27"/>
      <c r="I15" s="27"/>
      <c r="J15" s="27"/>
      <c r="K15" s="28"/>
      <c r="L15" s="12" t="str">
        <f t="shared" si="1"/>
        <v/>
      </c>
      <c r="M15" s="7"/>
      <c r="N15" s="7"/>
      <c r="O15" s="7"/>
      <c r="P15" s="204"/>
      <c r="Q15" s="205"/>
      <c r="R15" s="205"/>
      <c r="S15" s="205"/>
      <c r="T15" s="205"/>
      <c r="U15" s="205"/>
      <c r="V15" s="205"/>
      <c r="W15" s="205"/>
      <c r="X15" s="206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</row>
    <row r="16" spans="1:35" x14ac:dyDescent="0.25">
      <c r="A16" s="36" t="str">
        <f>IF(Orth!A16="","",Orth!A16)</f>
        <v>NOM 13</v>
      </c>
      <c r="B16" s="37" t="str">
        <f>IF(Orth!B16="","",Orth!B16)</f>
        <v>Prénom 13</v>
      </c>
      <c r="C16" s="115" t="str">
        <f t="shared" si="0"/>
        <v>NOM 13 Prénom 13</v>
      </c>
      <c r="D16" s="26"/>
      <c r="E16" s="27"/>
      <c r="F16" s="27"/>
      <c r="G16" s="27"/>
      <c r="H16" s="27"/>
      <c r="I16" s="27"/>
      <c r="J16" s="27"/>
      <c r="K16" s="28"/>
      <c r="L16" s="12" t="str">
        <f t="shared" si="1"/>
        <v/>
      </c>
      <c r="M16" s="7"/>
      <c r="N16" s="7"/>
      <c r="O16" s="7"/>
      <c r="P16" s="204"/>
      <c r="Q16" s="205"/>
      <c r="R16" s="205"/>
      <c r="S16" s="205"/>
      <c r="T16" s="205"/>
      <c r="U16" s="205"/>
      <c r="V16" s="205"/>
      <c r="W16" s="205"/>
      <c r="X16" s="206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</row>
    <row r="17" spans="1:35" x14ac:dyDescent="0.25">
      <c r="A17" s="36" t="str">
        <f>IF(Orth!A17="","",Orth!A17)</f>
        <v>NOM 14</v>
      </c>
      <c r="B17" s="37" t="str">
        <f>IF(Orth!B17="","",Orth!B17)</f>
        <v>Prénom 14</v>
      </c>
      <c r="C17" s="115" t="str">
        <f t="shared" si="0"/>
        <v>NOM 14 Prénom 14</v>
      </c>
      <c r="D17" s="26"/>
      <c r="E17" s="27"/>
      <c r="F17" s="27"/>
      <c r="G17" s="27"/>
      <c r="H17" s="27"/>
      <c r="I17" s="27"/>
      <c r="J17" s="27"/>
      <c r="K17" s="28"/>
      <c r="L17" s="12" t="str">
        <f t="shared" si="1"/>
        <v/>
      </c>
      <c r="M17" s="7"/>
      <c r="N17" s="7"/>
      <c r="O17" s="7"/>
      <c r="P17" s="204"/>
      <c r="Q17" s="205"/>
      <c r="R17" s="205"/>
      <c r="S17" s="205"/>
      <c r="T17" s="205"/>
      <c r="U17" s="205"/>
      <c r="V17" s="205"/>
      <c r="W17" s="205"/>
      <c r="X17" s="206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</row>
    <row r="18" spans="1:35" x14ac:dyDescent="0.25">
      <c r="A18" s="36" t="str">
        <f>IF(Orth!A18="","",Orth!A18)</f>
        <v>NOM 15</v>
      </c>
      <c r="B18" s="37" t="str">
        <f>IF(Orth!B18="","",Orth!B18)</f>
        <v>Prénom 15</v>
      </c>
      <c r="C18" s="115" t="str">
        <f t="shared" si="0"/>
        <v>NOM 15 Prénom 15</v>
      </c>
      <c r="D18" s="26"/>
      <c r="E18" s="27"/>
      <c r="F18" s="27"/>
      <c r="G18" s="27"/>
      <c r="H18" s="27"/>
      <c r="I18" s="27"/>
      <c r="J18" s="27"/>
      <c r="K18" s="28"/>
      <c r="L18" s="12" t="str">
        <f t="shared" si="1"/>
        <v/>
      </c>
      <c r="M18" s="7"/>
      <c r="N18" s="7"/>
      <c r="O18" s="7"/>
      <c r="P18" s="204"/>
      <c r="Q18" s="205"/>
      <c r="R18" s="205"/>
      <c r="S18" s="205"/>
      <c r="T18" s="205"/>
      <c r="U18" s="205"/>
      <c r="V18" s="205"/>
      <c r="W18" s="205"/>
      <c r="X18" s="206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</row>
    <row r="19" spans="1:35" x14ac:dyDescent="0.25">
      <c r="A19" s="36" t="str">
        <f>IF(Orth!A19="","",Orth!A19)</f>
        <v>NOM 16</v>
      </c>
      <c r="B19" s="37" t="str">
        <f>IF(Orth!B19="","",Orth!B19)</f>
        <v>Prénom 16</v>
      </c>
      <c r="C19" s="115" t="str">
        <f t="shared" si="0"/>
        <v>NOM 16 Prénom 16</v>
      </c>
      <c r="D19" s="26"/>
      <c r="E19" s="27"/>
      <c r="F19" s="27"/>
      <c r="G19" s="27"/>
      <c r="H19" s="27"/>
      <c r="I19" s="27"/>
      <c r="J19" s="27"/>
      <c r="K19" s="28"/>
      <c r="L19" s="12" t="str">
        <f t="shared" si="1"/>
        <v/>
      </c>
      <c r="M19" s="7"/>
      <c r="N19" s="7"/>
      <c r="O19" s="7"/>
      <c r="P19" s="204"/>
      <c r="Q19" s="205"/>
      <c r="R19" s="205"/>
      <c r="S19" s="205"/>
      <c r="T19" s="205"/>
      <c r="U19" s="205"/>
      <c r="V19" s="205"/>
      <c r="W19" s="205"/>
      <c r="X19" s="206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</row>
    <row r="20" spans="1:35" x14ac:dyDescent="0.25">
      <c r="A20" s="36" t="str">
        <f>IF(Orth!A20="","",Orth!A20)</f>
        <v>NOM 17</v>
      </c>
      <c r="B20" s="37" t="str">
        <f>IF(Orth!B20="","",Orth!B20)</f>
        <v>Prénom 17</v>
      </c>
      <c r="C20" s="115" t="str">
        <f t="shared" si="0"/>
        <v>NOM 17 Prénom 17</v>
      </c>
      <c r="D20" s="26"/>
      <c r="E20" s="27"/>
      <c r="F20" s="27"/>
      <c r="G20" s="27"/>
      <c r="H20" s="27"/>
      <c r="I20" s="27"/>
      <c r="J20" s="27"/>
      <c r="K20" s="28"/>
      <c r="L20" s="12" t="str">
        <f t="shared" si="1"/>
        <v/>
      </c>
      <c r="M20" s="7"/>
      <c r="N20" s="7"/>
      <c r="O20" s="7"/>
      <c r="P20" s="204"/>
      <c r="Q20" s="205"/>
      <c r="R20" s="205"/>
      <c r="S20" s="205"/>
      <c r="T20" s="205"/>
      <c r="U20" s="205"/>
      <c r="V20" s="205"/>
      <c r="W20" s="205"/>
      <c r="X20" s="206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</row>
    <row r="21" spans="1:35" ht="15.75" thickBot="1" x14ac:dyDescent="0.3">
      <c r="A21" s="36" t="str">
        <f>IF(Orth!A21="","",Orth!A21)</f>
        <v>NOM 18</v>
      </c>
      <c r="B21" s="37" t="str">
        <f>IF(Orth!B21="","",Orth!B21)</f>
        <v>Prénom 18</v>
      </c>
      <c r="C21" s="115" t="str">
        <f t="shared" si="0"/>
        <v>NOM 18 Prénom 18</v>
      </c>
      <c r="D21" s="26"/>
      <c r="E21" s="27"/>
      <c r="F21" s="27"/>
      <c r="G21" s="27"/>
      <c r="H21" s="27"/>
      <c r="I21" s="27"/>
      <c r="J21" s="27"/>
      <c r="K21" s="28"/>
      <c r="L21" s="12" t="str">
        <f t="shared" si="1"/>
        <v/>
      </c>
      <c r="M21" s="7"/>
      <c r="N21" s="7"/>
      <c r="O21" s="7"/>
      <c r="P21" s="207"/>
      <c r="Q21" s="208"/>
      <c r="R21" s="208"/>
      <c r="S21" s="208"/>
      <c r="T21" s="208"/>
      <c r="U21" s="208"/>
      <c r="V21" s="208"/>
      <c r="W21" s="208"/>
      <c r="X21" s="209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</row>
    <row r="22" spans="1:35" x14ac:dyDescent="0.25">
      <c r="A22" s="36" t="str">
        <f>IF(Orth!A22="","",Orth!A22)</f>
        <v>NOM 19</v>
      </c>
      <c r="B22" s="37" t="str">
        <f>IF(Orth!B22="","",Orth!B22)</f>
        <v>Prénom 19</v>
      </c>
      <c r="C22" s="115" t="str">
        <f t="shared" si="0"/>
        <v>NOM 19 Prénom 19</v>
      </c>
      <c r="D22" s="26"/>
      <c r="E22" s="27"/>
      <c r="F22" s="27"/>
      <c r="G22" s="27"/>
      <c r="H22" s="27"/>
      <c r="I22" s="27"/>
      <c r="J22" s="27"/>
      <c r="K22" s="28"/>
      <c r="L22" s="12" t="str">
        <f t="shared" si="1"/>
        <v/>
      </c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</row>
    <row r="23" spans="1:35" ht="15.75" thickBot="1" x14ac:dyDescent="0.3">
      <c r="A23" s="36" t="str">
        <f>IF(Orth!A23="","",Orth!A23)</f>
        <v>NOM 20</v>
      </c>
      <c r="B23" s="37" t="str">
        <f>IF(Orth!B23="","",Orth!B23)</f>
        <v>Prénom 20</v>
      </c>
      <c r="C23" s="115" t="str">
        <f t="shared" si="0"/>
        <v>NOM 20 Prénom 20</v>
      </c>
      <c r="D23" s="26"/>
      <c r="E23" s="27"/>
      <c r="F23" s="27"/>
      <c r="G23" s="27"/>
      <c r="H23" s="27"/>
      <c r="I23" s="27"/>
      <c r="J23" s="27"/>
      <c r="K23" s="28"/>
      <c r="L23" s="12" t="str">
        <f t="shared" si="1"/>
        <v/>
      </c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</row>
    <row r="24" spans="1:35" ht="15.75" thickBot="1" x14ac:dyDescent="0.3">
      <c r="A24" s="36" t="str">
        <f>IF(Orth!A24="","",Orth!A24)</f>
        <v>NOM 21</v>
      </c>
      <c r="B24" s="37" t="str">
        <f>IF(Orth!B24="","",Orth!B24)</f>
        <v>Prénom 21</v>
      </c>
      <c r="C24" s="115" t="str">
        <f t="shared" si="0"/>
        <v>NOM 21 Prénom 21</v>
      </c>
      <c r="D24" s="26"/>
      <c r="E24" s="27"/>
      <c r="F24" s="27"/>
      <c r="G24" s="27"/>
      <c r="H24" s="27"/>
      <c r="I24" s="27"/>
      <c r="J24" s="27"/>
      <c r="K24" s="28"/>
      <c r="L24" s="12" t="str">
        <f t="shared" si="1"/>
        <v/>
      </c>
      <c r="M24" s="7"/>
      <c r="N24" s="7"/>
      <c r="O24" s="7"/>
      <c r="P24" s="7"/>
      <c r="Q24" s="211" t="s">
        <v>182</v>
      </c>
      <c r="R24" s="212"/>
      <c r="S24" s="7"/>
      <c r="T24" s="7"/>
      <c r="U24" s="7"/>
      <c r="V24" s="7"/>
      <c r="W24" s="7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</row>
    <row r="25" spans="1:35" ht="15.75" thickBot="1" x14ac:dyDescent="0.3">
      <c r="A25" s="36" t="str">
        <f>IF(Orth!A25="","",Orth!A25)</f>
        <v>NOM 22</v>
      </c>
      <c r="B25" s="37" t="str">
        <f>IF(Orth!B25="","",Orth!B25)</f>
        <v>Prénom 22</v>
      </c>
      <c r="C25" s="115" t="str">
        <f t="shared" si="0"/>
        <v>NOM 22 Prénom 22</v>
      </c>
      <c r="D25" s="26"/>
      <c r="E25" s="27"/>
      <c r="F25" s="27"/>
      <c r="G25" s="27"/>
      <c r="H25" s="27"/>
      <c r="I25" s="27"/>
      <c r="J25" s="27"/>
      <c r="K25" s="28"/>
      <c r="L25" s="12" t="str">
        <f t="shared" si="1"/>
        <v/>
      </c>
      <c r="M25" s="7"/>
      <c r="N25" s="7"/>
      <c r="O25" s="7"/>
      <c r="P25" s="7"/>
      <c r="Q25" s="213">
        <f>IF(COUNT(L4:L32)&gt;0,AVERAGE(L4:L32),"")</f>
        <v>12.333333333333334</v>
      </c>
      <c r="R25" s="214"/>
      <c r="S25" s="7"/>
      <c r="T25" s="7"/>
      <c r="U25" s="7"/>
      <c r="V25" s="7"/>
      <c r="W25" s="7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</row>
    <row r="26" spans="1:35" ht="15.75" thickBot="1" x14ac:dyDescent="0.3">
      <c r="A26" s="36" t="str">
        <f>IF(Orth!A26="","",Orth!A26)</f>
        <v>NOM 23</v>
      </c>
      <c r="B26" s="37" t="str">
        <f>IF(Orth!B26="","",Orth!B26)</f>
        <v>Prénom 23</v>
      </c>
      <c r="C26" s="115" t="str">
        <f t="shared" si="0"/>
        <v>NOM 23 Prénom 23</v>
      </c>
      <c r="D26" s="26"/>
      <c r="E26" s="27"/>
      <c r="F26" s="27"/>
      <c r="G26" s="27"/>
      <c r="H26" s="27"/>
      <c r="I26" s="27"/>
      <c r="J26" s="27"/>
      <c r="K26" s="28"/>
      <c r="L26" s="12" t="str">
        <f t="shared" si="1"/>
        <v/>
      </c>
      <c r="M26" s="7"/>
      <c r="N26" s="7"/>
      <c r="O26" s="7"/>
      <c r="P26" s="7"/>
      <c r="Q26" s="213"/>
      <c r="R26" s="214"/>
      <c r="S26" s="7"/>
      <c r="T26" s="7"/>
      <c r="U26" s="7"/>
      <c r="V26" s="7"/>
      <c r="W26" s="7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</row>
    <row r="27" spans="1:35" x14ac:dyDescent="0.25">
      <c r="A27" s="36" t="str">
        <f>IF(Orth!A27="","",Orth!A27)</f>
        <v>NOM 24</v>
      </c>
      <c r="B27" s="37" t="str">
        <f>IF(Orth!B27="","",Orth!B27)</f>
        <v>Prénom 24</v>
      </c>
      <c r="C27" s="115" t="str">
        <f t="shared" si="0"/>
        <v>NOM 24 Prénom 24</v>
      </c>
      <c r="D27" s="26"/>
      <c r="E27" s="27"/>
      <c r="F27" s="27"/>
      <c r="G27" s="27"/>
      <c r="H27" s="27"/>
      <c r="I27" s="27"/>
      <c r="J27" s="27"/>
      <c r="K27" s="28"/>
      <c r="L27" s="12" t="str">
        <f t="shared" si="1"/>
        <v/>
      </c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</row>
    <row r="28" spans="1:35" x14ac:dyDescent="0.25">
      <c r="A28" s="36" t="str">
        <f>IF(Orth!A28="","",Orth!A28)</f>
        <v>NOM 25</v>
      </c>
      <c r="B28" s="37" t="str">
        <f>IF(Orth!B28="","",Orth!B28)</f>
        <v>Prénom 25</v>
      </c>
      <c r="C28" s="115" t="str">
        <f t="shared" si="0"/>
        <v>NOM 25 Prénom 25</v>
      </c>
      <c r="D28" s="26"/>
      <c r="E28" s="27"/>
      <c r="F28" s="27"/>
      <c r="G28" s="27"/>
      <c r="H28" s="27"/>
      <c r="I28" s="27"/>
      <c r="J28" s="27"/>
      <c r="K28" s="28"/>
      <c r="L28" s="12" t="str">
        <f t="shared" si="1"/>
        <v/>
      </c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</row>
    <row r="29" spans="1:35" x14ac:dyDescent="0.25">
      <c r="A29" s="36" t="str">
        <f>IF(Orth!A29="","",Orth!A29)</f>
        <v>NOM 26</v>
      </c>
      <c r="B29" s="37" t="str">
        <f>IF(Orth!B29="","",Orth!B29)</f>
        <v>Prénom 26</v>
      </c>
      <c r="C29" s="115" t="str">
        <f t="shared" si="0"/>
        <v>NOM 26 Prénom 26</v>
      </c>
      <c r="D29" s="26"/>
      <c r="E29" s="27"/>
      <c r="F29" s="27"/>
      <c r="G29" s="27"/>
      <c r="H29" s="27"/>
      <c r="I29" s="27"/>
      <c r="J29" s="27"/>
      <c r="K29" s="28"/>
      <c r="L29" s="12" t="str">
        <f t="shared" si="1"/>
        <v/>
      </c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</row>
    <row r="30" spans="1:35" x14ac:dyDescent="0.25">
      <c r="A30" s="36" t="str">
        <f>IF(Orth!A30="","",Orth!A30)</f>
        <v>NOM 27</v>
      </c>
      <c r="B30" s="37" t="str">
        <f>IF(Orth!B30="","",Orth!B30)</f>
        <v>Prénom 27</v>
      </c>
      <c r="C30" s="115" t="str">
        <f t="shared" si="0"/>
        <v>NOM 27 Prénom 27</v>
      </c>
      <c r="D30" s="26"/>
      <c r="E30" s="27"/>
      <c r="F30" s="27"/>
      <c r="G30" s="27"/>
      <c r="H30" s="27"/>
      <c r="I30" s="27"/>
      <c r="J30" s="27"/>
      <c r="K30" s="28"/>
      <c r="L30" s="12" t="str">
        <f t="shared" si="1"/>
        <v/>
      </c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</row>
    <row r="31" spans="1:35" x14ac:dyDescent="0.25">
      <c r="A31" s="36" t="str">
        <f>IF(Orth!A31="","",Orth!A31)</f>
        <v>NOM 28</v>
      </c>
      <c r="B31" s="37" t="str">
        <f>IF(Orth!B31="","",Orth!B31)</f>
        <v>Prénom 28</v>
      </c>
      <c r="C31" s="115" t="str">
        <f t="shared" si="0"/>
        <v>NOM 28 Prénom 28</v>
      </c>
      <c r="D31" s="26"/>
      <c r="E31" s="27"/>
      <c r="F31" s="27"/>
      <c r="G31" s="27"/>
      <c r="H31" s="27"/>
      <c r="I31" s="27"/>
      <c r="J31" s="27"/>
      <c r="K31" s="28"/>
      <c r="L31" s="12" t="str">
        <f t="shared" si="1"/>
        <v/>
      </c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</row>
    <row r="32" spans="1:35" ht="15.75" thickBot="1" x14ac:dyDescent="0.3">
      <c r="A32" s="38" t="str">
        <f>IF(Orth!A32="","",Orth!A32)</f>
        <v>NOM 29</v>
      </c>
      <c r="B32" s="39" t="str">
        <f>IF(Orth!B32="","",Orth!B32)</f>
        <v>Prénom 29</v>
      </c>
      <c r="C32" s="116" t="str">
        <f t="shared" si="0"/>
        <v>NOM 29 Prénom 29</v>
      </c>
      <c r="D32" s="29"/>
      <c r="E32" s="30"/>
      <c r="F32" s="30"/>
      <c r="G32" s="30"/>
      <c r="H32" s="30"/>
      <c r="I32" s="30"/>
      <c r="J32" s="30"/>
      <c r="K32" s="31"/>
      <c r="L32" s="43" t="str">
        <f t="shared" si="1"/>
        <v/>
      </c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</row>
    <row r="33" spans="1:35" x14ac:dyDescent="0.25">
      <c r="A33" s="5"/>
      <c r="B33" s="5"/>
      <c r="C33" s="5"/>
      <c r="D33" s="6"/>
      <c r="E33" s="6"/>
      <c r="F33" s="6"/>
      <c r="G33" s="6"/>
      <c r="H33" s="6"/>
      <c r="I33" s="6"/>
      <c r="J33" s="6"/>
      <c r="K33" s="6"/>
      <c r="L33" s="7" t="str">
        <f t="shared" ref="L33" si="2">IF(D33="","",AVERAGE(D33:K33))</f>
        <v/>
      </c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</row>
    <row r="34" spans="1:35" x14ac:dyDescent="0.25">
      <c r="A34" s="5"/>
      <c r="B34" s="5"/>
      <c r="C34" s="5"/>
      <c r="D34" s="6"/>
      <c r="E34" s="6"/>
      <c r="F34" s="6"/>
      <c r="G34" s="6"/>
      <c r="H34" s="6"/>
      <c r="I34" s="6"/>
      <c r="J34" s="6"/>
      <c r="K34" s="6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</row>
    <row r="35" spans="1:35" x14ac:dyDescent="0.25">
      <c r="A35" s="5"/>
      <c r="B35" s="5"/>
      <c r="C35" s="5"/>
      <c r="D35" s="6"/>
      <c r="E35" s="6"/>
      <c r="F35" s="6"/>
      <c r="G35" s="6"/>
      <c r="H35" s="6"/>
      <c r="I35" s="6"/>
      <c r="J35" s="6"/>
      <c r="K35" s="6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</row>
    <row r="36" spans="1:35" x14ac:dyDescent="0.25">
      <c r="A36" s="5"/>
      <c r="B36" s="5"/>
      <c r="C36" s="5"/>
      <c r="D36" s="6"/>
      <c r="E36" s="6"/>
      <c r="F36" s="6"/>
      <c r="G36" s="6"/>
      <c r="H36" s="6"/>
      <c r="I36" s="6"/>
      <c r="J36" s="6"/>
      <c r="K36" s="6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</row>
    <row r="37" spans="1:35" x14ac:dyDescent="0.25">
      <c r="A37" s="5"/>
      <c r="B37" s="5"/>
      <c r="C37" s="5"/>
      <c r="D37" s="6"/>
      <c r="E37" s="6"/>
      <c r="F37" s="6"/>
      <c r="G37" s="6"/>
      <c r="H37" s="6"/>
      <c r="I37" s="6"/>
      <c r="J37" s="6"/>
      <c r="K37" s="6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</row>
    <row r="38" spans="1:35" x14ac:dyDescent="0.25">
      <c r="A38" s="5"/>
      <c r="B38" s="5"/>
      <c r="C38" s="5"/>
      <c r="D38" s="6"/>
      <c r="E38" s="6"/>
      <c r="F38" s="6"/>
      <c r="G38" s="6"/>
      <c r="H38" s="6"/>
      <c r="I38" s="6"/>
      <c r="J38" s="6"/>
      <c r="K38" s="6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</row>
    <row r="39" spans="1:35" x14ac:dyDescent="0.25">
      <c r="A39" s="5"/>
      <c r="B39" s="5"/>
      <c r="C39" s="5"/>
      <c r="D39" s="6"/>
      <c r="E39" s="6"/>
      <c r="F39" s="6"/>
      <c r="G39" s="6"/>
      <c r="H39" s="6"/>
      <c r="I39" s="6"/>
      <c r="J39" s="6"/>
      <c r="K39" s="6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</row>
    <row r="40" spans="1:35" x14ac:dyDescent="0.25">
      <c r="A40" s="5"/>
      <c r="B40" s="5"/>
      <c r="C40" s="5"/>
      <c r="D40" s="6"/>
      <c r="E40" s="6"/>
      <c r="F40" s="6"/>
      <c r="G40" s="6"/>
      <c r="H40" s="6"/>
      <c r="I40" s="6"/>
      <c r="J40" s="6"/>
      <c r="K40" s="6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</row>
    <row r="41" spans="1:35" x14ac:dyDescent="0.25">
      <c r="A41" s="5"/>
      <c r="B41" s="5"/>
      <c r="C41" s="5"/>
      <c r="D41" s="6"/>
      <c r="E41" s="6"/>
      <c r="F41" s="6"/>
      <c r="G41" s="6"/>
      <c r="H41" s="6"/>
      <c r="I41" s="6"/>
      <c r="J41" s="6"/>
      <c r="K41" s="6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</row>
    <row r="42" spans="1:35" x14ac:dyDescent="0.25">
      <c r="A42" s="5"/>
      <c r="B42" s="5"/>
      <c r="C42" s="5"/>
      <c r="D42" s="6"/>
      <c r="E42" s="6"/>
      <c r="F42" s="6"/>
      <c r="G42" s="6"/>
      <c r="H42" s="6"/>
      <c r="I42" s="6"/>
      <c r="J42" s="6"/>
      <c r="K42" s="6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</row>
    <row r="43" spans="1:35" x14ac:dyDescent="0.25">
      <c r="A43" s="5"/>
      <c r="B43" s="5"/>
      <c r="C43" s="5"/>
      <c r="D43" s="6"/>
      <c r="E43" s="6"/>
      <c r="F43" s="6"/>
      <c r="G43" s="6"/>
      <c r="H43" s="6"/>
      <c r="I43" s="6"/>
      <c r="J43" s="6"/>
      <c r="K43" s="6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</row>
    <row r="44" spans="1:35" x14ac:dyDescent="0.25">
      <c r="A44" s="5"/>
      <c r="B44" s="5"/>
      <c r="C44" s="5"/>
      <c r="D44" s="6"/>
      <c r="E44" s="6"/>
      <c r="F44" s="6"/>
      <c r="G44" s="6"/>
      <c r="H44" s="6"/>
      <c r="I44" s="6"/>
      <c r="J44" s="6"/>
      <c r="K44" s="6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</row>
    <row r="45" spans="1:35" x14ac:dyDescent="0.25">
      <c r="A45" s="5"/>
      <c r="B45" s="5"/>
      <c r="C45" s="5"/>
      <c r="D45" s="6"/>
      <c r="E45" s="6"/>
      <c r="F45" s="6"/>
      <c r="G45" s="6"/>
      <c r="H45" s="6"/>
      <c r="I45" s="6"/>
      <c r="J45" s="6"/>
      <c r="K45" s="6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</row>
    <row r="46" spans="1:35" x14ac:dyDescent="0.25">
      <c r="A46" s="5"/>
      <c r="B46" s="5"/>
      <c r="C46" s="5"/>
      <c r="D46" s="6"/>
      <c r="E46" s="6"/>
      <c r="F46" s="6"/>
      <c r="G46" s="6"/>
      <c r="H46" s="6"/>
      <c r="I46" s="6"/>
      <c r="J46" s="6"/>
      <c r="K46" s="6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</row>
    <row r="47" spans="1:35" x14ac:dyDescent="0.25">
      <c r="A47" s="5"/>
      <c r="B47" s="5"/>
      <c r="C47" s="5"/>
      <c r="D47" s="6"/>
      <c r="E47" s="6"/>
      <c r="F47" s="6"/>
      <c r="G47" s="6"/>
      <c r="H47" s="6"/>
      <c r="I47" s="6"/>
      <c r="J47" s="6"/>
      <c r="K47" s="6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</row>
    <row r="48" spans="1:35" x14ac:dyDescent="0.25">
      <c r="A48" s="5"/>
      <c r="B48" s="5"/>
      <c r="C48" s="5"/>
      <c r="D48" s="6"/>
      <c r="E48" s="6"/>
      <c r="F48" s="6"/>
      <c r="G48" s="6"/>
      <c r="H48" s="6"/>
      <c r="I48" s="6"/>
      <c r="J48" s="6"/>
      <c r="K48" s="6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</row>
    <row r="49" spans="1:35" x14ac:dyDescent="0.25">
      <c r="A49" s="5"/>
      <c r="B49" s="5"/>
      <c r="C49" s="5"/>
      <c r="D49" s="6"/>
      <c r="E49" s="6"/>
      <c r="F49" s="6"/>
      <c r="G49" s="6"/>
      <c r="H49" s="6"/>
      <c r="I49" s="6"/>
      <c r="J49" s="6"/>
      <c r="K49" s="6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</row>
    <row r="50" spans="1:35" x14ac:dyDescent="0.25">
      <c r="A50" s="5"/>
      <c r="B50" s="5"/>
      <c r="C50" s="5"/>
      <c r="D50" s="6"/>
      <c r="E50" s="6"/>
      <c r="F50" s="6"/>
      <c r="G50" s="6"/>
      <c r="H50" s="6"/>
      <c r="I50" s="6"/>
      <c r="J50" s="6"/>
      <c r="K50" s="6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</row>
    <row r="51" spans="1:35" x14ac:dyDescent="0.25">
      <c r="A51" s="5"/>
      <c r="B51" s="5"/>
      <c r="C51" s="5"/>
      <c r="D51" s="6"/>
      <c r="E51" s="6"/>
      <c r="F51" s="6"/>
      <c r="G51" s="6"/>
      <c r="H51" s="6"/>
      <c r="I51" s="6"/>
      <c r="J51" s="6"/>
      <c r="K51" s="6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</row>
    <row r="52" spans="1:35" x14ac:dyDescent="0.25">
      <c r="A52" s="5"/>
      <c r="B52" s="5"/>
      <c r="C52" s="5"/>
      <c r="D52" s="6"/>
      <c r="E52" s="6"/>
      <c r="F52" s="6"/>
      <c r="G52" s="6"/>
      <c r="H52" s="6"/>
      <c r="I52" s="6"/>
      <c r="J52" s="6"/>
      <c r="K52" s="6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</row>
    <row r="53" spans="1:35" x14ac:dyDescent="0.25">
      <c r="A53" s="5"/>
      <c r="B53" s="5"/>
      <c r="C53" s="5"/>
      <c r="D53" s="6"/>
      <c r="E53" s="6"/>
      <c r="F53" s="6"/>
      <c r="G53" s="6"/>
      <c r="H53" s="6"/>
      <c r="I53" s="6"/>
      <c r="J53" s="6"/>
      <c r="K53" s="6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</row>
    <row r="54" spans="1:35" x14ac:dyDescent="0.25">
      <c r="A54" s="5"/>
      <c r="B54" s="5"/>
      <c r="C54" s="5"/>
      <c r="D54" s="6"/>
      <c r="E54" s="6"/>
      <c r="F54" s="6"/>
      <c r="G54" s="6"/>
      <c r="H54" s="6"/>
      <c r="I54" s="6"/>
      <c r="J54" s="6"/>
      <c r="K54" s="6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</row>
    <row r="55" spans="1:35" x14ac:dyDescent="0.25">
      <c r="A55" s="5"/>
      <c r="B55" s="5"/>
      <c r="C55" s="5"/>
      <c r="D55" s="6"/>
      <c r="E55" s="6"/>
      <c r="F55" s="6"/>
      <c r="G55" s="6"/>
      <c r="H55" s="6"/>
      <c r="I55" s="6"/>
      <c r="J55" s="6"/>
      <c r="K55" s="6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</row>
    <row r="56" spans="1:35" x14ac:dyDescent="0.25">
      <c r="A56" s="5"/>
      <c r="B56" s="5"/>
      <c r="C56" s="5"/>
      <c r="D56" s="6"/>
      <c r="E56" s="6"/>
      <c r="F56" s="6"/>
      <c r="G56" s="6"/>
      <c r="H56" s="6"/>
      <c r="I56" s="6"/>
      <c r="J56" s="6"/>
      <c r="K56" s="6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</row>
    <row r="57" spans="1:35" x14ac:dyDescent="0.25">
      <c r="A57" s="5"/>
      <c r="B57" s="5"/>
      <c r="C57" s="5"/>
      <c r="D57" s="6"/>
      <c r="E57" s="6"/>
      <c r="F57" s="6"/>
      <c r="G57" s="6"/>
      <c r="H57" s="6"/>
      <c r="I57" s="6"/>
      <c r="J57" s="6"/>
      <c r="K57" s="6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</row>
    <row r="58" spans="1:35" x14ac:dyDescent="0.25">
      <c r="A58" s="5"/>
      <c r="B58" s="5"/>
      <c r="C58" s="5"/>
      <c r="D58" s="6"/>
      <c r="E58" s="6"/>
      <c r="F58" s="6"/>
      <c r="G58" s="6"/>
      <c r="H58" s="6"/>
      <c r="I58" s="6"/>
      <c r="J58" s="6"/>
      <c r="K58" s="6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</row>
    <row r="59" spans="1:35" x14ac:dyDescent="0.25">
      <c r="A59" s="5"/>
      <c r="B59" s="5"/>
      <c r="C59" s="5"/>
      <c r="D59" s="6"/>
      <c r="E59" s="6"/>
      <c r="F59" s="6"/>
      <c r="G59" s="6"/>
      <c r="H59" s="6"/>
      <c r="I59" s="6"/>
      <c r="J59" s="6"/>
      <c r="K59" s="6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</row>
    <row r="60" spans="1:35" x14ac:dyDescent="0.25">
      <c r="A60" s="5"/>
      <c r="B60" s="5"/>
      <c r="C60" s="5"/>
      <c r="D60" s="6"/>
      <c r="E60" s="6"/>
      <c r="F60" s="6"/>
      <c r="G60" s="6"/>
      <c r="H60" s="6"/>
      <c r="I60" s="6"/>
      <c r="J60" s="6"/>
      <c r="K60" s="6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</row>
    <row r="61" spans="1:35" x14ac:dyDescent="0.25">
      <c r="A61" s="5"/>
      <c r="B61" s="5"/>
      <c r="C61" s="5"/>
      <c r="D61" s="6"/>
      <c r="E61" s="6"/>
      <c r="F61" s="6"/>
      <c r="G61" s="6"/>
      <c r="H61" s="6"/>
      <c r="I61" s="6"/>
      <c r="J61" s="6"/>
      <c r="K61" s="6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</row>
    <row r="62" spans="1:35" x14ac:dyDescent="0.25">
      <c r="A62" s="5"/>
      <c r="B62" s="5"/>
      <c r="C62" s="5"/>
      <c r="D62" s="6"/>
      <c r="E62" s="6"/>
      <c r="F62" s="6"/>
      <c r="G62" s="6"/>
      <c r="H62" s="6"/>
      <c r="I62" s="6"/>
      <c r="J62" s="6"/>
      <c r="K62" s="6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</row>
    <row r="63" spans="1:35" x14ac:dyDescent="0.25">
      <c r="A63" s="5"/>
      <c r="B63" s="5"/>
      <c r="C63" s="5"/>
      <c r="D63" s="6"/>
      <c r="E63" s="6"/>
      <c r="F63" s="6"/>
      <c r="G63" s="6"/>
      <c r="H63" s="6"/>
      <c r="I63" s="6"/>
      <c r="J63" s="6"/>
      <c r="K63" s="6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</row>
    <row r="64" spans="1:35" x14ac:dyDescent="0.25">
      <c r="A64" s="5"/>
      <c r="B64" s="5"/>
      <c r="C64" s="5"/>
      <c r="D64" s="6"/>
      <c r="E64" s="6"/>
      <c r="F64" s="6"/>
      <c r="G64" s="6"/>
      <c r="H64" s="6"/>
      <c r="I64" s="6"/>
      <c r="J64" s="6"/>
      <c r="K64" s="6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</row>
    <row r="65" spans="1:35" x14ac:dyDescent="0.25">
      <c r="A65" s="5"/>
      <c r="B65" s="5"/>
      <c r="C65" s="5"/>
      <c r="D65" s="6"/>
      <c r="E65" s="6"/>
      <c r="F65" s="6"/>
      <c r="G65" s="6"/>
      <c r="H65" s="6"/>
      <c r="I65" s="6"/>
      <c r="J65" s="6"/>
      <c r="K65" s="6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</row>
    <row r="66" spans="1:35" x14ac:dyDescent="0.25">
      <c r="A66" s="5"/>
      <c r="B66" s="5"/>
      <c r="C66" s="5"/>
      <c r="D66" s="6"/>
      <c r="E66" s="6"/>
      <c r="F66" s="6"/>
      <c r="G66" s="6"/>
      <c r="H66" s="6"/>
      <c r="I66" s="6"/>
      <c r="J66" s="6"/>
      <c r="K66" s="6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</row>
    <row r="67" spans="1:35" x14ac:dyDescent="0.25">
      <c r="A67" s="5"/>
      <c r="B67" s="5"/>
      <c r="C67" s="5"/>
      <c r="D67" s="6"/>
      <c r="E67" s="6"/>
      <c r="F67" s="6"/>
      <c r="G67" s="6"/>
      <c r="H67" s="6"/>
      <c r="I67" s="6"/>
      <c r="J67" s="6"/>
      <c r="K67" s="6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</row>
    <row r="68" spans="1:35" x14ac:dyDescent="0.25">
      <c r="A68" s="5"/>
      <c r="B68" s="5"/>
      <c r="C68" s="5"/>
      <c r="D68" s="6"/>
      <c r="E68" s="6"/>
      <c r="F68" s="6"/>
      <c r="G68" s="6"/>
      <c r="H68" s="6"/>
      <c r="I68" s="6"/>
      <c r="J68" s="6"/>
      <c r="K68" s="6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</row>
    <row r="69" spans="1:35" x14ac:dyDescent="0.25">
      <c r="A69" s="5"/>
      <c r="B69" s="5"/>
      <c r="C69" s="5"/>
      <c r="D69" s="6"/>
      <c r="E69" s="6"/>
      <c r="F69" s="6"/>
      <c r="G69" s="6"/>
      <c r="H69" s="6"/>
      <c r="I69" s="6"/>
      <c r="J69" s="6"/>
      <c r="K69" s="6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</row>
    <row r="70" spans="1:35" x14ac:dyDescent="0.25">
      <c r="A70" s="5"/>
      <c r="B70" s="5"/>
      <c r="C70" s="5"/>
      <c r="D70" s="6"/>
      <c r="E70" s="6"/>
      <c r="F70" s="6"/>
      <c r="G70" s="6"/>
      <c r="H70" s="6"/>
      <c r="I70" s="6"/>
      <c r="J70" s="6"/>
      <c r="K70" s="6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</row>
    <row r="71" spans="1:35" x14ac:dyDescent="0.25">
      <c r="A71" s="5"/>
      <c r="B71" s="5"/>
      <c r="C71" s="5"/>
      <c r="D71" s="6"/>
      <c r="E71" s="6"/>
      <c r="F71" s="6"/>
      <c r="G71" s="6"/>
      <c r="H71" s="6"/>
      <c r="I71" s="6"/>
      <c r="J71" s="6"/>
      <c r="K71" s="6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</row>
  </sheetData>
  <sheetProtection sheet="1" objects="1" scenarios="1"/>
  <mergeCells count="5">
    <mergeCell ref="D1:K1"/>
    <mergeCell ref="A1:B1"/>
    <mergeCell ref="P3:X21"/>
    <mergeCell ref="Q24:R24"/>
    <mergeCell ref="Q25:R26"/>
  </mergeCell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00FF"/>
  </sheetPr>
  <dimension ref="A1:AI71"/>
  <sheetViews>
    <sheetView workbookViewId="0">
      <selection sqref="A1:B1"/>
    </sheetView>
  </sheetViews>
  <sheetFormatPr baseColWidth="10" defaultRowHeight="15" x14ac:dyDescent="0.25"/>
  <cols>
    <col min="1" max="2" width="20.7109375" style="2" customWidth="1"/>
    <col min="3" max="3" width="35.7109375" style="2" customWidth="1"/>
    <col min="4" max="11" width="6.7109375" style="3" customWidth="1"/>
    <col min="12" max="12" width="13" style="1" bestFit="1" customWidth="1"/>
    <col min="13" max="15" width="11.42578125" style="1"/>
    <col min="16" max="16" width="2.7109375" style="1" customWidth="1"/>
    <col min="17" max="17" width="16.28515625" style="1" customWidth="1"/>
    <col min="18" max="18" width="2.7109375" style="1" customWidth="1"/>
    <col min="19" max="19" width="16.28515625" style="1" customWidth="1"/>
    <col min="20" max="20" width="2.7109375" style="1" customWidth="1"/>
    <col min="21" max="21" width="16.28515625" style="1" customWidth="1"/>
    <col min="22" max="22" width="2.7109375" style="1" customWidth="1"/>
    <col min="23" max="23" width="16.28515625" style="1" customWidth="1"/>
    <col min="24" max="24" width="2.7109375" customWidth="1"/>
  </cols>
  <sheetData>
    <row r="1" spans="1:35" ht="15.75" thickBot="1" x14ac:dyDescent="0.3">
      <c r="A1" s="197" t="s">
        <v>54</v>
      </c>
      <c r="B1" s="198"/>
      <c r="C1" s="103" t="str">
        <f>Orth!C1</f>
        <v>Période 1 - septembre-octobre</v>
      </c>
      <c r="D1" s="194" t="s">
        <v>4</v>
      </c>
      <c r="E1" s="195"/>
      <c r="F1" s="195"/>
      <c r="G1" s="195"/>
      <c r="H1" s="195"/>
      <c r="I1" s="195"/>
      <c r="J1" s="195"/>
      <c r="K1" s="196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</row>
    <row r="2" spans="1:35" ht="15.75" thickBot="1" x14ac:dyDescent="0.3">
      <c r="A2" s="5"/>
      <c r="B2" s="5"/>
      <c r="C2" s="5"/>
      <c r="D2" s="6"/>
      <c r="E2" s="6"/>
      <c r="F2" s="6"/>
      <c r="G2" s="6"/>
      <c r="H2" s="6"/>
      <c r="I2" s="6"/>
      <c r="J2" s="6"/>
      <c r="K2" s="6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</row>
    <row r="3" spans="1:35" ht="15.75" thickBot="1" x14ac:dyDescent="0.3">
      <c r="A3" s="4" t="s">
        <v>0</v>
      </c>
      <c r="B3" s="14" t="s">
        <v>1</v>
      </c>
      <c r="C3" s="16" t="s">
        <v>46</v>
      </c>
      <c r="D3" s="13">
        <v>1</v>
      </c>
      <c r="E3" s="15">
        <v>2</v>
      </c>
      <c r="F3" s="15">
        <v>3</v>
      </c>
      <c r="G3" s="15">
        <v>4</v>
      </c>
      <c r="H3" s="15">
        <v>5</v>
      </c>
      <c r="I3" s="15">
        <v>6</v>
      </c>
      <c r="J3" s="15">
        <v>7</v>
      </c>
      <c r="K3" s="17" t="s">
        <v>2</v>
      </c>
      <c r="L3" s="11" t="s">
        <v>3</v>
      </c>
      <c r="M3" s="7"/>
      <c r="N3" s="7"/>
      <c r="O3" s="7"/>
      <c r="P3" s="201"/>
      <c r="Q3" s="202"/>
      <c r="R3" s="202"/>
      <c r="S3" s="202"/>
      <c r="T3" s="202"/>
      <c r="U3" s="202"/>
      <c r="V3" s="202"/>
      <c r="W3" s="202"/>
      <c r="X3" s="203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</row>
    <row r="4" spans="1:35" x14ac:dyDescent="0.25">
      <c r="A4" s="36" t="str">
        <f>IF(Orth!A4="","",Orth!A4)</f>
        <v>NOM 01</v>
      </c>
      <c r="B4" s="37" t="str">
        <f>IF(Orth!B4="","",Orth!B4)</f>
        <v>Prénom 01</v>
      </c>
      <c r="C4" s="115" t="str">
        <f>CONCATENATE(A4," ",B4)</f>
        <v>NOM 01 Prénom 01</v>
      </c>
      <c r="D4" s="23"/>
      <c r="E4" s="24"/>
      <c r="F4" s="24"/>
      <c r="G4" s="24"/>
      <c r="H4" s="24"/>
      <c r="I4" s="24"/>
      <c r="J4" s="24"/>
      <c r="K4" s="25"/>
      <c r="L4" s="12" t="str">
        <f>IF(COUNT(D4:K4)&gt;0,AVERAGE(D4:K4),"")</f>
        <v/>
      </c>
      <c r="M4" s="7"/>
      <c r="N4" s="7"/>
      <c r="O4" s="7"/>
      <c r="P4" s="204"/>
      <c r="Q4" s="205"/>
      <c r="R4" s="205"/>
      <c r="S4" s="205"/>
      <c r="T4" s="205"/>
      <c r="U4" s="205"/>
      <c r="V4" s="205"/>
      <c r="W4" s="205"/>
      <c r="X4" s="206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</row>
    <row r="5" spans="1:35" x14ac:dyDescent="0.25">
      <c r="A5" s="36" t="str">
        <f>IF(Orth!A5="","",Orth!A5)</f>
        <v>NOM 02</v>
      </c>
      <c r="B5" s="37" t="str">
        <f>IF(Orth!B5="","",Orth!B5)</f>
        <v>Prénom 02</v>
      </c>
      <c r="C5" s="115" t="str">
        <f t="shared" ref="C5:C32" si="0">CONCATENATE(A5," ",B5)</f>
        <v>NOM 02 Prénom 02</v>
      </c>
      <c r="D5" s="26"/>
      <c r="E5" s="27"/>
      <c r="F5" s="27"/>
      <c r="G5" s="27"/>
      <c r="H5" s="27"/>
      <c r="I5" s="27"/>
      <c r="J5" s="27"/>
      <c r="K5" s="28"/>
      <c r="L5" s="12" t="str">
        <f t="shared" ref="L5:L32" si="1">IF(COUNT(D5:K5)&gt;0,AVERAGE(D5:K5),"")</f>
        <v/>
      </c>
      <c r="M5" s="7"/>
      <c r="N5" s="7"/>
      <c r="O5" s="7"/>
      <c r="P5" s="204"/>
      <c r="Q5" s="205"/>
      <c r="R5" s="205"/>
      <c r="S5" s="205"/>
      <c r="T5" s="205"/>
      <c r="U5" s="205"/>
      <c r="V5" s="205"/>
      <c r="W5" s="205"/>
      <c r="X5" s="206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</row>
    <row r="6" spans="1:35" x14ac:dyDescent="0.25">
      <c r="A6" s="36" t="str">
        <f>IF(Orth!A6="","",Orth!A6)</f>
        <v>NOM 03</v>
      </c>
      <c r="B6" s="37" t="str">
        <f>IF(Orth!B6="","",Orth!B6)</f>
        <v>Prénom 03</v>
      </c>
      <c r="C6" s="115" t="str">
        <f t="shared" si="0"/>
        <v>NOM 03 Prénom 03</v>
      </c>
      <c r="D6" s="26"/>
      <c r="E6" s="27"/>
      <c r="F6" s="27"/>
      <c r="G6" s="27"/>
      <c r="H6" s="27"/>
      <c r="I6" s="27"/>
      <c r="J6" s="27"/>
      <c r="K6" s="28"/>
      <c r="L6" s="12" t="str">
        <f t="shared" si="1"/>
        <v/>
      </c>
      <c r="M6" s="7"/>
      <c r="N6" s="7"/>
      <c r="O6" s="7"/>
      <c r="P6" s="204"/>
      <c r="Q6" s="205"/>
      <c r="R6" s="205"/>
      <c r="S6" s="205"/>
      <c r="T6" s="205"/>
      <c r="U6" s="205"/>
      <c r="V6" s="205"/>
      <c r="W6" s="205"/>
      <c r="X6" s="206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x14ac:dyDescent="0.25">
      <c r="A7" s="36" t="str">
        <f>IF(Orth!A7="","",Orth!A7)</f>
        <v>NOM 04</v>
      </c>
      <c r="B7" s="37" t="str">
        <f>IF(Orth!B7="","",Orth!B7)</f>
        <v>Prénom 04</v>
      </c>
      <c r="C7" s="115" t="str">
        <f t="shared" si="0"/>
        <v>NOM 04 Prénom 04</v>
      </c>
      <c r="D7" s="26"/>
      <c r="E7" s="27"/>
      <c r="F7" s="27"/>
      <c r="G7" s="27"/>
      <c r="H7" s="27"/>
      <c r="I7" s="27"/>
      <c r="J7" s="27"/>
      <c r="K7" s="28"/>
      <c r="L7" s="12" t="str">
        <f t="shared" si="1"/>
        <v/>
      </c>
      <c r="M7" s="7"/>
      <c r="N7" s="7"/>
      <c r="O7" s="7"/>
      <c r="P7" s="204"/>
      <c r="Q7" s="205"/>
      <c r="R7" s="205"/>
      <c r="S7" s="205"/>
      <c r="T7" s="205"/>
      <c r="U7" s="205"/>
      <c r="V7" s="205"/>
      <c r="W7" s="205"/>
      <c r="X7" s="206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</row>
    <row r="8" spans="1:35" x14ac:dyDescent="0.25">
      <c r="A8" s="36" t="str">
        <f>IF(Orth!A8="","",Orth!A8)</f>
        <v>NOM 05</v>
      </c>
      <c r="B8" s="37" t="str">
        <f>IF(Orth!B8="","",Orth!B8)</f>
        <v>Prénom 05</v>
      </c>
      <c r="C8" s="115" t="str">
        <f t="shared" si="0"/>
        <v>NOM 05 Prénom 05</v>
      </c>
      <c r="D8" s="26"/>
      <c r="E8" s="27"/>
      <c r="F8" s="27"/>
      <c r="G8" s="27"/>
      <c r="H8" s="27"/>
      <c r="I8" s="27"/>
      <c r="J8" s="27"/>
      <c r="K8" s="28"/>
      <c r="L8" s="12" t="str">
        <f t="shared" si="1"/>
        <v/>
      </c>
      <c r="M8" s="7"/>
      <c r="N8" s="7"/>
      <c r="O8" s="7"/>
      <c r="P8" s="204"/>
      <c r="Q8" s="205"/>
      <c r="R8" s="205"/>
      <c r="S8" s="205"/>
      <c r="T8" s="205"/>
      <c r="U8" s="205"/>
      <c r="V8" s="205"/>
      <c r="W8" s="205"/>
      <c r="X8" s="206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</row>
    <row r="9" spans="1:35" x14ac:dyDescent="0.25">
      <c r="A9" s="36" t="str">
        <f>IF(Orth!A9="","",Orth!A9)</f>
        <v>NOM 06</v>
      </c>
      <c r="B9" s="37" t="str">
        <f>IF(Orth!B9="","",Orth!B9)</f>
        <v>Prénom 06</v>
      </c>
      <c r="C9" s="115" t="str">
        <f t="shared" si="0"/>
        <v>NOM 06 Prénom 06</v>
      </c>
      <c r="D9" s="26"/>
      <c r="E9" s="27"/>
      <c r="F9" s="27"/>
      <c r="G9" s="27"/>
      <c r="H9" s="27"/>
      <c r="I9" s="27"/>
      <c r="J9" s="27"/>
      <c r="K9" s="28"/>
      <c r="L9" s="12" t="str">
        <f t="shared" si="1"/>
        <v/>
      </c>
      <c r="M9" s="7"/>
      <c r="N9" s="7"/>
      <c r="O9" s="7"/>
      <c r="P9" s="204"/>
      <c r="Q9" s="205"/>
      <c r="R9" s="205"/>
      <c r="S9" s="205"/>
      <c r="T9" s="205"/>
      <c r="U9" s="205"/>
      <c r="V9" s="205"/>
      <c r="W9" s="205"/>
      <c r="X9" s="206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</row>
    <row r="10" spans="1:35" x14ac:dyDescent="0.25">
      <c r="A10" s="36" t="str">
        <f>IF(Orth!A10="","",Orth!A10)</f>
        <v>NOM 07</v>
      </c>
      <c r="B10" s="37" t="str">
        <f>IF(Orth!B10="","",Orth!B10)</f>
        <v>Prénom 07</v>
      </c>
      <c r="C10" s="115" t="str">
        <f t="shared" si="0"/>
        <v>NOM 07 Prénom 07</v>
      </c>
      <c r="D10" s="26"/>
      <c r="E10" s="27"/>
      <c r="F10" s="27"/>
      <c r="G10" s="27"/>
      <c r="H10" s="27"/>
      <c r="I10" s="27"/>
      <c r="J10" s="27"/>
      <c r="K10" s="28"/>
      <c r="L10" s="12" t="str">
        <f t="shared" si="1"/>
        <v/>
      </c>
      <c r="M10" s="7"/>
      <c r="N10" s="7"/>
      <c r="O10" s="7"/>
      <c r="P10" s="204"/>
      <c r="Q10" s="205"/>
      <c r="R10" s="205"/>
      <c r="S10" s="205"/>
      <c r="T10" s="205"/>
      <c r="U10" s="205"/>
      <c r="V10" s="205"/>
      <c r="W10" s="205"/>
      <c r="X10" s="206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</row>
    <row r="11" spans="1:35" x14ac:dyDescent="0.25">
      <c r="A11" s="36" t="str">
        <f>IF(Orth!A11="","",Orth!A11)</f>
        <v>NOM 08</v>
      </c>
      <c r="B11" s="37" t="str">
        <f>IF(Orth!B11="","",Orth!B11)</f>
        <v>Prénom 08</v>
      </c>
      <c r="C11" s="115" t="str">
        <f t="shared" si="0"/>
        <v>NOM 08 Prénom 08</v>
      </c>
      <c r="D11" s="26"/>
      <c r="E11" s="27"/>
      <c r="F11" s="27"/>
      <c r="G11" s="27"/>
      <c r="H11" s="27"/>
      <c r="I11" s="27"/>
      <c r="J11" s="27"/>
      <c r="K11" s="28"/>
      <c r="L11" s="12" t="str">
        <f t="shared" si="1"/>
        <v/>
      </c>
      <c r="M11" s="7"/>
      <c r="N11" s="7"/>
      <c r="O11" s="7"/>
      <c r="P11" s="204"/>
      <c r="Q11" s="205"/>
      <c r="R11" s="205"/>
      <c r="S11" s="205"/>
      <c r="T11" s="205"/>
      <c r="U11" s="205"/>
      <c r="V11" s="205"/>
      <c r="W11" s="205"/>
      <c r="X11" s="206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</row>
    <row r="12" spans="1:35" x14ac:dyDescent="0.25">
      <c r="A12" s="36" t="str">
        <f>IF(Orth!A12="","",Orth!A12)</f>
        <v>NOM 09</v>
      </c>
      <c r="B12" s="37" t="str">
        <f>IF(Orth!B12="","",Orth!B12)</f>
        <v>Prénom 09</v>
      </c>
      <c r="C12" s="115" t="str">
        <f t="shared" si="0"/>
        <v>NOM 09 Prénom 09</v>
      </c>
      <c r="D12" s="26"/>
      <c r="E12" s="27"/>
      <c r="F12" s="27"/>
      <c r="G12" s="27"/>
      <c r="H12" s="27"/>
      <c r="I12" s="27"/>
      <c r="J12" s="27"/>
      <c r="K12" s="28"/>
      <c r="L12" s="12" t="str">
        <f t="shared" si="1"/>
        <v/>
      </c>
      <c r="M12" s="7"/>
      <c r="N12" s="7"/>
      <c r="O12" s="7"/>
      <c r="P12" s="204"/>
      <c r="Q12" s="205"/>
      <c r="R12" s="205"/>
      <c r="S12" s="205"/>
      <c r="T12" s="205"/>
      <c r="U12" s="205"/>
      <c r="V12" s="205"/>
      <c r="W12" s="205"/>
      <c r="X12" s="206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</row>
    <row r="13" spans="1:35" x14ac:dyDescent="0.25">
      <c r="A13" s="36" t="str">
        <f>IF(Orth!A13="","",Orth!A13)</f>
        <v>NOM 10</v>
      </c>
      <c r="B13" s="37" t="str">
        <f>IF(Orth!B13="","",Orth!B13)</f>
        <v>Prénom 10</v>
      </c>
      <c r="C13" s="115" t="str">
        <f t="shared" si="0"/>
        <v>NOM 10 Prénom 10</v>
      </c>
      <c r="D13" s="26"/>
      <c r="E13" s="27"/>
      <c r="F13" s="27"/>
      <c r="G13" s="27"/>
      <c r="H13" s="27"/>
      <c r="I13" s="27"/>
      <c r="J13" s="27"/>
      <c r="K13" s="28"/>
      <c r="L13" s="12" t="str">
        <f t="shared" si="1"/>
        <v/>
      </c>
      <c r="M13" s="7"/>
      <c r="N13" s="7"/>
      <c r="O13" s="7"/>
      <c r="P13" s="204"/>
      <c r="Q13" s="205"/>
      <c r="R13" s="205"/>
      <c r="S13" s="205"/>
      <c r="T13" s="205"/>
      <c r="U13" s="205"/>
      <c r="V13" s="205"/>
      <c r="W13" s="205"/>
      <c r="X13" s="206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</row>
    <row r="14" spans="1:35" x14ac:dyDescent="0.25">
      <c r="A14" s="36" t="str">
        <f>IF(Orth!A14="","",Orth!A14)</f>
        <v>NOM 11</v>
      </c>
      <c r="B14" s="37" t="str">
        <f>IF(Orth!B14="","",Orth!B14)</f>
        <v>Prénom 11</v>
      </c>
      <c r="C14" s="115" t="str">
        <f t="shared" si="0"/>
        <v>NOM 11 Prénom 11</v>
      </c>
      <c r="D14" s="26"/>
      <c r="E14" s="27"/>
      <c r="F14" s="27"/>
      <c r="G14" s="27"/>
      <c r="H14" s="27"/>
      <c r="I14" s="27"/>
      <c r="J14" s="27"/>
      <c r="K14" s="28"/>
      <c r="L14" s="12" t="str">
        <f t="shared" si="1"/>
        <v/>
      </c>
      <c r="M14" s="7"/>
      <c r="N14" s="7"/>
      <c r="O14" s="7"/>
      <c r="P14" s="204"/>
      <c r="Q14" s="205"/>
      <c r="R14" s="205"/>
      <c r="S14" s="205"/>
      <c r="T14" s="205"/>
      <c r="U14" s="205"/>
      <c r="V14" s="205"/>
      <c r="W14" s="205"/>
      <c r="X14" s="206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</row>
    <row r="15" spans="1:35" x14ac:dyDescent="0.25">
      <c r="A15" s="36" t="str">
        <f>IF(Orth!A15="","",Orth!A15)</f>
        <v>NOM 12</v>
      </c>
      <c r="B15" s="37" t="str">
        <f>IF(Orth!B15="","",Orth!B15)</f>
        <v>Prénom 12</v>
      </c>
      <c r="C15" s="115" t="str">
        <f t="shared" si="0"/>
        <v>NOM 12 Prénom 12</v>
      </c>
      <c r="D15" s="26"/>
      <c r="E15" s="27"/>
      <c r="F15" s="27"/>
      <c r="G15" s="27"/>
      <c r="H15" s="27"/>
      <c r="I15" s="27"/>
      <c r="J15" s="27"/>
      <c r="K15" s="28"/>
      <c r="L15" s="12" t="str">
        <f t="shared" si="1"/>
        <v/>
      </c>
      <c r="M15" s="7"/>
      <c r="N15" s="7"/>
      <c r="O15" s="7"/>
      <c r="P15" s="204"/>
      <c r="Q15" s="205"/>
      <c r="R15" s="205"/>
      <c r="S15" s="205"/>
      <c r="T15" s="205"/>
      <c r="U15" s="205"/>
      <c r="V15" s="205"/>
      <c r="W15" s="205"/>
      <c r="X15" s="206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</row>
    <row r="16" spans="1:35" x14ac:dyDescent="0.25">
      <c r="A16" s="36" t="str">
        <f>IF(Orth!A16="","",Orth!A16)</f>
        <v>NOM 13</v>
      </c>
      <c r="B16" s="37" t="str">
        <f>IF(Orth!B16="","",Orth!B16)</f>
        <v>Prénom 13</v>
      </c>
      <c r="C16" s="115" t="str">
        <f t="shared" si="0"/>
        <v>NOM 13 Prénom 13</v>
      </c>
      <c r="D16" s="26"/>
      <c r="E16" s="27"/>
      <c r="F16" s="27"/>
      <c r="G16" s="27"/>
      <c r="H16" s="27"/>
      <c r="I16" s="27"/>
      <c r="J16" s="27"/>
      <c r="K16" s="28"/>
      <c r="L16" s="12" t="str">
        <f t="shared" si="1"/>
        <v/>
      </c>
      <c r="M16" s="7"/>
      <c r="N16" s="7"/>
      <c r="O16" s="7"/>
      <c r="P16" s="204"/>
      <c r="Q16" s="205"/>
      <c r="R16" s="205"/>
      <c r="S16" s="205"/>
      <c r="T16" s="205"/>
      <c r="U16" s="205"/>
      <c r="V16" s="205"/>
      <c r="W16" s="205"/>
      <c r="X16" s="206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</row>
    <row r="17" spans="1:35" x14ac:dyDescent="0.25">
      <c r="A17" s="36" t="str">
        <f>IF(Orth!A17="","",Orth!A17)</f>
        <v>NOM 14</v>
      </c>
      <c r="B17" s="37" t="str">
        <f>IF(Orth!B17="","",Orth!B17)</f>
        <v>Prénom 14</v>
      </c>
      <c r="C17" s="115" t="str">
        <f t="shared" si="0"/>
        <v>NOM 14 Prénom 14</v>
      </c>
      <c r="D17" s="26"/>
      <c r="E17" s="27"/>
      <c r="F17" s="27"/>
      <c r="G17" s="27"/>
      <c r="H17" s="27"/>
      <c r="I17" s="27"/>
      <c r="J17" s="27"/>
      <c r="K17" s="28"/>
      <c r="L17" s="12" t="str">
        <f t="shared" si="1"/>
        <v/>
      </c>
      <c r="M17" s="7"/>
      <c r="N17" s="7"/>
      <c r="O17" s="7"/>
      <c r="P17" s="204"/>
      <c r="Q17" s="205"/>
      <c r="R17" s="205"/>
      <c r="S17" s="205"/>
      <c r="T17" s="205"/>
      <c r="U17" s="205"/>
      <c r="V17" s="205"/>
      <c r="W17" s="205"/>
      <c r="X17" s="206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</row>
    <row r="18" spans="1:35" x14ac:dyDescent="0.25">
      <c r="A18" s="36" t="str">
        <f>IF(Orth!A18="","",Orth!A18)</f>
        <v>NOM 15</v>
      </c>
      <c r="B18" s="37" t="str">
        <f>IF(Orth!B18="","",Orth!B18)</f>
        <v>Prénom 15</v>
      </c>
      <c r="C18" s="115" t="str">
        <f t="shared" si="0"/>
        <v>NOM 15 Prénom 15</v>
      </c>
      <c r="D18" s="26"/>
      <c r="E18" s="27"/>
      <c r="F18" s="27"/>
      <c r="G18" s="27"/>
      <c r="H18" s="27"/>
      <c r="I18" s="27"/>
      <c r="J18" s="27"/>
      <c r="K18" s="28"/>
      <c r="L18" s="12" t="str">
        <f t="shared" si="1"/>
        <v/>
      </c>
      <c r="M18" s="7"/>
      <c r="N18" s="7"/>
      <c r="O18" s="7"/>
      <c r="P18" s="204"/>
      <c r="Q18" s="205"/>
      <c r="R18" s="205"/>
      <c r="S18" s="205"/>
      <c r="T18" s="205"/>
      <c r="U18" s="205"/>
      <c r="V18" s="205"/>
      <c r="W18" s="205"/>
      <c r="X18" s="206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</row>
    <row r="19" spans="1:35" x14ac:dyDescent="0.25">
      <c r="A19" s="36" t="str">
        <f>IF(Orth!A19="","",Orth!A19)</f>
        <v>NOM 16</v>
      </c>
      <c r="B19" s="37" t="str">
        <f>IF(Orth!B19="","",Orth!B19)</f>
        <v>Prénom 16</v>
      </c>
      <c r="C19" s="115" t="str">
        <f t="shared" si="0"/>
        <v>NOM 16 Prénom 16</v>
      </c>
      <c r="D19" s="26"/>
      <c r="E19" s="27"/>
      <c r="F19" s="27"/>
      <c r="G19" s="27"/>
      <c r="H19" s="27"/>
      <c r="I19" s="27"/>
      <c r="J19" s="27"/>
      <c r="K19" s="28"/>
      <c r="L19" s="12" t="str">
        <f t="shared" si="1"/>
        <v/>
      </c>
      <c r="M19" s="7"/>
      <c r="N19" s="7"/>
      <c r="O19" s="7"/>
      <c r="P19" s="204"/>
      <c r="Q19" s="205"/>
      <c r="R19" s="205"/>
      <c r="S19" s="205"/>
      <c r="T19" s="205"/>
      <c r="U19" s="205"/>
      <c r="V19" s="205"/>
      <c r="W19" s="205"/>
      <c r="X19" s="206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</row>
    <row r="20" spans="1:35" x14ac:dyDescent="0.25">
      <c r="A20" s="36" t="str">
        <f>IF(Orth!A20="","",Orth!A20)</f>
        <v>NOM 17</v>
      </c>
      <c r="B20" s="37" t="str">
        <f>IF(Orth!B20="","",Orth!B20)</f>
        <v>Prénom 17</v>
      </c>
      <c r="C20" s="115" t="str">
        <f t="shared" si="0"/>
        <v>NOM 17 Prénom 17</v>
      </c>
      <c r="D20" s="26"/>
      <c r="E20" s="27"/>
      <c r="F20" s="27"/>
      <c r="G20" s="27"/>
      <c r="H20" s="27"/>
      <c r="I20" s="27"/>
      <c r="J20" s="27"/>
      <c r="K20" s="28"/>
      <c r="L20" s="12" t="str">
        <f t="shared" si="1"/>
        <v/>
      </c>
      <c r="M20" s="7"/>
      <c r="N20" s="7"/>
      <c r="O20" s="7"/>
      <c r="P20" s="204"/>
      <c r="Q20" s="205"/>
      <c r="R20" s="205"/>
      <c r="S20" s="205"/>
      <c r="T20" s="205"/>
      <c r="U20" s="205"/>
      <c r="V20" s="205"/>
      <c r="W20" s="205"/>
      <c r="X20" s="206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</row>
    <row r="21" spans="1:35" ht="15.75" thickBot="1" x14ac:dyDescent="0.3">
      <c r="A21" s="36" t="str">
        <f>IF(Orth!A21="","",Orth!A21)</f>
        <v>NOM 18</v>
      </c>
      <c r="B21" s="37" t="str">
        <f>IF(Orth!B21="","",Orth!B21)</f>
        <v>Prénom 18</v>
      </c>
      <c r="C21" s="115" t="str">
        <f t="shared" si="0"/>
        <v>NOM 18 Prénom 18</v>
      </c>
      <c r="D21" s="26"/>
      <c r="E21" s="27"/>
      <c r="F21" s="27"/>
      <c r="G21" s="27"/>
      <c r="H21" s="27"/>
      <c r="I21" s="27"/>
      <c r="J21" s="27"/>
      <c r="K21" s="28"/>
      <c r="L21" s="12" t="str">
        <f t="shared" si="1"/>
        <v/>
      </c>
      <c r="M21" s="7"/>
      <c r="N21" s="7"/>
      <c r="O21" s="7"/>
      <c r="P21" s="207"/>
      <c r="Q21" s="208"/>
      <c r="R21" s="208"/>
      <c r="S21" s="208"/>
      <c r="T21" s="208"/>
      <c r="U21" s="208"/>
      <c r="V21" s="208"/>
      <c r="W21" s="208"/>
      <c r="X21" s="209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</row>
    <row r="22" spans="1:35" x14ac:dyDescent="0.25">
      <c r="A22" s="36" t="str">
        <f>IF(Orth!A22="","",Orth!A22)</f>
        <v>NOM 19</v>
      </c>
      <c r="B22" s="37" t="str">
        <f>IF(Orth!B22="","",Orth!B22)</f>
        <v>Prénom 19</v>
      </c>
      <c r="C22" s="115" t="str">
        <f t="shared" si="0"/>
        <v>NOM 19 Prénom 19</v>
      </c>
      <c r="D22" s="26"/>
      <c r="E22" s="27"/>
      <c r="F22" s="27"/>
      <c r="G22" s="27"/>
      <c r="H22" s="27"/>
      <c r="I22" s="27"/>
      <c r="J22" s="27"/>
      <c r="K22" s="28"/>
      <c r="L22" s="12" t="str">
        <f t="shared" si="1"/>
        <v/>
      </c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</row>
    <row r="23" spans="1:35" ht="15.75" thickBot="1" x14ac:dyDescent="0.3">
      <c r="A23" s="36" t="str">
        <f>IF(Orth!A23="","",Orth!A23)</f>
        <v>NOM 20</v>
      </c>
      <c r="B23" s="37" t="str">
        <f>IF(Orth!B23="","",Orth!B23)</f>
        <v>Prénom 20</v>
      </c>
      <c r="C23" s="115" t="str">
        <f t="shared" si="0"/>
        <v>NOM 20 Prénom 20</v>
      </c>
      <c r="D23" s="26"/>
      <c r="E23" s="27"/>
      <c r="F23" s="27"/>
      <c r="G23" s="27"/>
      <c r="H23" s="27"/>
      <c r="I23" s="27"/>
      <c r="J23" s="27"/>
      <c r="K23" s="28"/>
      <c r="L23" s="12" t="str">
        <f t="shared" si="1"/>
        <v/>
      </c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</row>
    <row r="24" spans="1:35" ht="15.75" thickBot="1" x14ac:dyDescent="0.3">
      <c r="A24" s="36" t="str">
        <f>IF(Orth!A24="","",Orth!A24)</f>
        <v>NOM 21</v>
      </c>
      <c r="B24" s="37" t="str">
        <f>IF(Orth!B24="","",Orth!B24)</f>
        <v>Prénom 21</v>
      </c>
      <c r="C24" s="115" t="str">
        <f t="shared" si="0"/>
        <v>NOM 21 Prénom 21</v>
      </c>
      <c r="D24" s="26"/>
      <c r="E24" s="27"/>
      <c r="F24" s="27"/>
      <c r="G24" s="27"/>
      <c r="H24" s="27"/>
      <c r="I24" s="27"/>
      <c r="J24" s="27"/>
      <c r="K24" s="28"/>
      <c r="L24" s="12" t="str">
        <f t="shared" si="1"/>
        <v/>
      </c>
      <c r="M24" s="7"/>
      <c r="N24" s="7"/>
      <c r="O24" s="7"/>
      <c r="P24" s="7"/>
      <c r="Q24" s="211" t="s">
        <v>182</v>
      </c>
      <c r="R24" s="212"/>
      <c r="S24" s="7"/>
      <c r="T24" s="7"/>
      <c r="U24" s="7"/>
      <c r="V24" s="7"/>
      <c r="W24" s="7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</row>
    <row r="25" spans="1:35" ht="15.75" customHeight="1" thickBot="1" x14ac:dyDescent="0.3">
      <c r="A25" s="36" t="str">
        <f>IF(Orth!A25="","",Orth!A25)</f>
        <v>NOM 22</v>
      </c>
      <c r="B25" s="37" t="str">
        <f>IF(Orth!B25="","",Orth!B25)</f>
        <v>Prénom 22</v>
      </c>
      <c r="C25" s="115" t="str">
        <f t="shared" si="0"/>
        <v>NOM 22 Prénom 22</v>
      </c>
      <c r="D25" s="26"/>
      <c r="E25" s="27"/>
      <c r="F25" s="27"/>
      <c r="G25" s="27"/>
      <c r="H25" s="27"/>
      <c r="I25" s="27"/>
      <c r="J25" s="27"/>
      <c r="K25" s="28"/>
      <c r="L25" s="12" t="str">
        <f t="shared" si="1"/>
        <v/>
      </c>
      <c r="M25" s="7"/>
      <c r="N25" s="7"/>
      <c r="O25" s="7"/>
      <c r="P25" s="7"/>
      <c r="Q25" s="213" t="str">
        <f>IF(COUNT(L4:L32)&gt;0,AVERAGE(L4:L32),"")</f>
        <v/>
      </c>
      <c r="R25" s="214"/>
      <c r="S25" s="7"/>
      <c r="T25" s="7"/>
      <c r="U25" s="7"/>
      <c r="V25" s="7"/>
      <c r="W25" s="7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</row>
    <row r="26" spans="1:35" ht="15.75" customHeight="1" thickBot="1" x14ac:dyDescent="0.3">
      <c r="A26" s="36" t="str">
        <f>IF(Orth!A26="","",Orth!A26)</f>
        <v>NOM 23</v>
      </c>
      <c r="B26" s="37" t="str">
        <f>IF(Orth!B26="","",Orth!B26)</f>
        <v>Prénom 23</v>
      </c>
      <c r="C26" s="115" t="str">
        <f t="shared" si="0"/>
        <v>NOM 23 Prénom 23</v>
      </c>
      <c r="D26" s="26"/>
      <c r="E26" s="27"/>
      <c r="F26" s="27"/>
      <c r="G26" s="27"/>
      <c r="H26" s="27"/>
      <c r="I26" s="27"/>
      <c r="J26" s="27"/>
      <c r="K26" s="28"/>
      <c r="L26" s="12" t="str">
        <f t="shared" si="1"/>
        <v/>
      </c>
      <c r="M26" s="7"/>
      <c r="N26" s="7"/>
      <c r="O26" s="7"/>
      <c r="P26" s="7"/>
      <c r="Q26" s="213"/>
      <c r="R26" s="214"/>
      <c r="S26" s="7"/>
      <c r="T26" s="7"/>
      <c r="U26" s="7"/>
      <c r="V26" s="7"/>
      <c r="W26" s="7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</row>
    <row r="27" spans="1:35" x14ac:dyDescent="0.25">
      <c r="A27" s="36" t="str">
        <f>IF(Orth!A27="","",Orth!A27)</f>
        <v>NOM 24</v>
      </c>
      <c r="B27" s="37" t="str">
        <f>IF(Orth!B27="","",Orth!B27)</f>
        <v>Prénom 24</v>
      </c>
      <c r="C27" s="115" t="str">
        <f t="shared" si="0"/>
        <v>NOM 24 Prénom 24</v>
      </c>
      <c r="D27" s="26"/>
      <c r="E27" s="27"/>
      <c r="F27" s="27"/>
      <c r="G27" s="27"/>
      <c r="H27" s="27"/>
      <c r="I27" s="27"/>
      <c r="J27" s="27"/>
      <c r="K27" s="28"/>
      <c r="L27" s="12" t="str">
        <f t="shared" si="1"/>
        <v/>
      </c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</row>
    <row r="28" spans="1:35" x14ac:dyDescent="0.25">
      <c r="A28" s="36" t="str">
        <f>IF(Orth!A28="","",Orth!A28)</f>
        <v>NOM 25</v>
      </c>
      <c r="B28" s="37" t="str">
        <f>IF(Orth!B28="","",Orth!B28)</f>
        <v>Prénom 25</v>
      </c>
      <c r="C28" s="115" t="str">
        <f t="shared" si="0"/>
        <v>NOM 25 Prénom 25</v>
      </c>
      <c r="D28" s="26"/>
      <c r="E28" s="27"/>
      <c r="F28" s="27"/>
      <c r="G28" s="27"/>
      <c r="H28" s="27"/>
      <c r="I28" s="27"/>
      <c r="J28" s="27"/>
      <c r="K28" s="28"/>
      <c r="L28" s="12" t="str">
        <f t="shared" si="1"/>
        <v/>
      </c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</row>
    <row r="29" spans="1:35" x14ac:dyDescent="0.25">
      <c r="A29" s="36" t="str">
        <f>IF(Orth!A29="","",Orth!A29)</f>
        <v>NOM 26</v>
      </c>
      <c r="B29" s="37" t="str">
        <f>IF(Orth!B29="","",Orth!B29)</f>
        <v>Prénom 26</v>
      </c>
      <c r="C29" s="115" t="str">
        <f t="shared" si="0"/>
        <v>NOM 26 Prénom 26</v>
      </c>
      <c r="D29" s="26"/>
      <c r="E29" s="27"/>
      <c r="F29" s="27"/>
      <c r="G29" s="27"/>
      <c r="H29" s="27"/>
      <c r="I29" s="27"/>
      <c r="J29" s="27"/>
      <c r="K29" s="28"/>
      <c r="L29" s="12" t="str">
        <f t="shared" si="1"/>
        <v/>
      </c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</row>
    <row r="30" spans="1:35" x14ac:dyDescent="0.25">
      <c r="A30" s="36" t="str">
        <f>IF(Orth!A30="","",Orth!A30)</f>
        <v>NOM 27</v>
      </c>
      <c r="B30" s="37" t="str">
        <f>IF(Orth!B30="","",Orth!B30)</f>
        <v>Prénom 27</v>
      </c>
      <c r="C30" s="115" t="str">
        <f t="shared" si="0"/>
        <v>NOM 27 Prénom 27</v>
      </c>
      <c r="D30" s="26"/>
      <c r="E30" s="27"/>
      <c r="F30" s="27"/>
      <c r="G30" s="27"/>
      <c r="H30" s="27"/>
      <c r="I30" s="27"/>
      <c r="J30" s="27"/>
      <c r="K30" s="28"/>
      <c r="L30" s="12" t="str">
        <f t="shared" si="1"/>
        <v/>
      </c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</row>
    <row r="31" spans="1:35" x14ac:dyDescent="0.25">
      <c r="A31" s="36" t="str">
        <f>IF(Orth!A31="","",Orth!A31)</f>
        <v>NOM 28</v>
      </c>
      <c r="B31" s="37" t="str">
        <f>IF(Orth!B31="","",Orth!B31)</f>
        <v>Prénom 28</v>
      </c>
      <c r="C31" s="115" t="str">
        <f t="shared" si="0"/>
        <v>NOM 28 Prénom 28</v>
      </c>
      <c r="D31" s="26"/>
      <c r="E31" s="27"/>
      <c r="F31" s="27"/>
      <c r="G31" s="27"/>
      <c r="H31" s="27"/>
      <c r="I31" s="27"/>
      <c r="J31" s="27"/>
      <c r="K31" s="28"/>
      <c r="L31" s="12" t="str">
        <f t="shared" si="1"/>
        <v/>
      </c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</row>
    <row r="32" spans="1:35" ht="15.75" thickBot="1" x14ac:dyDescent="0.3">
      <c r="A32" s="38" t="str">
        <f>IF(Orth!A32="","",Orth!A32)</f>
        <v>NOM 29</v>
      </c>
      <c r="B32" s="39" t="str">
        <f>IF(Orth!B32="","",Orth!B32)</f>
        <v>Prénom 29</v>
      </c>
      <c r="C32" s="116" t="str">
        <f t="shared" si="0"/>
        <v>NOM 29 Prénom 29</v>
      </c>
      <c r="D32" s="29"/>
      <c r="E32" s="30"/>
      <c r="F32" s="30"/>
      <c r="G32" s="30"/>
      <c r="H32" s="30"/>
      <c r="I32" s="30"/>
      <c r="J32" s="30"/>
      <c r="K32" s="31"/>
      <c r="L32" s="43" t="str">
        <f t="shared" si="1"/>
        <v/>
      </c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</row>
    <row r="33" spans="1:35" x14ac:dyDescent="0.25">
      <c r="A33" s="5"/>
      <c r="B33" s="5"/>
      <c r="C33" s="5"/>
      <c r="D33" s="6"/>
      <c r="E33" s="6"/>
      <c r="F33" s="6"/>
      <c r="G33" s="6"/>
      <c r="H33" s="6"/>
      <c r="I33" s="6"/>
      <c r="J33" s="6"/>
      <c r="K33" s="6"/>
      <c r="L33" s="7" t="str">
        <f t="shared" ref="L33" si="2">IF(D33="","",AVERAGE(D33:K33))</f>
        <v/>
      </c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</row>
    <row r="34" spans="1:35" x14ac:dyDescent="0.25">
      <c r="A34" s="5"/>
      <c r="B34" s="5"/>
      <c r="C34" s="5"/>
      <c r="D34" s="6"/>
      <c r="E34" s="6"/>
      <c r="F34" s="6"/>
      <c r="G34" s="6"/>
      <c r="H34" s="6"/>
      <c r="I34" s="6"/>
      <c r="J34" s="6"/>
      <c r="K34" s="6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</row>
    <row r="35" spans="1:35" x14ac:dyDescent="0.25">
      <c r="A35" s="5"/>
      <c r="B35" s="5"/>
      <c r="C35" s="5"/>
      <c r="D35" s="6"/>
      <c r="E35" s="6"/>
      <c r="F35" s="6"/>
      <c r="G35" s="6"/>
      <c r="H35" s="6"/>
      <c r="I35" s="6"/>
      <c r="J35" s="6"/>
      <c r="K35" s="6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</row>
    <row r="36" spans="1:35" x14ac:dyDescent="0.25">
      <c r="A36" s="5"/>
      <c r="B36" s="5"/>
      <c r="C36" s="5"/>
      <c r="D36" s="6"/>
      <c r="E36" s="6"/>
      <c r="F36" s="6"/>
      <c r="G36" s="6"/>
      <c r="H36" s="6"/>
      <c r="I36" s="6"/>
      <c r="J36" s="6"/>
      <c r="K36" s="6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</row>
    <row r="37" spans="1:35" x14ac:dyDescent="0.25">
      <c r="A37" s="5"/>
      <c r="B37" s="5"/>
      <c r="C37" s="5"/>
      <c r="D37" s="6"/>
      <c r="E37" s="6"/>
      <c r="F37" s="6"/>
      <c r="G37" s="6"/>
      <c r="H37" s="6"/>
      <c r="I37" s="6"/>
      <c r="J37" s="6"/>
      <c r="K37" s="6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</row>
    <row r="38" spans="1:35" x14ac:dyDescent="0.25">
      <c r="A38" s="5"/>
      <c r="B38" s="5"/>
      <c r="C38" s="5"/>
      <c r="D38" s="6"/>
      <c r="E38" s="6"/>
      <c r="F38" s="6"/>
      <c r="G38" s="6"/>
      <c r="H38" s="6"/>
      <c r="I38" s="6"/>
      <c r="J38" s="6"/>
      <c r="K38" s="6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</row>
    <row r="39" spans="1:35" x14ac:dyDescent="0.25">
      <c r="A39" s="5"/>
      <c r="B39" s="5"/>
      <c r="C39" s="5"/>
      <c r="D39" s="6"/>
      <c r="E39" s="6"/>
      <c r="F39" s="6"/>
      <c r="G39" s="6"/>
      <c r="H39" s="6"/>
      <c r="I39" s="6"/>
      <c r="J39" s="6"/>
      <c r="K39" s="6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</row>
    <row r="40" spans="1:35" x14ac:dyDescent="0.25">
      <c r="A40" s="5"/>
      <c r="B40" s="5"/>
      <c r="C40" s="5"/>
      <c r="D40" s="6"/>
      <c r="E40" s="6"/>
      <c r="F40" s="6"/>
      <c r="G40" s="6"/>
      <c r="H40" s="6"/>
      <c r="I40" s="6"/>
      <c r="J40" s="6"/>
      <c r="K40" s="6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</row>
    <row r="41" spans="1:35" x14ac:dyDescent="0.25">
      <c r="A41" s="5"/>
      <c r="B41" s="5"/>
      <c r="C41" s="5"/>
      <c r="D41" s="6"/>
      <c r="E41" s="6"/>
      <c r="F41" s="6"/>
      <c r="G41" s="6"/>
      <c r="H41" s="6"/>
      <c r="I41" s="6"/>
      <c r="J41" s="6"/>
      <c r="K41" s="6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</row>
    <row r="42" spans="1:35" x14ac:dyDescent="0.25">
      <c r="A42" s="5"/>
      <c r="B42" s="5"/>
      <c r="C42" s="5"/>
      <c r="D42" s="6"/>
      <c r="E42" s="6"/>
      <c r="F42" s="6"/>
      <c r="G42" s="6"/>
      <c r="H42" s="6"/>
      <c r="I42" s="6"/>
      <c r="J42" s="6"/>
      <c r="K42" s="6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</row>
    <row r="43" spans="1:35" x14ac:dyDescent="0.25">
      <c r="A43" s="5"/>
      <c r="B43" s="5"/>
      <c r="C43" s="5"/>
      <c r="D43" s="6"/>
      <c r="E43" s="6"/>
      <c r="F43" s="6"/>
      <c r="G43" s="6"/>
      <c r="H43" s="6"/>
      <c r="I43" s="6"/>
      <c r="J43" s="6"/>
      <c r="K43" s="6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</row>
    <row r="44" spans="1:35" x14ac:dyDescent="0.25">
      <c r="A44" s="5"/>
      <c r="B44" s="5"/>
      <c r="C44" s="5"/>
      <c r="D44" s="6"/>
      <c r="E44" s="6"/>
      <c r="F44" s="6"/>
      <c r="G44" s="6"/>
      <c r="H44" s="6"/>
      <c r="I44" s="6"/>
      <c r="J44" s="6"/>
      <c r="K44" s="6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</row>
    <row r="45" spans="1:35" x14ac:dyDescent="0.25">
      <c r="A45" s="5"/>
      <c r="B45" s="5"/>
      <c r="C45" s="5"/>
      <c r="D45" s="6"/>
      <c r="E45" s="6"/>
      <c r="F45" s="6"/>
      <c r="G45" s="6"/>
      <c r="H45" s="6"/>
      <c r="I45" s="6"/>
      <c r="J45" s="6"/>
      <c r="K45" s="6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</row>
    <row r="46" spans="1:35" x14ac:dyDescent="0.25">
      <c r="A46" s="5"/>
      <c r="B46" s="5"/>
      <c r="C46" s="5"/>
      <c r="D46" s="6"/>
      <c r="E46" s="6"/>
      <c r="F46" s="6"/>
      <c r="G46" s="6"/>
      <c r="H46" s="6"/>
      <c r="I46" s="6"/>
      <c r="J46" s="6"/>
      <c r="K46" s="6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</row>
    <row r="47" spans="1:35" x14ac:dyDescent="0.25">
      <c r="A47" s="5"/>
      <c r="B47" s="5"/>
      <c r="C47" s="5"/>
      <c r="D47" s="6"/>
      <c r="E47" s="6"/>
      <c r="F47" s="6"/>
      <c r="G47" s="6"/>
      <c r="H47" s="6"/>
      <c r="I47" s="6"/>
      <c r="J47" s="6"/>
      <c r="K47" s="6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</row>
    <row r="48" spans="1:35" x14ac:dyDescent="0.25">
      <c r="A48" s="5"/>
      <c r="B48" s="5"/>
      <c r="C48" s="5"/>
      <c r="D48" s="6"/>
      <c r="E48" s="6"/>
      <c r="F48" s="6"/>
      <c r="G48" s="6"/>
      <c r="H48" s="6"/>
      <c r="I48" s="6"/>
      <c r="J48" s="6"/>
      <c r="K48" s="6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</row>
    <row r="49" spans="1:35" x14ac:dyDescent="0.25">
      <c r="A49" s="5"/>
      <c r="B49" s="5"/>
      <c r="C49" s="5"/>
      <c r="D49" s="6"/>
      <c r="E49" s="6"/>
      <c r="F49" s="6"/>
      <c r="G49" s="6"/>
      <c r="H49" s="6"/>
      <c r="I49" s="6"/>
      <c r="J49" s="6"/>
      <c r="K49" s="6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</row>
    <row r="50" spans="1:35" x14ac:dyDescent="0.25">
      <c r="A50" s="5"/>
      <c r="B50" s="5"/>
      <c r="C50" s="5"/>
      <c r="D50" s="6"/>
      <c r="E50" s="6"/>
      <c r="F50" s="6"/>
      <c r="G50" s="6"/>
      <c r="H50" s="6"/>
      <c r="I50" s="6"/>
      <c r="J50" s="6"/>
      <c r="K50" s="6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</row>
    <row r="51" spans="1:35" x14ac:dyDescent="0.25">
      <c r="A51" s="5"/>
      <c r="B51" s="5"/>
      <c r="C51" s="5"/>
      <c r="D51" s="6"/>
      <c r="E51" s="6"/>
      <c r="F51" s="6"/>
      <c r="G51" s="6"/>
      <c r="H51" s="6"/>
      <c r="I51" s="6"/>
      <c r="J51" s="6"/>
      <c r="K51" s="6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</row>
    <row r="52" spans="1:35" x14ac:dyDescent="0.25">
      <c r="A52" s="5"/>
      <c r="B52" s="5"/>
      <c r="C52" s="5"/>
      <c r="D52" s="6"/>
      <c r="E52" s="6"/>
      <c r="F52" s="6"/>
      <c r="G52" s="6"/>
      <c r="H52" s="6"/>
      <c r="I52" s="6"/>
      <c r="J52" s="6"/>
      <c r="K52" s="6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</row>
    <row r="53" spans="1:35" x14ac:dyDescent="0.25">
      <c r="A53" s="5"/>
      <c r="B53" s="5"/>
      <c r="C53" s="5"/>
      <c r="D53" s="6"/>
      <c r="E53" s="6"/>
      <c r="F53" s="6"/>
      <c r="G53" s="6"/>
      <c r="H53" s="6"/>
      <c r="I53" s="6"/>
      <c r="J53" s="6"/>
      <c r="K53" s="6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</row>
    <row r="54" spans="1:35" x14ac:dyDescent="0.25">
      <c r="A54" s="5"/>
      <c r="B54" s="5"/>
      <c r="C54" s="5"/>
      <c r="D54" s="6"/>
      <c r="E54" s="6"/>
      <c r="F54" s="6"/>
      <c r="G54" s="6"/>
      <c r="H54" s="6"/>
      <c r="I54" s="6"/>
      <c r="J54" s="6"/>
      <c r="K54" s="6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</row>
    <row r="55" spans="1:35" x14ac:dyDescent="0.25">
      <c r="A55" s="5"/>
      <c r="B55" s="5"/>
      <c r="C55" s="5"/>
      <c r="D55" s="6"/>
      <c r="E55" s="6"/>
      <c r="F55" s="6"/>
      <c r="G55" s="6"/>
      <c r="H55" s="6"/>
      <c r="I55" s="6"/>
      <c r="J55" s="6"/>
      <c r="K55" s="6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</row>
    <row r="56" spans="1:35" x14ac:dyDescent="0.25">
      <c r="A56" s="5"/>
      <c r="B56" s="5"/>
      <c r="C56" s="5"/>
      <c r="D56" s="6"/>
      <c r="E56" s="6"/>
      <c r="F56" s="6"/>
      <c r="G56" s="6"/>
      <c r="H56" s="6"/>
      <c r="I56" s="6"/>
      <c r="J56" s="6"/>
      <c r="K56" s="6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</row>
    <row r="57" spans="1:35" x14ac:dyDescent="0.25">
      <c r="A57" s="5"/>
      <c r="B57" s="5"/>
      <c r="C57" s="5"/>
      <c r="D57" s="6"/>
      <c r="E57" s="6"/>
      <c r="F57" s="6"/>
      <c r="G57" s="6"/>
      <c r="H57" s="6"/>
      <c r="I57" s="6"/>
      <c r="J57" s="6"/>
      <c r="K57" s="6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</row>
    <row r="58" spans="1:35" x14ac:dyDescent="0.25">
      <c r="A58" s="5"/>
      <c r="B58" s="5"/>
      <c r="C58" s="5"/>
      <c r="D58" s="6"/>
      <c r="E58" s="6"/>
      <c r="F58" s="6"/>
      <c r="G58" s="6"/>
      <c r="H58" s="6"/>
      <c r="I58" s="6"/>
      <c r="J58" s="6"/>
      <c r="K58" s="6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</row>
    <row r="59" spans="1:35" x14ac:dyDescent="0.25">
      <c r="A59" s="5"/>
      <c r="B59" s="5"/>
      <c r="C59" s="5"/>
      <c r="D59" s="6"/>
      <c r="E59" s="6"/>
      <c r="F59" s="6"/>
      <c r="G59" s="6"/>
      <c r="H59" s="6"/>
      <c r="I59" s="6"/>
      <c r="J59" s="6"/>
      <c r="K59" s="6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</row>
    <row r="60" spans="1:35" x14ac:dyDescent="0.25">
      <c r="A60" s="5"/>
      <c r="B60" s="5"/>
      <c r="C60" s="5"/>
      <c r="D60" s="6"/>
      <c r="E60" s="6"/>
      <c r="F60" s="6"/>
      <c r="G60" s="6"/>
      <c r="H60" s="6"/>
      <c r="I60" s="6"/>
      <c r="J60" s="6"/>
      <c r="K60" s="6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</row>
    <row r="61" spans="1:35" x14ac:dyDescent="0.25">
      <c r="A61" s="5"/>
      <c r="B61" s="5"/>
      <c r="C61" s="5"/>
      <c r="D61" s="6"/>
      <c r="E61" s="6"/>
      <c r="F61" s="6"/>
      <c r="G61" s="6"/>
      <c r="H61" s="6"/>
      <c r="I61" s="6"/>
      <c r="J61" s="6"/>
      <c r="K61" s="6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</row>
    <row r="62" spans="1:35" x14ac:dyDescent="0.25">
      <c r="A62" s="5"/>
      <c r="B62" s="5"/>
      <c r="C62" s="5"/>
      <c r="D62" s="6"/>
      <c r="E62" s="6"/>
      <c r="F62" s="6"/>
      <c r="G62" s="6"/>
      <c r="H62" s="6"/>
      <c r="I62" s="6"/>
      <c r="J62" s="6"/>
      <c r="K62" s="6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</row>
    <row r="63" spans="1:35" x14ac:dyDescent="0.25">
      <c r="A63" s="5"/>
      <c r="B63" s="5"/>
      <c r="C63" s="5"/>
      <c r="D63" s="6"/>
      <c r="E63" s="6"/>
      <c r="F63" s="6"/>
      <c r="G63" s="6"/>
      <c r="H63" s="6"/>
      <c r="I63" s="6"/>
      <c r="J63" s="6"/>
      <c r="K63" s="6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</row>
    <row r="64" spans="1:35" x14ac:dyDescent="0.25">
      <c r="A64" s="5"/>
      <c r="B64" s="5"/>
      <c r="C64" s="5"/>
      <c r="D64" s="6"/>
      <c r="E64" s="6"/>
      <c r="F64" s="6"/>
      <c r="G64" s="6"/>
      <c r="H64" s="6"/>
      <c r="I64" s="6"/>
      <c r="J64" s="6"/>
      <c r="K64" s="6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</row>
    <row r="65" spans="1:35" x14ac:dyDescent="0.25">
      <c r="A65" s="5"/>
      <c r="B65" s="5"/>
      <c r="C65" s="5"/>
      <c r="D65" s="6"/>
      <c r="E65" s="6"/>
      <c r="F65" s="6"/>
      <c r="G65" s="6"/>
      <c r="H65" s="6"/>
      <c r="I65" s="6"/>
      <c r="J65" s="6"/>
      <c r="K65" s="6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</row>
    <row r="66" spans="1:35" x14ac:dyDescent="0.25">
      <c r="A66" s="5"/>
      <c r="B66" s="5"/>
      <c r="C66" s="5"/>
      <c r="D66" s="6"/>
      <c r="E66" s="6"/>
      <c r="F66" s="6"/>
      <c r="G66" s="6"/>
      <c r="H66" s="6"/>
      <c r="I66" s="6"/>
      <c r="J66" s="6"/>
      <c r="K66" s="6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</row>
    <row r="67" spans="1:35" x14ac:dyDescent="0.25">
      <c r="A67" s="5"/>
      <c r="B67" s="5"/>
      <c r="C67" s="5"/>
      <c r="D67" s="6"/>
      <c r="E67" s="6"/>
      <c r="F67" s="6"/>
      <c r="G67" s="6"/>
      <c r="H67" s="6"/>
      <c r="I67" s="6"/>
      <c r="J67" s="6"/>
      <c r="K67" s="6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</row>
    <row r="68" spans="1:35" x14ac:dyDescent="0.25">
      <c r="A68" s="5"/>
      <c r="B68" s="5"/>
      <c r="C68" s="5"/>
      <c r="D68" s="6"/>
      <c r="E68" s="6"/>
      <c r="F68" s="6"/>
      <c r="G68" s="6"/>
      <c r="H68" s="6"/>
      <c r="I68" s="6"/>
      <c r="J68" s="6"/>
      <c r="K68" s="6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</row>
    <row r="69" spans="1:35" x14ac:dyDescent="0.25">
      <c r="A69" s="5"/>
      <c r="B69" s="5"/>
      <c r="C69" s="5"/>
      <c r="D69" s="6"/>
      <c r="E69" s="6"/>
      <c r="F69" s="6"/>
      <c r="G69" s="6"/>
      <c r="H69" s="6"/>
      <c r="I69" s="6"/>
      <c r="J69" s="6"/>
      <c r="K69" s="6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</row>
    <row r="70" spans="1:35" x14ac:dyDescent="0.25">
      <c r="A70" s="5"/>
      <c r="B70" s="5"/>
      <c r="C70" s="5"/>
      <c r="D70" s="6"/>
      <c r="E70" s="6"/>
      <c r="F70" s="6"/>
      <c r="G70" s="6"/>
      <c r="H70" s="6"/>
      <c r="I70" s="6"/>
      <c r="J70" s="6"/>
      <c r="K70" s="6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</row>
    <row r="71" spans="1:35" x14ac:dyDescent="0.25">
      <c r="A71" s="5"/>
      <c r="B71" s="5"/>
      <c r="C71" s="5"/>
      <c r="D71" s="6"/>
      <c r="E71" s="6"/>
      <c r="F71" s="6"/>
      <c r="G71" s="6"/>
      <c r="H71" s="6"/>
      <c r="I71" s="6"/>
      <c r="J71" s="6"/>
      <c r="K71" s="6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</row>
  </sheetData>
  <sheetProtection sheet="1" objects="1" scenarios="1"/>
  <mergeCells count="5">
    <mergeCell ref="D1:K1"/>
    <mergeCell ref="A1:B1"/>
    <mergeCell ref="P3:X21"/>
    <mergeCell ref="Q24:R24"/>
    <mergeCell ref="Q25:R26"/>
  </mergeCells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00FF"/>
  </sheetPr>
  <dimension ref="A1:AI71"/>
  <sheetViews>
    <sheetView workbookViewId="0">
      <selection sqref="A1:B1"/>
    </sheetView>
  </sheetViews>
  <sheetFormatPr baseColWidth="10" defaultRowHeight="15" x14ac:dyDescent="0.25"/>
  <cols>
    <col min="1" max="2" width="20.7109375" style="2" customWidth="1"/>
    <col min="3" max="3" width="35.7109375" style="2" customWidth="1"/>
    <col min="4" max="11" width="6.7109375" style="3" customWidth="1"/>
    <col min="12" max="12" width="13" style="1" bestFit="1" customWidth="1"/>
    <col min="13" max="15" width="11.42578125" style="1"/>
    <col min="16" max="16" width="2.7109375" style="1" customWidth="1"/>
    <col min="17" max="17" width="16.28515625" style="1" customWidth="1"/>
    <col min="18" max="18" width="2.7109375" style="1" customWidth="1"/>
    <col min="19" max="19" width="16.28515625" style="1" customWidth="1"/>
    <col min="20" max="20" width="2.7109375" style="1" customWidth="1"/>
    <col min="21" max="21" width="16.28515625" style="1" customWidth="1"/>
    <col min="22" max="22" width="2.7109375" style="1" customWidth="1"/>
    <col min="23" max="23" width="16.28515625" style="1" customWidth="1"/>
    <col min="24" max="24" width="2.7109375" customWidth="1"/>
  </cols>
  <sheetData>
    <row r="1" spans="1:35" ht="15.75" thickBot="1" x14ac:dyDescent="0.3">
      <c r="A1" s="197" t="s">
        <v>55</v>
      </c>
      <c r="B1" s="198"/>
      <c r="C1" s="103" t="str">
        <f>Orth!C1</f>
        <v>Période 1 - septembre-octobre</v>
      </c>
      <c r="D1" s="194" t="s">
        <v>4</v>
      </c>
      <c r="E1" s="195"/>
      <c r="F1" s="195"/>
      <c r="G1" s="195"/>
      <c r="H1" s="195"/>
      <c r="I1" s="195"/>
      <c r="J1" s="195"/>
      <c r="K1" s="196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</row>
    <row r="2" spans="1:35" ht="15.75" thickBot="1" x14ac:dyDescent="0.3">
      <c r="A2" s="5"/>
      <c r="B2" s="5"/>
      <c r="C2" s="5"/>
      <c r="D2" s="6"/>
      <c r="E2" s="6"/>
      <c r="F2" s="6"/>
      <c r="G2" s="6"/>
      <c r="H2" s="6"/>
      <c r="I2" s="6"/>
      <c r="J2" s="6"/>
      <c r="K2" s="6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</row>
    <row r="3" spans="1:35" ht="15.75" thickBot="1" x14ac:dyDescent="0.3">
      <c r="A3" s="4" t="s">
        <v>0</v>
      </c>
      <c r="B3" s="14" t="s">
        <v>1</v>
      </c>
      <c r="C3" s="16" t="s">
        <v>46</v>
      </c>
      <c r="D3" s="13">
        <v>1</v>
      </c>
      <c r="E3" s="15">
        <v>2</v>
      </c>
      <c r="F3" s="15">
        <v>3</v>
      </c>
      <c r="G3" s="15">
        <v>4</v>
      </c>
      <c r="H3" s="15">
        <v>5</v>
      </c>
      <c r="I3" s="15">
        <v>6</v>
      </c>
      <c r="J3" s="15">
        <v>7</v>
      </c>
      <c r="K3" s="17" t="s">
        <v>2</v>
      </c>
      <c r="L3" s="11" t="s">
        <v>3</v>
      </c>
      <c r="M3" s="7"/>
      <c r="N3" s="7"/>
      <c r="O3" s="7"/>
      <c r="P3" s="201"/>
      <c r="Q3" s="202"/>
      <c r="R3" s="202"/>
      <c r="S3" s="202"/>
      <c r="T3" s="202"/>
      <c r="U3" s="202"/>
      <c r="V3" s="202"/>
      <c r="W3" s="202"/>
      <c r="X3" s="203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</row>
    <row r="4" spans="1:35" x14ac:dyDescent="0.25">
      <c r="A4" s="36" t="str">
        <f>IF(Orth!A4="","",Orth!A4)</f>
        <v>NOM 01</v>
      </c>
      <c r="B4" s="37" t="str">
        <f>IF(Orth!B4="","",Orth!B4)</f>
        <v>Prénom 01</v>
      </c>
      <c r="C4" s="115" t="str">
        <f>CONCATENATE(A4," ",B4)</f>
        <v>NOM 01 Prénom 01</v>
      </c>
      <c r="D4" s="23">
        <v>14</v>
      </c>
      <c r="E4" s="24"/>
      <c r="F4" s="24"/>
      <c r="G4" s="24"/>
      <c r="H4" s="24"/>
      <c r="I4" s="24"/>
      <c r="J4" s="24"/>
      <c r="K4" s="25"/>
      <c r="L4" s="12">
        <f>IF(COUNT(D4:K4)&gt;0,AVERAGE(D4:K4),"")</f>
        <v>14</v>
      </c>
      <c r="M4" s="7"/>
      <c r="N4" s="7"/>
      <c r="O4" s="7"/>
      <c r="P4" s="204"/>
      <c r="Q4" s="205"/>
      <c r="R4" s="205"/>
      <c r="S4" s="205"/>
      <c r="T4" s="205"/>
      <c r="U4" s="205"/>
      <c r="V4" s="205"/>
      <c r="W4" s="205"/>
      <c r="X4" s="206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</row>
    <row r="5" spans="1:35" x14ac:dyDescent="0.25">
      <c r="A5" s="36" t="str">
        <f>IF(Orth!A5="","",Orth!A5)</f>
        <v>NOM 02</v>
      </c>
      <c r="B5" s="37" t="str">
        <f>IF(Orth!B5="","",Orth!B5)</f>
        <v>Prénom 02</v>
      </c>
      <c r="C5" s="115" t="str">
        <f t="shared" ref="C5:C32" si="0">CONCATENATE(A5," ",B5)</f>
        <v>NOM 02 Prénom 02</v>
      </c>
      <c r="D5" s="26"/>
      <c r="E5" s="27"/>
      <c r="F5" s="27"/>
      <c r="G5" s="27"/>
      <c r="H5" s="27"/>
      <c r="I5" s="27"/>
      <c r="J5" s="27"/>
      <c r="K5" s="28"/>
      <c r="L5" s="12" t="str">
        <f t="shared" ref="L5:L32" si="1">IF(COUNT(D5:K5)&gt;0,AVERAGE(D5:K5),"")</f>
        <v/>
      </c>
      <c r="M5" s="7"/>
      <c r="N5" s="7"/>
      <c r="O5" s="7"/>
      <c r="P5" s="204"/>
      <c r="Q5" s="205"/>
      <c r="R5" s="205"/>
      <c r="S5" s="205"/>
      <c r="T5" s="205"/>
      <c r="U5" s="205"/>
      <c r="V5" s="205"/>
      <c r="W5" s="205"/>
      <c r="X5" s="206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</row>
    <row r="6" spans="1:35" x14ac:dyDescent="0.25">
      <c r="A6" s="36" t="str">
        <f>IF(Orth!A6="","",Orth!A6)</f>
        <v>NOM 03</v>
      </c>
      <c r="B6" s="37" t="str">
        <f>IF(Orth!B6="","",Orth!B6)</f>
        <v>Prénom 03</v>
      </c>
      <c r="C6" s="115" t="str">
        <f t="shared" si="0"/>
        <v>NOM 03 Prénom 03</v>
      </c>
      <c r="D6" s="26"/>
      <c r="E6" s="27"/>
      <c r="F6" s="27"/>
      <c r="G6" s="27"/>
      <c r="H6" s="27"/>
      <c r="I6" s="27"/>
      <c r="J6" s="27"/>
      <c r="K6" s="28"/>
      <c r="L6" s="12" t="str">
        <f t="shared" si="1"/>
        <v/>
      </c>
      <c r="M6" s="7"/>
      <c r="N6" s="7"/>
      <c r="O6" s="7"/>
      <c r="P6" s="204"/>
      <c r="Q6" s="205"/>
      <c r="R6" s="205"/>
      <c r="S6" s="205"/>
      <c r="T6" s="205"/>
      <c r="U6" s="205"/>
      <c r="V6" s="205"/>
      <c r="W6" s="205"/>
      <c r="X6" s="206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x14ac:dyDescent="0.25">
      <c r="A7" s="36" t="str">
        <f>IF(Orth!A7="","",Orth!A7)</f>
        <v>NOM 04</v>
      </c>
      <c r="B7" s="37" t="str">
        <f>IF(Orth!B7="","",Orth!B7)</f>
        <v>Prénom 04</v>
      </c>
      <c r="C7" s="115" t="str">
        <f t="shared" si="0"/>
        <v>NOM 04 Prénom 04</v>
      </c>
      <c r="D7" s="26"/>
      <c r="E7" s="27"/>
      <c r="F7" s="27"/>
      <c r="G7" s="27"/>
      <c r="H7" s="27"/>
      <c r="I7" s="27"/>
      <c r="J7" s="27"/>
      <c r="K7" s="28"/>
      <c r="L7" s="12" t="str">
        <f t="shared" si="1"/>
        <v/>
      </c>
      <c r="M7" s="7"/>
      <c r="N7" s="7"/>
      <c r="O7" s="7"/>
      <c r="P7" s="204"/>
      <c r="Q7" s="205"/>
      <c r="R7" s="205"/>
      <c r="S7" s="205"/>
      <c r="T7" s="205"/>
      <c r="U7" s="205"/>
      <c r="V7" s="205"/>
      <c r="W7" s="205"/>
      <c r="X7" s="206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</row>
    <row r="8" spans="1:35" x14ac:dyDescent="0.25">
      <c r="A8" s="36" t="str">
        <f>IF(Orth!A8="","",Orth!A8)</f>
        <v>NOM 05</v>
      </c>
      <c r="B8" s="37" t="str">
        <f>IF(Orth!B8="","",Orth!B8)</f>
        <v>Prénom 05</v>
      </c>
      <c r="C8" s="115" t="str">
        <f t="shared" si="0"/>
        <v>NOM 05 Prénom 05</v>
      </c>
      <c r="D8" s="26"/>
      <c r="E8" s="27"/>
      <c r="F8" s="27"/>
      <c r="G8" s="27"/>
      <c r="H8" s="27"/>
      <c r="I8" s="27"/>
      <c r="J8" s="27"/>
      <c r="K8" s="28"/>
      <c r="L8" s="12" t="str">
        <f t="shared" si="1"/>
        <v/>
      </c>
      <c r="M8" s="7"/>
      <c r="N8" s="7"/>
      <c r="O8" s="7"/>
      <c r="P8" s="204"/>
      <c r="Q8" s="205"/>
      <c r="R8" s="205"/>
      <c r="S8" s="205"/>
      <c r="T8" s="205"/>
      <c r="U8" s="205"/>
      <c r="V8" s="205"/>
      <c r="W8" s="205"/>
      <c r="X8" s="206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</row>
    <row r="9" spans="1:35" x14ac:dyDescent="0.25">
      <c r="A9" s="36" t="str">
        <f>IF(Orth!A9="","",Orth!A9)</f>
        <v>NOM 06</v>
      </c>
      <c r="B9" s="37" t="str">
        <f>IF(Orth!B9="","",Orth!B9)</f>
        <v>Prénom 06</v>
      </c>
      <c r="C9" s="115" t="str">
        <f t="shared" si="0"/>
        <v>NOM 06 Prénom 06</v>
      </c>
      <c r="D9" s="26"/>
      <c r="E9" s="27"/>
      <c r="F9" s="27"/>
      <c r="G9" s="27"/>
      <c r="H9" s="27"/>
      <c r="I9" s="27"/>
      <c r="J9" s="27"/>
      <c r="K9" s="28"/>
      <c r="L9" s="12" t="str">
        <f t="shared" si="1"/>
        <v/>
      </c>
      <c r="M9" s="7"/>
      <c r="N9" s="7"/>
      <c r="O9" s="7"/>
      <c r="P9" s="204"/>
      <c r="Q9" s="205"/>
      <c r="R9" s="205"/>
      <c r="S9" s="205"/>
      <c r="T9" s="205"/>
      <c r="U9" s="205"/>
      <c r="V9" s="205"/>
      <c r="W9" s="205"/>
      <c r="X9" s="206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</row>
    <row r="10" spans="1:35" x14ac:dyDescent="0.25">
      <c r="A10" s="36" t="str">
        <f>IF(Orth!A10="","",Orth!A10)</f>
        <v>NOM 07</v>
      </c>
      <c r="B10" s="37" t="str">
        <f>IF(Orth!B10="","",Orth!B10)</f>
        <v>Prénom 07</v>
      </c>
      <c r="C10" s="115" t="str">
        <f t="shared" si="0"/>
        <v>NOM 07 Prénom 07</v>
      </c>
      <c r="D10" s="26"/>
      <c r="E10" s="27"/>
      <c r="F10" s="27"/>
      <c r="G10" s="27"/>
      <c r="H10" s="27"/>
      <c r="I10" s="27"/>
      <c r="J10" s="27"/>
      <c r="K10" s="28"/>
      <c r="L10" s="12" t="str">
        <f t="shared" si="1"/>
        <v/>
      </c>
      <c r="M10" s="7"/>
      <c r="N10" s="7"/>
      <c r="O10" s="7"/>
      <c r="P10" s="204"/>
      <c r="Q10" s="205"/>
      <c r="R10" s="205"/>
      <c r="S10" s="205"/>
      <c r="T10" s="205"/>
      <c r="U10" s="205"/>
      <c r="V10" s="205"/>
      <c r="W10" s="205"/>
      <c r="X10" s="206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</row>
    <row r="11" spans="1:35" x14ac:dyDescent="0.25">
      <c r="A11" s="36" t="str">
        <f>IF(Orth!A11="","",Orth!A11)</f>
        <v>NOM 08</v>
      </c>
      <c r="B11" s="37" t="str">
        <f>IF(Orth!B11="","",Orth!B11)</f>
        <v>Prénom 08</v>
      </c>
      <c r="C11" s="115" t="str">
        <f t="shared" si="0"/>
        <v>NOM 08 Prénom 08</v>
      </c>
      <c r="D11" s="26"/>
      <c r="E11" s="27"/>
      <c r="F11" s="27"/>
      <c r="G11" s="27"/>
      <c r="H11" s="27"/>
      <c r="I11" s="27"/>
      <c r="J11" s="27"/>
      <c r="K11" s="28"/>
      <c r="L11" s="12" t="str">
        <f t="shared" si="1"/>
        <v/>
      </c>
      <c r="M11" s="7"/>
      <c r="N11" s="7"/>
      <c r="O11" s="7"/>
      <c r="P11" s="204"/>
      <c r="Q11" s="205"/>
      <c r="R11" s="205"/>
      <c r="S11" s="205"/>
      <c r="T11" s="205"/>
      <c r="U11" s="205"/>
      <c r="V11" s="205"/>
      <c r="W11" s="205"/>
      <c r="X11" s="206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</row>
    <row r="12" spans="1:35" x14ac:dyDescent="0.25">
      <c r="A12" s="36" t="str">
        <f>IF(Orth!A12="","",Orth!A12)</f>
        <v>NOM 09</v>
      </c>
      <c r="B12" s="37" t="str">
        <f>IF(Orth!B12="","",Orth!B12)</f>
        <v>Prénom 09</v>
      </c>
      <c r="C12" s="115" t="str">
        <f t="shared" si="0"/>
        <v>NOM 09 Prénom 09</v>
      </c>
      <c r="D12" s="26"/>
      <c r="E12" s="27"/>
      <c r="F12" s="27"/>
      <c r="G12" s="27"/>
      <c r="H12" s="27"/>
      <c r="I12" s="27"/>
      <c r="J12" s="27"/>
      <c r="K12" s="28"/>
      <c r="L12" s="12" t="str">
        <f t="shared" si="1"/>
        <v/>
      </c>
      <c r="M12" s="7"/>
      <c r="N12" s="7"/>
      <c r="O12" s="7"/>
      <c r="P12" s="204"/>
      <c r="Q12" s="205"/>
      <c r="R12" s="205"/>
      <c r="S12" s="205"/>
      <c r="T12" s="205"/>
      <c r="U12" s="205"/>
      <c r="V12" s="205"/>
      <c r="W12" s="205"/>
      <c r="X12" s="206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</row>
    <row r="13" spans="1:35" x14ac:dyDescent="0.25">
      <c r="A13" s="36" t="str">
        <f>IF(Orth!A13="","",Orth!A13)</f>
        <v>NOM 10</v>
      </c>
      <c r="B13" s="37" t="str">
        <f>IF(Orth!B13="","",Orth!B13)</f>
        <v>Prénom 10</v>
      </c>
      <c r="C13" s="115" t="str">
        <f t="shared" si="0"/>
        <v>NOM 10 Prénom 10</v>
      </c>
      <c r="D13" s="26"/>
      <c r="E13" s="27"/>
      <c r="F13" s="27"/>
      <c r="G13" s="27"/>
      <c r="H13" s="27"/>
      <c r="I13" s="27"/>
      <c r="J13" s="27"/>
      <c r="K13" s="28"/>
      <c r="L13" s="12" t="str">
        <f t="shared" si="1"/>
        <v/>
      </c>
      <c r="M13" s="7"/>
      <c r="N13" s="7"/>
      <c r="O13" s="7"/>
      <c r="P13" s="204"/>
      <c r="Q13" s="205"/>
      <c r="R13" s="205"/>
      <c r="S13" s="205"/>
      <c r="T13" s="205"/>
      <c r="U13" s="205"/>
      <c r="V13" s="205"/>
      <c r="W13" s="205"/>
      <c r="X13" s="206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</row>
    <row r="14" spans="1:35" x14ac:dyDescent="0.25">
      <c r="A14" s="36" t="str">
        <f>IF(Orth!A14="","",Orth!A14)</f>
        <v>NOM 11</v>
      </c>
      <c r="B14" s="37" t="str">
        <f>IF(Orth!B14="","",Orth!B14)</f>
        <v>Prénom 11</v>
      </c>
      <c r="C14" s="115" t="str">
        <f t="shared" si="0"/>
        <v>NOM 11 Prénom 11</v>
      </c>
      <c r="D14" s="26"/>
      <c r="E14" s="27"/>
      <c r="F14" s="27"/>
      <c r="G14" s="27"/>
      <c r="H14" s="27"/>
      <c r="I14" s="27"/>
      <c r="J14" s="27"/>
      <c r="K14" s="28"/>
      <c r="L14" s="12" t="str">
        <f t="shared" si="1"/>
        <v/>
      </c>
      <c r="M14" s="7"/>
      <c r="N14" s="7"/>
      <c r="O14" s="7"/>
      <c r="P14" s="204"/>
      <c r="Q14" s="205"/>
      <c r="R14" s="205"/>
      <c r="S14" s="205"/>
      <c r="T14" s="205"/>
      <c r="U14" s="205"/>
      <c r="V14" s="205"/>
      <c r="W14" s="205"/>
      <c r="X14" s="206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</row>
    <row r="15" spans="1:35" x14ac:dyDescent="0.25">
      <c r="A15" s="36" t="str">
        <f>IF(Orth!A15="","",Orth!A15)</f>
        <v>NOM 12</v>
      </c>
      <c r="B15" s="37" t="str">
        <f>IF(Orth!B15="","",Orth!B15)</f>
        <v>Prénom 12</v>
      </c>
      <c r="C15" s="115" t="str">
        <f t="shared" si="0"/>
        <v>NOM 12 Prénom 12</v>
      </c>
      <c r="D15" s="26"/>
      <c r="E15" s="27"/>
      <c r="F15" s="27"/>
      <c r="G15" s="27"/>
      <c r="H15" s="27"/>
      <c r="I15" s="27"/>
      <c r="J15" s="27"/>
      <c r="K15" s="28"/>
      <c r="L15" s="12" t="str">
        <f t="shared" si="1"/>
        <v/>
      </c>
      <c r="M15" s="7"/>
      <c r="N15" s="7"/>
      <c r="O15" s="7"/>
      <c r="P15" s="204"/>
      <c r="Q15" s="205"/>
      <c r="R15" s="205"/>
      <c r="S15" s="205"/>
      <c r="T15" s="205"/>
      <c r="U15" s="205"/>
      <c r="V15" s="205"/>
      <c r="W15" s="205"/>
      <c r="X15" s="206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</row>
    <row r="16" spans="1:35" x14ac:dyDescent="0.25">
      <c r="A16" s="36" t="str">
        <f>IF(Orth!A16="","",Orth!A16)</f>
        <v>NOM 13</v>
      </c>
      <c r="B16" s="37" t="str">
        <f>IF(Orth!B16="","",Orth!B16)</f>
        <v>Prénom 13</v>
      </c>
      <c r="C16" s="115" t="str">
        <f t="shared" si="0"/>
        <v>NOM 13 Prénom 13</v>
      </c>
      <c r="D16" s="26"/>
      <c r="E16" s="27"/>
      <c r="F16" s="27"/>
      <c r="G16" s="27"/>
      <c r="H16" s="27"/>
      <c r="I16" s="27"/>
      <c r="J16" s="27"/>
      <c r="K16" s="28"/>
      <c r="L16" s="12" t="str">
        <f t="shared" si="1"/>
        <v/>
      </c>
      <c r="M16" s="7"/>
      <c r="N16" s="7"/>
      <c r="O16" s="7"/>
      <c r="P16" s="204"/>
      <c r="Q16" s="205"/>
      <c r="R16" s="205"/>
      <c r="S16" s="205"/>
      <c r="T16" s="205"/>
      <c r="U16" s="205"/>
      <c r="V16" s="205"/>
      <c r="W16" s="205"/>
      <c r="X16" s="206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</row>
    <row r="17" spans="1:35" x14ac:dyDescent="0.25">
      <c r="A17" s="36" t="str">
        <f>IF(Orth!A17="","",Orth!A17)</f>
        <v>NOM 14</v>
      </c>
      <c r="B17" s="37" t="str">
        <f>IF(Orth!B17="","",Orth!B17)</f>
        <v>Prénom 14</v>
      </c>
      <c r="C17" s="115" t="str">
        <f t="shared" si="0"/>
        <v>NOM 14 Prénom 14</v>
      </c>
      <c r="D17" s="26"/>
      <c r="E17" s="27"/>
      <c r="F17" s="27"/>
      <c r="G17" s="27"/>
      <c r="H17" s="27"/>
      <c r="I17" s="27"/>
      <c r="J17" s="27"/>
      <c r="K17" s="28"/>
      <c r="L17" s="12" t="str">
        <f t="shared" si="1"/>
        <v/>
      </c>
      <c r="M17" s="7"/>
      <c r="N17" s="7"/>
      <c r="O17" s="7"/>
      <c r="P17" s="204"/>
      <c r="Q17" s="205"/>
      <c r="R17" s="205"/>
      <c r="S17" s="205"/>
      <c r="T17" s="205"/>
      <c r="U17" s="205"/>
      <c r="V17" s="205"/>
      <c r="W17" s="205"/>
      <c r="X17" s="206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</row>
    <row r="18" spans="1:35" x14ac:dyDescent="0.25">
      <c r="A18" s="36" t="str">
        <f>IF(Orth!A18="","",Orth!A18)</f>
        <v>NOM 15</v>
      </c>
      <c r="B18" s="37" t="str">
        <f>IF(Orth!B18="","",Orth!B18)</f>
        <v>Prénom 15</v>
      </c>
      <c r="C18" s="115" t="str">
        <f t="shared" si="0"/>
        <v>NOM 15 Prénom 15</v>
      </c>
      <c r="D18" s="26"/>
      <c r="E18" s="27"/>
      <c r="F18" s="27"/>
      <c r="G18" s="27"/>
      <c r="H18" s="27"/>
      <c r="I18" s="27"/>
      <c r="J18" s="27"/>
      <c r="K18" s="28"/>
      <c r="L18" s="12" t="str">
        <f t="shared" si="1"/>
        <v/>
      </c>
      <c r="M18" s="7"/>
      <c r="N18" s="7"/>
      <c r="O18" s="7"/>
      <c r="P18" s="204"/>
      <c r="Q18" s="205"/>
      <c r="R18" s="205"/>
      <c r="S18" s="205"/>
      <c r="T18" s="205"/>
      <c r="U18" s="205"/>
      <c r="V18" s="205"/>
      <c r="W18" s="205"/>
      <c r="X18" s="206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</row>
    <row r="19" spans="1:35" x14ac:dyDescent="0.25">
      <c r="A19" s="36" t="str">
        <f>IF(Orth!A19="","",Orth!A19)</f>
        <v>NOM 16</v>
      </c>
      <c r="B19" s="37" t="str">
        <f>IF(Orth!B19="","",Orth!B19)</f>
        <v>Prénom 16</v>
      </c>
      <c r="C19" s="115" t="str">
        <f t="shared" si="0"/>
        <v>NOM 16 Prénom 16</v>
      </c>
      <c r="D19" s="26"/>
      <c r="E19" s="27"/>
      <c r="F19" s="27"/>
      <c r="G19" s="27"/>
      <c r="H19" s="27"/>
      <c r="I19" s="27"/>
      <c r="J19" s="27"/>
      <c r="K19" s="28"/>
      <c r="L19" s="12" t="str">
        <f t="shared" si="1"/>
        <v/>
      </c>
      <c r="M19" s="7"/>
      <c r="N19" s="7"/>
      <c r="O19" s="7"/>
      <c r="P19" s="204"/>
      <c r="Q19" s="205"/>
      <c r="R19" s="205"/>
      <c r="S19" s="205"/>
      <c r="T19" s="205"/>
      <c r="U19" s="205"/>
      <c r="V19" s="205"/>
      <c r="W19" s="205"/>
      <c r="X19" s="206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</row>
    <row r="20" spans="1:35" x14ac:dyDescent="0.25">
      <c r="A20" s="36" t="str">
        <f>IF(Orth!A20="","",Orth!A20)</f>
        <v>NOM 17</v>
      </c>
      <c r="B20" s="37" t="str">
        <f>IF(Orth!B20="","",Orth!B20)</f>
        <v>Prénom 17</v>
      </c>
      <c r="C20" s="115" t="str">
        <f t="shared" si="0"/>
        <v>NOM 17 Prénom 17</v>
      </c>
      <c r="D20" s="26"/>
      <c r="E20" s="27"/>
      <c r="F20" s="27"/>
      <c r="G20" s="27"/>
      <c r="H20" s="27"/>
      <c r="I20" s="27"/>
      <c r="J20" s="27"/>
      <c r="K20" s="28"/>
      <c r="L20" s="12" t="str">
        <f t="shared" si="1"/>
        <v/>
      </c>
      <c r="M20" s="7"/>
      <c r="N20" s="7"/>
      <c r="O20" s="7"/>
      <c r="P20" s="204"/>
      <c r="Q20" s="205"/>
      <c r="R20" s="205"/>
      <c r="S20" s="205"/>
      <c r="T20" s="205"/>
      <c r="U20" s="205"/>
      <c r="V20" s="205"/>
      <c r="W20" s="205"/>
      <c r="X20" s="206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</row>
    <row r="21" spans="1:35" ht="15.75" thickBot="1" x14ac:dyDescent="0.3">
      <c r="A21" s="36" t="str">
        <f>IF(Orth!A21="","",Orth!A21)</f>
        <v>NOM 18</v>
      </c>
      <c r="B21" s="37" t="str">
        <f>IF(Orth!B21="","",Orth!B21)</f>
        <v>Prénom 18</v>
      </c>
      <c r="C21" s="115" t="str">
        <f t="shared" si="0"/>
        <v>NOM 18 Prénom 18</v>
      </c>
      <c r="D21" s="26"/>
      <c r="E21" s="27"/>
      <c r="F21" s="27"/>
      <c r="G21" s="27"/>
      <c r="H21" s="27"/>
      <c r="I21" s="27"/>
      <c r="J21" s="27"/>
      <c r="K21" s="28"/>
      <c r="L21" s="12" t="str">
        <f t="shared" si="1"/>
        <v/>
      </c>
      <c r="M21" s="7"/>
      <c r="N21" s="7"/>
      <c r="O21" s="7"/>
      <c r="P21" s="207"/>
      <c r="Q21" s="208"/>
      <c r="R21" s="208"/>
      <c r="S21" s="208"/>
      <c r="T21" s="208"/>
      <c r="U21" s="208"/>
      <c r="V21" s="208"/>
      <c r="W21" s="208"/>
      <c r="X21" s="209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</row>
    <row r="22" spans="1:35" x14ac:dyDescent="0.25">
      <c r="A22" s="36" t="str">
        <f>IF(Orth!A22="","",Orth!A22)</f>
        <v>NOM 19</v>
      </c>
      <c r="B22" s="37" t="str">
        <f>IF(Orth!B22="","",Orth!B22)</f>
        <v>Prénom 19</v>
      </c>
      <c r="C22" s="115" t="str">
        <f t="shared" si="0"/>
        <v>NOM 19 Prénom 19</v>
      </c>
      <c r="D22" s="26"/>
      <c r="E22" s="27"/>
      <c r="F22" s="27"/>
      <c r="G22" s="27"/>
      <c r="H22" s="27"/>
      <c r="I22" s="27"/>
      <c r="J22" s="27"/>
      <c r="K22" s="28"/>
      <c r="L22" s="12" t="str">
        <f t="shared" si="1"/>
        <v/>
      </c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</row>
    <row r="23" spans="1:35" ht="15.75" thickBot="1" x14ac:dyDescent="0.3">
      <c r="A23" s="36" t="str">
        <f>IF(Orth!A23="","",Orth!A23)</f>
        <v>NOM 20</v>
      </c>
      <c r="B23" s="37" t="str">
        <f>IF(Orth!B23="","",Orth!B23)</f>
        <v>Prénom 20</v>
      </c>
      <c r="C23" s="115" t="str">
        <f t="shared" si="0"/>
        <v>NOM 20 Prénom 20</v>
      </c>
      <c r="D23" s="26"/>
      <c r="E23" s="27"/>
      <c r="F23" s="27"/>
      <c r="G23" s="27"/>
      <c r="H23" s="27"/>
      <c r="I23" s="27"/>
      <c r="J23" s="27"/>
      <c r="K23" s="28"/>
      <c r="L23" s="12" t="str">
        <f t="shared" si="1"/>
        <v/>
      </c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</row>
    <row r="24" spans="1:35" ht="15.75" thickBot="1" x14ac:dyDescent="0.3">
      <c r="A24" s="36" t="str">
        <f>IF(Orth!A24="","",Orth!A24)</f>
        <v>NOM 21</v>
      </c>
      <c r="B24" s="37" t="str">
        <f>IF(Orth!B24="","",Orth!B24)</f>
        <v>Prénom 21</v>
      </c>
      <c r="C24" s="115" t="str">
        <f t="shared" si="0"/>
        <v>NOM 21 Prénom 21</v>
      </c>
      <c r="D24" s="26"/>
      <c r="E24" s="27"/>
      <c r="F24" s="27"/>
      <c r="G24" s="27"/>
      <c r="H24" s="27"/>
      <c r="I24" s="27"/>
      <c r="J24" s="27"/>
      <c r="K24" s="28"/>
      <c r="L24" s="12" t="str">
        <f t="shared" si="1"/>
        <v/>
      </c>
      <c r="M24" s="7"/>
      <c r="N24" s="7"/>
      <c r="O24" s="7"/>
      <c r="P24" s="7"/>
      <c r="Q24" s="211" t="s">
        <v>182</v>
      </c>
      <c r="R24" s="212"/>
      <c r="S24" s="7"/>
      <c r="T24" s="7"/>
      <c r="U24" s="7"/>
      <c r="V24" s="7"/>
      <c r="W24" s="7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</row>
    <row r="25" spans="1:35" ht="15.75" customHeight="1" thickBot="1" x14ac:dyDescent="0.3">
      <c r="A25" s="36" t="str">
        <f>IF(Orth!A25="","",Orth!A25)</f>
        <v>NOM 22</v>
      </c>
      <c r="B25" s="37" t="str">
        <f>IF(Orth!B25="","",Orth!B25)</f>
        <v>Prénom 22</v>
      </c>
      <c r="C25" s="115" t="str">
        <f t="shared" si="0"/>
        <v>NOM 22 Prénom 22</v>
      </c>
      <c r="D25" s="26"/>
      <c r="E25" s="27"/>
      <c r="F25" s="27"/>
      <c r="G25" s="27"/>
      <c r="H25" s="27"/>
      <c r="I25" s="27"/>
      <c r="J25" s="27"/>
      <c r="K25" s="28"/>
      <c r="L25" s="12" t="str">
        <f t="shared" si="1"/>
        <v/>
      </c>
      <c r="M25" s="7"/>
      <c r="N25" s="7"/>
      <c r="O25" s="7"/>
      <c r="P25" s="7"/>
      <c r="Q25" s="213">
        <f>IF(COUNT(L4:L32)&gt;0,AVERAGE(L4:L32),"")</f>
        <v>14</v>
      </c>
      <c r="R25" s="214"/>
      <c r="S25" s="7"/>
      <c r="T25" s="7"/>
      <c r="U25" s="7"/>
      <c r="V25" s="7"/>
      <c r="W25" s="7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</row>
    <row r="26" spans="1:35" ht="15.75" customHeight="1" thickBot="1" x14ac:dyDescent="0.3">
      <c r="A26" s="36" t="str">
        <f>IF(Orth!A26="","",Orth!A26)</f>
        <v>NOM 23</v>
      </c>
      <c r="B26" s="37" t="str">
        <f>IF(Orth!B26="","",Orth!B26)</f>
        <v>Prénom 23</v>
      </c>
      <c r="C26" s="115" t="str">
        <f t="shared" si="0"/>
        <v>NOM 23 Prénom 23</v>
      </c>
      <c r="D26" s="26"/>
      <c r="E26" s="27"/>
      <c r="F26" s="27"/>
      <c r="G26" s="27"/>
      <c r="H26" s="27"/>
      <c r="I26" s="27"/>
      <c r="J26" s="27"/>
      <c r="K26" s="28"/>
      <c r="L26" s="12" t="str">
        <f t="shared" si="1"/>
        <v/>
      </c>
      <c r="M26" s="7"/>
      <c r="N26" s="7"/>
      <c r="O26" s="7"/>
      <c r="P26" s="7"/>
      <c r="Q26" s="213"/>
      <c r="R26" s="214"/>
      <c r="S26" s="7"/>
      <c r="T26" s="7"/>
      <c r="U26" s="7"/>
      <c r="V26" s="7"/>
      <c r="W26" s="7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</row>
    <row r="27" spans="1:35" x14ac:dyDescent="0.25">
      <c r="A27" s="36" t="str">
        <f>IF(Orth!A27="","",Orth!A27)</f>
        <v>NOM 24</v>
      </c>
      <c r="B27" s="37" t="str">
        <f>IF(Orth!B27="","",Orth!B27)</f>
        <v>Prénom 24</v>
      </c>
      <c r="C27" s="115" t="str">
        <f t="shared" si="0"/>
        <v>NOM 24 Prénom 24</v>
      </c>
      <c r="D27" s="26"/>
      <c r="E27" s="27"/>
      <c r="F27" s="27"/>
      <c r="G27" s="27"/>
      <c r="H27" s="27"/>
      <c r="I27" s="27"/>
      <c r="J27" s="27"/>
      <c r="K27" s="28"/>
      <c r="L27" s="12" t="str">
        <f t="shared" si="1"/>
        <v/>
      </c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</row>
    <row r="28" spans="1:35" x14ac:dyDescent="0.25">
      <c r="A28" s="36" t="str">
        <f>IF(Orth!A28="","",Orth!A28)</f>
        <v>NOM 25</v>
      </c>
      <c r="B28" s="37" t="str">
        <f>IF(Orth!B28="","",Orth!B28)</f>
        <v>Prénom 25</v>
      </c>
      <c r="C28" s="115" t="str">
        <f t="shared" si="0"/>
        <v>NOM 25 Prénom 25</v>
      </c>
      <c r="D28" s="26"/>
      <c r="E28" s="27"/>
      <c r="F28" s="27"/>
      <c r="G28" s="27"/>
      <c r="H28" s="27"/>
      <c r="I28" s="27"/>
      <c r="J28" s="27"/>
      <c r="K28" s="28"/>
      <c r="L28" s="12" t="str">
        <f t="shared" si="1"/>
        <v/>
      </c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</row>
    <row r="29" spans="1:35" x14ac:dyDescent="0.25">
      <c r="A29" s="36" t="str">
        <f>IF(Orth!A29="","",Orth!A29)</f>
        <v>NOM 26</v>
      </c>
      <c r="B29" s="37" t="str">
        <f>IF(Orth!B29="","",Orth!B29)</f>
        <v>Prénom 26</v>
      </c>
      <c r="C29" s="115" t="str">
        <f t="shared" si="0"/>
        <v>NOM 26 Prénom 26</v>
      </c>
      <c r="D29" s="26"/>
      <c r="E29" s="27"/>
      <c r="F29" s="27"/>
      <c r="G29" s="27"/>
      <c r="H29" s="27"/>
      <c r="I29" s="27"/>
      <c r="J29" s="27"/>
      <c r="K29" s="28"/>
      <c r="L29" s="12" t="str">
        <f t="shared" si="1"/>
        <v/>
      </c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</row>
    <row r="30" spans="1:35" x14ac:dyDescent="0.25">
      <c r="A30" s="36" t="str">
        <f>IF(Orth!A30="","",Orth!A30)</f>
        <v>NOM 27</v>
      </c>
      <c r="B30" s="37" t="str">
        <f>IF(Orth!B30="","",Orth!B30)</f>
        <v>Prénom 27</v>
      </c>
      <c r="C30" s="115" t="str">
        <f t="shared" si="0"/>
        <v>NOM 27 Prénom 27</v>
      </c>
      <c r="D30" s="26"/>
      <c r="E30" s="27"/>
      <c r="F30" s="27"/>
      <c r="G30" s="27"/>
      <c r="H30" s="27"/>
      <c r="I30" s="27"/>
      <c r="J30" s="27"/>
      <c r="K30" s="28"/>
      <c r="L30" s="12" t="str">
        <f t="shared" si="1"/>
        <v/>
      </c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</row>
    <row r="31" spans="1:35" x14ac:dyDescent="0.25">
      <c r="A31" s="36" t="str">
        <f>IF(Orth!A31="","",Orth!A31)</f>
        <v>NOM 28</v>
      </c>
      <c r="B31" s="37" t="str">
        <f>IF(Orth!B31="","",Orth!B31)</f>
        <v>Prénom 28</v>
      </c>
      <c r="C31" s="115" t="str">
        <f t="shared" si="0"/>
        <v>NOM 28 Prénom 28</v>
      </c>
      <c r="D31" s="26"/>
      <c r="E31" s="27"/>
      <c r="F31" s="27"/>
      <c r="G31" s="27"/>
      <c r="H31" s="27"/>
      <c r="I31" s="27"/>
      <c r="J31" s="27"/>
      <c r="K31" s="28"/>
      <c r="L31" s="12" t="str">
        <f t="shared" si="1"/>
        <v/>
      </c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</row>
    <row r="32" spans="1:35" ht="15.75" thickBot="1" x14ac:dyDescent="0.3">
      <c r="A32" s="38" t="str">
        <f>IF(Orth!A32="","",Orth!A32)</f>
        <v>NOM 29</v>
      </c>
      <c r="B32" s="39" t="str">
        <f>IF(Orth!B32="","",Orth!B32)</f>
        <v>Prénom 29</v>
      </c>
      <c r="C32" s="116" t="str">
        <f t="shared" si="0"/>
        <v>NOM 29 Prénom 29</v>
      </c>
      <c r="D32" s="29"/>
      <c r="E32" s="30"/>
      <c r="F32" s="30"/>
      <c r="G32" s="30"/>
      <c r="H32" s="30"/>
      <c r="I32" s="30"/>
      <c r="J32" s="30"/>
      <c r="K32" s="31"/>
      <c r="L32" s="43" t="str">
        <f t="shared" si="1"/>
        <v/>
      </c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</row>
    <row r="33" spans="1:35" x14ac:dyDescent="0.25">
      <c r="A33" s="5"/>
      <c r="B33" s="5"/>
      <c r="C33" s="5"/>
      <c r="D33" s="6"/>
      <c r="E33" s="6"/>
      <c r="F33" s="6"/>
      <c r="G33" s="6"/>
      <c r="H33" s="6"/>
      <c r="I33" s="6"/>
      <c r="J33" s="6"/>
      <c r="K33" s="6"/>
      <c r="L33" s="7" t="str">
        <f t="shared" ref="L33" si="2">IF(D33="","",AVERAGE(D33:K33))</f>
        <v/>
      </c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</row>
    <row r="34" spans="1:35" x14ac:dyDescent="0.25">
      <c r="A34" s="5"/>
      <c r="B34" s="5"/>
      <c r="C34" s="5"/>
      <c r="D34" s="6"/>
      <c r="E34" s="6"/>
      <c r="F34" s="6"/>
      <c r="G34" s="6"/>
      <c r="H34" s="6"/>
      <c r="I34" s="6"/>
      <c r="J34" s="6"/>
      <c r="K34" s="6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</row>
    <row r="35" spans="1:35" x14ac:dyDescent="0.25">
      <c r="A35" s="5"/>
      <c r="B35" s="5"/>
      <c r="C35" s="5"/>
      <c r="D35" s="6"/>
      <c r="E35" s="6"/>
      <c r="F35" s="6"/>
      <c r="G35" s="6"/>
      <c r="H35" s="6"/>
      <c r="I35" s="6"/>
      <c r="J35" s="6"/>
      <c r="K35" s="6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</row>
    <row r="36" spans="1:35" x14ac:dyDescent="0.25">
      <c r="A36" s="5"/>
      <c r="B36" s="5"/>
      <c r="C36" s="5"/>
      <c r="D36" s="6"/>
      <c r="E36" s="6"/>
      <c r="F36" s="6"/>
      <c r="G36" s="6"/>
      <c r="H36" s="6"/>
      <c r="I36" s="6"/>
      <c r="J36" s="6"/>
      <c r="K36" s="6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</row>
    <row r="37" spans="1:35" x14ac:dyDescent="0.25">
      <c r="A37" s="5"/>
      <c r="B37" s="5"/>
      <c r="C37" s="5"/>
      <c r="D37" s="6"/>
      <c r="E37" s="6"/>
      <c r="F37" s="6"/>
      <c r="G37" s="6"/>
      <c r="H37" s="6"/>
      <c r="I37" s="6"/>
      <c r="J37" s="6"/>
      <c r="K37" s="6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</row>
    <row r="38" spans="1:35" x14ac:dyDescent="0.25">
      <c r="A38" s="5"/>
      <c r="B38" s="5"/>
      <c r="C38" s="5"/>
      <c r="D38" s="6"/>
      <c r="E38" s="6"/>
      <c r="F38" s="6"/>
      <c r="G38" s="6"/>
      <c r="H38" s="6"/>
      <c r="I38" s="6"/>
      <c r="J38" s="6"/>
      <c r="K38" s="6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</row>
    <row r="39" spans="1:35" x14ac:dyDescent="0.25">
      <c r="A39" s="5"/>
      <c r="B39" s="5"/>
      <c r="C39" s="5"/>
      <c r="D39" s="6"/>
      <c r="E39" s="6"/>
      <c r="F39" s="6"/>
      <c r="G39" s="6"/>
      <c r="H39" s="6"/>
      <c r="I39" s="6"/>
      <c r="J39" s="6"/>
      <c r="K39" s="6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</row>
    <row r="40" spans="1:35" x14ac:dyDescent="0.25">
      <c r="A40" s="5"/>
      <c r="B40" s="5"/>
      <c r="C40" s="5"/>
      <c r="D40" s="6"/>
      <c r="E40" s="6"/>
      <c r="F40" s="6"/>
      <c r="G40" s="6"/>
      <c r="H40" s="6"/>
      <c r="I40" s="6"/>
      <c r="J40" s="6"/>
      <c r="K40" s="6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</row>
    <row r="41" spans="1:35" x14ac:dyDescent="0.25">
      <c r="A41" s="5"/>
      <c r="B41" s="5"/>
      <c r="C41" s="5"/>
      <c r="D41" s="6"/>
      <c r="E41" s="6"/>
      <c r="F41" s="6"/>
      <c r="G41" s="6"/>
      <c r="H41" s="6"/>
      <c r="I41" s="6"/>
      <c r="J41" s="6"/>
      <c r="K41" s="6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</row>
    <row r="42" spans="1:35" x14ac:dyDescent="0.25">
      <c r="A42" s="5"/>
      <c r="B42" s="5"/>
      <c r="C42" s="5"/>
      <c r="D42" s="6"/>
      <c r="E42" s="6"/>
      <c r="F42" s="6"/>
      <c r="G42" s="6"/>
      <c r="H42" s="6"/>
      <c r="I42" s="6"/>
      <c r="J42" s="6"/>
      <c r="K42" s="6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</row>
    <row r="43" spans="1:35" x14ac:dyDescent="0.25">
      <c r="A43" s="5"/>
      <c r="B43" s="5"/>
      <c r="C43" s="5"/>
      <c r="D43" s="6"/>
      <c r="E43" s="6"/>
      <c r="F43" s="6"/>
      <c r="G43" s="6"/>
      <c r="H43" s="6"/>
      <c r="I43" s="6"/>
      <c r="J43" s="6"/>
      <c r="K43" s="6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</row>
    <row r="44" spans="1:35" x14ac:dyDescent="0.25">
      <c r="A44" s="5"/>
      <c r="B44" s="5"/>
      <c r="C44" s="5"/>
      <c r="D44" s="6"/>
      <c r="E44" s="6"/>
      <c r="F44" s="6"/>
      <c r="G44" s="6"/>
      <c r="H44" s="6"/>
      <c r="I44" s="6"/>
      <c r="J44" s="6"/>
      <c r="K44" s="6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</row>
    <row r="45" spans="1:35" x14ac:dyDescent="0.25">
      <c r="A45" s="5"/>
      <c r="B45" s="5"/>
      <c r="C45" s="5"/>
      <c r="D45" s="6"/>
      <c r="E45" s="6"/>
      <c r="F45" s="6"/>
      <c r="G45" s="6"/>
      <c r="H45" s="6"/>
      <c r="I45" s="6"/>
      <c r="J45" s="6"/>
      <c r="K45" s="6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</row>
    <row r="46" spans="1:35" x14ac:dyDescent="0.25">
      <c r="A46" s="5"/>
      <c r="B46" s="5"/>
      <c r="C46" s="5"/>
      <c r="D46" s="6"/>
      <c r="E46" s="6"/>
      <c r="F46" s="6"/>
      <c r="G46" s="6"/>
      <c r="H46" s="6"/>
      <c r="I46" s="6"/>
      <c r="J46" s="6"/>
      <c r="K46" s="6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</row>
    <row r="47" spans="1:35" x14ac:dyDescent="0.25">
      <c r="A47" s="5"/>
      <c r="B47" s="5"/>
      <c r="C47" s="5"/>
      <c r="D47" s="6"/>
      <c r="E47" s="6"/>
      <c r="F47" s="6"/>
      <c r="G47" s="6"/>
      <c r="H47" s="6"/>
      <c r="I47" s="6"/>
      <c r="J47" s="6"/>
      <c r="K47" s="6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</row>
    <row r="48" spans="1:35" x14ac:dyDescent="0.25">
      <c r="A48" s="5"/>
      <c r="B48" s="5"/>
      <c r="C48" s="5"/>
      <c r="D48" s="6"/>
      <c r="E48" s="6"/>
      <c r="F48" s="6"/>
      <c r="G48" s="6"/>
      <c r="H48" s="6"/>
      <c r="I48" s="6"/>
      <c r="J48" s="6"/>
      <c r="K48" s="6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</row>
    <row r="49" spans="1:35" x14ac:dyDescent="0.25">
      <c r="A49" s="5"/>
      <c r="B49" s="5"/>
      <c r="C49" s="5"/>
      <c r="D49" s="6"/>
      <c r="E49" s="6"/>
      <c r="F49" s="6"/>
      <c r="G49" s="6"/>
      <c r="H49" s="6"/>
      <c r="I49" s="6"/>
      <c r="J49" s="6"/>
      <c r="K49" s="6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</row>
    <row r="50" spans="1:35" x14ac:dyDescent="0.25">
      <c r="A50" s="5"/>
      <c r="B50" s="5"/>
      <c r="C50" s="5"/>
      <c r="D50" s="6"/>
      <c r="E50" s="6"/>
      <c r="F50" s="6"/>
      <c r="G50" s="6"/>
      <c r="H50" s="6"/>
      <c r="I50" s="6"/>
      <c r="J50" s="6"/>
      <c r="K50" s="6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</row>
    <row r="51" spans="1:35" x14ac:dyDescent="0.25">
      <c r="A51" s="5"/>
      <c r="B51" s="5"/>
      <c r="C51" s="5"/>
      <c r="D51" s="6"/>
      <c r="E51" s="6"/>
      <c r="F51" s="6"/>
      <c r="G51" s="6"/>
      <c r="H51" s="6"/>
      <c r="I51" s="6"/>
      <c r="J51" s="6"/>
      <c r="K51" s="6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</row>
    <row r="52" spans="1:35" x14ac:dyDescent="0.25">
      <c r="A52" s="5"/>
      <c r="B52" s="5"/>
      <c r="C52" s="5"/>
      <c r="D52" s="6"/>
      <c r="E52" s="6"/>
      <c r="F52" s="6"/>
      <c r="G52" s="6"/>
      <c r="H52" s="6"/>
      <c r="I52" s="6"/>
      <c r="J52" s="6"/>
      <c r="K52" s="6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</row>
    <row r="53" spans="1:35" x14ac:dyDescent="0.25">
      <c r="A53" s="5"/>
      <c r="B53" s="5"/>
      <c r="C53" s="5"/>
      <c r="D53" s="6"/>
      <c r="E53" s="6"/>
      <c r="F53" s="6"/>
      <c r="G53" s="6"/>
      <c r="H53" s="6"/>
      <c r="I53" s="6"/>
      <c r="J53" s="6"/>
      <c r="K53" s="6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</row>
    <row r="54" spans="1:35" x14ac:dyDescent="0.25">
      <c r="A54" s="5"/>
      <c r="B54" s="5"/>
      <c r="C54" s="5"/>
      <c r="D54" s="6"/>
      <c r="E54" s="6"/>
      <c r="F54" s="6"/>
      <c r="G54" s="6"/>
      <c r="H54" s="6"/>
      <c r="I54" s="6"/>
      <c r="J54" s="6"/>
      <c r="K54" s="6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</row>
    <row r="55" spans="1:35" x14ac:dyDescent="0.25">
      <c r="A55" s="5"/>
      <c r="B55" s="5"/>
      <c r="C55" s="5"/>
      <c r="D55" s="6"/>
      <c r="E55" s="6"/>
      <c r="F55" s="6"/>
      <c r="G55" s="6"/>
      <c r="H55" s="6"/>
      <c r="I55" s="6"/>
      <c r="J55" s="6"/>
      <c r="K55" s="6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</row>
    <row r="56" spans="1:35" x14ac:dyDescent="0.25">
      <c r="A56" s="5"/>
      <c r="B56" s="5"/>
      <c r="C56" s="5"/>
      <c r="D56" s="6"/>
      <c r="E56" s="6"/>
      <c r="F56" s="6"/>
      <c r="G56" s="6"/>
      <c r="H56" s="6"/>
      <c r="I56" s="6"/>
      <c r="J56" s="6"/>
      <c r="K56" s="6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</row>
    <row r="57" spans="1:35" x14ac:dyDescent="0.25">
      <c r="A57" s="5"/>
      <c r="B57" s="5"/>
      <c r="C57" s="5"/>
      <c r="D57" s="6"/>
      <c r="E57" s="6"/>
      <c r="F57" s="6"/>
      <c r="G57" s="6"/>
      <c r="H57" s="6"/>
      <c r="I57" s="6"/>
      <c r="J57" s="6"/>
      <c r="K57" s="6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</row>
    <row r="58" spans="1:35" x14ac:dyDescent="0.25">
      <c r="A58" s="5"/>
      <c r="B58" s="5"/>
      <c r="C58" s="5"/>
      <c r="D58" s="6"/>
      <c r="E58" s="6"/>
      <c r="F58" s="6"/>
      <c r="G58" s="6"/>
      <c r="H58" s="6"/>
      <c r="I58" s="6"/>
      <c r="J58" s="6"/>
      <c r="K58" s="6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</row>
    <row r="59" spans="1:35" x14ac:dyDescent="0.25">
      <c r="A59" s="5"/>
      <c r="B59" s="5"/>
      <c r="C59" s="5"/>
      <c r="D59" s="6"/>
      <c r="E59" s="6"/>
      <c r="F59" s="6"/>
      <c r="G59" s="6"/>
      <c r="H59" s="6"/>
      <c r="I59" s="6"/>
      <c r="J59" s="6"/>
      <c r="K59" s="6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</row>
    <row r="60" spans="1:35" x14ac:dyDescent="0.25">
      <c r="A60" s="5"/>
      <c r="B60" s="5"/>
      <c r="C60" s="5"/>
      <c r="D60" s="6"/>
      <c r="E60" s="6"/>
      <c r="F60" s="6"/>
      <c r="G60" s="6"/>
      <c r="H60" s="6"/>
      <c r="I60" s="6"/>
      <c r="J60" s="6"/>
      <c r="K60" s="6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</row>
    <row r="61" spans="1:35" x14ac:dyDescent="0.25">
      <c r="A61" s="5"/>
      <c r="B61" s="5"/>
      <c r="C61" s="5"/>
      <c r="D61" s="6"/>
      <c r="E61" s="6"/>
      <c r="F61" s="6"/>
      <c r="G61" s="6"/>
      <c r="H61" s="6"/>
      <c r="I61" s="6"/>
      <c r="J61" s="6"/>
      <c r="K61" s="6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</row>
    <row r="62" spans="1:35" x14ac:dyDescent="0.25">
      <c r="A62" s="5"/>
      <c r="B62" s="5"/>
      <c r="C62" s="5"/>
      <c r="D62" s="6"/>
      <c r="E62" s="6"/>
      <c r="F62" s="6"/>
      <c r="G62" s="6"/>
      <c r="H62" s="6"/>
      <c r="I62" s="6"/>
      <c r="J62" s="6"/>
      <c r="K62" s="6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</row>
    <row r="63" spans="1:35" x14ac:dyDescent="0.25">
      <c r="A63" s="5"/>
      <c r="B63" s="5"/>
      <c r="C63" s="5"/>
      <c r="D63" s="6"/>
      <c r="E63" s="6"/>
      <c r="F63" s="6"/>
      <c r="G63" s="6"/>
      <c r="H63" s="6"/>
      <c r="I63" s="6"/>
      <c r="J63" s="6"/>
      <c r="K63" s="6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</row>
    <row r="64" spans="1:35" x14ac:dyDescent="0.25">
      <c r="A64" s="5"/>
      <c r="B64" s="5"/>
      <c r="C64" s="5"/>
      <c r="D64" s="6"/>
      <c r="E64" s="6"/>
      <c r="F64" s="6"/>
      <c r="G64" s="6"/>
      <c r="H64" s="6"/>
      <c r="I64" s="6"/>
      <c r="J64" s="6"/>
      <c r="K64" s="6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</row>
    <row r="65" spans="1:35" x14ac:dyDescent="0.25">
      <c r="A65" s="5"/>
      <c r="B65" s="5"/>
      <c r="C65" s="5"/>
      <c r="D65" s="6"/>
      <c r="E65" s="6"/>
      <c r="F65" s="6"/>
      <c r="G65" s="6"/>
      <c r="H65" s="6"/>
      <c r="I65" s="6"/>
      <c r="J65" s="6"/>
      <c r="K65" s="6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</row>
    <row r="66" spans="1:35" x14ac:dyDescent="0.25">
      <c r="A66" s="5"/>
      <c r="B66" s="5"/>
      <c r="C66" s="5"/>
      <c r="D66" s="6"/>
      <c r="E66" s="6"/>
      <c r="F66" s="6"/>
      <c r="G66" s="6"/>
      <c r="H66" s="6"/>
      <c r="I66" s="6"/>
      <c r="J66" s="6"/>
      <c r="K66" s="6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</row>
    <row r="67" spans="1:35" x14ac:dyDescent="0.25">
      <c r="A67" s="5"/>
      <c r="B67" s="5"/>
      <c r="C67" s="5"/>
      <c r="D67" s="6"/>
      <c r="E67" s="6"/>
      <c r="F67" s="6"/>
      <c r="G67" s="6"/>
      <c r="H67" s="6"/>
      <c r="I67" s="6"/>
      <c r="J67" s="6"/>
      <c r="K67" s="6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</row>
    <row r="68" spans="1:35" x14ac:dyDescent="0.25">
      <c r="A68" s="5"/>
      <c r="B68" s="5"/>
      <c r="C68" s="5"/>
      <c r="D68" s="6"/>
      <c r="E68" s="6"/>
      <c r="F68" s="6"/>
      <c r="G68" s="6"/>
      <c r="H68" s="6"/>
      <c r="I68" s="6"/>
      <c r="J68" s="6"/>
      <c r="K68" s="6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</row>
    <row r="69" spans="1:35" x14ac:dyDescent="0.25">
      <c r="A69" s="5"/>
      <c r="B69" s="5"/>
      <c r="C69" s="5"/>
      <c r="D69" s="6"/>
      <c r="E69" s="6"/>
      <c r="F69" s="6"/>
      <c r="G69" s="6"/>
      <c r="H69" s="6"/>
      <c r="I69" s="6"/>
      <c r="J69" s="6"/>
      <c r="K69" s="6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</row>
    <row r="70" spans="1:35" x14ac:dyDescent="0.25">
      <c r="A70" s="5"/>
      <c r="B70" s="5"/>
      <c r="C70" s="5"/>
      <c r="D70" s="6"/>
      <c r="E70" s="6"/>
      <c r="F70" s="6"/>
      <c r="G70" s="6"/>
      <c r="H70" s="6"/>
      <c r="I70" s="6"/>
      <c r="J70" s="6"/>
      <c r="K70" s="6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</row>
    <row r="71" spans="1:35" x14ac:dyDescent="0.25">
      <c r="A71" s="5"/>
      <c r="B71" s="5"/>
      <c r="C71" s="5"/>
      <c r="D71" s="6"/>
      <c r="E71" s="6"/>
      <c r="F71" s="6"/>
      <c r="G71" s="6"/>
      <c r="H71" s="6"/>
      <c r="I71" s="6"/>
      <c r="J71" s="6"/>
      <c r="K71" s="6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</row>
  </sheetData>
  <sheetProtection sheet="1" objects="1" scenarios="1"/>
  <mergeCells count="5">
    <mergeCell ref="D1:K1"/>
    <mergeCell ref="A1:B1"/>
    <mergeCell ref="P3:X21"/>
    <mergeCell ref="Q24:R24"/>
    <mergeCell ref="Q25:R26"/>
  </mergeCells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00FF"/>
  </sheetPr>
  <dimension ref="A1:AI71"/>
  <sheetViews>
    <sheetView workbookViewId="0">
      <selection sqref="A1:B1"/>
    </sheetView>
  </sheetViews>
  <sheetFormatPr baseColWidth="10" defaultRowHeight="15" x14ac:dyDescent="0.25"/>
  <cols>
    <col min="1" max="2" width="20.7109375" style="2" customWidth="1"/>
    <col min="3" max="3" width="35.7109375" style="2" customWidth="1"/>
    <col min="4" max="11" width="6.7109375" style="3" customWidth="1"/>
    <col min="12" max="12" width="13" style="1" bestFit="1" customWidth="1"/>
    <col min="13" max="15" width="11.42578125" style="1"/>
    <col min="16" max="16" width="2.7109375" style="1" customWidth="1"/>
    <col min="17" max="17" width="16.28515625" style="1" customWidth="1"/>
    <col min="18" max="18" width="2.7109375" style="1" customWidth="1"/>
    <col min="19" max="19" width="16.28515625" style="1" customWidth="1"/>
    <col min="20" max="20" width="2.7109375" style="1" customWidth="1"/>
    <col min="21" max="21" width="16.28515625" style="1" customWidth="1"/>
    <col min="22" max="22" width="2.7109375" style="1" customWidth="1"/>
    <col min="23" max="23" width="16.28515625" style="1" customWidth="1"/>
    <col min="24" max="24" width="2.7109375" customWidth="1"/>
  </cols>
  <sheetData>
    <row r="1" spans="1:35" ht="15.75" thickBot="1" x14ac:dyDescent="0.3">
      <c r="A1" s="197" t="s">
        <v>56</v>
      </c>
      <c r="B1" s="198"/>
      <c r="C1" s="103" t="str">
        <f>Orth!C1</f>
        <v>Période 1 - septembre-octobre</v>
      </c>
      <c r="D1" s="194" t="s">
        <v>4</v>
      </c>
      <c r="E1" s="195"/>
      <c r="F1" s="195"/>
      <c r="G1" s="195"/>
      <c r="H1" s="195"/>
      <c r="I1" s="195"/>
      <c r="J1" s="195"/>
      <c r="K1" s="196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</row>
    <row r="2" spans="1:35" ht="15.75" thickBot="1" x14ac:dyDescent="0.3">
      <c r="A2" s="5"/>
      <c r="B2" s="5"/>
      <c r="C2" s="5"/>
      <c r="D2" s="6"/>
      <c r="E2" s="6"/>
      <c r="F2" s="6"/>
      <c r="G2" s="6"/>
      <c r="H2" s="6"/>
      <c r="I2" s="6"/>
      <c r="J2" s="6"/>
      <c r="K2" s="6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</row>
    <row r="3" spans="1:35" ht="15.75" thickBot="1" x14ac:dyDescent="0.3">
      <c r="A3" s="4" t="s">
        <v>0</v>
      </c>
      <c r="B3" s="14" t="s">
        <v>1</v>
      </c>
      <c r="C3" s="16" t="s">
        <v>46</v>
      </c>
      <c r="D3" s="13">
        <v>1</v>
      </c>
      <c r="E3" s="15">
        <v>2</v>
      </c>
      <c r="F3" s="15">
        <v>3</v>
      </c>
      <c r="G3" s="15">
        <v>4</v>
      </c>
      <c r="H3" s="15">
        <v>5</v>
      </c>
      <c r="I3" s="15">
        <v>6</v>
      </c>
      <c r="J3" s="15">
        <v>7</v>
      </c>
      <c r="K3" s="17" t="s">
        <v>2</v>
      </c>
      <c r="L3" s="11" t="s">
        <v>3</v>
      </c>
      <c r="M3" s="7"/>
      <c r="N3" s="7"/>
      <c r="O3" s="7"/>
      <c r="P3" s="201"/>
      <c r="Q3" s="202"/>
      <c r="R3" s="202"/>
      <c r="S3" s="202"/>
      <c r="T3" s="202"/>
      <c r="U3" s="202"/>
      <c r="V3" s="202"/>
      <c r="W3" s="202"/>
      <c r="X3" s="203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</row>
    <row r="4" spans="1:35" x14ac:dyDescent="0.25">
      <c r="A4" s="36" t="str">
        <f>IF(Orth!A4="","",Orth!A4)</f>
        <v>NOM 01</v>
      </c>
      <c r="B4" s="37" t="str">
        <f>IF(Orth!B4="","",Orth!B4)</f>
        <v>Prénom 01</v>
      </c>
      <c r="C4" s="115" t="str">
        <f>CONCATENATE(A4," ",B4)</f>
        <v>NOM 01 Prénom 01</v>
      </c>
      <c r="D4" s="23"/>
      <c r="E4" s="24"/>
      <c r="F4" s="24"/>
      <c r="G4" s="24"/>
      <c r="H4" s="24"/>
      <c r="I4" s="24"/>
      <c r="J4" s="24"/>
      <c r="K4" s="25"/>
      <c r="L4" s="12" t="str">
        <f>IF(COUNT(D4:K4)&gt;0,AVERAGE(D4:K4),"")</f>
        <v/>
      </c>
      <c r="M4" s="7"/>
      <c r="N4" s="7"/>
      <c r="O4" s="7"/>
      <c r="P4" s="204"/>
      <c r="Q4" s="205"/>
      <c r="R4" s="205"/>
      <c r="S4" s="205"/>
      <c r="T4" s="205"/>
      <c r="U4" s="205"/>
      <c r="V4" s="205"/>
      <c r="W4" s="205"/>
      <c r="X4" s="206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</row>
    <row r="5" spans="1:35" x14ac:dyDescent="0.25">
      <c r="A5" s="36" t="str">
        <f>IF(Orth!A5="","",Orth!A5)</f>
        <v>NOM 02</v>
      </c>
      <c r="B5" s="37" t="str">
        <f>IF(Orth!B5="","",Orth!B5)</f>
        <v>Prénom 02</v>
      </c>
      <c r="C5" s="115" t="str">
        <f t="shared" ref="C5:C32" si="0">CONCATENATE(A5," ",B5)</f>
        <v>NOM 02 Prénom 02</v>
      </c>
      <c r="D5" s="26"/>
      <c r="E5" s="27"/>
      <c r="F5" s="27"/>
      <c r="G5" s="27"/>
      <c r="H5" s="27"/>
      <c r="I5" s="27"/>
      <c r="J5" s="27"/>
      <c r="K5" s="28"/>
      <c r="L5" s="12" t="str">
        <f t="shared" ref="L5:L32" si="1">IF(COUNT(D5:K5)&gt;0,AVERAGE(D5:K5),"")</f>
        <v/>
      </c>
      <c r="M5" s="7"/>
      <c r="N5" s="7"/>
      <c r="O5" s="7"/>
      <c r="P5" s="204"/>
      <c r="Q5" s="205"/>
      <c r="R5" s="205"/>
      <c r="S5" s="205"/>
      <c r="T5" s="205"/>
      <c r="U5" s="205"/>
      <c r="V5" s="205"/>
      <c r="W5" s="205"/>
      <c r="X5" s="206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</row>
    <row r="6" spans="1:35" x14ac:dyDescent="0.25">
      <c r="A6" s="36" t="str">
        <f>IF(Orth!A6="","",Orth!A6)</f>
        <v>NOM 03</v>
      </c>
      <c r="B6" s="37" t="str">
        <f>IF(Orth!B6="","",Orth!B6)</f>
        <v>Prénom 03</v>
      </c>
      <c r="C6" s="115" t="str">
        <f t="shared" si="0"/>
        <v>NOM 03 Prénom 03</v>
      </c>
      <c r="D6" s="26"/>
      <c r="E6" s="27"/>
      <c r="F6" s="27"/>
      <c r="G6" s="27"/>
      <c r="H6" s="27"/>
      <c r="I6" s="27"/>
      <c r="J6" s="27"/>
      <c r="K6" s="28"/>
      <c r="L6" s="12" t="str">
        <f t="shared" si="1"/>
        <v/>
      </c>
      <c r="M6" s="7"/>
      <c r="N6" s="7"/>
      <c r="O6" s="7"/>
      <c r="P6" s="204"/>
      <c r="Q6" s="205"/>
      <c r="R6" s="205"/>
      <c r="S6" s="205"/>
      <c r="T6" s="205"/>
      <c r="U6" s="205"/>
      <c r="V6" s="205"/>
      <c r="W6" s="205"/>
      <c r="X6" s="206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x14ac:dyDescent="0.25">
      <c r="A7" s="36" t="str">
        <f>IF(Orth!A7="","",Orth!A7)</f>
        <v>NOM 04</v>
      </c>
      <c r="B7" s="37" t="str">
        <f>IF(Orth!B7="","",Orth!B7)</f>
        <v>Prénom 04</v>
      </c>
      <c r="C7" s="115" t="str">
        <f t="shared" si="0"/>
        <v>NOM 04 Prénom 04</v>
      </c>
      <c r="D7" s="26"/>
      <c r="E7" s="27"/>
      <c r="F7" s="27"/>
      <c r="G7" s="27"/>
      <c r="H7" s="27"/>
      <c r="I7" s="27"/>
      <c r="J7" s="27"/>
      <c r="K7" s="28"/>
      <c r="L7" s="12" t="str">
        <f t="shared" si="1"/>
        <v/>
      </c>
      <c r="M7" s="7"/>
      <c r="N7" s="7"/>
      <c r="O7" s="7"/>
      <c r="P7" s="204"/>
      <c r="Q7" s="205"/>
      <c r="R7" s="205"/>
      <c r="S7" s="205"/>
      <c r="T7" s="205"/>
      <c r="U7" s="205"/>
      <c r="V7" s="205"/>
      <c r="W7" s="205"/>
      <c r="X7" s="206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</row>
    <row r="8" spans="1:35" x14ac:dyDescent="0.25">
      <c r="A8" s="36" t="str">
        <f>IF(Orth!A8="","",Orth!A8)</f>
        <v>NOM 05</v>
      </c>
      <c r="B8" s="37" t="str">
        <f>IF(Orth!B8="","",Orth!B8)</f>
        <v>Prénom 05</v>
      </c>
      <c r="C8" s="115" t="str">
        <f t="shared" si="0"/>
        <v>NOM 05 Prénom 05</v>
      </c>
      <c r="D8" s="26"/>
      <c r="E8" s="27"/>
      <c r="F8" s="27"/>
      <c r="G8" s="27"/>
      <c r="H8" s="27"/>
      <c r="I8" s="27"/>
      <c r="J8" s="27"/>
      <c r="K8" s="28"/>
      <c r="L8" s="12" t="str">
        <f t="shared" si="1"/>
        <v/>
      </c>
      <c r="M8" s="7"/>
      <c r="N8" s="7"/>
      <c r="O8" s="7"/>
      <c r="P8" s="204"/>
      <c r="Q8" s="205"/>
      <c r="R8" s="205"/>
      <c r="S8" s="205"/>
      <c r="T8" s="205"/>
      <c r="U8" s="205"/>
      <c r="V8" s="205"/>
      <c r="W8" s="205"/>
      <c r="X8" s="206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</row>
    <row r="9" spans="1:35" x14ac:dyDescent="0.25">
      <c r="A9" s="36" t="str">
        <f>IF(Orth!A9="","",Orth!A9)</f>
        <v>NOM 06</v>
      </c>
      <c r="B9" s="37" t="str">
        <f>IF(Orth!B9="","",Orth!B9)</f>
        <v>Prénom 06</v>
      </c>
      <c r="C9" s="115" t="str">
        <f t="shared" si="0"/>
        <v>NOM 06 Prénom 06</v>
      </c>
      <c r="D9" s="26"/>
      <c r="E9" s="27"/>
      <c r="F9" s="27"/>
      <c r="G9" s="27"/>
      <c r="H9" s="27"/>
      <c r="I9" s="27"/>
      <c r="J9" s="27"/>
      <c r="K9" s="28"/>
      <c r="L9" s="12" t="str">
        <f t="shared" si="1"/>
        <v/>
      </c>
      <c r="M9" s="7"/>
      <c r="N9" s="7"/>
      <c r="O9" s="7"/>
      <c r="P9" s="204"/>
      <c r="Q9" s="205"/>
      <c r="R9" s="205"/>
      <c r="S9" s="205"/>
      <c r="T9" s="205"/>
      <c r="U9" s="205"/>
      <c r="V9" s="205"/>
      <c r="W9" s="205"/>
      <c r="X9" s="206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</row>
    <row r="10" spans="1:35" x14ac:dyDescent="0.25">
      <c r="A10" s="36" t="str">
        <f>IF(Orth!A10="","",Orth!A10)</f>
        <v>NOM 07</v>
      </c>
      <c r="B10" s="37" t="str">
        <f>IF(Orth!B10="","",Orth!B10)</f>
        <v>Prénom 07</v>
      </c>
      <c r="C10" s="115" t="str">
        <f t="shared" si="0"/>
        <v>NOM 07 Prénom 07</v>
      </c>
      <c r="D10" s="26"/>
      <c r="E10" s="27"/>
      <c r="F10" s="27"/>
      <c r="G10" s="27"/>
      <c r="H10" s="27"/>
      <c r="I10" s="27"/>
      <c r="J10" s="27"/>
      <c r="K10" s="28"/>
      <c r="L10" s="12" t="str">
        <f t="shared" si="1"/>
        <v/>
      </c>
      <c r="M10" s="7"/>
      <c r="N10" s="7"/>
      <c r="O10" s="7"/>
      <c r="P10" s="204"/>
      <c r="Q10" s="205"/>
      <c r="R10" s="205"/>
      <c r="S10" s="205"/>
      <c r="T10" s="205"/>
      <c r="U10" s="205"/>
      <c r="V10" s="205"/>
      <c r="W10" s="205"/>
      <c r="X10" s="206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</row>
    <row r="11" spans="1:35" x14ac:dyDescent="0.25">
      <c r="A11" s="36" t="str">
        <f>IF(Orth!A11="","",Orth!A11)</f>
        <v>NOM 08</v>
      </c>
      <c r="B11" s="37" t="str">
        <f>IF(Orth!B11="","",Orth!B11)</f>
        <v>Prénom 08</v>
      </c>
      <c r="C11" s="115" t="str">
        <f t="shared" si="0"/>
        <v>NOM 08 Prénom 08</v>
      </c>
      <c r="D11" s="26"/>
      <c r="E11" s="27"/>
      <c r="F11" s="27"/>
      <c r="G11" s="27"/>
      <c r="H11" s="27"/>
      <c r="I11" s="27"/>
      <c r="J11" s="27"/>
      <c r="K11" s="28"/>
      <c r="L11" s="12" t="str">
        <f t="shared" si="1"/>
        <v/>
      </c>
      <c r="M11" s="7"/>
      <c r="N11" s="7"/>
      <c r="O11" s="7"/>
      <c r="P11" s="204"/>
      <c r="Q11" s="205"/>
      <c r="R11" s="205"/>
      <c r="S11" s="205"/>
      <c r="T11" s="205"/>
      <c r="U11" s="205"/>
      <c r="V11" s="205"/>
      <c r="W11" s="205"/>
      <c r="X11" s="206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</row>
    <row r="12" spans="1:35" x14ac:dyDescent="0.25">
      <c r="A12" s="36" t="str">
        <f>IF(Orth!A12="","",Orth!A12)</f>
        <v>NOM 09</v>
      </c>
      <c r="B12" s="37" t="str">
        <f>IF(Orth!B12="","",Orth!B12)</f>
        <v>Prénom 09</v>
      </c>
      <c r="C12" s="115" t="str">
        <f t="shared" si="0"/>
        <v>NOM 09 Prénom 09</v>
      </c>
      <c r="D12" s="26"/>
      <c r="E12" s="27"/>
      <c r="F12" s="27"/>
      <c r="G12" s="27"/>
      <c r="H12" s="27"/>
      <c r="I12" s="27"/>
      <c r="J12" s="27"/>
      <c r="K12" s="28"/>
      <c r="L12" s="12" t="str">
        <f t="shared" si="1"/>
        <v/>
      </c>
      <c r="M12" s="7"/>
      <c r="N12" s="7"/>
      <c r="O12" s="7"/>
      <c r="P12" s="204"/>
      <c r="Q12" s="205"/>
      <c r="R12" s="205"/>
      <c r="S12" s="205"/>
      <c r="T12" s="205"/>
      <c r="U12" s="205"/>
      <c r="V12" s="205"/>
      <c r="W12" s="205"/>
      <c r="X12" s="206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</row>
    <row r="13" spans="1:35" x14ac:dyDescent="0.25">
      <c r="A13" s="36" t="str">
        <f>IF(Orth!A13="","",Orth!A13)</f>
        <v>NOM 10</v>
      </c>
      <c r="B13" s="37" t="str">
        <f>IF(Orth!B13="","",Orth!B13)</f>
        <v>Prénom 10</v>
      </c>
      <c r="C13" s="115" t="str">
        <f t="shared" si="0"/>
        <v>NOM 10 Prénom 10</v>
      </c>
      <c r="D13" s="26"/>
      <c r="E13" s="27"/>
      <c r="F13" s="27"/>
      <c r="G13" s="27"/>
      <c r="H13" s="27"/>
      <c r="I13" s="27"/>
      <c r="J13" s="27"/>
      <c r="K13" s="28"/>
      <c r="L13" s="12" t="str">
        <f t="shared" si="1"/>
        <v/>
      </c>
      <c r="M13" s="7"/>
      <c r="N13" s="7"/>
      <c r="O13" s="7"/>
      <c r="P13" s="204"/>
      <c r="Q13" s="205"/>
      <c r="R13" s="205"/>
      <c r="S13" s="205"/>
      <c r="T13" s="205"/>
      <c r="U13" s="205"/>
      <c r="V13" s="205"/>
      <c r="W13" s="205"/>
      <c r="X13" s="206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</row>
    <row r="14" spans="1:35" x14ac:dyDescent="0.25">
      <c r="A14" s="36" t="str">
        <f>IF(Orth!A14="","",Orth!A14)</f>
        <v>NOM 11</v>
      </c>
      <c r="B14" s="37" t="str">
        <f>IF(Orth!B14="","",Orth!B14)</f>
        <v>Prénom 11</v>
      </c>
      <c r="C14" s="115" t="str">
        <f t="shared" si="0"/>
        <v>NOM 11 Prénom 11</v>
      </c>
      <c r="D14" s="26"/>
      <c r="E14" s="27"/>
      <c r="F14" s="27"/>
      <c r="G14" s="27"/>
      <c r="H14" s="27"/>
      <c r="I14" s="27"/>
      <c r="J14" s="27"/>
      <c r="K14" s="28"/>
      <c r="L14" s="12" t="str">
        <f t="shared" si="1"/>
        <v/>
      </c>
      <c r="M14" s="7"/>
      <c r="N14" s="7"/>
      <c r="O14" s="7"/>
      <c r="P14" s="204"/>
      <c r="Q14" s="205"/>
      <c r="R14" s="205"/>
      <c r="S14" s="205"/>
      <c r="T14" s="205"/>
      <c r="U14" s="205"/>
      <c r="V14" s="205"/>
      <c r="W14" s="205"/>
      <c r="X14" s="206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</row>
    <row r="15" spans="1:35" x14ac:dyDescent="0.25">
      <c r="A15" s="36" t="str">
        <f>IF(Orth!A15="","",Orth!A15)</f>
        <v>NOM 12</v>
      </c>
      <c r="B15" s="37" t="str">
        <f>IF(Orth!B15="","",Orth!B15)</f>
        <v>Prénom 12</v>
      </c>
      <c r="C15" s="115" t="str">
        <f t="shared" si="0"/>
        <v>NOM 12 Prénom 12</v>
      </c>
      <c r="D15" s="26"/>
      <c r="E15" s="27"/>
      <c r="F15" s="27"/>
      <c r="G15" s="27"/>
      <c r="H15" s="27"/>
      <c r="I15" s="27"/>
      <c r="J15" s="27"/>
      <c r="K15" s="28"/>
      <c r="L15" s="12" t="str">
        <f t="shared" si="1"/>
        <v/>
      </c>
      <c r="M15" s="7"/>
      <c r="N15" s="7"/>
      <c r="O15" s="7"/>
      <c r="P15" s="204"/>
      <c r="Q15" s="205"/>
      <c r="R15" s="205"/>
      <c r="S15" s="205"/>
      <c r="T15" s="205"/>
      <c r="U15" s="205"/>
      <c r="V15" s="205"/>
      <c r="W15" s="205"/>
      <c r="X15" s="206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</row>
    <row r="16" spans="1:35" x14ac:dyDescent="0.25">
      <c r="A16" s="36" t="str">
        <f>IF(Orth!A16="","",Orth!A16)</f>
        <v>NOM 13</v>
      </c>
      <c r="B16" s="37" t="str">
        <f>IF(Orth!B16="","",Orth!B16)</f>
        <v>Prénom 13</v>
      </c>
      <c r="C16" s="115" t="str">
        <f t="shared" si="0"/>
        <v>NOM 13 Prénom 13</v>
      </c>
      <c r="D16" s="26"/>
      <c r="E16" s="27"/>
      <c r="F16" s="27"/>
      <c r="G16" s="27"/>
      <c r="H16" s="27"/>
      <c r="I16" s="27"/>
      <c r="J16" s="27"/>
      <c r="K16" s="28"/>
      <c r="L16" s="12" t="str">
        <f t="shared" si="1"/>
        <v/>
      </c>
      <c r="M16" s="7"/>
      <c r="N16" s="7"/>
      <c r="O16" s="7"/>
      <c r="P16" s="204"/>
      <c r="Q16" s="205"/>
      <c r="R16" s="205"/>
      <c r="S16" s="205"/>
      <c r="T16" s="205"/>
      <c r="U16" s="205"/>
      <c r="V16" s="205"/>
      <c r="W16" s="205"/>
      <c r="X16" s="206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</row>
    <row r="17" spans="1:35" x14ac:dyDescent="0.25">
      <c r="A17" s="36" t="str">
        <f>IF(Orth!A17="","",Orth!A17)</f>
        <v>NOM 14</v>
      </c>
      <c r="B17" s="37" t="str">
        <f>IF(Orth!B17="","",Orth!B17)</f>
        <v>Prénom 14</v>
      </c>
      <c r="C17" s="115" t="str">
        <f t="shared" si="0"/>
        <v>NOM 14 Prénom 14</v>
      </c>
      <c r="D17" s="26"/>
      <c r="E17" s="27"/>
      <c r="F17" s="27"/>
      <c r="G17" s="27"/>
      <c r="H17" s="27"/>
      <c r="I17" s="27"/>
      <c r="J17" s="27"/>
      <c r="K17" s="28"/>
      <c r="L17" s="12" t="str">
        <f t="shared" si="1"/>
        <v/>
      </c>
      <c r="M17" s="7"/>
      <c r="N17" s="7"/>
      <c r="O17" s="7"/>
      <c r="P17" s="204"/>
      <c r="Q17" s="205"/>
      <c r="R17" s="205"/>
      <c r="S17" s="205"/>
      <c r="T17" s="205"/>
      <c r="U17" s="205"/>
      <c r="V17" s="205"/>
      <c r="W17" s="205"/>
      <c r="X17" s="206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</row>
    <row r="18" spans="1:35" x14ac:dyDescent="0.25">
      <c r="A18" s="36" t="str">
        <f>IF(Orth!A18="","",Orth!A18)</f>
        <v>NOM 15</v>
      </c>
      <c r="B18" s="37" t="str">
        <f>IF(Orth!B18="","",Orth!B18)</f>
        <v>Prénom 15</v>
      </c>
      <c r="C18" s="115" t="str">
        <f t="shared" si="0"/>
        <v>NOM 15 Prénom 15</v>
      </c>
      <c r="D18" s="26"/>
      <c r="E18" s="27"/>
      <c r="F18" s="27"/>
      <c r="G18" s="27"/>
      <c r="H18" s="27"/>
      <c r="I18" s="27"/>
      <c r="J18" s="27"/>
      <c r="K18" s="28"/>
      <c r="L18" s="12" t="str">
        <f t="shared" si="1"/>
        <v/>
      </c>
      <c r="M18" s="7"/>
      <c r="N18" s="7"/>
      <c r="O18" s="7"/>
      <c r="P18" s="204"/>
      <c r="Q18" s="205"/>
      <c r="R18" s="205"/>
      <c r="S18" s="205"/>
      <c r="T18" s="205"/>
      <c r="U18" s="205"/>
      <c r="V18" s="205"/>
      <c r="W18" s="205"/>
      <c r="X18" s="206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</row>
    <row r="19" spans="1:35" x14ac:dyDescent="0.25">
      <c r="A19" s="36" t="str">
        <f>IF(Orth!A19="","",Orth!A19)</f>
        <v>NOM 16</v>
      </c>
      <c r="B19" s="37" t="str">
        <f>IF(Orth!B19="","",Orth!B19)</f>
        <v>Prénom 16</v>
      </c>
      <c r="C19" s="115" t="str">
        <f t="shared" si="0"/>
        <v>NOM 16 Prénom 16</v>
      </c>
      <c r="D19" s="26"/>
      <c r="E19" s="27"/>
      <c r="F19" s="27"/>
      <c r="G19" s="27"/>
      <c r="H19" s="27"/>
      <c r="I19" s="27"/>
      <c r="J19" s="27"/>
      <c r="K19" s="28"/>
      <c r="L19" s="12" t="str">
        <f t="shared" si="1"/>
        <v/>
      </c>
      <c r="M19" s="7"/>
      <c r="N19" s="7"/>
      <c r="O19" s="7"/>
      <c r="P19" s="204"/>
      <c r="Q19" s="205"/>
      <c r="R19" s="205"/>
      <c r="S19" s="205"/>
      <c r="T19" s="205"/>
      <c r="U19" s="205"/>
      <c r="V19" s="205"/>
      <c r="W19" s="205"/>
      <c r="X19" s="206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</row>
    <row r="20" spans="1:35" x14ac:dyDescent="0.25">
      <c r="A20" s="36" t="str">
        <f>IF(Orth!A20="","",Orth!A20)</f>
        <v>NOM 17</v>
      </c>
      <c r="B20" s="37" t="str">
        <f>IF(Orth!B20="","",Orth!B20)</f>
        <v>Prénom 17</v>
      </c>
      <c r="C20" s="115" t="str">
        <f t="shared" si="0"/>
        <v>NOM 17 Prénom 17</v>
      </c>
      <c r="D20" s="26"/>
      <c r="E20" s="27"/>
      <c r="F20" s="27"/>
      <c r="G20" s="27"/>
      <c r="H20" s="27"/>
      <c r="I20" s="27"/>
      <c r="J20" s="27"/>
      <c r="K20" s="28"/>
      <c r="L20" s="12" t="str">
        <f t="shared" si="1"/>
        <v/>
      </c>
      <c r="M20" s="7"/>
      <c r="N20" s="7"/>
      <c r="O20" s="7"/>
      <c r="P20" s="204"/>
      <c r="Q20" s="205"/>
      <c r="R20" s="205"/>
      <c r="S20" s="205"/>
      <c r="T20" s="205"/>
      <c r="U20" s="205"/>
      <c r="V20" s="205"/>
      <c r="W20" s="205"/>
      <c r="X20" s="206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</row>
    <row r="21" spans="1:35" ht="15.75" thickBot="1" x14ac:dyDescent="0.3">
      <c r="A21" s="36" t="str">
        <f>IF(Orth!A21="","",Orth!A21)</f>
        <v>NOM 18</v>
      </c>
      <c r="B21" s="37" t="str">
        <f>IF(Orth!B21="","",Orth!B21)</f>
        <v>Prénom 18</v>
      </c>
      <c r="C21" s="115" t="str">
        <f t="shared" si="0"/>
        <v>NOM 18 Prénom 18</v>
      </c>
      <c r="D21" s="26"/>
      <c r="E21" s="27"/>
      <c r="F21" s="27"/>
      <c r="G21" s="27"/>
      <c r="H21" s="27"/>
      <c r="I21" s="27"/>
      <c r="J21" s="27"/>
      <c r="K21" s="28"/>
      <c r="L21" s="12" t="str">
        <f t="shared" si="1"/>
        <v/>
      </c>
      <c r="M21" s="7"/>
      <c r="N21" s="7"/>
      <c r="O21" s="7"/>
      <c r="P21" s="207"/>
      <c r="Q21" s="208"/>
      <c r="R21" s="208"/>
      <c r="S21" s="208"/>
      <c r="T21" s="208"/>
      <c r="U21" s="208"/>
      <c r="V21" s="208"/>
      <c r="W21" s="208"/>
      <c r="X21" s="209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</row>
    <row r="22" spans="1:35" x14ac:dyDescent="0.25">
      <c r="A22" s="36" t="str">
        <f>IF(Orth!A22="","",Orth!A22)</f>
        <v>NOM 19</v>
      </c>
      <c r="B22" s="37" t="str">
        <f>IF(Orth!B22="","",Orth!B22)</f>
        <v>Prénom 19</v>
      </c>
      <c r="C22" s="115" t="str">
        <f t="shared" si="0"/>
        <v>NOM 19 Prénom 19</v>
      </c>
      <c r="D22" s="26"/>
      <c r="E22" s="27"/>
      <c r="F22" s="27"/>
      <c r="G22" s="27"/>
      <c r="H22" s="27"/>
      <c r="I22" s="27"/>
      <c r="J22" s="27"/>
      <c r="K22" s="28"/>
      <c r="L22" s="12" t="str">
        <f t="shared" si="1"/>
        <v/>
      </c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</row>
    <row r="23" spans="1:35" ht="15.75" thickBot="1" x14ac:dyDescent="0.3">
      <c r="A23" s="36" t="str">
        <f>IF(Orth!A23="","",Orth!A23)</f>
        <v>NOM 20</v>
      </c>
      <c r="B23" s="37" t="str">
        <f>IF(Orth!B23="","",Orth!B23)</f>
        <v>Prénom 20</v>
      </c>
      <c r="C23" s="115" t="str">
        <f t="shared" si="0"/>
        <v>NOM 20 Prénom 20</v>
      </c>
      <c r="D23" s="26"/>
      <c r="E23" s="27"/>
      <c r="F23" s="27"/>
      <c r="G23" s="27"/>
      <c r="H23" s="27"/>
      <c r="I23" s="27"/>
      <c r="J23" s="27"/>
      <c r="K23" s="28"/>
      <c r="L23" s="12" t="str">
        <f t="shared" si="1"/>
        <v/>
      </c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</row>
    <row r="24" spans="1:35" ht="15.75" thickBot="1" x14ac:dyDescent="0.3">
      <c r="A24" s="36" t="str">
        <f>IF(Orth!A24="","",Orth!A24)</f>
        <v>NOM 21</v>
      </c>
      <c r="B24" s="37" t="str">
        <f>IF(Orth!B24="","",Orth!B24)</f>
        <v>Prénom 21</v>
      </c>
      <c r="C24" s="115" t="str">
        <f t="shared" si="0"/>
        <v>NOM 21 Prénom 21</v>
      </c>
      <c r="D24" s="26"/>
      <c r="E24" s="27"/>
      <c r="F24" s="27"/>
      <c r="G24" s="27"/>
      <c r="H24" s="27"/>
      <c r="I24" s="27"/>
      <c r="J24" s="27"/>
      <c r="K24" s="28"/>
      <c r="L24" s="12" t="str">
        <f t="shared" si="1"/>
        <v/>
      </c>
      <c r="M24" s="7"/>
      <c r="N24" s="7"/>
      <c r="O24" s="7"/>
      <c r="P24" s="7"/>
      <c r="Q24" s="211" t="s">
        <v>182</v>
      </c>
      <c r="R24" s="212"/>
      <c r="S24" s="7"/>
      <c r="T24" s="7"/>
      <c r="U24" s="7"/>
      <c r="V24" s="7"/>
      <c r="W24" s="7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</row>
    <row r="25" spans="1:35" ht="15.75" thickBot="1" x14ac:dyDescent="0.3">
      <c r="A25" s="36" t="str">
        <f>IF(Orth!A25="","",Orth!A25)</f>
        <v>NOM 22</v>
      </c>
      <c r="B25" s="37" t="str">
        <f>IF(Orth!B25="","",Orth!B25)</f>
        <v>Prénom 22</v>
      </c>
      <c r="C25" s="115" t="str">
        <f t="shared" si="0"/>
        <v>NOM 22 Prénom 22</v>
      </c>
      <c r="D25" s="26"/>
      <c r="E25" s="27"/>
      <c r="F25" s="27"/>
      <c r="G25" s="27"/>
      <c r="H25" s="27"/>
      <c r="I25" s="27"/>
      <c r="J25" s="27"/>
      <c r="K25" s="28"/>
      <c r="L25" s="12" t="str">
        <f t="shared" si="1"/>
        <v/>
      </c>
      <c r="M25" s="7"/>
      <c r="N25" s="7"/>
      <c r="O25" s="7"/>
      <c r="P25" s="7"/>
      <c r="Q25" s="213" t="str">
        <f>IF(COUNT(L4:L32)&gt;0,AVERAGE(L4:L32),"")</f>
        <v/>
      </c>
      <c r="R25" s="214"/>
      <c r="S25" s="7"/>
      <c r="T25" s="7"/>
      <c r="U25" s="7"/>
      <c r="V25" s="7"/>
      <c r="W25" s="7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</row>
    <row r="26" spans="1:35" ht="15.75" thickBot="1" x14ac:dyDescent="0.3">
      <c r="A26" s="36" t="str">
        <f>IF(Orth!A26="","",Orth!A26)</f>
        <v>NOM 23</v>
      </c>
      <c r="B26" s="37" t="str">
        <f>IF(Orth!B26="","",Orth!B26)</f>
        <v>Prénom 23</v>
      </c>
      <c r="C26" s="115" t="str">
        <f t="shared" si="0"/>
        <v>NOM 23 Prénom 23</v>
      </c>
      <c r="D26" s="26"/>
      <c r="E26" s="27"/>
      <c r="F26" s="27"/>
      <c r="G26" s="27"/>
      <c r="H26" s="27"/>
      <c r="I26" s="27"/>
      <c r="J26" s="27"/>
      <c r="K26" s="28"/>
      <c r="L26" s="12" t="str">
        <f t="shared" si="1"/>
        <v/>
      </c>
      <c r="M26" s="7"/>
      <c r="N26" s="7"/>
      <c r="O26" s="7"/>
      <c r="P26" s="7"/>
      <c r="Q26" s="213"/>
      <c r="R26" s="214"/>
      <c r="S26" s="7"/>
      <c r="T26" s="7"/>
      <c r="U26" s="7"/>
      <c r="V26" s="7"/>
      <c r="W26" s="7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</row>
    <row r="27" spans="1:35" x14ac:dyDescent="0.25">
      <c r="A27" s="36" t="str">
        <f>IF(Orth!A27="","",Orth!A27)</f>
        <v>NOM 24</v>
      </c>
      <c r="B27" s="37" t="str">
        <f>IF(Orth!B27="","",Orth!B27)</f>
        <v>Prénom 24</v>
      </c>
      <c r="C27" s="115" t="str">
        <f t="shared" si="0"/>
        <v>NOM 24 Prénom 24</v>
      </c>
      <c r="D27" s="26"/>
      <c r="E27" s="27"/>
      <c r="F27" s="27"/>
      <c r="G27" s="27"/>
      <c r="H27" s="27"/>
      <c r="I27" s="27"/>
      <c r="J27" s="27"/>
      <c r="K27" s="28"/>
      <c r="L27" s="12" t="str">
        <f t="shared" si="1"/>
        <v/>
      </c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</row>
    <row r="28" spans="1:35" x14ac:dyDescent="0.25">
      <c r="A28" s="36" t="str">
        <f>IF(Orth!A28="","",Orth!A28)</f>
        <v>NOM 25</v>
      </c>
      <c r="B28" s="37" t="str">
        <f>IF(Orth!B28="","",Orth!B28)</f>
        <v>Prénom 25</v>
      </c>
      <c r="C28" s="115" t="str">
        <f t="shared" si="0"/>
        <v>NOM 25 Prénom 25</v>
      </c>
      <c r="D28" s="26"/>
      <c r="E28" s="27"/>
      <c r="F28" s="27"/>
      <c r="G28" s="27"/>
      <c r="H28" s="27"/>
      <c r="I28" s="27"/>
      <c r="J28" s="27"/>
      <c r="K28" s="28"/>
      <c r="L28" s="12" t="str">
        <f t="shared" si="1"/>
        <v/>
      </c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</row>
    <row r="29" spans="1:35" x14ac:dyDescent="0.25">
      <c r="A29" s="36" t="str">
        <f>IF(Orth!A29="","",Orth!A29)</f>
        <v>NOM 26</v>
      </c>
      <c r="B29" s="37" t="str">
        <f>IF(Orth!B29="","",Orth!B29)</f>
        <v>Prénom 26</v>
      </c>
      <c r="C29" s="115" t="str">
        <f t="shared" si="0"/>
        <v>NOM 26 Prénom 26</v>
      </c>
      <c r="D29" s="26"/>
      <c r="E29" s="27"/>
      <c r="F29" s="27"/>
      <c r="G29" s="27"/>
      <c r="H29" s="27"/>
      <c r="I29" s="27"/>
      <c r="J29" s="27"/>
      <c r="K29" s="28"/>
      <c r="L29" s="12" t="str">
        <f t="shared" si="1"/>
        <v/>
      </c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</row>
    <row r="30" spans="1:35" x14ac:dyDescent="0.25">
      <c r="A30" s="36" t="str">
        <f>IF(Orth!A30="","",Orth!A30)</f>
        <v>NOM 27</v>
      </c>
      <c r="B30" s="37" t="str">
        <f>IF(Orth!B30="","",Orth!B30)</f>
        <v>Prénom 27</v>
      </c>
      <c r="C30" s="115" t="str">
        <f t="shared" si="0"/>
        <v>NOM 27 Prénom 27</v>
      </c>
      <c r="D30" s="26"/>
      <c r="E30" s="27"/>
      <c r="F30" s="27"/>
      <c r="G30" s="27"/>
      <c r="H30" s="27"/>
      <c r="I30" s="27"/>
      <c r="J30" s="27"/>
      <c r="K30" s="28"/>
      <c r="L30" s="12" t="str">
        <f t="shared" si="1"/>
        <v/>
      </c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</row>
    <row r="31" spans="1:35" x14ac:dyDescent="0.25">
      <c r="A31" s="36" t="str">
        <f>IF(Orth!A31="","",Orth!A31)</f>
        <v>NOM 28</v>
      </c>
      <c r="B31" s="37" t="str">
        <f>IF(Orth!B31="","",Orth!B31)</f>
        <v>Prénom 28</v>
      </c>
      <c r="C31" s="115" t="str">
        <f t="shared" si="0"/>
        <v>NOM 28 Prénom 28</v>
      </c>
      <c r="D31" s="26"/>
      <c r="E31" s="27"/>
      <c r="F31" s="27"/>
      <c r="G31" s="27"/>
      <c r="H31" s="27"/>
      <c r="I31" s="27"/>
      <c r="J31" s="27"/>
      <c r="K31" s="28"/>
      <c r="L31" s="12" t="str">
        <f t="shared" si="1"/>
        <v/>
      </c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</row>
    <row r="32" spans="1:35" ht="15.75" thickBot="1" x14ac:dyDescent="0.3">
      <c r="A32" s="38" t="str">
        <f>IF(Orth!A32="","",Orth!A32)</f>
        <v>NOM 29</v>
      </c>
      <c r="B32" s="39" t="str">
        <f>IF(Orth!B32="","",Orth!B32)</f>
        <v>Prénom 29</v>
      </c>
      <c r="C32" s="116" t="str">
        <f t="shared" si="0"/>
        <v>NOM 29 Prénom 29</v>
      </c>
      <c r="D32" s="29"/>
      <c r="E32" s="30"/>
      <c r="F32" s="30"/>
      <c r="G32" s="30"/>
      <c r="H32" s="30"/>
      <c r="I32" s="30"/>
      <c r="J32" s="30"/>
      <c r="K32" s="31"/>
      <c r="L32" s="43" t="str">
        <f t="shared" si="1"/>
        <v/>
      </c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</row>
    <row r="33" spans="1:35" x14ac:dyDescent="0.25">
      <c r="A33" s="5"/>
      <c r="B33" s="5"/>
      <c r="C33" s="5"/>
      <c r="D33" s="6"/>
      <c r="E33" s="6"/>
      <c r="F33" s="6"/>
      <c r="G33" s="6"/>
      <c r="H33" s="6"/>
      <c r="I33" s="6"/>
      <c r="J33" s="6"/>
      <c r="K33" s="6"/>
      <c r="L33" s="7" t="str">
        <f t="shared" ref="L33" si="2">IF(D33="","",AVERAGE(D33:K33))</f>
        <v/>
      </c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</row>
    <row r="34" spans="1:35" x14ac:dyDescent="0.25">
      <c r="A34" s="5"/>
      <c r="B34" s="5"/>
      <c r="C34" s="5"/>
      <c r="D34" s="6"/>
      <c r="E34" s="6"/>
      <c r="F34" s="6"/>
      <c r="G34" s="6"/>
      <c r="H34" s="6"/>
      <c r="I34" s="6"/>
      <c r="J34" s="6"/>
      <c r="K34" s="6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</row>
    <row r="35" spans="1:35" x14ac:dyDescent="0.25">
      <c r="A35" s="5"/>
      <c r="B35" s="5"/>
      <c r="C35" s="5"/>
      <c r="D35" s="6"/>
      <c r="E35" s="6"/>
      <c r="F35" s="6"/>
      <c r="G35" s="6"/>
      <c r="H35" s="6"/>
      <c r="I35" s="6"/>
      <c r="J35" s="6"/>
      <c r="K35" s="6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</row>
    <row r="36" spans="1:35" x14ac:dyDescent="0.25">
      <c r="A36" s="5"/>
      <c r="B36" s="5"/>
      <c r="C36" s="5"/>
      <c r="D36" s="6"/>
      <c r="E36" s="6"/>
      <c r="F36" s="6"/>
      <c r="G36" s="6"/>
      <c r="H36" s="6"/>
      <c r="I36" s="6"/>
      <c r="J36" s="6"/>
      <c r="K36" s="6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</row>
    <row r="37" spans="1:35" x14ac:dyDescent="0.25">
      <c r="A37" s="5"/>
      <c r="B37" s="5"/>
      <c r="C37" s="5"/>
      <c r="D37" s="6"/>
      <c r="E37" s="6"/>
      <c r="F37" s="6"/>
      <c r="G37" s="6"/>
      <c r="H37" s="6"/>
      <c r="I37" s="6"/>
      <c r="J37" s="6"/>
      <c r="K37" s="6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</row>
    <row r="38" spans="1:35" x14ac:dyDescent="0.25">
      <c r="A38" s="5"/>
      <c r="B38" s="5"/>
      <c r="C38" s="5"/>
      <c r="D38" s="6"/>
      <c r="E38" s="6"/>
      <c r="F38" s="6"/>
      <c r="G38" s="6"/>
      <c r="H38" s="6"/>
      <c r="I38" s="6"/>
      <c r="J38" s="6"/>
      <c r="K38" s="6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</row>
    <row r="39" spans="1:35" x14ac:dyDescent="0.25">
      <c r="A39" s="5"/>
      <c r="B39" s="5"/>
      <c r="C39" s="5"/>
      <c r="D39" s="6"/>
      <c r="E39" s="6"/>
      <c r="F39" s="6"/>
      <c r="G39" s="6"/>
      <c r="H39" s="6"/>
      <c r="I39" s="6"/>
      <c r="J39" s="6"/>
      <c r="K39" s="6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</row>
    <row r="40" spans="1:35" x14ac:dyDescent="0.25">
      <c r="A40" s="5"/>
      <c r="B40" s="5"/>
      <c r="C40" s="5"/>
      <c r="D40" s="6"/>
      <c r="E40" s="6"/>
      <c r="F40" s="6"/>
      <c r="G40" s="6"/>
      <c r="H40" s="6"/>
      <c r="I40" s="6"/>
      <c r="J40" s="6"/>
      <c r="K40" s="6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</row>
    <row r="41" spans="1:35" x14ac:dyDescent="0.25">
      <c r="A41" s="5"/>
      <c r="B41" s="5"/>
      <c r="C41" s="5"/>
      <c r="D41" s="6"/>
      <c r="E41" s="6"/>
      <c r="F41" s="6"/>
      <c r="G41" s="6"/>
      <c r="H41" s="6"/>
      <c r="I41" s="6"/>
      <c r="J41" s="6"/>
      <c r="K41" s="6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</row>
    <row r="42" spans="1:35" x14ac:dyDescent="0.25">
      <c r="A42" s="5"/>
      <c r="B42" s="5"/>
      <c r="C42" s="5"/>
      <c r="D42" s="6"/>
      <c r="E42" s="6"/>
      <c r="F42" s="6"/>
      <c r="G42" s="6"/>
      <c r="H42" s="6"/>
      <c r="I42" s="6"/>
      <c r="J42" s="6"/>
      <c r="K42" s="6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</row>
    <row r="43" spans="1:35" x14ac:dyDescent="0.25">
      <c r="A43" s="5"/>
      <c r="B43" s="5"/>
      <c r="C43" s="5"/>
      <c r="D43" s="6"/>
      <c r="E43" s="6"/>
      <c r="F43" s="6"/>
      <c r="G43" s="6"/>
      <c r="H43" s="6"/>
      <c r="I43" s="6"/>
      <c r="J43" s="6"/>
      <c r="K43" s="6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</row>
    <row r="44" spans="1:35" x14ac:dyDescent="0.25">
      <c r="A44" s="5"/>
      <c r="B44" s="5"/>
      <c r="C44" s="5"/>
      <c r="D44" s="6"/>
      <c r="E44" s="6"/>
      <c r="F44" s="6"/>
      <c r="G44" s="6"/>
      <c r="H44" s="6"/>
      <c r="I44" s="6"/>
      <c r="J44" s="6"/>
      <c r="K44" s="6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</row>
    <row r="45" spans="1:35" x14ac:dyDescent="0.25">
      <c r="A45" s="5"/>
      <c r="B45" s="5"/>
      <c r="C45" s="5"/>
      <c r="D45" s="6"/>
      <c r="E45" s="6"/>
      <c r="F45" s="6"/>
      <c r="G45" s="6"/>
      <c r="H45" s="6"/>
      <c r="I45" s="6"/>
      <c r="J45" s="6"/>
      <c r="K45" s="6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</row>
    <row r="46" spans="1:35" x14ac:dyDescent="0.25">
      <c r="A46" s="5"/>
      <c r="B46" s="5"/>
      <c r="C46" s="5"/>
      <c r="D46" s="6"/>
      <c r="E46" s="6"/>
      <c r="F46" s="6"/>
      <c r="G46" s="6"/>
      <c r="H46" s="6"/>
      <c r="I46" s="6"/>
      <c r="J46" s="6"/>
      <c r="K46" s="6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</row>
    <row r="47" spans="1:35" x14ac:dyDescent="0.25">
      <c r="A47" s="5"/>
      <c r="B47" s="5"/>
      <c r="C47" s="5"/>
      <c r="D47" s="6"/>
      <c r="E47" s="6"/>
      <c r="F47" s="6"/>
      <c r="G47" s="6"/>
      <c r="H47" s="6"/>
      <c r="I47" s="6"/>
      <c r="J47" s="6"/>
      <c r="K47" s="6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</row>
    <row r="48" spans="1:35" x14ac:dyDescent="0.25">
      <c r="A48" s="5"/>
      <c r="B48" s="5"/>
      <c r="C48" s="5"/>
      <c r="D48" s="6"/>
      <c r="E48" s="6"/>
      <c r="F48" s="6"/>
      <c r="G48" s="6"/>
      <c r="H48" s="6"/>
      <c r="I48" s="6"/>
      <c r="J48" s="6"/>
      <c r="K48" s="6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</row>
    <row r="49" spans="1:35" x14ac:dyDescent="0.25">
      <c r="A49" s="5"/>
      <c r="B49" s="5"/>
      <c r="C49" s="5"/>
      <c r="D49" s="6"/>
      <c r="E49" s="6"/>
      <c r="F49" s="6"/>
      <c r="G49" s="6"/>
      <c r="H49" s="6"/>
      <c r="I49" s="6"/>
      <c r="J49" s="6"/>
      <c r="K49" s="6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</row>
    <row r="50" spans="1:35" x14ac:dyDescent="0.25">
      <c r="A50" s="5"/>
      <c r="B50" s="5"/>
      <c r="C50" s="5"/>
      <c r="D50" s="6"/>
      <c r="E50" s="6"/>
      <c r="F50" s="6"/>
      <c r="G50" s="6"/>
      <c r="H50" s="6"/>
      <c r="I50" s="6"/>
      <c r="J50" s="6"/>
      <c r="K50" s="6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</row>
    <row r="51" spans="1:35" x14ac:dyDescent="0.25">
      <c r="A51" s="5"/>
      <c r="B51" s="5"/>
      <c r="C51" s="5"/>
      <c r="D51" s="6"/>
      <c r="E51" s="6"/>
      <c r="F51" s="6"/>
      <c r="G51" s="6"/>
      <c r="H51" s="6"/>
      <c r="I51" s="6"/>
      <c r="J51" s="6"/>
      <c r="K51" s="6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</row>
    <row r="52" spans="1:35" x14ac:dyDescent="0.25">
      <c r="A52" s="5"/>
      <c r="B52" s="5"/>
      <c r="C52" s="5"/>
      <c r="D52" s="6"/>
      <c r="E52" s="6"/>
      <c r="F52" s="6"/>
      <c r="G52" s="6"/>
      <c r="H52" s="6"/>
      <c r="I52" s="6"/>
      <c r="J52" s="6"/>
      <c r="K52" s="6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</row>
    <row r="53" spans="1:35" x14ac:dyDescent="0.25">
      <c r="A53" s="5"/>
      <c r="B53" s="5"/>
      <c r="C53" s="5"/>
      <c r="D53" s="6"/>
      <c r="E53" s="6"/>
      <c r="F53" s="6"/>
      <c r="G53" s="6"/>
      <c r="H53" s="6"/>
      <c r="I53" s="6"/>
      <c r="J53" s="6"/>
      <c r="K53" s="6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</row>
    <row r="54" spans="1:35" x14ac:dyDescent="0.25">
      <c r="A54" s="5"/>
      <c r="B54" s="5"/>
      <c r="C54" s="5"/>
      <c r="D54" s="6"/>
      <c r="E54" s="6"/>
      <c r="F54" s="6"/>
      <c r="G54" s="6"/>
      <c r="H54" s="6"/>
      <c r="I54" s="6"/>
      <c r="J54" s="6"/>
      <c r="K54" s="6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</row>
    <row r="55" spans="1:35" x14ac:dyDescent="0.25">
      <c r="A55" s="5"/>
      <c r="B55" s="5"/>
      <c r="C55" s="5"/>
      <c r="D55" s="6"/>
      <c r="E55" s="6"/>
      <c r="F55" s="6"/>
      <c r="G55" s="6"/>
      <c r="H55" s="6"/>
      <c r="I55" s="6"/>
      <c r="J55" s="6"/>
      <c r="K55" s="6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</row>
    <row r="56" spans="1:35" x14ac:dyDescent="0.25">
      <c r="A56" s="5"/>
      <c r="B56" s="5"/>
      <c r="C56" s="5"/>
      <c r="D56" s="6"/>
      <c r="E56" s="6"/>
      <c r="F56" s="6"/>
      <c r="G56" s="6"/>
      <c r="H56" s="6"/>
      <c r="I56" s="6"/>
      <c r="J56" s="6"/>
      <c r="K56" s="6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</row>
    <row r="57" spans="1:35" x14ac:dyDescent="0.25">
      <c r="A57" s="5"/>
      <c r="B57" s="5"/>
      <c r="C57" s="5"/>
      <c r="D57" s="6"/>
      <c r="E57" s="6"/>
      <c r="F57" s="6"/>
      <c r="G57" s="6"/>
      <c r="H57" s="6"/>
      <c r="I57" s="6"/>
      <c r="J57" s="6"/>
      <c r="K57" s="6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</row>
    <row r="58" spans="1:35" x14ac:dyDescent="0.25">
      <c r="A58" s="5"/>
      <c r="B58" s="5"/>
      <c r="C58" s="5"/>
      <c r="D58" s="6"/>
      <c r="E58" s="6"/>
      <c r="F58" s="6"/>
      <c r="G58" s="6"/>
      <c r="H58" s="6"/>
      <c r="I58" s="6"/>
      <c r="J58" s="6"/>
      <c r="K58" s="6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</row>
    <row r="59" spans="1:35" x14ac:dyDescent="0.25">
      <c r="A59" s="5"/>
      <c r="B59" s="5"/>
      <c r="C59" s="5"/>
      <c r="D59" s="6"/>
      <c r="E59" s="6"/>
      <c r="F59" s="6"/>
      <c r="G59" s="6"/>
      <c r="H59" s="6"/>
      <c r="I59" s="6"/>
      <c r="J59" s="6"/>
      <c r="K59" s="6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</row>
    <row r="60" spans="1:35" x14ac:dyDescent="0.25">
      <c r="A60" s="5"/>
      <c r="B60" s="5"/>
      <c r="C60" s="5"/>
      <c r="D60" s="6"/>
      <c r="E60" s="6"/>
      <c r="F60" s="6"/>
      <c r="G60" s="6"/>
      <c r="H60" s="6"/>
      <c r="I60" s="6"/>
      <c r="J60" s="6"/>
      <c r="K60" s="6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</row>
    <row r="61" spans="1:35" x14ac:dyDescent="0.25">
      <c r="A61" s="5"/>
      <c r="B61" s="5"/>
      <c r="C61" s="5"/>
      <c r="D61" s="6"/>
      <c r="E61" s="6"/>
      <c r="F61" s="6"/>
      <c r="G61" s="6"/>
      <c r="H61" s="6"/>
      <c r="I61" s="6"/>
      <c r="J61" s="6"/>
      <c r="K61" s="6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</row>
    <row r="62" spans="1:35" x14ac:dyDescent="0.25">
      <c r="A62" s="5"/>
      <c r="B62" s="5"/>
      <c r="C62" s="5"/>
      <c r="D62" s="6"/>
      <c r="E62" s="6"/>
      <c r="F62" s="6"/>
      <c r="G62" s="6"/>
      <c r="H62" s="6"/>
      <c r="I62" s="6"/>
      <c r="J62" s="6"/>
      <c r="K62" s="6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</row>
    <row r="63" spans="1:35" x14ac:dyDescent="0.25">
      <c r="A63" s="5"/>
      <c r="B63" s="5"/>
      <c r="C63" s="5"/>
      <c r="D63" s="6"/>
      <c r="E63" s="6"/>
      <c r="F63" s="6"/>
      <c r="G63" s="6"/>
      <c r="H63" s="6"/>
      <c r="I63" s="6"/>
      <c r="J63" s="6"/>
      <c r="K63" s="6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</row>
    <row r="64" spans="1:35" x14ac:dyDescent="0.25">
      <c r="A64" s="5"/>
      <c r="B64" s="5"/>
      <c r="C64" s="5"/>
      <c r="D64" s="6"/>
      <c r="E64" s="6"/>
      <c r="F64" s="6"/>
      <c r="G64" s="6"/>
      <c r="H64" s="6"/>
      <c r="I64" s="6"/>
      <c r="J64" s="6"/>
      <c r="K64" s="6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</row>
    <row r="65" spans="1:35" x14ac:dyDescent="0.25">
      <c r="A65" s="5"/>
      <c r="B65" s="5"/>
      <c r="C65" s="5"/>
      <c r="D65" s="6"/>
      <c r="E65" s="6"/>
      <c r="F65" s="6"/>
      <c r="G65" s="6"/>
      <c r="H65" s="6"/>
      <c r="I65" s="6"/>
      <c r="J65" s="6"/>
      <c r="K65" s="6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</row>
    <row r="66" spans="1:35" x14ac:dyDescent="0.25">
      <c r="A66" s="5"/>
      <c r="B66" s="5"/>
      <c r="C66" s="5"/>
      <c r="D66" s="6"/>
      <c r="E66" s="6"/>
      <c r="F66" s="6"/>
      <c r="G66" s="6"/>
      <c r="H66" s="6"/>
      <c r="I66" s="6"/>
      <c r="J66" s="6"/>
      <c r="K66" s="6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</row>
    <row r="67" spans="1:35" x14ac:dyDescent="0.25">
      <c r="A67" s="5"/>
      <c r="B67" s="5"/>
      <c r="C67" s="5"/>
      <c r="D67" s="6"/>
      <c r="E67" s="6"/>
      <c r="F67" s="6"/>
      <c r="G67" s="6"/>
      <c r="H67" s="6"/>
      <c r="I67" s="6"/>
      <c r="J67" s="6"/>
      <c r="K67" s="6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</row>
    <row r="68" spans="1:35" x14ac:dyDescent="0.25">
      <c r="A68" s="5"/>
      <c r="B68" s="5"/>
      <c r="C68" s="5"/>
      <c r="D68" s="6"/>
      <c r="E68" s="6"/>
      <c r="F68" s="6"/>
      <c r="G68" s="6"/>
      <c r="H68" s="6"/>
      <c r="I68" s="6"/>
      <c r="J68" s="6"/>
      <c r="K68" s="6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</row>
    <row r="69" spans="1:35" x14ac:dyDescent="0.25">
      <c r="A69" s="5"/>
      <c r="B69" s="5"/>
      <c r="C69" s="5"/>
      <c r="D69" s="6"/>
      <c r="E69" s="6"/>
      <c r="F69" s="6"/>
      <c r="G69" s="6"/>
      <c r="H69" s="6"/>
      <c r="I69" s="6"/>
      <c r="J69" s="6"/>
      <c r="K69" s="6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</row>
    <row r="70" spans="1:35" x14ac:dyDescent="0.25">
      <c r="A70" s="5"/>
      <c r="B70" s="5"/>
      <c r="C70" s="5"/>
      <c r="D70" s="6"/>
      <c r="E70" s="6"/>
      <c r="F70" s="6"/>
      <c r="G70" s="6"/>
      <c r="H70" s="6"/>
      <c r="I70" s="6"/>
      <c r="J70" s="6"/>
      <c r="K70" s="6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</row>
    <row r="71" spans="1:35" x14ac:dyDescent="0.25">
      <c r="A71" s="5"/>
      <c r="B71" s="5"/>
      <c r="C71" s="5"/>
      <c r="D71" s="6"/>
      <c r="E71" s="6"/>
      <c r="F71" s="6"/>
      <c r="G71" s="6"/>
      <c r="H71" s="6"/>
      <c r="I71" s="6"/>
      <c r="J71" s="6"/>
      <c r="K71" s="6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</row>
  </sheetData>
  <sheetProtection sheet="1" objects="1" scenarios="1"/>
  <mergeCells count="5">
    <mergeCell ref="D1:K1"/>
    <mergeCell ref="A1:B1"/>
    <mergeCell ref="P3:X21"/>
    <mergeCell ref="Q24:R24"/>
    <mergeCell ref="Q25:R26"/>
  </mergeCells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00FF"/>
  </sheetPr>
  <dimension ref="A1:AI71"/>
  <sheetViews>
    <sheetView workbookViewId="0">
      <selection sqref="A1:B1"/>
    </sheetView>
  </sheetViews>
  <sheetFormatPr baseColWidth="10" defaultRowHeight="15" x14ac:dyDescent="0.25"/>
  <cols>
    <col min="1" max="2" width="20.7109375" style="2" customWidth="1"/>
    <col min="3" max="3" width="35.7109375" style="2" customWidth="1"/>
    <col min="4" max="11" width="6.7109375" style="3" customWidth="1"/>
    <col min="12" max="12" width="13" style="1" bestFit="1" customWidth="1"/>
    <col min="13" max="15" width="11.42578125" style="1"/>
    <col min="16" max="16" width="2.7109375" style="1" customWidth="1"/>
    <col min="17" max="17" width="16.28515625" style="1" customWidth="1"/>
    <col min="18" max="18" width="2.7109375" style="1" customWidth="1"/>
    <col min="19" max="19" width="16.28515625" style="1" customWidth="1"/>
    <col min="20" max="20" width="2.7109375" style="1" customWidth="1"/>
    <col min="21" max="21" width="16.28515625" style="1" customWidth="1"/>
    <col min="22" max="22" width="2.7109375" style="1" customWidth="1"/>
    <col min="23" max="23" width="16.28515625" style="1" customWidth="1"/>
    <col min="24" max="24" width="2.7109375" customWidth="1"/>
  </cols>
  <sheetData>
    <row r="1" spans="1:35" ht="15.75" thickBot="1" x14ac:dyDescent="0.3">
      <c r="A1" s="197" t="s">
        <v>57</v>
      </c>
      <c r="B1" s="198"/>
      <c r="C1" s="103" t="str">
        <f>Orth!C1</f>
        <v>Période 1 - septembre-octobre</v>
      </c>
      <c r="D1" s="194" t="s">
        <v>4</v>
      </c>
      <c r="E1" s="195"/>
      <c r="F1" s="195"/>
      <c r="G1" s="195"/>
      <c r="H1" s="195"/>
      <c r="I1" s="195"/>
      <c r="J1" s="195"/>
      <c r="K1" s="196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</row>
    <row r="2" spans="1:35" ht="15.75" thickBot="1" x14ac:dyDescent="0.3">
      <c r="A2" s="5"/>
      <c r="B2" s="5"/>
      <c r="C2" s="5"/>
      <c r="D2" s="6"/>
      <c r="E2" s="6"/>
      <c r="F2" s="6"/>
      <c r="G2" s="6"/>
      <c r="H2" s="6"/>
      <c r="I2" s="6"/>
      <c r="J2" s="6"/>
      <c r="K2" s="6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</row>
    <row r="3" spans="1:35" ht="15.75" thickBot="1" x14ac:dyDescent="0.3">
      <c r="A3" s="4" t="s">
        <v>0</v>
      </c>
      <c r="B3" s="14" t="s">
        <v>1</v>
      </c>
      <c r="C3" s="16" t="s">
        <v>46</v>
      </c>
      <c r="D3" s="13">
        <v>1</v>
      </c>
      <c r="E3" s="15">
        <v>2</v>
      </c>
      <c r="F3" s="15">
        <v>3</v>
      </c>
      <c r="G3" s="15">
        <v>4</v>
      </c>
      <c r="H3" s="15">
        <v>5</v>
      </c>
      <c r="I3" s="15">
        <v>6</v>
      </c>
      <c r="J3" s="15">
        <v>7</v>
      </c>
      <c r="K3" s="17" t="s">
        <v>2</v>
      </c>
      <c r="L3" s="11" t="s">
        <v>3</v>
      </c>
      <c r="M3" s="7"/>
      <c r="N3" s="7"/>
      <c r="O3" s="7"/>
      <c r="P3" s="201"/>
      <c r="Q3" s="202"/>
      <c r="R3" s="202"/>
      <c r="S3" s="202"/>
      <c r="T3" s="202"/>
      <c r="U3" s="202"/>
      <c r="V3" s="202"/>
      <c r="W3" s="202"/>
      <c r="X3" s="203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</row>
    <row r="4" spans="1:35" x14ac:dyDescent="0.25">
      <c r="A4" s="36" t="str">
        <f>IF(Orth!A4="","",Orth!A4)</f>
        <v>NOM 01</v>
      </c>
      <c r="B4" s="37" t="str">
        <f>IF(Orth!B4="","",Orth!B4)</f>
        <v>Prénom 01</v>
      </c>
      <c r="C4" s="115" t="str">
        <f>CONCATENATE(A4," ",B4)</f>
        <v>NOM 01 Prénom 01</v>
      </c>
      <c r="D4" s="23"/>
      <c r="E4" s="24"/>
      <c r="F4" s="24"/>
      <c r="G4" s="24"/>
      <c r="H4" s="24"/>
      <c r="I4" s="24"/>
      <c r="J4" s="24"/>
      <c r="K4" s="25"/>
      <c r="L4" s="12" t="str">
        <f>IF(COUNT(D4:K4)&gt;0,AVERAGE(D4:K4),"")</f>
        <v/>
      </c>
      <c r="M4" s="7"/>
      <c r="N4" s="7"/>
      <c r="O4" s="7"/>
      <c r="P4" s="204"/>
      <c r="Q4" s="205"/>
      <c r="R4" s="205"/>
      <c r="S4" s="205"/>
      <c r="T4" s="205"/>
      <c r="U4" s="205"/>
      <c r="V4" s="205"/>
      <c r="W4" s="205"/>
      <c r="X4" s="206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</row>
    <row r="5" spans="1:35" x14ac:dyDescent="0.25">
      <c r="A5" s="36" t="str">
        <f>IF(Orth!A5="","",Orth!A5)</f>
        <v>NOM 02</v>
      </c>
      <c r="B5" s="37" t="str">
        <f>IF(Orth!B5="","",Orth!B5)</f>
        <v>Prénom 02</v>
      </c>
      <c r="C5" s="115" t="str">
        <f t="shared" ref="C5:C32" si="0">CONCATENATE(A5," ",B5)</f>
        <v>NOM 02 Prénom 02</v>
      </c>
      <c r="D5" s="26"/>
      <c r="E5" s="27"/>
      <c r="F5" s="27"/>
      <c r="G5" s="27"/>
      <c r="H5" s="27"/>
      <c r="I5" s="27"/>
      <c r="J5" s="27"/>
      <c r="K5" s="28"/>
      <c r="L5" s="12" t="str">
        <f t="shared" ref="L5:L32" si="1">IF(COUNT(D5:K5)&gt;0,AVERAGE(D5:K5),"")</f>
        <v/>
      </c>
      <c r="M5" s="7"/>
      <c r="N5" s="7"/>
      <c r="O5" s="7"/>
      <c r="P5" s="204"/>
      <c r="Q5" s="205"/>
      <c r="R5" s="205"/>
      <c r="S5" s="205"/>
      <c r="T5" s="205"/>
      <c r="U5" s="205"/>
      <c r="V5" s="205"/>
      <c r="W5" s="205"/>
      <c r="X5" s="206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</row>
    <row r="6" spans="1:35" x14ac:dyDescent="0.25">
      <c r="A6" s="36" t="str">
        <f>IF(Orth!A6="","",Orth!A6)</f>
        <v>NOM 03</v>
      </c>
      <c r="B6" s="37" t="str">
        <f>IF(Orth!B6="","",Orth!B6)</f>
        <v>Prénom 03</v>
      </c>
      <c r="C6" s="115" t="str">
        <f t="shared" si="0"/>
        <v>NOM 03 Prénom 03</v>
      </c>
      <c r="D6" s="26"/>
      <c r="E6" s="27"/>
      <c r="F6" s="27"/>
      <c r="G6" s="27"/>
      <c r="H6" s="27"/>
      <c r="I6" s="27"/>
      <c r="J6" s="27"/>
      <c r="K6" s="28"/>
      <c r="L6" s="12" t="str">
        <f t="shared" si="1"/>
        <v/>
      </c>
      <c r="M6" s="7"/>
      <c r="N6" s="7"/>
      <c r="O6" s="7"/>
      <c r="P6" s="204"/>
      <c r="Q6" s="205"/>
      <c r="R6" s="205"/>
      <c r="S6" s="205"/>
      <c r="T6" s="205"/>
      <c r="U6" s="205"/>
      <c r="V6" s="205"/>
      <c r="W6" s="205"/>
      <c r="X6" s="206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x14ac:dyDescent="0.25">
      <c r="A7" s="36" t="str">
        <f>IF(Orth!A7="","",Orth!A7)</f>
        <v>NOM 04</v>
      </c>
      <c r="B7" s="37" t="str">
        <f>IF(Orth!B7="","",Orth!B7)</f>
        <v>Prénom 04</v>
      </c>
      <c r="C7" s="115" t="str">
        <f t="shared" si="0"/>
        <v>NOM 04 Prénom 04</v>
      </c>
      <c r="D7" s="26"/>
      <c r="E7" s="27"/>
      <c r="F7" s="27"/>
      <c r="G7" s="27"/>
      <c r="H7" s="27"/>
      <c r="I7" s="27"/>
      <c r="J7" s="27"/>
      <c r="K7" s="28"/>
      <c r="L7" s="12" t="str">
        <f t="shared" si="1"/>
        <v/>
      </c>
      <c r="M7" s="7"/>
      <c r="N7" s="7"/>
      <c r="O7" s="7"/>
      <c r="P7" s="204"/>
      <c r="Q7" s="205"/>
      <c r="R7" s="205"/>
      <c r="S7" s="205"/>
      <c r="T7" s="205"/>
      <c r="U7" s="205"/>
      <c r="V7" s="205"/>
      <c r="W7" s="205"/>
      <c r="X7" s="206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</row>
    <row r="8" spans="1:35" x14ac:dyDescent="0.25">
      <c r="A8" s="36" t="str">
        <f>IF(Orth!A8="","",Orth!A8)</f>
        <v>NOM 05</v>
      </c>
      <c r="B8" s="37" t="str">
        <f>IF(Orth!B8="","",Orth!B8)</f>
        <v>Prénom 05</v>
      </c>
      <c r="C8" s="115" t="str">
        <f t="shared" si="0"/>
        <v>NOM 05 Prénom 05</v>
      </c>
      <c r="D8" s="26"/>
      <c r="E8" s="27"/>
      <c r="F8" s="27"/>
      <c r="G8" s="27"/>
      <c r="H8" s="27"/>
      <c r="I8" s="27"/>
      <c r="J8" s="27"/>
      <c r="K8" s="28"/>
      <c r="L8" s="12" t="str">
        <f t="shared" si="1"/>
        <v/>
      </c>
      <c r="M8" s="7"/>
      <c r="N8" s="7"/>
      <c r="O8" s="7"/>
      <c r="P8" s="204"/>
      <c r="Q8" s="205"/>
      <c r="R8" s="205"/>
      <c r="S8" s="205"/>
      <c r="T8" s="205"/>
      <c r="U8" s="205"/>
      <c r="V8" s="205"/>
      <c r="W8" s="205"/>
      <c r="X8" s="206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</row>
    <row r="9" spans="1:35" x14ac:dyDescent="0.25">
      <c r="A9" s="36" t="str">
        <f>IF(Orth!A9="","",Orth!A9)</f>
        <v>NOM 06</v>
      </c>
      <c r="B9" s="37" t="str">
        <f>IF(Orth!B9="","",Orth!B9)</f>
        <v>Prénom 06</v>
      </c>
      <c r="C9" s="115" t="str">
        <f t="shared" si="0"/>
        <v>NOM 06 Prénom 06</v>
      </c>
      <c r="D9" s="26"/>
      <c r="E9" s="27"/>
      <c r="F9" s="27"/>
      <c r="G9" s="27"/>
      <c r="H9" s="27"/>
      <c r="I9" s="27"/>
      <c r="J9" s="27"/>
      <c r="K9" s="28"/>
      <c r="L9" s="12" t="str">
        <f t="shared" si="1"/>
        <v/>
      </c>
      <c r="M9" s="7"/>
      <c r="N9" s="7"/>
      <c r="O9" s="7"/>
      <c r="P9" s="204"/>
      <c r="Q9" s="205"/>
      <c r="R9" s="205"/>
      <c r="S9" s="205"/>
      <c r="T9" s="205"/>
      <c r="U9" s="205"/>
      <c r="V9" s="205"/>
      <c r="W9" s="205"/>
      <c r="X9" s="206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</row>
    <row r="10" spans="1:35" x14ac:dyDescent="0.25">
      <c r="A10" s="36" t="str">
        <f>IF(Orth!A10="","",Orth!A10)</f>
        <v>NOM 07</v>
      </c>
      <c r="B10" s="37" t="str">
        <f>IF(Orth!B10="","",Orth!B10)</f>
        <v>Prénom 07</v>
      </c>
      <c r="C10" s="115" t="str">
        <f t="shared" si="0"/>
        <v>NOM 07 Prénom 07</v>
      </c>
      <c r="D10" s="26"/>
      <c r="E10" s="27"/>
      <c r="F10" s="27"/>
      <c r="G10" s="27"/>
      <c r="H10" s="27"/>
      <c r="I10" s="27"/>
      <c r="J10" s="27"/>
      <c r="K10" s="28"/>
      <c r="L10" s="12" t="str">
        <f t="shared" si="1"/>
        <v/>
      </c>
      <c r="M10" s="7"/>
      <c r="N10" s="7"/>
      <c r="O10" s="7"/>
      <c r="P10" s="204"/>
      <c r="Q10" s="205"/>
      <c r="R10" s="205"/>
      <c r="S10" s="205"/>
      <c r="T10" s="205"/>
      <c r="U10" s="205"/>
      <c r="V10" s="205"/>
      <c r="W10" s="205"/>
      <c r="X10" s="206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</row>
    <row r="11" spans="1:35" x14ac:dyDescent="0.25">
      <c r="A11" s="36" t="str">
        <f>IF(Orth!A11="","",Orth!A11)</f>
        <v>NOM 08</v>
      </c>
      <c r="B11" s="37" t="str">
        <f>IF(Orth!B11="","",Orth!B11)</f>
        <v>Prénom 08</v>
      </c>
      <c r="C11" s="115" t="str">
        <f t="shared" si="0"/>
        <v>NOM 08 Prénom 08</v>
      </c>
      <c r="D11" s="26"/>
      <c r="E11" s="27"/>
      <c r="F11" s="27"/>
      <c r="G11" s="27"/>
      <c r="H11" s="27"/>
      <c r="I11" s="27"/>
      <c r="J11" s="27"/>
      <c r="K11" s="28"/>
      <c r="L11" s="12" t="str">
        <f t="shared" si="1"/>
        <v/>
      </c>
      <c r="M11" s="7"/>
      <c r="N11" s="7"/>
      <c r="O11" s="7"/>
      <c r="P11" s="204"/>
      <c r="Q11" s="205"/>
      <c r="R11" s="205"/>
      <c r="S11" s="205"/>
      <c r="T11" s="205"/>
      <c r="U11" s="205"/>
      <c r="V11" s="205"/>
      <c r="W11" s="205"/>
      <c r="X11" s="206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</row>
    <row r="12" spans="1:35" x14ac:dyDescent="0.25">
      <c r="A12" s="36" t="str">
        <f>IF(Orth!A12="","",Orth!A12)</f>
        <v>NOM 09</v>
      </c>
      <c r="B12" s="37" t="str">
        <f>IF(Orth!B12="","",Orth!B12)</f>
        <v>Prénom 09</v>
      </c>
      <c r="C12" s="115" t="str">
        <f t="shared" si="0"/>
        <v>NOM 09 Prénom 09</v>
      </c>
      <c r="D12" s="26"/>
      <c r="E12" s="27"/>
      <c r="F12" s="27"/>
      <c r="G12" s="27"/>
      <c r="H12" s="27"/>
      <c r="I12" s="27"/>
      <c r="J12" s="27"/>
      <c r="K12" s="28"/>
      <c r="L12" s="12" t="str">
        <f t="shared" si="1"/>
        <v/>
      </c>
      <c r="M12" s="7"/>
      <c r="N12" s="7"/>
      <c r="O12" s="7"/>
      <c r="P12" s="204"/>
      <c r="Q12" s="205"/>
      <c r="R12" s="205"/>
      <c r="S12" s="205"/>
      <c r="T12" s="205"/>
      <c r="U12" s="205"/>
      <c r="V12" s="205"/>
      <c r="W12" s="205"/>
      <c r="X12" s="206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</row>
    <row r="13" spans="1:35" x14ac:dyDescent="0.25">
      <c r="A13" s="36" t="str">
        <f>IF(Orth!A13="","",Orth!A13)</f>
        <v>NOM 10</v>
      </c>
      <c r="B13" s="37" t="str">
        <f>IF(Orth!B13="","",Orth!B13)</f>
        <v>Prénom 10</v>
      </c>
      <c r="C13" s="115" t="str">
        <f t="shared" si="0"/>
        <v>NOM 10 Prénom 10</v>
      </c>
      <c r="D13" s="26"/>
      <c r="E13" s="27"/>
      <c r="F13" s="27"/>
      <c r="G13" s="27"/>
      <c r="H13" s="27"/>
      <c r="I13" s="27"/>
      <c r="J13" s="27"/>
      <c r="K13" s="28"/>
      <c r="L13" s="12" t="str">
        <f t="shared" si="1"/>
        <v/>
      </c>
      <c r="M13" s="7"/>
      <c r="N13" s="7"/>
      <c r="O13" s="7"/>
      <c r="P13" s="204"/>
      <c r="Q13" s="205"/>
      <c r="R13" s="205"/>
      <c r="S13" s="205"/>
      <c r="T13" s="205"/>
      <c r="U13" s="205"/>
      <c r="V13" s="205"/>
      <c r="W13" s="205"/>
      <c r="X13" s="206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</row>
    <row r="14" spans="1:35" x14ac:dyDescent="0.25">
      <c r="A14" s="36" t="str">
        <f>IF(Orth!A14="","",Orth!A14)</f>
        <v>NOM 11</v>
      </c>
      <c r="B14" s="37" t="str">
        <f>IF(Orth!B14="","",Orth!B14)</f>
        <v>Prénom 11</v>
      </c>
      <c r="C14" s="115" t="str">
        <f t="shared" si="0"/>
        <v>NOM 11 Prénom 11</v>
      </c>
      <c r="D14" s="26"/>
      <c r="E14" s="27"/>
      <c r="F14" s="27"/>
      <c r="G14" s="27"/>
      <c r="H14" s="27"/>
      <c r="I14" s="27"/>
      <c r="J14" s="27"/>
      <c r="K14" s="28"/>
      <c r="L14" s="12" t="str">
        <f t="shared" si="1"/>
        <v/>
      </c>
      <c r="M14" s="7"/>
      <c r="N14" s="7"/>
      <c r="O14" s="7"/>
      <c r="P14" s="204"/>
      <c r="Q14" s="205"/>
      <c r="R14" s="205"/>
      <c r="S14" s="205"/>
      <c r="T14" s="205"/>
      <c r="U14" s="205"/>
      <c r="V14" s="205"/>
      <c r="W14" s="205"/>
      <c r="X14" s="206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</row>
    <row r="15" spans="1:35" x14ac:dyDescent="0.25">
      <c r="A15" s="36" t="str">
        <f>IF(Orth!A15="","",Orth!A15)</f>
        <v>NOM 12</v>
      </c>
      <c r="B15" s="37" t="str">
        <f>IF(Orth!B15="","",Orth!B15)</f>
        <v>Prénom 12</v>
      </c>
      <c r="C15" s="115" t="str">
        <f t="shared" si="0"/>
        <v>NOM 12 Prénom 12</v>
      </c>
      <c r="D15" s="26"/>
      <c r="E15" s="27"/>
      <c r="F15" s="27"/>
      <c r="G15" s="27"/>
      <c r="H15" s="27"/>
      <c r="I15" s="27"/>
      <c r="J15" s="27"/>
      <c r="K15" s="28"/>
      <c r="L15" s="12" t="str">
        <f t="shared" si="1"/>
        <v/>
      </c>
      <c r="M15" s="7"/>
      <c r="N15" s="7"/>
      <c r="O15" s="7"/>
      <c r="P15" s="204"/>
      <c r="Q15" s="205"/>
      <c r="R15" s="205"/>
      <c r="S15" s="205"/>
      <c r="T15" s="205"/>
      <c r="U15" s="205"/>
      <c r="V15" s="205"/>
      <c r="W15" s="205"/>
      <c r="X15" s="206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</row>
    <row r="16" spans="1:35" x14ac:dyDescent="0.25">
      <c r="A16" s="36" t="str">
        <f>IF(Orth!A16="","",Orth!A16)</f>
        <v>NOM 13</v>
      </c>
      <c r="B16" s="37" t="str">
        <f>IF(Orth!B16="","",Orth!B16)</f>
        <v>Prénom 13</v>
      </c>
      <c r="C16" s="115" t="str">
        <f t="shared" si="0"/>
        <v>NOM 13 Prénom 13</v>
      </c>
      <c r="D16" s="26"/>
      <c r="E16" s="27"/>
      <c r="F16" s="27"/>
      <c r="G16" s="27"/>
      <c r="H16" s="27"/>
      <c r="I16" s="27"/>
      <c r="J16" s="27"/>
      <c r="K16" s="28"/>
      <c r="L16" s="12" t="str">
        <f t="shared" si="1"/>
        <v/>
      </c>
      <c r="M16" s="7"/>
      <c r="N16" s="7"/>
      <c r="O16" s="7"/>
      <c r="P16" s="204"/>
      <c r="Q16" s="205"/>
      <c r="R16" s="205"/>
      <c r="S16" s="205"/>
      <c r="T16" s="205"/>
      <c r="U16" s="205"/>
      <c r="V16" s="205"/>
      <c r="W16" s="205"/>
      <c r="X16" s="206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</row>
    <row r="17" spans="1:35" x14ac:dyDescent="0.25">
      <c r="A17" s="36" t="str">
        <f>IF(Orth!A17="","",Orth!A17)</f>
        <v>NOM 14</v>
      </c>
      <c r="B17" s="37" t="str">
        <f>IF(Orth!B17="","",Orth!B17)</f>
        <v>Prénom 14</v>
      </c>
      <c r="C17" s="115" t="str">
        <f t="shared" si="0"/>
        <v>NOM 14 Prénom 14</v>
      </c>
      <c r="D17" s="26"/>
      <c r="E17" s="27"/>
      <c r="F17" s="27"/>
      <c r="G17" s="27"/>
      <c r="H17" s="27"/>
      <c r="I17" s="27"/>
      <c r="J17" s="27"/>
      <c r="K17" s="28"/>
      <c r="L17" s="12" t="str">
        <f t="shared" si="1"/>
        <v/>
      </c>
      <c r="M17" s="7"/>
      <c r="N17" s="7"/>
      <c r="O17" s="7"/>
      <c r="P17" s="204"/>
      <c r="Q17" s="205"/>
      <c r="R17" s="205"/>
      <c r="S17" s="205"/>
      <c r="T17" s="205"/>
      <c r="U17" s="205"/>
      <c r="V17" s="205"/>
      <c r="W17" s="205"/>
      <c r="X17" s="206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</row>
    <row r="18" spans="1:35" x14ac:dyDescent="0.25">
      <c r="A18" s="36" t="str">
        <f>IF(Orth!A18="","",Orth!A18)</f>
        <v>NOM 15</v>
      </c>
      <c r="B18" s="37" t="str">
        <f>IF(Orth!B18="","",Orth!B18)</f>
        <v>Prénom 15</v>
      </c>
      <c r="C18" s="115" t="str">
        <f t="shared" si="0"/>
        <v>NOM 15 Prénom 15</v>
      </c>
      <c r="D18" s="26"/>
      <c r="E18" s="27"/>
      <c r="F18" s="27"/>
      <c r="G18" s="27"/>
      <c r="H18" s="27"/>
      <c r="I18" s="27"/>
      <c r="J18" s="27"/>
      <c r="K18" s="28"/>
      <c r="L18" s="12" t="str">
        <f t="shared" si="1"/>
        <v/>
      </c>
      <c r="M18" s="7"/>
      <c r="N18" s="7"/>
      <c r="O18" s="7"/>
      <c r="P18" s="204"/>
      <c r="Q18" s="205"/>
      <c r="R18" s="205"/>
      <c r="S18" s="205"/>
      <c r="T18" s="205"/>
      <c r="U18" s="205"/>
      <c r="V18" s="205"/>
      <c r="W18" s="205"/>
      <c r="X18" s="206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</row>
    <row r="19" spans="1:35" x14ac:dyDescent="0.25">
      <c r="A19" s="36" t="str">
        <f>IF(Orth!A19="","",Orth!A19)</f>
        <v>NOM 16</v>
      </c>
      <c r="B19" s="37" t="str">
        <f>IF(Orth!B19="","",Orth!B19)</f>
        <v>Prénom 16</v>
      </c>
      <c r="C19" s="115" t="str">
        <f t="shared" si="0"/>
        <v>NOM 16 Prénom 16</v>
      </c>
      <c r="D19" s="26"/>
      <c r="E19" s="27"/>
      <c r="F19" s="27"/>
      <c r="G19" s="27"/>
      <c r="H19" s="27"/>
      <c r="I19" s="27"/>
      <c r="J19" s="27"/>
      <c r="K19" s="28"/>
      <c r="L19" s="12" t="str">
        <f t="shared" si="1"/>
        <v/>
      </c>
      <c r="M19" s="7"/>
      <c r="N19" s="7"/>
      <c r="O19" s="7"/>
      <c r="P19" s="204"/>
      <c r="Q19" s="205"/>
      <c r="R19" s="205"/>
      <c r="S19" s="205"/>
      <c r="T19" s="205"/>
      <c r="U19" s="205"/>
      <c r="V19" s="205"/>
      <c r="W19" s="205"/>
      <c r="X19" s="206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</row>
    <row r="20" spans="1:35" x14ac:dyDescent="0.25">
      <c r="A20" s="36" t="str">
        <f>IF(Orth!A20="","",Orth!A20)</f>
        <v>NOM 17</v>
      </c>
      <c r="B20" s="37" t="str">
        <f>IF(Orth!B20="","",Orth!B20)</f>
        <v>Prénom 17</v>
      </c>
      <c r="C20" s="115" t="str">
        <f t="shared" si="0"/>
        <v>NOM 17 Prénom 17</v>
      </c>
      <c r="D20" s="26"/>
      <c r="E20" s="27"/>
      <c r="F20" s="27"/>
      <c r="G20" s="27"/>
      <c r="H20" s="27"/>
      <c r="I20" s="27"/>
      <c r="J20" s="27"/>
      <c r="K20" s="28"/>
      <c r="L20" s="12" t="str">
        <f t="shared" si="1"/>
        <v/>
      </c>
      <c r="M20" s="7"/>
      <c r="N20" s="7"/>
      <c r="O20" s="7"/>
      <c r="P20" s="204"/>
      <c r="Q20" s="205"/>
      <c r="R20" s="205"/>
      <c r="S20" s="205"/>
      <c r="T20" s="205"/>
      <c r="U20" s="205"/>
      <c r="V20" s="205"/>
      <c r="W20" s="205"/>
      <c r="X20" s="206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</row>
    <row r="21" spans="1:35" ht="15.75" thickBot="1" x14ac:dyDescent="0.3">
      <c r="A21" s="36" t="str">
        <f>IF(Orth!A21="","",Orth!A21)</f>
        <v>NOM 18</v>
      </c>
      <c r="B21" s="37" t="str">
        <f>IF(Orth!B21="","",Orth!B21)</f>
        <v>Prénom 18</v>
      </c>
      <c r="C21" s="115" t="str">
        <f t="shared" si="0"/>
        <v>NOM 18 Prénom 18</v>
      </c>
      <c r="D21" s="26"/>
      <c r="E21" s="27"/>
      <c r="F21" s="27"/>
      <c r="G21" s="27"/>
      <c r="H21" s="27"/>
      <c r="I21" s="27"/>
      <c r="J21" s="27"/>
      <c r="K21" s="28"/>
      <c r="L21" s="12" t="str">
        <f t="shared" si="1"/>
        <v/>
      </c>
      <c r="M21" s="7"/>
      <c r="N21" s="7"/>
      <c r="O21" s="7"/>
      <c r="P21" s="207"/>
      <c r="Q21" s="208"/>
      <c r="R21" s="208"/>
      <c r="S21" s="208"/>
      <c r="T21" s="208"/>
      <c r="U21" s="208"/>
      <c r="V21" s="208"/>
      <c r="W21" s="208"/>
      <c r="X21" s="209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</row>
    <row r="22" spans="1:35" x14ac:dyDescent="0.25">
      <c r="A22" s="36" t="str">
        <f>IF(Orth!A22="","",Orth!A22)</f>
        <v>NOM 19</v>
      </c>
      <c r="B22" s="37" t="str">
        <f>IF(Orth!B22="","",Orth!B22)</f>
        <v>Prénom 19</v>
      </c>
      <c r="C22" s="115" t="str">
        <f t="shared" si="0"/>
        <v>NOM 19 Prénom 19</v>
      </c>
      <c r="D22" s="26"/>
      <c r="E22" s="27"/>
      <c r="F22" s="27"/>
      <c r="G22" s="27"/>
      <c r="H22" s="27"/>
      <c r="I22" s="27"/>
      <c r="J22" s="27"/>
      <c r="K22" s="28"/>
      <c r="L22" s="12" t="str">
        <f t="shared" si="1"/>
        <v/>
      </c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</row>
    <row r="23" spans="1:35" ht="15.75" thickBot="1" x14ac:dyDescent="0.3">
      <c r="A23" s="36" t="str">
        <f>IF(Orth!A23="","",Orth!A23)</f>
        <v>NOM 20</v>
      </c>
      <c r="B23" s="37" t="str">
        <f>IF(Orth!B23="","",Orth!B23)</f>
        <v>Prénom 20</v>
      </c>
      <c r="C23" s="115" t="str">
        <f t="shared" si="0"/>
        <v>NOM 20 Prénom 20</v>
      </c>
      <c r="D23" s="26"/>
      <c r="E23" s="27"/>
      <c r="F23" s="27"/>
      <c r="G23" s="27"/>
      <c r="H23" s="27"/>
      <c r="I23" s="27"/>
      <c r="J23" s="27"/>
      <c r="K23" s="28"/>
      <c r="L23" s="12" t="str">
        <f t="shared" si="1"/>
        <v/>
      </c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</row>
    <row r="24" spans="1:35" ht="15.75" thickBot="1" x14ac:dyDescent="0.3">
      <c r="A24" s="36" t="str">
        <f>IF(Orth!A24="","",Orth!A24)</f>
        <v>NOM 21</v>
      </c>
      <c r="B24" s="37" t="str">
        <f>IF(Orth!B24="","",Orth!B24)</f>
        <v>Prénom 21</v>
      </c>
      <c r="C24" s="115" t="str">
        <f t="shared" si="0"/>
        <v>NOM 21 Prénom 21</v>
      </c>
      <c r="D24" s="26"/>
      <c r="E24" s="27"/>
      <c r="F24" s="27"/>
      <c r="G24" s="27"/>
      <c r="H24" s="27"/>
      <c r="I24" s="27"/>
      <c r="J24" s="27"/>
      <c r="K24" s="28"/>
      <c r="L24" s="12" t="str">
        <f t="shared" si="1"/>
        <v/>
      </c>
      <c r="M24" s="7"/>
      <c r="N24" s="7"/>
      <c r="O24" s="7"/>
      <c r="P24" s="7"/>
      <c r="Q24" s="211" t="s">
        <v>182</v>
      </c>
      <c r="R24" s="212"/>
      <c r="S24" s="7"/>
      <c r="T24" s="7"/>
      <c r="U24" s="7"/>
      <c r="V24" s="7"/>
      <c r="W24" s="7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</row>
    <row r="25" spans="1:35" ht="15.75" thickBot="1" x14ac:dyDescent="0.3">
      <c r="A25" s="36" t="str">
        <f>IF(Orth!A25="","",Orth!A25)</f>
        <v>NOM 22</v>
      </c>
      <c r="B25" s="37" t="str">
        <f>IF(Orth!B25="","",Orth!B25)</f>
        <v>Prénom 22</v>
      </c>
      <c r="C25" s="115" t="str">
        <f t="shared" si="0"/>
        <v>NOM 22 Prénom 22</v>
      </c>
      <c r="D25" s="26"/>
      <c r="E25" s="27"/>
      <c r="F25" s="27"/>
      <c r="G25" s="27"/>
      <c r="H25" s="27"/>
      <c r="I25" s="27"/>
      <c r="J25" s="27"/>
      <c r="K25" s="28"/>
      <c r="L25" s="12" t="str">
        <f t="shared" si="1"/>
        <v/>
      </c>
      <c r="M25" s="7"/>
      <c r="N25" s="7"/>
      <c r="O25" s="7"/>
      <c r="P25" s="7"/>
      <c r="Q25" s="213" t="str">
        <f>IF(COUNT(L4:L32)&gt;0,AVERAGE(L4:L32),"")</f>
        <v/>
      </c>
      <c r="R25" s="214"/>
      <c r="S25" s="7"/>
      <c r="T25" s="7"/>
      <c r="U25" s="7"/>
      <c r="V25" s="7"/>
      <c r="W25" s="7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</row>
    <row r="26" spans="1:35" ht="15.75" thickBot="1" x14ac:dyDescent="0.3">
      <c r="A26" s="36" t="str">
        <f>IF(Orth!A26="","",Orth!A26)</f>
        <v>NOM 23</v>
      </c>
      <c r="B26" s="37" t="str">
        <f>IF(Orth!B26="","",Orth!B26)</f>
        <v>Prénom 23</v>
      </c>
      <c r="C26" s="115" t="str">
        <f t="shared" si="0"/>
        <v>NOM 23 Prénom 23</v>
      </c>
      <c r="D26" s="26"/>
      <c r="E26" s="27"/>
      <c r="F26" s="27"/>
      <c r="G26" s="27"/>
      <c r="H26" s="27"/>
      <c r="I26" s="27"/>
      <c r="J26" s="27"/>
      <c r="K26" s="28"/>
      <c r="L26" s="12" t="str">
        <f t="shared" si="1"/>
        <v/>
      </c>
      <c r="M26" s="7"/>
      <c r="N26" s="7"/>
      <c r="O26" s="7"/>
      <c r="P26" s="7"/>
      <c r="Q26" s="213"/>
      <c r="R26" s="214"/>
      <c r="S26" s="7"/>
      <c r="T26" s="7"/>
      <c r="U26" s="7"/>
      <c r="V26" s="7"/>
      <c r="W26" s="7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</row>
    <row r="27" spans="1:35" x14ac:dyDescent="0.25">
      <c r="A27" s="36" t="str">
        <f>IF(Orth!A27="","",Orth!A27)</f>
        <v>NOM 24</v>
      </c>
      <c r="B27" s="37" t="str">
        <f>IF(Orth!B27="","",Orth!B27)</f>
        <v>Prénom 24</v>
      </c>
      <c r="C27" s="115" t="str">
        <f t="shared" si="0"/>
        <v>NOM 24 Prénom 24</v>
      </c>
      <c r="D27" s="26"/>
      <c r="E27" s="27"/>
      <c r="F27" s="27"/>
      <c r="G27" s="27"/>
      <c r="H27" s="27"/>
      <c r="I27" s="27"/>
      <c r="J27" s="27"/>
      <c r="K27" s="28"/>
      <c r="L27" s="12" t="str">
        <f t="shared" si="1"/>
        <v/>
      </c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</row>
    <row r="28" spans="1:35" x14ac:dyDescent="0.25">
      <c r="A28" s="36" t="str">
        <f>IF(Orth!A28="","",Orth!A28)</f>
        <v>NOM 25</v>
      </c>
      <c r="B28" s="37" t="str">
        <f>IF(Orth!B28="","",Orth!B28)</f>
        <v>Prénom 25</v>
      </c>
      <c r="C28" s="115" t="str">
        <f t="shared" si="0"/>
        <v>NOM 25 Prénom 25</v>
      </c>
      <c r="D28" s="26"/>
      <c r="E28" s="27"/>
      <c r="F28" s="27"/>
      <c r="G28" s="27"/>
      <c r="H28" s="27"/>
      <c r="I28" s="27"/>
      <c r="J28" s="27"/>
      <c r="K28" s="28"/>
      <c r="L28" s="12" t="str">
        <f t="shared" si="1"/>
        <v/>
      </c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</row>
    <row r="29" spans="1:35" x14ac:dyDescent="0.25">
      <c r="A29" s="36" t="str">
        <f>IF(Orth!A29="","",Orth!A29)</f>
        <v>NOM 26</v>
      </c>
      <c r="B29" s="37" t="str">
        <f>IF(Orth!B29="","",Orth!B29)</f>
        <v>Prénom 26</v>
      </c>
      <c r="C29" s="115" t="str">
        <f t="shared" si="0"/>
        <v>NOM 26 Prénom 26</v>
      </c>
      <c r="D29" s="26"/>
      <c r="E29" s="27"/>
      <c r="F29" s="27"/>
      <c r="G29" s="27"/>
      <c r="H29" s="27"/>
      <c r="I29" s="27"/>
      <c r="J29" s="27"/>
      <c r="K29" s="28"/>
      <c r="L29" s="12" t="str">
        <f t="shared" si="1"/>
        <v/>
      </c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</row>
    <row r="30" spans="1:35" x14ac:dyDescent="0.25">
      <c r="A30" s="36" t="str">
        <f>IF(Orth!A30="","",Orth!A30)</f>
        <v>NOM 27</v>
      </c>
      <c r="B30" s="37" t="str">
        <f>IF(Orth!B30="","",Orth!B30)</f>
        <v>Prénom 27</v>
      </c>
      <c r="C30" s="115" t="str">
        <f t="shared" si="0"/>
        <v>NOM 27 Prénom 27</v>
      </c>
      <c r="D30" s="26"/>
      <c r="E30" s="27"/>
      <c r="F30" s="27"/>
      <c r="G30" s="27"/>
      <c r="H30" s="27"/>
      <c r="I30" s="27"/>
      <c r="J30" s="27"/>
      <c r="K30" s="28"/>
      <c r="L30" s="12" t="str">
        <f t="shared" si="1"/>
        <v/>
      </c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</row>
    <row r="31" spans="1:35" x14ac:dyDescent="0.25">
      <c r="A31" s="36" t="str">
        <f>IF(Orth!A31="","",Orth!A31)</f>
        <v>NOM 28</v>
      </c>
      <c r="B31" s="37" t="str">
        <f>IF(Orth!B31="","",Orth!B31)</f>
        <v>Prénom 28</v>
      </c>
      <c r="C31" s="115" t="str">
        <f t="shared" si="0"/>
        <v>NOM 28 Prénom 28</v>
      </c>
      <c r="D31" s="26"/>
      <c r="E31" s="27"/>
      <c r="F31" s="27"/>
      <c r="G31" s="27"/>
      <c r="H31" s="27"/>
      <c r="I31" s="27"/>
      <c r="J31" s="27"/>
      <c r="K31" s="28"/>
      <c r="L31" s="12" t="str">
        <f t="shared" si="1"/>
        <v/>
      </c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</row>
    <row r="32" spans="1:35" ht="15.75" thickBot="1" x14ac:dyDescent="0.3">
      <c r="A32" s="38" t="str">
        <f>IF(Orth!A32="","",Orth!A32)</f>
        <v>NOM 29</v>
      </c>
      <c r="B32" s="39" t="str">
        <f>IF(Orth!B32="","",Orth!B32)</f>
        <v>Prénom 29</v>
      </c>
      <c r="C32" s="116" t="str">
        <f t="shared" si="0"/>
        <v>NOM 29 Prénom 29</v>
      </c>
      <c r="D32" s="29"/>
      <c r="E32" s="30"/>
      <c r="F32" s="30"/>
      <c r="G32" s="30"/>
      <c r="H32" s="30"/>
      <c r="I32" s="30"/>
      <c r="J32" s="30"/>
      <c r="K32" s="31"/>
      <c r="L32" s="43" t="str">
        <f t="shared" si="1"/>
        <v/>
      </c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</row>
    <row r="33" spans="1:35" x14ac:dyDescent="0.25">
      <c r="A33" s="5"/>
      <c r="B33" s="5"/>
      <c r="C33" s="5"/>
      <c r="D33" s="6"/>
      <c r="E33" s="6"/>
      <c r="F33" s="6"/>
      <c r="G33" s="6"/>
      <c r="H33" s="6"/>
      <c r="I33" s="6"/>
      <c r="J33" s="6"/>
      <c r="K33" s="6"/>
      <c r="L33" s="7" t="str">
        <f t="shared" ref="L33" si="2">IF(D33="","",AVERAGE(D33:K33))</f>
        <v/>
      </c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</row>
    <row r="34" spans="1:35" x14ac:dyDescent="0.25">
      <c r="A34" s="5"/>
      <c r="B34" s="5"/>
      <c r="C34" s="5"/>
      <c r="D34" s="6"/>
      <c r="E34" s="6"/>
      <c r="F34" s="6"/>
      <c r="G34" s="6"/>
      <c r="H34" s="6"/>
      <c r="I34" s="6"/>
      <c r="J34" s="6"/>
      <c r="K34" s="6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</row>
    <row r="35" spans="1:35" x14ac:dyDescent="0.25">
      <c r="A35" s="5"/>
      <c r="B35" s="5"/>
      <c r="C35" s="5"/>
      <c r="D35" s="6"/>
      <c r="E35" s="6"/>
      <c r="F35" s="6"/>
      <c r="G35" s="6"/>
      <c r="H35" s="6"/>
      <c r="I35" s="6"/>
      <c r="J35" s="6"/>
      <c r="K35" s="6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</row>
    <row r="36" spans="1:35" x14ac:dyDescent="0.25">
      <c r="A36" s="5"/>
      <c r="B36" s="5"/>
      <c r="C36" s="5"/>
      <c r="D36" s="6"/>
      <c r="E36" s="6"/>
      <c r="F36" s="6"/>
      <c r="G36" s="6"/>
      <c r="H36" s="6"/>
      <c r="I36" s="6"/>
      <c r="J36" s="6"/>
      <c r="K36" s="6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</row>
    <row r="37" spans="1:35" x14ac:dyDescent="0.25">
      <c r="A37" s="5"/>
      <c r="B37" s="5"/>
      <c r="C37" s="5"/>
      <c r="D37" s="6"/>
      <c r="E37" s="6"/>
      <c r="F37" s="6"/>
      <c r="G37" s="6"/>
      <c r="H37" s="6"/>
      <c r="I37" s="6"/>
      <c r="J37" s="6"/>
      <c r="K37" s="6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</row>
    <row r="38" spans="1:35" x14ac:dyDescent="0.25">
      <c r="A38" s="5"/>
      <c r="B38" s="5"/>
      <c r="C38" s="5"/>
      <c r="D38" s="6"/>
      <c r="E38" s="6"/>
      <c r="F38" s="6"/>
      <c r="G38" s="6"/>
      <c r="H38" s="6"/>
      <c r="I38" s="6"/>
      <c r="J38" s="6"/>
      <c r="K38" s="6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</row>
    <row r="39" spans="1:35" x14ac:dyDescent="0.25">
      <c r="A39" s="5"/>
      <c r="B39" s="5"/>
      <c r="C39" s="5"/>
      <c r="D39" s="6"/>
      <c r="E39" s="6"/>
      <c r="F39" s="6"/>
      <c r="G39" s="6"/>
      <c r="H39" s="6"/>
      <c r="I39" s="6"/>
      <c r="J39" s="6"/>
      <c r="K39" s="6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</row>
    <row r="40" spans="1:35" x14ac:dyDescent="0.25">
      <c r="A40" s="5"/>
      <c r="B40" s="5"/>
      <c r="C40" s="5"/>
      <c r="D40" s="6"/>
      <c r="E40" s="6"/>
      <c r="F40" s="6"/>
      <c r="G40" s="6"/>
      <c r="H40" s="6"/>
      <c r="I40" s="6"/>
      <c r="J40" s="6"/>
      <c r="K40" s="6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</row>
    <row r="41" spans="1:35" x14ac:dyDescent="0.25">
      <c r="A41" s="5"/>
      <c r="B41" s="5"/>
      <c r="C41" s="5"/>
      <c r="D41" s="6"/>
      <c r="E41" s="6"/>
      <c r="F41" s="6"/>
      <c r="G41" s="6"/>
      <c r="H41" s="6"/>
      <c r="I41" s="6"/>
      <c r="J41" s="6"/>
      <c r="K41" s="6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</row>
    <row r="42" spans="1:35" x14ac:dyDescent="0.25">
      <c r="A42" s="5"/>
      <c r="B42" s="5"/>
      <c r="C42" s="5"/>
      <c r="D42" s="6"/>
      <c r="E42" s="6"/>
      <c r="F42" s="6"/>
      <c r="G42" s="6"/>
      <c r="H42" s="6"/>
      <c r="I42" s="6"/>
      <c r="J42" s="6"/>
      <c r="K42" s="6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</row>
    <row r="43" spans="1:35" x14ac:dyDescent="0.25">
      <c r="A43" s="5"/>
      <c r="B43" s="5"/>
      <c r="C43" s="5"/>
      <c r="D43" s="6"/>
      <c r="E43" s="6"/>
      <c r="F43" s="6"/>
      <c r="G43" s="6"/>
      <c r="H43" s="6"/>
      <c r="I43" s="6"/>
      <c r="J43" s="6"/>
      <c r="K43" s="6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</row>
    <row r="44" spans="1:35" x14ac:dyDescent="0.25">
      <c r="A44" s="5"/>
      <c r="B44" s="5"/>
      <c r="C44" s="5"/>
      <c r="D44" s="6"/>
      <c r="E44" s="6"/>
      <c r="F44" s="6"/>
      <c r="G44" s="6"/>
      <c r="H44" s="6"/>
      <c r="I44" s="6"/>
      <c r="J44" s="6"/>
      <c r="K44" s="6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</row>
    <row r="45" spans="1:35" x14ac:dyDescent="0.25">
      <c r="A45" s="5"/>
      <c r="B45" s="5"/>
      <c r="C45" s="5"/>
      <c r="D45" s="6"/>
      <c r="E45" s="6"/>
      <c r="F45" s="6"/>
      <c r="G45" s="6"/>
      <c r="H45" s="6"/>
      <c r="I45" s="6"/>
      <c r="J45" s="6"/>
      <c r="K45" s="6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</row>
    <row r="46" spans="1:35" x14ac:dyDescent="0.25">
      <c r="A46" s="5"/>
      <c r="B46" s="5"/>
      <c r="C46" s="5"/>
      <c r="D46" s="6"/>
      <c r="E46" s="6"/>
      <c r="F46" s="6"/>
      <c r="G46" s="6"/>
      <c r="H46" s="6"/>
      <c r="I46" s="6"/>
      <c r="J46" s="6"/>
      <c r="K46" s="6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</row>
    <row r="47" spans="1:35" x14ac:dyDescent="0.25">
      <c r="A47" s="5"/>
      <c r="B47" s="5"/>
      <c r="C47" s="5"/>
      <c r="D47" s="6"/>
      <c r="E47" s="6"/>
      <c r="F47" s="6"/>
      <c r="G47" s="6"/>
      <c r="H47" s="6"/>
      <c r="I47" s="6"/>
      <c r="J47" s="6"/>
      <c r="K47" s="6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</row>
    <row r="48" spans="1:35" x14ac:dyDescent="0.25">
      <c r="A48" s="5"/>
      <c r="B48" s="5"/>
      <c r="C48" s="5"/>
      <c r="D48" s="6"/>
      <c r="E48" s="6"/>
      <c r="F48" s="6"/>
      <c r="G48" s="6"/>
      <c r="H48" s="6"/>
      <c r="I48" s="6"/>
      <c r="J48" s="6"/>
      <c r="K48" s="6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</row>
    <row r="49" spans="1:35" x14ac:dyDescent="0.25">
      <c r="A49" s="5"/>
      <c r="B49" s="5"/>
      <c r="C49" s="5"/>
      <c r="D49" s="6"/>
      <c r="E49" s="6"/>
      <c r="F49" s="6"/>
      <c r="G49" s="6"/>
      <c r="H49" s="6"/>
      <c r="I49" s="6"/>
      <c r="J49" s="6"/>
      <c r="K49" s="6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</row>
    <row r="50" spans="1:35" x14ac:dyDescent="0.25">
      <c r="A50" s="5"/>
      <c r="B50" s="5"/>
      <c r="C50" s="5"/>
      <c r="D50" s="6"/>
      <c r="E50" s="6"/>
      <c r="F50" s="6"/>
      <c r="G50" s="6"/>
      <c r="H50" s="6"/>
      <c r="I50" s="6"/>
      <c r="J50" s="6"/>
      <c r="K50" s="6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</row>
    <row r="51" spans="1:35" x14ac:dyDescent="0.25">
      <c r="A51" s="5"/>
      <c r="B51" s="5"/>
      <c r="C51" s="5"/>
      <c r="D51" s="6"/>
      <c r="E51" s="6"/>
      <c r="F51" s="6"/>
      <c r="G51" s="6"/>
      <c r="H51" s="6"/>
      <c r="I51" s="6"/>
      <c r="J51" s="6"/>
      <c r="K51" s="6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</row>
    <row r="52" spans="1:35" x14ac:dyDescent="0.25">
      <c r="A52" s="5"/>
      <c r="B52" s="5"/>
      <c r="C52" s="5"/>
      <c r="D52" s="6"/>
      <c r="E52" s="6"/>
      <c r="F52" s="6"/>
      <c r="G52" s="6"/>
      <c r="H52" s="6"/>
      <c r="I52" s="6"/>
      <c r="J52" s="6"/>
      <c r="K52" s="6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</row>
    <row r="53" spans="1:35" x14ac:dyDescent="0.25">
      <c r="A53" s="5"/>
      <c r="B53" s="5"/>
      <c r="C53" s="5"/>
      <c r="D53" s="6"/>
      <c r="E53" s="6"/>
      <c r="F53" s="6"/>
      <c r="G53" s="6"/>
      <c r="H53" s="6"/>
      <c r="I53" s="6"/>
      <c r="J53" s="6"/>
      <c r="K53" s="6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</row>
    <row r="54" spans="1:35" x14ac:dyDescent="0.25">
      <c r="A54" s="5"/>
      <c r="B54" s="5"/>
      <c r="C54" s="5"/>
      <c r="D54" s="6"/>
      <c r="E54" s="6"/>
      <c r="F54" s="6"/>
      <c r="G54" s="6"/>
      <c r="H54" s="6"/>
      <c r="I54" s="6"/>
      <c r="J54" s="6"/>
      <c r="K54" s="6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</row>
    <row r="55" spans="1:35" x14ac:dyDescent="0.25">
      <c r="A55" s="5"/>
      <c r="B55" s="5"/>
      <c r="C55" s="5"/>
      <c r="D55" s="6"/>
      <c r="E55" s="6"/>
      <c r="F55" s="6"/>
      <c r="G55" s="6"/>
      <c r="H55" s="6"/>
      <c r="I55" s="6"/>
      <c r="J55" s="6"/>
      <c r="K55" s="6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</row>
    <row r="56" spans="1:35" x14ac:dyDescent="0.25">
      <c r="A56" s="5"/>
      <c r="B56" s="5"/>
      <c r="C56" s="5"/>
      <c r="D56" s="6"/>
      <c r="E56" s="6"/>
      <c r="F56" s="6"/>
      <c r="G56" s="6"/>
      <c r="H56" s="6"/>
      <c r="I56" s="6"/>
      <c r="J56" s="6"/>
      <c r="K56" s="6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</row>
    <row r="57" spans="1:35" x14ac:dyDescent="0.25">
      <c r="A57" s="5"/>
      <c r="B57" s="5"/>
      <c r="C57" s="5"/>
      <c r="D57" s="6"/>
      <c r="E57" s="6"/>
      <c r="F57" s="6"/>
      <c r="G57" s="6"/>
      <c r="H57" s="6"/>
      <c r="I57" s="6"/>
      <c r="J57" s="6"/>
      <c r="K57" s="6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</row>
    <row r="58" spans="1:35" x14ac:dyDescent="0.25">
      <c r="A58" s="5"/>
      <c r="B58" s="5"/>
      <c r="C58" s="5"/>
      <c r="D58" s="6"/>
      <c r="E58" s="6"/>
      <c r="F58" s="6"/>
      <c r="G58" s="6"/>
      <c r="H58" s="6"/>
      <c r="I58" s="6"/>
      <c r="J58" s="6"/>
      <c r="K58" s="6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</row>
    <row r="59" spans="1:35" x14ac:dyDescent="0.25">
      <c r="A59" s="5"/>
      <c r="B59" s="5"/>
      <c r="C59" s="5"/>
      <c r="D59" s="6"/>
      <c r="E59" s="6"/>
      <c r="F59" s="6"/>
      <c r="G59" s="6"/>
      <c r="H59" s="6"/>
      <c r="I59" s="6"/>
      <c r="J59" s="6"/>
      <c r="K59" s="6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</row>
    <row r="60" spans="1:35" x14ac:dyDescent="0.25">
      <c r="A60" s="5"/>
      <c r="B60" s="5"/>
      <c r="C60" s="5"/>
      <c r="D60" s="6"/>
      <c r="E60" s="6"/>
      <c r="F60" s="6"/>
      <c r="G60" s="6"/>
      <c r="H60" s="6"/>
      <c r="I60" s="6"/>
      <c r="J60" s="6"/>
      <c r="K60" s="6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</row>
    <row r="61" spans="1:35" x14ac:dyDescent="0.25">
      <c r="A61" s="5"/>
      <c r="B61" s="5"/>
      <c r="C61" s="5"/>
      <c r="D61" s="6"/>
      <c r="E61" s="6"/>
      <c r="F61" s="6"/>
      <c r="G61" s="6"/>
      <c r="H61" s="6"/>
      <c r="I61" s="6"/>
      <c r="J61" s="6"/>
      <c r="K61" s="6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</row>
    <row r="62" spans="1:35" x14ac:dyDescent="0.25">
      <c r="A62" s="5"/>
      <c r="B62" s="5"/>
      <c r="C62" s="5"/>
      <c r="D62" s="6"/>
      <c r="E62" s="6"/>
      <c r="F62" s="6"/>
      <c r="G62" s="6"/>
      <c r="H62" s="6"/>
      <c r="I62" s="6"/>
      <c r="J62" s="6"/>
      <c r="K62" s="6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</row>
    <row r="63" spans="1:35" x14ac:dyDescent="0.25">
      <c r="A63" s="5"/>
      <c r="B63" s="5"/>
      <c r="C63" s="5"/>
      <c r="D63" s="6"/>
      <c r="E63" s="6"/>
      <c r="F63" s="6"/>
      <c r="G63" s="6"/>
      <c r="H63" s="6"/>
      <c r="I63" s="6"/>
      <c r="J63" s="6"/>
      <c r="K63" s="6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</row>
    <row r="64" spans="1:35" x14ac:dyDescent="0.25">
      <c r="A64" s="5"/>
      <c r="B64" s="5"/>
      <c r="C64" s="5"/>
      <c r="D64" s="6"/>
      <c r="E64" s="6"/>
      <c r="F64" s="6"/>
      <c r="G64" s="6"/>
      <c r="H64" s="6"/>
      <c r="I64" s="6"/>
      <c r="J64" s="6"/>
      <c r="K64" s="6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</row>
    <row r="65" spans="1:35" x14ac:dyDescent="0.25">
      <c r="A65" s="5"/>
      <c r="B65" s="5"/>
      <c r="C65" s="5"/>
      <c r="D65" s="6"/>
      <c r="E65" s="6"/>
      <c r="F65" s="6"/>
      <c r="G65" s="6"/>
      <c r="H65" s="6"/>
      <c r="I65" s="6"/>
      <c r="J65" s="6"/>
      <c r="K65" s="6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</row>
    <row r="66" spans="1:35" x14ac:dyDescent="0.25">
      <c r="A66" s="5"/>
      <c r="B66" s="5"/>
      <c r="C66" s="5"/>
      <c r="D66" s="6"/>
      <c r="E66" s="6"/>
      <c r="F66" s="6"/>
      <c r="G66" s="6"/>
      <c r="H66" s="6"/>
      <c r="I66" s="6"/>
      <c r="J66" s="6"/>
      <c r="K66" s="6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</row>
    <row r="67" spans="1:35" x14ac:dyDescent="0.25">
      <c r="A67" s="5"/>
      <c r="B67" s="5"/>
      <c r="C67" s="5"/>
      <c r="D67" s="6"/>
      <c r="E67" s="6"/>
      <c r="F67" s="6"/>
      <c r="G67" s="6"/>
      <c r="H67" s="6"/>
      <c r="I67" s="6"/>
      <c r="J67" s="6"/>
      <c r="K67" s="6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</row>
    <row r="68" spans="1:35" x14ac:dyDescent="0.25">
      <c r="A68" s="5"/>
      <c r="B68" s="5"/>
      <c r="C68" s="5"/>
      <c r="D68" s="6"/>
      <c r="E68" s="6"/>
      <c r="F68" s="6"/>
      <c r="G68" s="6"/>
      <c r="H68" s="6"/>
      <c r="I68" s="6"/>
      <c r="J68" s="6"/>
      <c r="K68" s="6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</row>
    <row r="69" spans="1:35" x14ac:dyDescent="0.25">
      <c r="A69" s="5"/>
      <c r="B69" s="5"/>
      <c r="C69" s="5"/>
      <c r="D69" s="6"/>
      <c r="E69" s="6"/>
      <c r="F69" s="6"/>
      <c r="G69" s="6"/>
      <c r="H69" s="6"/>
      <c r="I69" s="6"/>
      <c r="J69" s="6"/>
      <c r="K69" s="6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</row>
    <row r="70" spans="1:35" x14ac:dyDescent="0.25">
      <c r="A70" s="5"/>
      <c r="B70" s="5"/>
      <c r="C70" s="5"/>
      <c r="D70" s="6"/>
      <c r="E70" s="6"/>
      <c r="F70" s="6"/>
      <c r="G70" s="6"/>
      <c r="H70" s="6"/>
      <c r="I70" s="6"/>
      <c r="J70" s="6"/>
      <c r="K70" s="6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</row>
    <row r="71" spans="1:35" x14ac:dyDescent="0.25">
      <c r="A71" s="5"/>
      <c r="B71" s="5"/>
      <c r="C71" s="5"/>
      <c r="D71" s="6"/>
      <c r="E71" s="6"/>
      <c r="F71" s="6"/>
      <c r="G71" s="6"/>
      <c r="H71" s="6"/>
      <c r="I71" s="6"/>
      <c r="J71" s="6"/>
      <c r="K71" s="6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</row>
  </sheetData>
  <sheetProtection sheet="1" objects="1" scenarios="1"/>
  <mergeCells count="5">
    <mergeCell ref="D1:K1"/>
    <mergeCell ref="A1:B1"/>
    <mergeCell ref="P3:X21"/>
    <mergeCell ref="Q24:R24"/>
    <mergeCell ref="Q25:R26"/>
  </mergeCells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00FF"/>
  </sheetPr>
  <dimension ref="A1:AI71"/>
  <sheetViews>
    <sheetView workbookViewId="0">
      <selection sqref="A1:B1"/>
    </sheetView>
  </sheetViews>
  <sheetFormatPr baseColWidth="10" defaultRowHeight="15" x14ac:dyDescent="0.25"/>
  <cols>
    <col min="1" max="2" width="20.7109375" style="2" customWidth="1"/>
    <col min="3" max="3" width="35.7109375" style="2" customWidth="1"/>
    <col min="4" max="11" width="6.7109375" style="3" customWidth="1"/>
    <col min="12" max="12" width="13" style="1" bestFit="1" customWidth="1"/>
    <col min="13" max="15" width="11.42578125" style="1"/>
    <col min="16" max="16" width="2.7109375" style="1" customWidth="1"/>
    <col min="17" max="17" width="16.28515625" style="1" customWidth="1"/>
    <col min="18" max="18" width="2.7109375" style="1" customWidth="1"/>
    <col min="19" max="19" width="16.28515625" style="1" customWidth="1"/>
    <col min="20" max="20" width="2.7109375" style="1" customWidth="1"/>
    <col min="21" max="21" width="16.28515625" style="1" customWidth="1"/>
    <col min="22" max="22" width="2.7109375" style="1" customWidth="1"/>
    <col min="23" max="23" width="16.28515625" style="1" customWidth="1"/>
    <col min="24" max="24" width="2.7109375" customWidth="1"/>
  </cols>
  <sheetData>
    <row r="1" spans="1:35" ht="15.75" thickBot="1" x14ac:dyDescent="0.3">
      <c r="A1" s="197" t="s">
        <v>58</v>
      </c>
      <c r="B1" s="198"/>
      <c r="C1" s="103" t="str">
        <f>Orth!C1</f>
        <v>Période 1 - septembre-octobre</v>
      </c>
      <c r="D1" s="194" t="s">
        <v>4</v>
      </c>
      <c r="E1" s="195"/>
      <c r="F1" s="195"/>
      <c r="G1" s="195"/>
      <c r="H1" s="195"/>
      <c r="I1" s="195"/>
      <c r="J1" s="195"/>
      <c r="K1" s="196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</row>
    <row r="2" spans="1:35" ht="15.75" thickBot="1" x14ac:dyDescent="0.3">
      <c r="A2" s="5"/>
      <c r="B2" s="5"/>
      <c r="C2" s="5"/>
      <c r="D2" s="6"/>
      <c r="E2" s="6"/>
      <c r="F2" s="6"/>
      <c r="G2" s="6"/>
      <c r="H2" s="6"/>
      <c r="I2" s="6"/>
      <c r="J2" s="6"/>
      <c r="K2" s="6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</row>
    <row r="3" spans="1:35" ht="15.75" thickBot="1" x14ac:dyDescent="0.3">
      <c r="A3" s="4" t="s">
        <v>0</v>
      </c>
      <c r="B3" s="14" t="s">
        <v>1</v>
      </c>
      <c r="C3" s="16" t="s">
        <v>46</v>
      </c>
      <c r="D3" s="13">
        <v>1</v>
      </c>
      <c r="E3" s="15">
        <v>2</v>
      </c>
      <c r="F3" s="15">
        <v>3</v>
      </c>
      <c r="G3" s="15">
        <v>4</v>
      </c>
      <c r="H3" s="15">
        <v>5</v>
      </c>
      <c r="I3" s="15">
        <v>6</v>
      </c>
      <c r="J3" s="15">
        <v>7</v>
      </c>
      <c r="K3" s="17" t="s">
        <v>2</v>
      </c>
      <c r="L3" s="11" t="s">
        <v>3</v>
      </c>
      <c r="M3" s="7"/>
      <c r="N3" s="7"/>
      <c r="O3" s="7"/>
      <c r="P3" s="201"/>
      <c r="Q3" s="202"/>
      <c r="R3" s="202"/>
      <c r="S3" s="202"/>
      <c r="T3" s="202"/>
      <c r="U3" s="202"/>
      <c r="V3" s="202"/>
      <c r="W3" s="202"/>
      <c r="X3" s="203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</row>
    <row r="4" spans="1:35" x14ac:dyDescent="0.25">
      <c r="A4" s="36" t="str">
        <f>IF(Orth!A4="","",Orth!A4)</f>
        <v>NOM 01</v>
      </c>
      <c r="B4" s="37" t="str">
        <f>IF(Orth!B4="","",Orth!B4)</f>
        <v>Prénom 01</v>
      </c>
      <c r="C4" s="115" t="str">
        <f>CONCATENATE(A4," ",B4)</f>
        <v>NOM 01 Prénom 01</v>
      </c>
      <c r="D4" s="23"/>
      <c r="E4" s="24"/>
      <c r="F4" s="24"/>
      <c r="G4" s="24"/>
      <c r="H4" s="24"/>
      <c r="I4" s="24"/>
      <c r="J4" s="24"/>
      <c r="K4" s="25"/>
      <c r="L4" s="12" t="str">
        <f>IF(COUNT(D4:K4)&gt;0,AVERAGE(D4:K4),"")</f>
        <v/>
      </c>
      <c r="M4" s="7"/>
      <c r="N4" s="7"/>
      <c r="O4" s="7"/>
      <c r="P4" s="204"/>
      <c r="Q4" s="205"/>
      <c r="R4" s="205"/>
      <c r="S4" s="205"/>
      <c r="T4" s="205"/>
      <c r="U4" s="205"/>
      <c r="V4" s="205"/>
      <c r="W4" s="205"/>
      <c r="X4" s="206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</row>
    <row r="5" spans="1:35" x14ac:dyDescent="0.25">
      <c r="A5" s="36" t="str">
        <f>IF(Orth!A5="","",Orth!A5)</f>
        <v>NOM 02</v>
      </c>
      <c r="B5" s="37" t="str">
        <f>IF(Orth!B5="","",Orth!B5)</f>
        <v>Prénom 02</v>
      </c>
      <c r="C5" s="115" t="str">
        <f t="shared" ref="C5:C32" si="0">CONCATENATE(A5," ",B5)</f>
        <v>NOM 02 Prénom 02</v>
      </c>
      <c r="D5" s="26"/>
      <c r="E5" s="27"/>
      <c r="F5" s="27"/>
      <c r="G5" s="27"/>
      <c r="H5" s="27"/>
      <c r="I5" s="27"/>
      <c r="J5" s="27"/>
      <c r="K5" s="28"/>
      <c r="L5" s="12" t="str">
        <f t="shared" ref="L5:L32" si="1">IF(COUNT(D5:K5)&gt;0,AVERAGE(D5:K5),"")</f>
        <v/>
      </c>
      <c r="M5" s="7"/>
      <c r="N5" s="7"/>
      <c r="O5" s="7"/>
      <c r="P5" s="204"/>
      <c r="Q5" s="205"/>
      <c r="R5" s="205"/>
      <c r="S5" s="205"/>
      <c r="T5" s="205"/>
      <c r="U5" s="205"/>
      <c r="V5" s="205"/>
      <c r="W5" s="205"/>
      <c r="X5" s="206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</row>
    <row r="6" spans="1:35" x14ac:dyDescent="0.25">
      <c r="A6" s="36" t="str">
        <f>IF(Orth!A6="","",Orth!A6)</f>
        <v>NOM 03</v>
      </c>
      <c r="B6" s="37" t="str">
        <f>IF(Orth!B6="","",Orth!B6)</f>
        <v>Prénom 03</v>
      </c>
      <c r="C6" s="115" t="str">
        <f t="shared" si="0"/>
        <v>NOM 03 Prénom 03</v>
      </c>
      <c r="D6" s="26"/>
      <c r="E6" s="27"/>
      <c r="F6" s="27"/>
      <c r="G6" s="27"/>
      <c r="H6" s="27"/>
      <c r="I6" s="27"/>
      <c r="J6" s="27"/>
      <c r="K6" s="28"/>
      <c r="L6" s="12" t="str">
        <f t="shared" si="1"/>
        <v/>
      </c>
      <c r="M6" s="7"/>
      <c r="N6" s="7"/>
      <c r="O6" s="7"/>
      <c r="P6" s="204"/>
      <c r="Q6" s="205"/>
      <c r="R6" s="205"/>
      <c r="S6" s="205"/>
      <c r="T6" s="205"/>
      <c r="U6" s="205"/>
      <c r="V6" s="205"/>
      <c r="W6" s="205"/>
      <c r="X6" s="206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x14ac:dyDescent="0.25">
      <c r="A7" s="36" t="str">
        <f>IF(Orth!A7="","",Orth!A7)</f>
        <v>NOM 04</v>
      </c>
      <c r="B7" s="37" t="str">
        <f>IF(Orth!B7="","",Orth!B7)</f>
        <v>Prénom 04</v>
      </c>
      <c r="C7" s="115" t="str">
        <f t="shared" si="0"/>
        <v>NOM 04 Prénom 04</v>
      </c>
      <c r="D7" s="26"/>
      <c r="E7" s="27"/>
      <c r="F7" s="27"/>
      <c r="G7" s="27"/>
      <c r="H7" s="27"/>
      <c r="I7" s="27"/>
      <c r="J7" s="27"/>
      <c r="K7" s="28"/>
      <c r="L7" s="12" t="str">
        <f t="shared" si="1"/>
        <v/>
      </c>
      <c r="M7" s="7"/>
      <c r="N7" s="7"/>
      <c r="O7" s="7"/>
      <c r="P7" s="204"/>
      <c r="Q7" s="205"/>
      <c r="R7" s="205"/>
      <c r="S7" s="205"/>
      <c r="T7" s="205"/>
      <c r="U7" s="205"/>
      <c r="V7" s="205"/>
      <c r="W7" s="205"/>
      <c r="X7" s="206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</row>
    <row r="8" spans="1:35" x14ac:dyDescent="0.25">
      <c r="A8" s="36" t="str">
        <f>IF(Orth!A8="","",Orth!A8)</f>
        <v>NOM 05</v>
      </c>
      <c r="B8" s="37" t="str">
        <f>IF(Orth!B8="","",Orth!B8)</f>
        <v>Prénom 05</v>
      </c>
      <c r="C8" s="115" t="str">
        <f t="shared" si="0"/>
        <v>NOM 05 Prénom 05</v>
      </c>
      <c r="D8" s="26"/>
      <c r="E8" s="27"/>
      <c r="F8" s="27"/>
      <c r="G8" s="27"/>
      <c r="H8" s="27"/>
      <c r="I8" s="27"/>
      <c r="J8" s="27"/>
      <c r="K8" s="28"/>
      <c r="L8" s="12" t="str">
        <f t="shared" si="1"/>
        <v/>
      </c>
      <c r="M8" s="7"/>
      <c r="N8" s="7"/>
      <c r="O8" s="7"/>
      <c r="P8" s="204"/>
      <c r="Q8" s="205"/>
      <c r="R8" s="205"/>
      <c r="S8" s="205"/>
      <c r="T8" s="205"/>
      <c r="U8" s="205"/>
      <c r="V8" s="205"/>
      <c r="W8" s="205"/>
      <c r="X8" s="206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</row>
    <row r="9" spans="1:35" x14ac:dyDescent="0.25">
      <c r="A9" s="36" t="str">
        <f>IF(Orth!A9="","",Orth!A9)</f>
        <v>NOM 06</v>
      </c>
      <c r="B9" s="37" t="str">
        <f>IF(Orth!B9="","",Orth!B9)</f>
        <v>Prénom 06</v>
      </c>
      <c r="C9" s="115" t="str">
        <f t="shared" si="0"/>
        <v>NOM 06 Prénom 06</v>
      </c>
      <c r="D9" s="26"/>
      <c r="E9" s="27"/>
      <c r="F9" s="27"/>
      <c r="G9" s="27"/>
      <c r="H9" s="27"/>
      <c r="I9" s="27"/>
      <c r="J9" s="27"/>
      <c r="K9" s="28"/>
      <c r="L9" s="12" t="str">
        <f t="shared" si="1"/>
        <v/>
      </c>
      <c r="M9" s="7"/>
      <c r="N9" s="7"/>
      <c r="O9" s="7"/>
      <c r="P9" s="204"/>
      <c r="Q9" s="205"/>
      <c r="R9" s="205"/>
      <c r="S9" s="205"/>
      <c r="T9" s="205"/>
      <c r="U9" s="205"/>
      <c r="V9" s="205"/>
      <c r="W9" s="205"/>
      <c r="X9" s="206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</row>
    <row r="10" spans="1:35" x14ac:dyDescent="0.25">
      <c r="A10" s="36" t="str">
        <f>IF(Orth!A10="","",Orth!A10)</f>
        <v>NOM 07</v>
      </c>
      <c r="B10" s="37" t="str">
        <f>IF(Orth!B10="","",Orth!B10)</f>
        <v>Prénom 07</v>
      </c>
      <c r="C10" s="115" t="str">
        <f t="shared" si="0"/>
        <v>NOM 07 Prénom 07</v>
      </c>
      <c r="D10" s="26"/>
      <c r="E10" s="27"/>
      <c r="F10" s="27"/>
      <c r="G10" s="27"/>
      <c r="H10" s="27"/>
      <c r="I10" s="27"/>
      <c r="J10" s="27"/>
      <c r="K10" s="28"/>
      <c r="L10" s="12" t="str">
        <f t="shared" si="1"/>
        <v/>
      </c>
      <c r="M10" s="7"/>
      <c r="N10" s="7"/>
      <c r="O10" s="7"/>
      <c r="P10" s="204"/>
      <c r="Q10" s="205"/>
      <c r="R10" s="205"/>
      <c r="S10" s="205"/>
      <c r="T10" s="205"/>
      <c r="U10" s="205"/>
      <c r="V10" s="205"/>
      <c r="W10" s="205"/>
      <c r="X10" s="206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</row>
    <row r="11" spans="1:35" x14ac:dyDescent="0.25">
      <c r="A11" s="36" t="str">
        <f>IF(Orth!A11="","",Orth!A11)</f>
        <v>NOM 08</v>
      </c>
      <c r="B11" s="37" t="str">
        <f>IF(Orth!B11="","",Orth!B11)</f>
        <v>Prénom 08</v>
      </c>
      <c r="C11" s="115" t="str">
        <f t="shared" si="0"/>
        <v>NOM 08 Prénom 08</v>
      </c>
      <c r="D11" s="26"/>
      <c r="E11" s="27"/>
      <c r="F11" s="27"/>
      <c r="G11" s="27"/>
      <c r="H11" s="27"/>
      <c r="I11" s="27"/>
      <c r="J11" s="27"/>
      <c r="K11" s="28"/>
      <c r="L11" s="12" t="str">
        <f t="shared" si="1"/>
        <v/>
      </c>
      <c r="M11" s="7"/>
      <c r="N11" s="7"/>
      <c r="O11" s="7"/>
      <c r="P11" s="204"/>
      <c r="Q11" s="205"/>
      <c r="R11" s="205"/>
      <c r="S11" s="205"/>
      <c r="T11" s="205"/>
      <c r="U11" s="205"/>
      <c r="V11" s="205"/>
      <c r="W11" s="205"/>
      <c r="X11" s="206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</row>
    <row r="12" spans="1:35" x14ac:dyDescent="0.25">
      <c r="A12" s="36" t="str">
        <f>IF(Orth!A12="","",Orth!A12)</f>
        <v>NOM 09</v>
      </c>
      <c r="B12" s="37" t="str">
        <f>IF(Orth!B12="","",Orth!B12)</f>
        <v>Prénom 09</v>
      </c>
      <c r="C12" s="115" t="str">
        <f t="shared" si="0"/>
        <v>NOM 09 Prénom 09</v>
      </c>
      <c r="D12" s="26"/>
      <c r="E12" s="27"/>
      <c r="F12" s="27"/>
      <c r="G12" s="27"/>
      <c r="H12" s="27"/>
      <c r="I12" s="27"/>
      <c r="J12" s="27"/>
      <c r="K12" s="28"/>
      <c r="L12" s="12" t="str">
        <f t="shared" si="1"/>
        <v/>
      </c>
      <c r="M12" s="7"/>
      <c r="N12" s="7"/>
      <c r="O12" s="7"/>
      <c r="P12" s="204"/>
      <c r="Q12" s="205"/>
      <c r="R12" s="205"/>
      <c r="S12" s="205"/>
      <c r="T12" s="205"/>
      <c r="U12" s="205"/>
      <c r="V12" s="205"/>
      <c r="W12" s="205"/>
      <c r="X12" s="206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</row>
    <row r="13" spans="1:35" x14ac:dyDescent="0.25">
      <c r="A13" s="36" t="str">
        <f>IF(Orth!A13="","",Orth!A13)</f>
        <v>NOM 10</v>
      </c>
      <c r="B13" s="37" t="str">
        <f>IF(Orth!B13="","",Orth!B13)</f>
        <v>Prénom 10</v>
      </c>
      <c r="C13" s="115" t="str">
        <f t="shared" si="0"/>
        <v>NOM 10 Prénom 10</v>
      </c>
      <c r="D13" s="26"/>
      <c r="E13" s="27"/>
      <c r="F13" s="27"/>
      <c r="G13" s="27"/>
      <c r="H13" s="27"/>
      <c r="I13" s="27"/>
      <c r="J13" s="27"/>
      <c r="K13" s="28"/>
      <c r="L13" s="12" t="str">
        <f t="shared" si="1"/>
        <v/>
      </c>
      <c r="M13" s="7"/>
      <c r="N13" s="7"/>
      <c r="O13" s="7"/>
      <c r="P13" s="204"/>
      <c r="Q13" s="205"/>
      <c r="R13" s="205"/>
      <c r="S13" s="205"/>
      <c r="T13" s="205"/>
      <c r="U13" s="205"/>
      <c r="V13" s="205"/>
      <c r="W13" s="205"/>
      <c r="X13" s="206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</row>
    <row r="14" spans="1:35" x14ac:dyDescent="0.25">
      <c r="A14" s="36" t="str">
        <f>IF(Orth!A14="","",Orth!A14)</f>
        <v>NOM 11</v>
      </c>
      <c r="B14" s="37" t="str">
        <f>IF(Orth!B14="","",Orth!B14)</f>
        <v>Prénom 11</v>
      </c>
      <c r="C14" s="115" t="str">
        <f t="shared" si="0"/>
        <v>NOM 11 Prénom 11</v>
      </c>
      <c r="D14" s="26"/>
      <c r="E14" s="27"/>
      <c r="F14" s="27"/>
      <c r="G14" s="27"/>
      <c r="H14" s="27"/>
      <c r="I14" s="27"/>
      <c r="J14" s="27"/>
      <c r="K14" s="28"/>
      <c r="L14" s="12" t="str">
        <f t="shared" si="1"/>
        <v/>
      </c>
      <c r="M14" s="7"/>
      <c r="N14" s="7"/>
      <c r="O14" s="7"/>
      <c r="P14" s="204"/>
      <c r="Q14" s="205"/>
      <c r="R14" s="205"/>
      <c r="S14" s="205"/>
      <c r="T14" s="205"/>
      <c r="U14" s="205"/>
      <c r="V14" s="205"/>
      <c r="W14" s="205"/>
      <c r="X14" s="206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</row>
    <row r="15" spans="1:35" x14ac:dyDescent="0.25">
      <c r="A15" s="36" t="str">
        <f>IF(Orth!A15="","",Orth!A15)</f>
        <v>NOM 12</v>
      </c>
      <c r="B15" s="37" t="str">
        <f>IF(Orth!B15="","",Orth!B15)</f>
        <v>Prénom 12</v>
      </c>
      <c r="C15" s="115" t="str">
        <f t="shared" si="0"/>
        <v>NOM 12 Prénom 12</v>
      </c>
      <c r="D15" s="26"/>
      <c r="E15" s="27"/>
      <c r="F15" s="27"/>
      <c r="G15" s="27"/>
      <c r="H15" s="27"/>
      <c r="I15" s="27"/>
      <c r="J15" s="27"/>
      <c r="K15" s="28"/>
      <c r="L15" s="12" t="str">
        <f t="shared" si="1"/>
        <v/>
      </c>
      <c r="M15" s="7"/>
      <c r="N15" s="7"/>
      <c r="O15" s="7"/>
      <c r="P15" s="204"/>
      <c r="Q15" s="205"/>
      <c r="R15" s="205"/>
      <c r="S15" s="205"/>
      <c r="T15" s="205"/>
      <c r="U15" s="205"/>
      <c r="V15" s="205"/>
      <c r="W15" s="205"/>
      <c r="X15" s="206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</row>
    <row r="16" spans="1:35" x14ac:dyDescent="0.25">
      <c r="A16" s="36" t="str">
        <f>IF(Orth!A16="","",Orth!A16)</f>
        <v>NOM 13</v>
      </c>
      <c r="B16" s="37" t="str">
        <f>IF(Orth!B16="","",Orth!B16)</f>
        <v>Prénom 13</v>
      </c>
      <c r="C16" s="115" t="str">
        <f t="shared" si="0"/>
        <v>NOM 13 Prénom 13</v>
      </c>
      <c r="D16" s="26"/>
      <c r="E16" s="27"/>
      <c r="F16" s="27"/>
      <c r="G16" s="27"/>
      <c r="H16" s="27"/>
      <c r="I16" s="27"/>
      <c r="J16" s="27"/>
      <c r="K16" s="28"/>
      <c r="L16" s="12" t="str">
        <f t="shared" si="1"/>
        <v/>
      </c>
      <c r="M16" s="7"/>
      <c r="N16" s="7"/>
      <c r="O16" s="7"/>
      <c r="P16" s="204"/>
      <c r="Q16" s="205"/>
      <c r="R16" s="205"/>
      <c r="S16" s="205"/>
      <c r="T16" s="205"/>
      <c r="U16" s="205"/>
      <c r="V16" s="205"/>
      <c r="W16" s="205"/>
      <c r="X16" s="206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</row>
    <row r="17" spans="1:35" x14ac:dyDescent="0.25">
      <c r="A17" s="36" t="str">
        <f>IF(Orth!A17="","",Orth!A17)</f>
        <v>NOM 14</v>
      </c>
      <c r="B17" s="37" t="str">
        <f>IF(Orth!B17="","",Orth!B17)</f>
        <v>Prénom 14</v>
      </c>
      <c r="C17" s="115" t="str">
        <f t="shared" si="0"/>
        <v>NOM 14 Prénom 14</v>
      </c>
      <c r="D17" s="26"/>
      <c r="E17" s="27"/>
      <c r="F17" s="27"/>
      <c r="G17" s="27"/>
      <c r="H17" s="27"/>
      <c r="I17" s="27"/>
      <c r="J17" s="27"/>
      <c r="K17" s="28"/>
      <c r="L17" s="12" t="str">
        <f t="shared" si="1"/>
        <v/>
      </c>
      <c r="M17" s="7"/>
      <c r="N17" s="7"/>
      <c r="O17" s="7"/>
      <c r="P17" s="204"/>
      <c r="Q17" s="205"/>
      <c r="R17" s="205"/>
      <c r="S17" s="205"/>
      <c r="T17" s="205"/>
      <c r="U17" s="205"/>
      <c r="V17" s="205"/>
      <c r="W17" s="205"/>
      <c r="X17" s="206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</row>
    <row r="18" spans="1:35" x14ac:dyDescent="0.25">
      <c r="A18" s="36" t="str">
        <f>IF(Orth!A18="","",Orth!A18)</f>
        <v>NOM 15</v>
      </c>
      <c r="B18" s="37" t="str">
        <f>IF(Orth!B18="","",Orth!B18)</f>
        <v>Prénom 15</v>
      </c>
      <c r="C18" s="115" t="str">
        <f t="shared" si="0"/>
        <v>NOM 15 Prénom 15</v>
      </c>
      <c r="D18" s="26"/>
      <c r="E18" s="27"/>
      <c r="F18" s="27"/>
      <c r="G18" s="27"/>
      <c r="H18" s="27"/>
      <c r="I18" s="27"/>
      <c r="J18" s="27"/>
      <c r="K18" s="28"/>
      <c r="L18" s="12" t="str">
        <f t="shared" si="1"/>
        <v/>
      </c>
      <c r="M18" s="7"/>
      <c r="N18" s="7"/>
      <c r="O18" s="7"/>
      <c r="P18" s="204"/>
      <c r="Q18" s="205"/>
      <c r="R18" s="205"/>
      <c r="S18" s="205"/>
      <c r="T18" s="205"/>
      <c r="U18" s="205"/>
      <c r="V18" s="205"/>
      <c r="W18" s="205"/>
      <c r="X18" s="206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</row>
    <row r="19" spans="1:35" x14ac:dyDescent="0.25">
      <c r="A19" s="36" t="str">
        <f>IF(Orth!A19="","",Orth!A19)</f>
        <v>NOM 16</v>
      </c>
      <c r="B19" s="37" t="str">
        <f>IF(Orth!B19="","",Orth!B19)</f>
        <v>Prénom 16</v>
      </c>
      <c r="C19" s="115" t="str">
        <f t="shared" si="0"/>
        <v>NOM 16 Prénom 16</v>
      </c>
      <c r="D19" s="26"/>
      <c r="E19" s="27"/>
      <c r="F19" s="27"/>
      <c r="G19" s="27"/>
      <c r="H19" s="27"/>
      <c r="I19" s="27"/>
      <c r="J19" s="27"/>
      <c r="K19" s="28"/>
      <c r="L19" s="12" t="str">
        <f t="shared" si="1"/>
        <v/>
      </c>
      <c r="M19" s="7"/>
      <c r="N19" s="7"/>
      <c r="O19" s="7"/>
      <c r="P19" s="204"/>
      <c r="Q19" s="205"/>
      <c r="R19" s="205"/>
      <c r="S19" s="205"/>
      <c r="T19" s="205"/>
      <c r="U19" s="205"/>
      <c r="V19" s="205"/>
      <c r="W19" s="205"/>
      <c r="X19" s="206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</row>
    <row r="20" spans="1:35" x14ac:dyDescent="0.25">
      <c r="A20" s="36" t="str">
        <f>IF(Orth!A20="","",Orth!A20)</f>
        <v>NOM 17</v>
      </c>
      <c r="B20" s="37" t="str">
        <f>IF(Orth!B20="","",Orth!B20)</f>
        <v>Prénom 17</v>
      </c>
      <c r="C20" s="115" t="str">
        <f t="shared" si="0"/>
        <v>NOM 17 Prénom 17</v>
      </c>
      <c r="D20" s="26"/>
      <c r="E20" s="27"/>
      <c r="F20" s="27"/>
      <c r="G20" s="27"/>
      <c r="H20" s="27"/>
      <c r="I20" s="27"/>
      <c r="J20" s="27"/>
      <c r="K20" s="28"/>
      <c r="L20" s="12" t="str">
        <f t="shared" si="1"/>
        <v/>
      </c>
      <c r="M20" s="7"/>
      <c r="N20" s="7"/>
      <c r="O20" s="7"/>
      <c r="P20" s="204"/>
      <c r="Q20" s="205"/>
      <c r="R20" s="205"/>
      <c r="S20" s="205"/>
      <c r="T20" s="205"/>
      <c r="U20" s="205"/>
      <c r="V20" s="205"/>
      <c r="W20" s="205"/>
      <c r="X20" s="206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</row>
    <row r="21" spans="1:35" ht="15.75" thickBot="1" x14ac:dyDescent="0.3">
      <c r="A21" s="36" t="str">
        <f>IF(Orth!A21="","",Orth!A21)</f>
        <v>NOM 18</v>
      </c>
      <c r="B21" s="37" t="str">
        <f>IF(Orth!B21="","",Orth!B21)</f>
        <v>Prénom 18</v>
      </c>
      <c r="C21" s="115" t="str">
        <f t="shared" si="0"/>
        <v>NOM 18 Prénom 18</v>
      </c>
      <c r="D21" s="26"/>
      <c r="E21" s="27"/>
      <c r="F21" s="27"/>
      <c r="G21" s="27"/>
      <c r="H21" s="27"/>
      <c r="I21" s="27"/>
      <c r="J21" s="27"/>
      <c r="K21" s="28"/>
      <c r="L21" s="12" t="str">
        <f t="shared" si="1"/>
        <v/>
      </c>
      <c r="M21" s="7"/>
      <c r="N21" s="7"/>
      <c r="O21" s="7"/>
      <c r="P21" s="207"/>
      <c r="Q21" s="208"/>
      <c r="R21" s="208"/>
      <c r="S21" s="208"/>
      <c r="T21" s="208"/>
      <c r="U21" s="208"/>
      <c r="V21" s="208"/>
      <c r="W21" s="208"/>
      <c r="X21" s="209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</row>
    <row r="22" spans="1:35" x14ac:dyDescent="0.25">
      <c r="A22" s="36" t="str">
        <f>IF(Orth!A22="","",Orth!A22)</f>
        <v>NOM 19</v>
      </c>
      <c r="B22" s="37" t="str">
        <f>IF(Orth!B22="","",Orth!B22)</f>
        <v>Prénom 19</v>
      </c>
      <c r="C22" s="115" t="str">
        <f t="shared" si="0"/>
        <v>NOM 19 Prénom 19</v>
      </c>
      <c r="D22" s="26"/>
      <c r="E22" s="27"/>
      <c r="F22" s="27"/>
      <c r="G22" s="27"/>
      <c r="H22" s="27"/>
      <c r="I22" s="27"/>
      <c r="J22" s="27"/>
      <c r="K22" s="28"/>
      <c r="L22" s="12" t="str">
        <f t="shared" si="1"/>
        <v/>
      </c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</row>
    <row r="23" spans="1:35" ht="15.75" thickBot="1" x14ac:dyDescent="0.3">
      <c r="A23" s="36" t="str">
        <f>IF(Orth!A23="","",Orth!A23)</f>
        <v>NOM 20</v>
      </c>
      <c r="B23" s="37" t="str">
        <f>IF(Orth!B23="","",Orth!B23)</f>
        <v>Prénom 20</v>
      </c>
      <c r="C23" s="115" t="str">
        <f t="shared" si="0"/>
        <v>NOM 20 Prénom 20</v>
      </c>
      <c r="D23" s="26"/>
      <c r="E23" s="27"/>
      <c r="F23" s="27"/>
      <c r="G23" s="27"/>
      <c r="H23" s="27"/>
      <c r="I23" s="27"/>
      <c r="J23" s="27"/>
      <c r="K23" s="28"/>
      <c r="L23" s="12" t="str">
        <f t="shared" si="1"/>
        <v/>
      </c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</row>
    <row r="24" spans="1:35" ht="15.75" thickBot="1" x14ac:dyDescent="0.3">
      <c r="A24" s="36" t="str">
        <f>IF(Orth!A24="","",Orth!A24)</f>
        <v>NOM 21</v>
      </c>
      <c r="B24" s="37" t="str">
        <f>IF(Orth!B24="","",Orth!B24)</f>
        <v>Prénom 21</v>
      </c>
      <c r="C24" s="115" t="str">
        <f t="shared" si="0"/>
        <v>NOM 21 Prénom 21</v>
      </c>
      <c r="D24" s="26"/>
      <c r="E24" s="27"/>
      <c r="F24" s="27"/>
      <c r="G24" s="27"/>
      <c r="H24" s="27"/>
      <c r="I24" s="27"/>
      <c r="J24" s="27"/>
      <c r="K24" s="28"/>
      <c r="L24" s="12" t="str">
        <f t="shared" si="1"/>
        <v/>
      </c>
      <c r="M24" s="7"/>
      <c r="N24" s="7"/>
      <c r="O24" s="7"/>
      <c r="P24" s="7"/>
      <c r="Q24" s="211" t="s">
        <v>182</v>
      </c>
      <c r="R24" s="212"/>
      <c r="S24" s="7"/>
      <c r="T24" s="7"/>
      <c r="U24" s="7"/>
      <c r="V24" s="7"/>
      <c r="W24" s="7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</row>
    <row r="25" spans="1:35" ht="15.75" thickBot="1" x14ac:dyDescent="0.3">
      <c r="A25" s="36" t="str">
        <f>IF(Orth!A25="","",Orth!A25)</f>
        <v>NOM 22</v>
      </c>
      <c r="B25" s="37" t="str">
        <f>IF(Orth!B25="","",Orth!B25)</f>
        <v>Prénom 22</v>
      </c>
      <c r="C25" s="115" t="str">
        <f t="shared" si="0"/>
        <v>NOM 22 Prénom 22</v>
      </c>
      <c r="D25" s="26"/>
      <c r="E25" s="27"/>
      <c r="F25" s="27"/>
      <c r="G25" s="27"/>
      <c r="H25" s="27"/>
      <c r="I25" s="27"/>
      <c r="J25" s="27"/>
      <c r="K25" s="28"/>
      <c r="L25" s="12" t="str">
        <f t="shared" si="1"/>
        <v/>
      </c>
      <c r="M25" s="7"/>
      <c r="N25" s="7"/>
      <c r="O25" s="7"/>
      <c r="P25" s="7"/>
      <c r="Q25" s="213" t="str">
        <f>IF(COUNT(L4:L32)&gt;0,AVERAGE(L4:L32),"")</f>
        <v/>
      </c>
      <c r="R25" s="214"/>
      <c r="S25" s="7"/>
      <c r="T25" s="7"/>
      <c r="U25" s="7"/>
      <c r="V25" s="7"/>
      <c r="W25" s="7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</row>
    <row r="26" spans="1:35" ht="15.75" thickBot="1" x14ac:dyDescent="0.3">
      <c r="A26" s="36" t="str">
        <f>IF(Orth!A26="","",Orth!A26)</f>
        <v>NOM 23</v>
      </c>
      <c r="B26" s="37" t="str">
        <f>IF(Orth!B26="","",Orth!B26)</f>
        <v>Prénom 23</v>
      </c>
      <c r="C26" s="115" t="str">
        <f t="shared" si="0"/>
        <v>NOM 23 Prénom 23</v>
      </c>
      <c r="D26" s="26"/>
      <c r="E26" s="27"/>
      <c r="F26" s="27"/>
      <c r="G26" s="27"/>
      <c r="H26" s="27"/>
      <c r="I26" s="27"/>
      <c r="J26" s="27"/>
      <c r="K26" s="28"/>
      <c r="L26" s="12" t="str">
        <f t="shared" si="1"/>
        <v/>
      </c>
      <c r="M26" s="7"/>
      <c r="N26" s="7"/>
      <c r="O26" s="7"/>
      <c r="P26" s="7"/>
      <c r="Q26" s="213"/>
      <c r="R26" s="214"/>
      <c r="S26" s="7"/>
      <c r="T26" s="7"/>
      <c r="U26" s="7"/>
      <c r="V26" s="7"/>
      <c r="W26" s="7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</row>
    <row r="27" spans="1:35" x14ac:dyDescent="0.25">
      <c r="A27" s="36" t="str">
        <f>IF(Orth!A27="","",Orth!A27)</f>
        <v>NOM 24</v>
      </c>
      <c r="B27" s="37" t="str">
        <f>IF(Orth!B27="","",Orth!B27)</f>
        <v>Prénom 24</v>
      </c>
      <c r="C27" s="115" t="str">
        <f t="shared" si="0"/>
        <v>NOM 24 Prénom 24</v>
      </c>
      <c r="D27" s="26"/>
      <c r="E27" s="27"/>
      <c r="F27" s="27"/>
      <c r="G27" s="27"/>
      <c r="H27" s="27"/>
      <c r="I27" s="27"/>
      <c r="J27" s="27"/>
      <c r="K27" s="28"/>
      <c r="L27" s="12" t="str">
        <f t="shared" si="1"/>
        <v/>
      </c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</row>
    <row r="28" spans="1:35" x14ac:dyDescent="0.25">
      <c r="A28" s="36" t="str">
        <f>IF(Orth!A28="","",Orth!A28)</f>
        <v>NOM 25</v>
      </c>
      <c r="B28" s="37" t="str">
        <f>IF(Orth!B28="","",Orth!B28)</f>
        <v>Prénom 25</v>
      </c>
      <c r="C28" s="115" t="str">
        <f t="shared" si="0"/>
        <v>NOM 25 Prénom 25</v>
      </c>
      <c r="D28" s="26"/>
      <c r="E28" s="27"/>
      <c r="F28" s="27"/>
      <c r="G28" s="27"/>
      <c r="H28" s="27"/>
      <c r="I28" s="27"/>
      <c r="J28" s="27"/>
      <c r="K28" s="28"/>
      <c r="L28" s="12" t="str">
        <f t="shared" si="1"/>
        <v/>
      </c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</row>
    <row r="29" spans="1:35" x14ac:dyDescent="0.25">
      <c r="A29" s="36" t="str">
        <f>IF(Orth!A29="","",Orth!A29)</f>
        <v>NOM 26</v>
      </c>
      <c r="B29" s="37" t="str">
        <f>IF(Orth!B29="","",Orth!B29)</f>
        <v>Prénom 26</v>
      </c>
      <c r="C29" s="115" t="str">
        <f t="shared" si="0"/>
        <v>NOM 26 Prénom 26</v>
      </c>
      <c r="D29" s="26"/>
      <c r="E29" s="27"/>
      <c r="F29" s="27"/>
      <c r="G29" s="27"/>
      <c r="H29" s="27"/>
      <c r="I29" s="27"/>
      <c r="J29" s="27"/>
      <c r="K29" s="28"/>
      <c r="L29" s="12" t="str">
        <f t="shared" si="1"/>
        <v/>
      </c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</row>
    <row r="30" spans="1:35" x14ac:dyDescent="0.25">
      <c r="A30" s="36" t="str">
        <f>IF(Orth!A30="","",Orth!A30)</f>
        <v>NOM 27</v>
      </c>
      <c r="B30" s="37" t="str">
        <f>IF(Orth!B30="","",Orth!B30)</f>
        <v>Prénom 27</v>
      </c>
      <c r="C30" s="115" t="str">
        <f t="shared" si="0"/>
        <v>NOM 27 Prénom 27</v>
      </c>
      <c r="D30" s="26"/>
      <c r="E30" s="27"/>
      <c r="F30" s="27"/>
      <c r="G30" s="27"/>
      <c r="H30" s="27"/>
      <c r="I30" s="27"/>
      <c r="J30" s="27"/>
      <c r="K30" s="28"/>
      <c r="L30" s="12" t="str">
        <f t="shared" si="1"/>
        <v/>
      </c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</row>
    <row r="31" spans="1:35" x14ac:dyDescent="0.25">
      <c r="A31" s="36" t="str">
        <f>IF(Orth!A31="","",Orth!A31)</f>
        <v>NOM 28</v>
      </c>
      <c r="B31" s="37" t="str">
        <f>IF(Orth!B31="","",Orth!B31)</f>
        <v>Prénom 28</v>
      </c>
      <c r="C31" s="115" t="str">
        <f t="shared" si="0"/>
        <v>NOM 28 Prénom 28</v>
      </c>
      <c r="D31" s="26"/>
      <c r="E31" s="27"/>
      <c r="F31" s="27"/>
      <c r="G31" s="27"/>
      <c r="H31" s="27"/>
      <c r="I31" s="27"/>
      <c r="J31" s="27"/>
      <c r="K31" s="28"/>
      <c r="L31" s="12" t="str">
        <f t="shared" si="1"/>
        <v/>
      </c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</row>
    <row r="32" spans="1:35" ht="15.75" thickBot="1" x14ac:dyDescent="0.3">
      <c r="A32" s="38" t="str">
        <f>IF(Orth!A32="","",Orth!A32)</f>
        <v>NOM 29</v>
      </c>
      <c r="B32" s="39" t="str">
        <f>IF(Orth!B32="","",Orth!B32)</f>
        <v>Prénom 29</v>
      </c>
      <c r="C32" s="116" t="str">
        <f t="shared" si="0"/>
        <v>NOM 29 Prénom 29</v>
      </c>
      <c r="D32" s="29"/>
      <c r="E32" s="30"/>
      <c r="F32" s="30"/>
      <c r="G32" s="30"/>
      <c r="H32" s="30"/>
      <c r="I32" s="30"/>
      <c r="J32" s="30"/>
      <c r="K32" s="31"/>
      <c r="L32" s="43" t="str">
        <f t="shared" si="1"/>
        <v/>
      </c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</row>
    <row r="33" spans="1:35" x14ac:dyDescent="0.25">
      <c r="A33" s="5"/>
      <c r="B33" s="5"/>
      <c r="C33" s="5"/>
      <c r="D33" s="6"/>
      <c r="E33" s="6"/>
      <c r="F33" s="6"/>
      <c r="G33" s="6"/>
      <c r="H33" s="6"/>
      <c r="I33" s="6"/>
      <c r="J33" s="6"/>
      <c r="K33" s="6"/>
      <c r="L33" s="7" t="str">
        <f t="shared" ref="L33" si="2">IF(D33="","",AVERAGE(D33:K33))</f>
        <v/>
      </c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</row>
    <row r="34" spans="1:35" x14ac:dyDescent="0.25">
      <c r="A34" s="5"/>
      <c r="B34" s="5"/>
      <c r="C34" s="5"/>
      <c r="D34" s="6"/>
      <c r="E34" s="6"/>
      <c r="F34" s="6"/>
      <c r="G34" s="6"/>
      <c r="H34" s="6"/>
      <c r="I34" s="6"/>
      <c r="J34" s="6"/>
      <c r="K34" s="6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</row>
    <row r="35" spans="1:35" x14ac:dyDescent="0.25">
      <c r="A35" s="5"/>
      <c r="B35" s="5"/>
      <c r="C35" s="5"/>
      <c r="D35" s="6"/>
      <c r="E35" s="6"/>
      <c r="F35" s="6"/>
      <c r="G35" s="6"/>
      <c r="H35" s="6"/>
      <c r="I35" s="6"/>
      <c r="J35" s="6"/>
      <c r="K35" s="6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</row>
    <row r="36" spans="1:35" x14ac:dyDescent="0.25">
      <c r="A36" s="5"/>
      <c r="B36" s="5"/>
      <c r="C36" s="5"/>
      <c r="D36" s="6"/>
      <c r="E36" s="6"/>
      <c r="F36" s="6"/>
      <c r="G36" s="6"/>
      <c r="H36" s="6"/>
      <c r="I36" s="6"/>
      <c r="J36" s="6"/>
      <c r="K36" s="6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</row>
    <row r="37" spans="1:35" x14ac:dyDescent="0.25">
      <c r="A37" s="5"/>
      <c r="B37" s="5"/>
      <c r="C37" s="5"/>
      <c r="D37" s="6"/>
      <c r="E37" s="6"/>
      <c r="F37" s="6"/>
      <c r="G37" s="6"/>
      <c r="H37" s="6"/>
      <c r="I37" s="6"/>
      <c r="J37" s="6"/>
      <c r="K37" s="6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</row>
    <row r="38" spans="1:35" x14ac:dyDescent="0.25">
      <c r="A38" s="5"/>
      <c r="B38" s="5"/>
      <c r="C38" s="5"/>
      <c r="D38" s="6"/>
      <c r="E38" s="6"/>
      <c r="F38" s="6"/>
      <c r="G38" s="6"/>
      <c r="H38" s="6"/>
      <c r="I38" s="6"/>
      <c r="J38" s="6"/>
      <c r="K38" s="6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</row>
    <row r="39" spans="1:35" x14ac:dyDescent="0.25">
      <c r="A39" s="5"/>
      <c r="B39" s="5"/>
      <c r="C39" s="5"/>
      <c r="D39" s="6"/>
      <c r="E39" s="6"/>
      <c r="F39" s="6"/>
      <c r="G39" s="6"/>
      <c r="H39" s="6"/>
      <c r="I39" s="6"/>
      <c r="J39" s="6"/>
      <c r="K39" s="6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</row>
    <row r="40" spans="1:35" x14ac:dyDescent="0.25">
      <c r="A40" s="5"/>
      <c r="B40" s="5"/>
      <c r="C40" s="5"/>
      <c r="D40" s="6"/>
      <c r="E40" s="6"/>
      <c r="F40" s="6"/>
      <c r="G40" s="6"/>
      <c r="H40" s="6"/>
      <c r="I40" s="6"/>
      <c r="J40" s="6"/>
      <c r="K40" s="6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</row>
    <row r="41" spans="1:35" x14ac:dyDescent="0.25">
      <c r="A41" s="5"/>
      <c r="B41" s="5"/>
      <c r="C41" s="5"/>
      <c r="D41" s="6"/>
      <c r="E41" s="6"/>
      <c r="F41" s="6"/>
      <c r="G41" s="6"/>
      <c r="H41" s="6"/>
      <c r="I41" s="6"/>
      <c r="J41" s="6"/>
      <c r="K41" s="6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</row>
    <row r="42" spans="1:35" x14ac:dyDescent="0.25">
      <c r="A42" s="5"/>
      <c r="B42" s="5"/>
      <c r="C42" s="5"/>
      <c r="D42" s="6"/>
      <c r="E42" s="6"/>
      <c r="F42" s="6"/>
      <c r="G42" s="6"/>
      <c r="H42" s="6"/>
      <c r="I42" s="6"/>
      <c r="J42" s="6"/>
      <c r="K42" s="6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</row>
    <row r="43" spans="1:35" x14ac:dyDescent="0.25">
      <c r="A43" s="5"/>
      <c r="B43" s="5"/>
      <c r="C43" s="5"/>
      <c r="D43" s="6"/>
      <c r="E43" s="6"/>
      <c r="F43" s="6"/>
      <c r="G43" s="6"/>
      <c r="H43" s="6"/>
      <c r="I43" s="6"/>
      <c r="J43" s="6"/>
      <c r="K43" s="6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</row>
    <row r="44" spans="1:35" x14ac:dyDescent="0.25">
      <c r="A44" s="5"/>
      <c r="B44" s="5"/>
      <c r="C44" s="5"/>
      <c r="D44" s="6"/>
      <c r="E44" s="6"/>
      <c r="F44" s="6"/>
      <c r="G44" s="6"/>
      <c r="H44" s="6"/>
      <c r="I44" s="6"/>
      <c r="J44" s="6"/>
      <c r="K44" s="6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</row>
    <row r="45" spans="1:35" x14ac:dyDescent="0.25">
      <c r="A45" s="5"/>
      <c r="B45" s="5"/>
      <c r="C45" s="5"/>
      <c r="D45" s="6"/>
      <c r="E45" s="6"/>
      <c r="F45" s="6"/>
      <c r="G45" s="6"/>
      <c r="H45" s="6"/>
      <c r="I45" s="6"/>
      <c r="J45" s="6"/>
      <c r="K45" s="6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</row>
    <row r="46" spans="1:35" x14ac:dyDescent="0.25">
      <c r="A46" s="5"/>
      <c r="B46" s="5"/>
      <c r="C46" s="5"/>
      <c r="D46" s="6"/>
      <c r="E46" s="6"/>
      <c r="F46" s="6"/>
      <c r="G46" s="6"/>
      <c r="H46" s="6"/>
      <c r="I46" s="6"/>
      <c r="J46" s="6"/>
      <c r="K46" s="6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</row>
    <row r="47" spans="1:35" x14ac:dyDescent="0.25">
      <c r="A47" s="5"/>
      <c r="B47" s="5"/>
      <c r="C47" s="5"/>
      <c r="D47" s="6"/>
      <c r="E47" s="6"/>
      <c r="F47" s="6"/>
      <c r="G47" s="6"/>
      <c r="H47" s="6"/>
      <c r="I47" s="6"/>
      <c r="J47" s="6"/>
      <c r="K47" s="6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</row>
    <row r="48" spans="1:35" x14ac:dyDescent="0.25">
      <c r="A48" s="5"/>
      <c r="B48" s="5"/>
      <c r="C48" s="5"/>
      <c r="D48" s="6"/>
      <c r="E48" s="6"/>
      <c r="F48" s="6"/>
      <c r="G48" s="6"/>
      <c r="H48" s="6"/>
      <c r="I48" s="6"/>
      <c r="J48" s="6"/>
      <c r="K48" s="6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</row>
    <row r="49" spans="1:35" x14ac:dyDescent="0.25">
      <c r="A49" s="5"/>
      <c r="B49" s="5"/>
      <c r="C49" s="5"/>
      <c r="D49" s="6"/>
      <c r="E49" s="6"/>
      <c r="F49" s="6"/>
      <c r="G49" s="6"/>
      <c r="H49" s="6"/>
      <c r="I49" s="6"/>
      <c r="J49" s="6"/>
      <c r="K49" s="6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</row>
    <row r="50" spans="1:35" x14ac:dyDescent="0.25">
      <c r="A50" s="5"/>
      <c r="B50" s="5"/>
      <c r="C50" s="5"/>
      <c r="D50" s="6"/>
      <c r="E50" s="6"/>
      <c r="F50" s="6"/>
      <c r="G50" s="6"/>
      <c r="H50" s="6"/>
      <c r="I50" s="6"/>
      <c r="J50" s="6"/>
      <c r="K50" s="6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</row>
    <row r="51" spans="1:35" x14ac:dyDescent="0.25">
      <c r="A51" s="5"/>
      <c r="B51" s="5"/>
      <c r="C51" s="5"/>
      <c r="D51" s="6"/>
      <c r="E51" s="6"/>
      <c r="F51" s="6"/>
      <c r="G51" s="6"/>
      <c r="H51" s="6"/>
      <c r="I51" s="6"/>
      <c r="J51" s="6"/>
      <c r="K51" s="6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</row>
    <row r="52" spans="1:35" x14ac:dyDescent="0.25">
      <c r="A52" s="5"/>
      <c r="B52" s="5"/>
      <c r="C52" s="5"/>
      <c r="D52" s="6"/>
      <c r="E52" s="6"/>
      <c r="F52" s="6"/>
      <c r="G52" s="6"/>
      <c r="H52" s="6"/>
      <c r="I52" s="6"/>
      <c r="J52" s="6"/>
      <c r="K52" s="6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</row>
    <row r="53" spans="1:35" x14ac:dyDescent="0.25">
      <c r="A53" s="5"/>
      <c r="B53" s="5"/>
      <c r="C53" s="5"/>
      <c r="D53" s="6"/>
      <c r="E53" s="6"/>
      <c r="F53" s="6"/>
      <c r="G53" s="6"/>
      <c r="H53" s="6"/>
      <c r="I53" s="6"/>
      <c r="J53" s="6"/>
      <c r="K53" s="6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</row>
    <row r="54" spans="1:35" x14ac:dyDescent="0.25">
      <c r="A54" s="5"/>
      <c r="B54" s="5"/>
      <c r="C54" s="5"/>
      <c r="D54" s="6"/>
      <c r="E54" s="6"/>
      <c r="F54" s="6"/>
      <c r="G54" s="6"/>
      <c r="H54" s="6"/>
      <c r="I54" s="6"/>
      <c r="J54" s="6"/>
      <c r="K54" s="6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</row>
    <row r="55" spans="1:35" x14ac:dyDescent="0.25">
      <c r="A55" s="5"/>
      <c r="B55" s="5"/>
      <c r="C55" s="5"/>
      <c r="D55" s="6"/>
      <c r="E55" s="6"/>
      <c r="F55" s="6"/>
      <c r="G55" s="6"/>
      <c r="H55" s="6"/>
      <c r="I55" s="6"/>
      <c r="J55" s="6"/>
      <c r="K55" s="6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</row>
    <row r="56" spans="1:35" x14ac:dyDescent="0.25">
      <c r="A56" s="5"/>
      <c r="B56" s="5"/>
      <c r="C56" s="5"/>
      <c r="D56" s="6"/>
      <c r="E56" s="6"/>
      <c r="F56" s="6"/>
      <c r="G56" s="6"/>
      <c r="H56" s="6"/>
      <c r="I56" s="6"/>
      <c r="J56" s="6"/>
      <c r="K56" s="6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</row>
    <row r="57" spans="1:35" x14ac:dyDescent="0.25">
      <c r="A57" s="5"/>
      <c r="B57" s="5"/>
      <c r="C57" s="5"/>
      <c r="D57" s="6"/>
      <c r="E57" s="6"/>
      <c r="F57" s="6"/>
      <c r="G57" s="6"/>
      <c r="H57" s="6"/>
      <c r="I57" s="6"/>
      <c r="J57" s="6"/>
      <c r="K57" s="6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</row>
    <row r="58" spans="1:35" x14ac:dyDescent="0.25">
      <c r="A58" s="5"/>
      <c r="B58" s="5"/>
      <c r="C58" s="5"/>
      <c r="D58" s="6"/>
      <c r="E58" s="6"/>
      <c r="F58" s="6"/>
      <c r="G58" s="6"/>
      <c r="H58" s="6"/>
      <c r="I58" s="6"/>
      <c r="J58" s="6"/>
      <c r="K58" s="6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</row>
    <row r="59" spans="1:35" x14ac:dyDescent="0.25">
      <c r="A59" s="5"/>
      <c r="B59" s="5"/>
      <c r="C59" s="5"/>
      <c r="D59" s="6"/>
      <c r="E59" s="6"/>
      <c r="F59" s="6"/>
      <c r="G59" s="6"/>
      <c r="H59" s="6"/>
      <c r="I59" s="6"/>
      <c r="J59" s="6"/>
      <c r="K59" s="6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</row>
    <row r="60" spans="1:35" x14ac:dyDescent="0.25">
      <c r="A60" s="5"/>
      <c r="B60" s="5"/>
      <c r="C60" s="5"/>
      <c r="D60" s="6"/>
      <c r="E60" s="6"/>
      <c r="F60" s="6"/>
      <c r="G60" s="6"/>
      <c r="H60" s="6"/>
      <c r="I60" s="6"/>
      <c r="J60" s="6"/>
      <c r="K60" s="6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</row>
    <row r="61" spans="1:35" x14ac:dyDescent="0.25">
      <c r="A61" s="5"/>
      <c r="B61" s="5"/>
      <c r="C61" s="5"/>
      <c r="D61" s="6"/>
      <c r="E61" s="6"/>
      <c r="F61" s="6"/>
      <c r="G61" s="6"/>
      <c r="H61" s="6"/>
      <c r="I61" s="6"/>
      <c r="J61" s="6"/>
      <c r="K61" s="6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</row>
    <row r="62" spans="1:35" x14ac:dyDescent="0.25">
      <c r="A62" s="5"/>
      <c r="B62" s="5"/>
      <c r="C62" s="5"/>
      <c r="D62" s="6"/>
      <c r="E62" s="6"/>
      <c r="F62" s="6"/>
      <c r="G62" s="6"/>
      <c r="H62" s="6"/>
      <c r="I62" s="6"/>
      <c r="J62" s="6"/>
      <c r="K62" s="6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</row>
    <row r="63" spans="1:35" x14ac:dyDescent="0.25">
      <c r="A63" s="5"/>
      <c r="B63" s="5"/>
      <c r="C63" s="5"/>
      <c r="D63" s="6"/>
      <c r="E63" s="6"/>
      <c r="F63" s="6"/>
      <c r="G63" s="6"/>
      <c r="H63" s="6"/>
      <c r="I63" s="6"/>
      <c r="J63" s="6"/>
      <c r="K63" s="6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</row>
    <row r="64" spans="1:35" x14ac:dyDescent="0.25">
      <c r="A64" s="5"/>
      <c r="B64" s="5"/>
      <c r="C64" s="5"/>
      <c r="D64" s="6"/>
      <c r="E64" s="6"/>
      <c r="F64" s="6"/>
      <c r="G64" s="6"/>
      <c r="H64" s="6"/>
      <c r="I64" s="6"/>
      <c r="J64" s="6"/>
      <c r="K64" s="6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</row>
    <row r="65" spans="1:35" x14ac:dyDescent="0.25">
      <c r="A65" s="5"/>
      <c r="B65" s="5"/>
      <c r="C65" s="5"/>
      <c r="D65" s="6"/>
      <c r="E65" s="6"/>
      <c r="F65" s="6"/>
      <c r="G65" s="6"/>
      <c r="H65" s="6"/>
      <c r="I65" s="6"/>
      <c r="J65" s="6"/>
      <c r="K65" s="6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</row>
    <row r="66" spans="1:35" x14ac:dyDescent="0.25">
      <c r="A66" s="5"/>
      <c r="B66" s="5"/>
      <c r="C66" s="5"/>
      <c r="D66" s="6"/>
      <c r="E66" s="6"/>
      <c r="F66" s="6"/>
      <c r="G66" s="6"/>
      <c r="H66" s="6"/>
      <c r="I66" s="6"/>
      <c r="J66" s="6"/>
      <c r="K66" s="6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</row>
    <row r="67" spans="1:35" x14ac:dyDescent="0.25">
      <c r="A67" s="5"/>
      <c r="B67" s="5"/>
      <c r="C67" s="5"/>
      <c r="D67" s="6"/>
      <c r="E67" s="6"/>
      <c r="F67" s="6"/>
      <c r="G67" s="6"/>
      <c r="H67" s="6"/>
      <c r="I67" s="6"/>
      <c r="J67" s="6"/>
      <c r="K67" s="6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</row>
    <row r="68" spans="1:35" x14ac:dyDescent="0.25">
      <c r="A68" s="5"/>
      <c r="B68" s="5"/>
      <c r="C68" s="5"/>
      <c r="D68" s="6"/>
      <c r="E68" s="6"/>
      <c r="F68" s="6"/>
      <c r="G68" s="6"/>
      <c r="H68" s="6"/>
      <c r="I68" s="6"/>
      <c r="J68" s="6"/>
      <c r="K68" s="6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</row>
    <row r="69" spans="1:35" x14ac:dyDescent="0.25">
      <c r="A69" s="5"/>
      <c r="B69" s="5"/>
      <c r="C69" s="5"/>
      <c r="D69" s="6"/>
      <c r="E69" s="6"/>
      <c r="F69" s="6"/>
      <c r="G69" s="6"/>
      <c r="H69" s="6"/>
      <c r="I69" s="6"/>
      <c r="J69" s="6"/>
      <c r="K69" s="6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</row>
    <row r="70" spans="1:35" x14ac:dyDescent="0.25">
      <c r="A70" s="5"/>
      <c r="B70" s="5"/>
      <c r="C70" s="5"/>
      <c r="D70" s="6"/>
      <c r="E70" s="6"/>
      <c r="F70" s="6"/>
      <c r="G70" s="6"/>
      <c r="H70" s="6"/>
      <c r="I70" s="6"/>
      <c r="J70" s="6"/>
      <c r="K70" s="6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</row>
    <row r="71" spans="1:35" x14ac:dyDescent="0.25">
      <c r="A71" s="5"/>
      <c r="B71" s="5"/>
      <c r="C71" s="5"/>
      <c r="D71" s="6"/>
      <c r="E71" s="6"/>
      <c r="F71" s="6"/>
      <c r="G71" s="6"/>
      <c r="H71" s="6"/>
      <c r="I71" s="6"/>
      <c r="J71" s="6"/>
      <c r="K71" s="6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</row>
  </sheetData>
  <sheetProtection sheet="1" objects="1" scenarios="1"/>
  <mergeCells count="5">
    <mergeCell ref="D1:K1"/>
    <mergeCell ref="A1:B1"/>
    <mergeCell ref="P3:X21"/>
    <mergeCell ref="Q24:R24"/>
    <mergeCell ref="Q25:R26"/>
  </mergeCells>
  <pageMargins left="0.7" right="0.7" top="0.75" bottom="0.75" header="0.3" footer="0.3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00FF"/>
  </sheetPr>
  <dimension ref="A1:AI71"/>
  <sheetViews>
    <sheetView workbookViewId="0">
      <selection sqref="A1:B1"/>
    </sheetView>
  </sheetViews>
  <sheetFormatPr baseColWidth="10" defaultRowHeight="15" x14ac:dyDescent="0.25"/>
  <cols>
    <col min="1" max="2" width="20.7109375" style="2" customWidth="1"/>
    <col min="3" max="3" width="35.7109375" style="2" customWidth="1"/>
    <col min="4" max="11" width="6.7109375" style="3" customWidth="1"/>
    <col min="12" max="12" width="13" style="1" bestFit="1" customWidth="1"/>
    <col min="13" max="15" width="11.42578125" style="1"/>
    <col min="16" max="16" width="2.7109375" style="1" customWidth="1"/>
    <col min="17" max="17" width="16.28515625" style="1" customWidth="1"/>
    <col min="18" max="18" width="2.7109375" style="1" customWidth="1"/>
    <col min="19" max="19" width="16.28515625" style="1" customWidth="1"/>
    <col min="20" max="20" width="2.7109375" style="1" customWidth="1"/>
    <col min="21" max="21" width="16.28515625" style="1" customWidth="1"/>
    <col min="22" max="22" width="2.7109375" style="1" customWidth="1"/>
    <col min="23" max="23" width="16.28515625" style="1" customWidth="1"/>
    <col min="24" max="24" width="2.7109375" customWidth="1"/>
  </cols>
  <sheetData>
    <row r="1" spans="1:35" ht="15.75" thickBot="1" x14ac:dyDescent="0.3">
      <c r="A1" s="197" t="s">
        <v>59</v>
      </c>
      <c r="B1" s="198"/>
      <c r="C1" s="103" t="str">
        <f>Orth!C1</f>
        <v>Période 1 - septembre-octobre</v>
      </c>
      <c r="D1" s="194" t="s">
        <v>4</v>
      </c>
      <c r="E1" s="195"/>
      <c r="F1" s="195"/>
      <c r="G1" s="195"/>
      <c r="H1" s="195"/>
      <c r="I1" s="195"/>
      <c r="J1" s="195"/>
      <c r="K1" s="196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</row>
    <row r="2" spans="1:35" ht="15.75" thickBot="1" x14ac:dyDescent="0.3">
      <c r="A2" s="5"/>
      <c r="B2" s="5"/>
      <c r="C2" s="5"/>
      <c r="D2" s="6"/>
      <c r="E2" s="6"/>
      <c r="F2" s="6"/>
      <c r="G2" s="6"/>
      <c r="H2" s="6"/>
      <c r="I2" s="6"/>
      <c r="J2" s="6"/>
      <c r="K2" s="6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</row>
    <row r="3" spans="1:35" ht="15.75" thickBot="1" x14ac:dyDescent="0.3">
      <c r="A3" s="4" t="s">
        <v>0</v>
      </c>
      <c r="B3" s="14" t="s">
        <v>1</v>
      </c>
      <c r="C3" s="16" t="s">
        <v>46</v>
      </c>
      <c r="D3" s="13">
        <v>1</v>
      </c>
      <c r="E3" s="15">
        <v>2</v>
      </c>
      <c r="F3" s="15">
        <v>3</v>
      </c>
      <c r="G3" s="15">
        <v>4</v>
      </c>
      <c r="H3" s="15">
        <v>5</v>
      </c>
      <c r="I3" s="15">
        <v>6</v>
      </c>
      <c r="J3" s="15">
        <v>7</v>
      </c>
      <c r="K3" s="17" t="s">
        <v>2</v>
      </c>
      <c r="L3" s="11" t="s">
        <v>3</v>
      </c>
      <c r="M3" s="7"/>
      <c r="N3" s="7"/>
      <c r="O3" s="7"/>
      <c r="P3" s="201"/>
      <c r="Q3" s="202"/>
      <c r="R3" s="202"/>
      <c r="S3" s="202"/>
      <c r="T3" s="202"/>
      <c r="U3" s="202"/>
      <c r="V3" s="202"/>
      <c r="W3" s="202"/>
      <c r="X3" s="203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</row>
    <row r="4" spans="1:35" x14ac:dyDescent="0.25">
      <c r="A4" s="36" t="str">
        <f>IF(Orth!A4="","",Orth!A4)</f>
        <v>NOM 01</v>
      </c>
      <c r="B4" s="37" t="str">
        <f>IF(Orth!B4="","",Orth!B4)</f>
        <v>Prénom 01</v>
      </c>
      <c r="C4" s="115" t="str">
        <f>CONCATENATE(A4," ",B4)</f>
        <v>NOM 01 Prénom 01</v>
      </c>
      <c r="D4" s="23">
        <v>20</v>
      </c>
      <c r="E4" s="24"/>
      <c r="F4" s="24"/>
      <c r="G4" s="24"/>
      <c r="H4" s="24"/>
      <c r="I4" s="24"/>
      <c r="J4" s="24"/>
      <c r="K4" s="25"/>
      <c r="L4" s="12">
        <f>IF(COUNT(D4:K4)&gt;0,AVERAGE(D4:K4),"")</f>
        <v>20</v>
      </c>
      <c r="M4" s="7"/>
      <c r="N4" s="7"/>
      <c r="O4" s="7"/>
      <c r="P4" s="204"/>
      <c r="Q4" s="205"/>
      <c r="R4" s="205"/>
      <c r="S4" s="205"/>
      <c r="T4" s="205"/>
      <c r="U4" s="205"/>
      <c r="V4" s="205"/>
      <c r="W4" s="205"/>
      <c r="X4" s="206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</row>
    <row r="5" spans="1:35" x14ac:dyDescent="0.25">
      <c r="A5" s="36" t="str">
        <f>IF(Orth!A5="","",Orth!A5)</f>
        <v>NOM 02</v>
      </c>
      <c r="B5" s="37" t="str">
        <f>IF(Orth!B5="","",Orth!B5)</f>
        <v>Prénom 02</v>
      </c>
      <c r="C5" s="115" t="str">
        <f t="shared" ref="C5:C32" si="0">CONCATENATE(A5," ",B5)</f>
        <v>NOM 02 Prénom 02</v>
      </c>
      <c r="D5" s="26"/>
      <c r="E5" s="27"/>
      <c r="F5" s="27"/>
      <c r="G5" s="27"/>
      <c r="H5" s="27"/>
      <c r="I5" s="27"/>
      <c r="J5" s="27"/>
      <c r="K5" s="28"/>
      <c r="L5" s="12" t="str">
        <f t="shared" ref="L5:L32" si="1">IF(COUNT(D5:K5)&gt;0,AVERAGE(D5:K5),"")</f>
        <v/>
      </c>
      <c r="M5" s="7"/>
      <c r="N5" s="7"/>
      <c r="O5" s="7"/>
      <c r="P5" s="204"/>
      <c r="Q5" s="205"/>
      <c r="R5" s="205"/>
      <c r="S5" s="205"/>
      <c r="T5" s="205"/>
      <c r="U5" s="205"/>
      <c r="V5" s="205"/>
      <c r="W5" s="205"/>
      <c r="X5" s="206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</row>
    <row r="6" spans="1:35" x14ac:dyDescent="0.25">
      <c r="A6" s="36" t="str">
        <f>IF(Orth!A6="","",Orth!A6)</f>
        <v>NOM 03</v>
      </c>
      <c r="B6" s="37" t="str">
        <f>IF(Orth!B6="","",Orth!B6)</f>
        <v>Prénom 03</v>
      </c>
      <c r="C6" s="115" t="str">
        <f t="shared" si="0"/>
        <v>NOM 03 Prénom 03</v>
      </c>
      <c r="D6" s="26"/>
      <c r="E6" s="27"/>
      <c r="F6" s="27"/>
      <c r="G6" s="27"/>
      <c r="H6" s="27"/>
      <c r="I6" s="27"/>
      <c r="J6" s="27"/>
      <c r="K6" s="28"/>
      <c r="L6" s="12" t="str">
        <f t="shared" si="1"/>
        <v/>
      </c>
      <c r="M6" s="7"/>
      <c r="N6" s="7"/>
      <c r="O6" s="7"/>
      <c r="P6" s="204"/>
      <c r="Q6" s="205"/>
      <c r="R6" s="205"/>
      <c r="S6" s="205"/>
      <c r="T6" s="205"/>
      <c r="U6" s="205"/>
      <c r="V6" s="205"/>
      <c r="W6" s="205"/>
      <c r="X6" s="206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x14ac:dyDescent="0.25">
      <c r="A7" s="36" t="str">
        <f>IF(Orth!A7="","",Orth!A7)</f>
        <v>NOM 04</v>
      </c>
      <c r="B7" s="37" t="str">
        <f>IF(Orth!B7="","",Orth!B7)</f>
        <v>Prénom 04</v>
      </c>
      <c r="C7" s="115" t="str">
        <f t="shared" si="0"/>
        <v>NOM 04 Prénom 04</v>
      </c>
      <c r="D7" s="26"/>
      <c r="E7" s="27"/>
      <c r="F7" s="27"/>
      <c r="G7" s="27"/>
      <c r="H7" s="27"/>
      <c r="I7" s="27"/>
      <c r="J7" s="27"/>
      <c r="K7" s="28"/>
      <c r="L7" s="12" t="str">
        <f t="shared" si="1"/>
        <v/>
      </c>
      <c r="M7" s="7"/>
      <c r="N7" s="7"/>
      <c r="O7" s="7"/>
      <c r="P7" s="204"/>
      <c r="Q7" s="205"/>
      <c r="R7" s="205"/>
      <c r="S7" s="205"/>
      <c r="T7" s="205"/>
      <c r="U7" s="205"/>
      <c r="V7" s="205"/>
      <c r="W7" s="205"/>
      <c r="X7" s="206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</row>
    <row r="8" spans="1:35" x14ac:dyDescent="0.25">
      <c r="A8" s="36" t="str">
        <f>IF(Orth!A8="","",Orth!A8)</f>
        <v>NOM 05</v>
      </c>
      <c r="B8" s="37" t="str">
        <f>IF(Orth!B8="","",Orth!B8)</f>
        <v>Prénom 05</v>
      </c>
      <c r="C8" s="115" t="str">
        <f t="shared" si="0"/>
        <v>NOM 05 Prénom 05</v>
      </c>
      <c r="D8" s="26"/>
      <c r="E8" s="27"/>
      <c r="F8" s="27"/>
      <c r="G8" s="27"/>
      <c r="H8" s="27"/>
      <c r="I8" s="27"/>
      <c r="J8" s="27"/>
      <c r="K8" s="28"/>
      <c r="L8" s="12" t="str">
        <f t="shared" si="1"/>
        <v/>
      </c>
      <c r="M8" s="7"/>
      <c r="N8" s="7"/>
      <c r="O8" s="7"/>
      <c r="P8" s="204"/>
      <c r="Q8" s="205"/>
      <c r="R8" s="205"/>
      <c r="S8" s="205"/>
      <c r="T8" s="205"/>
      <c r="U8" s="205"/>
      <c r="V8" s="205"/>
      <c r="W8" s="205"/>
      <c r="X8" s="206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</row>
    <row r="9" spans="1:35" x14ac:dyDescent="0.25">
      <c r="A9" s="36" t="str">
        <f>IF(Orth!A9="","",Orth!A9)</f>
        <v>NOM 06</v>
      </c>
      <c r="B9" s="37" t="str">
        <f>IF(Orth!B9="","",Orth!B9)</f>
        <v>Prénom 06</v>
      </c>
      <c r="C9" s="115" t="str">
        <f t="shared" si="0"/>
        <v>NOM 06 Prénom 06</v>
      </c>
      <c r="D9" s="26"/>
      <c r="E9" s="27"/>
      <c r="F9" s="27"/>
      <c r="G9" s="27"/>
      <c r="H9" s="27"/>
      <c r="I9" s="27"/>
      <c r="J9" s="27"/>
      <c r="K9" s="28"/>
      <c r="L9" s="12" t="str">
        <f t="shared" si="1"/>
        <v/>
      </c>
      <c r="M9" s="7"/>
      <c r="N9" s="7"/>
      <c r="O9" s="7"/>
      <c r="P9" s="204"/>
      <c r="Q9" s="205"/>
      <c r="R9" s="205"/>
      <c r="S9" s="205"/>
      <c r="T9" s="205"/>
      <c r="U9" s="205"/>
      <c r="V9" s="205"/>
      <c r="W9" s="205"/>
      <c r="X9" s="206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</row>
    <row r="10" spans="1:35" x14ac:dyDescent="0.25">
      <c r="A10" s="36" t="str">
        <f>IF(Orth!A10="","",Orth!A10)</f>
        <v>NOM 07</v>
      </c>
      <c r="B10" s="37" t="str">
        <f>IF(Orth!B10="","",Orth!B10)</f>
        <v>Prénom 07</v>
      </c>
      <c r="C10" s="115" t="str">
        <f t="shared" si="0"/>
        <v>NOM 07 Prénom 07</v>
      </c>
      <c r="D10" s="26"/>
      <c r="E10" s="27"/>
      <c r="F10" s="27"/>
      <c r="G10" s="27"/>
      <c r="H10" s="27"/>
      <c r="I10" s="27"/>
      <c r="J10" s="27"/>
      <c r="K10" s="28"/>
      <c r="L10" s="12" t="str">
        <f t="shared" si="1"/>
        <v/>
      </c>
      <c r="M10" s="7"/>
      <c r="N10" s="7"/>
      <c r="O10" s="7"/>
      <c r="P10" s="204"/>
      <c r="Q10" s="205"/>
      <c r="R10" s="205"/>
      <c r="S10" s="205"/>
      <c r="T10" s="205"/>
      <c r="U10" s="205"/>
      <c r="V10" s="205"/>
      <c r="W10" s="205"/>
      <c r="X10" s="206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</row>
    <row r="11" spans="1:35" x14ac:dyDescent="0.25">
      <c r="A11" s="36" t="str">
        <f>IF(Orth!A11="","",Orth!A11)</f>
        <v>NOM 08</v>
      </c>
      <c r="B11" s="37" t="str">
        <f>IF(Orth!B11="","",Orth!B11)</f>
        <v>Prénom 08</v>
      </c>
      <c r="C11" s="115" t="str">
        <f t="shared" si="0"/>
        <v>NOM 08 Prénom 08</v>
      </c>
      <c r="D11" s="26"/>
      <c r="E11" s="27"/>
      <c r="F11" s="27"/>
      <c r="G11" s="27"/>
      <c r="H11" s="27"/>
      <c r="I11" s="27"/>
      <c r="J11" s="27"/>
      <c r="K11" s="28"/>
      <c r="L11" s="12" t="str">
        <f t="shared" si="1"/>
        <v/>
      </c>
      <c r="M11" s="7"/>
      <c r="N11" s="7"/>
      <c r="O11" s="7"/>
      <c r="P11" s="204"/>
      <c r="Q11" s="205"/>
      <c r="R11" s="205"/>
      <c r="S11" s="205"/>
      <c r="T11" s="205"/>
      <c r="U11" s="205"/>
      <c r="V11" s="205"/>
      <c r="W11" s="205"/>
      <c r="X11" s="206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</row>
    <row r="12" spans="1:35" x14ac:dyDescent="0.25">
      <c r="A12" s="36" t="str">
        <f>IF(Orth!A12="","",Orth!A12)</f>
        <v>NOM 09</v>
      </c>
      <c r="B12" s="37" t="str">
        <f>IF(Orth!B12="","",Orth!B12)</f>
        <v>Prénom 09</v>
      </c>
      <c r="C12" s="115" t="str">
        <f t="shared" si="0"/>
        <v>NOM 09 Prénom 09</v>
      </c>
      <c r="D12" s="26"/>
      <c r="E12" s="27"/>
      <c r="F12" s="27"/>
      <c r="G12" s="27"/>
      <c r="H12" s="27"/>
      <c r="I12" s="27"/>
      <c r="J12" s="27"/>
      <c r="K12" s="28"/>
      <c r="L12" s="12" t="str">
        <f t="shared" si="1"/>
        <v/>
      </c>
      <c r="M12" s="7"/>
      <c r="N12" s="7"/>
      <c r="O12" s="7"/>
      <c r="P12" s="204"/>
      <c r="Q12" s="205"/>
      <c r="R12" s="205"/>
      <c r="S12" s="205"/>
      <c r="T12" s="205"/>
      <c r="U12" s="205"/>
      <c r="V12" s="205"/>
      <c r="W12" s="205"/>
      <c r="X12" s="206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</row>
    <row r="13" spans="1:35" x14ac:dyDescent="0.25">
      <c r="A13" s="36" t="str">
        <f>IF(Orth!A13="","",Orth!A13)</f>
        <v>NOM 10</v>
      </c>
      <c r="B13" s="37" t="str">
        <f>IF(Orth!B13="","",Orth!B13)</f>
        <v>Prénom 10</v>
      </c>
      <c r="C13" s="115" t="str">
        <f t="shared" si="0"/>
        <v>NOM 10 Prénom 10</v>
      </c>
      <c r="D13" s="26"/>
      <c r="E13" s="27"/>
      <c r="F13" s="27"/>
      <c r="G13" s="27"/>
      <c r="H13" s="27"/>
      <c r="I13" s="27"/>
      <c r="J13" s="27"/>
      <c r="K13" s="28"/>
      <c r="L13" s="12" t="str">
        <f t="shared" si="1"/>
        <v/>
      </c>
      <c r="M13" s="7"/>
      <c r="N13" s="7"/>
      <c r="O13" s="7"/>
      <c r="P13" s="204"/>
      <c r="Q13" s="205"/>
      <c r="R13" s="205"/>
      <c r="S13" s="205"/>
      <c r="T13" s="205"/>
      <c r="U13" s="205"/>
      <c r="V13" s="205"/>
      <c r="W13" s="205"/>
      <c r="X13" s="206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</row>
    <row r="14" spans="1:35" x14ac:dyDescent="0.25">
      <c r="A14" s="36" t="str">
        <f>IF(Orth!A14="","",Orth!A14)</f>
        <v>NOM 11</v>
      </c>
      <c r="B14" s="37" t="str">
        <f>IF(Orth!B14="","",Orth!B14)</f>
        <v>Prénom 11</v>
      </c>
      <c r="C14" s="115" t="str">
        <f t="shared" si="0"/>
        <v>NOM 11 Prénom 11</v>
      </c>
      <c r="D14" s="26"/>
      <c r="E14" s="27"/>
      <c r="F14" s="27"/>
      <c r="G14" s="27"/>
      <c r="H14" s="27"/>
      <c r="I14" s="27"/>
      <c r="J14" s="27"/>
      <c r="K14" s="28"/>
      <c r="L14" s="12" t="str">
        <f t="shared" si="1"/>
        <v/>
      </c>
      <c r="M14" s="7"/>
      <c r="N14" s="7"/>
      <c r="O14" s="7"/>
      <c r="P14" s="204"/>
      <c r="Q14" s="205"/>
      <c r="R14" s="205"/>
      <c r="S14" s="205"/>
      <c r="T14" s="205"/>
      <c r="U14" s="205"/>
      <c r="V14" s="205"/>
      <c r="W14" s="205"/>
      <c r="X14" s="206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</row>
    <row r="15" spans="1:35" x14ac:dyDescent="0.25">
      <c r="A15" s="36" t="str">
        <f>IF(Orth!A15="","",Orth!A15)</f>
        <v>NOM 12</v>
      </c>
      <c r="B15" s="37" t="str">
        <f>IF(Orth!B15="","",Orth!B15)</f>
        <v>Prénom 12</v>
      </c>
      <c r="C15" s="115" t="str">
        <f t="shared" si="0"/>
        <v>NOM 12 Prénom 12</v>
      </c>
      <c r="D15" s="26"/>
      <c r="E15" s="27"/>
      <c r="F15" s="27"/>
      <c r="G15" s="27"/>
      <c r="H15" s="27"/>
      <c r="I15" s="27"/>
      <c r="J15" s="27"/>
      <c r="K15" s="28"/>
      <c r="L15" s="12" t="str">
        <f t="shared" si="1"/>
        <v/>
      </c>
      <c r="M15" s="7"/>
      <c r="N15" s="7"/>
      <c r="O15" s="7"/>
      <c r="P15" s="204"/>
      <c r="Q15" s="205"/>
      <c r="R15" s="205"/>
      <c r="S15" s="205"/>
      <c r="T15" s="205"/>
      <c r="U15" s="205"/>
      <c r="V15" s="205"/>
      <c r="W15" s="205"/>
      <c r="X15" s="206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</row>
    <row r="16" spans="1:35" x14ac:dyDescent="0.25">
      <c r="A16" s="36" t="str">
        <f>IF(Orth!A16="","",Orth!A16)</f>
        <v>NOM 13</v>
      </c>
      <c r="B16" s="37" t="str">
        <f>IF(Orth!B16="","",Orth!B16)</f>
        <v>Prénom 13</v>
      </c>
      <c r="C16" s="115" t="str">
        <f t="shared" si="0"/>
        <v>NOM 13 Prénom 13</v>
      </c>
      <c r="D16" s="26"/>
      <c r="E16" s="27"/>
      <c r="F16" s="27"/>
      <c r="G16" s="27"/>
      <c r="H16" s="27"/>
      <c r="I16" s="27"/>
      <c r="J16" s="27"/>
      <c r="K16" s="28"/>
      <c r="L16" s="12" t="str">
        <f t="shared" si="1"/>
        <v/>
      </c>
      <c r="M16" s="7"/>
      <c r="N16" s="7"/>
      <c r="O16" s="7"/>
      <c r="P16" s="204"/>
      <c r="Q16" s="205"/>
      <c r="R16" s="205"/>
      <c r="S16" s="205"/>
      <c r="T16" s="205"/>
      <c r="U16" s="205"/>
      <c r="V16" s="205"/>
      <c r="W16" s="205"/>
      <c r="X16" s="206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</row>
    <row r="17" spans="1:35" x14ac:dyDescent="0.25">
      <c r="A17" s="36" t="str">
        <f>IF(Orth!A17="","",Orth!A17)</f>
        <v>NOM 14</v>
      </c>
      <c r="B17" s="37" t="str">
        <f>IF(Orth!B17="","",Orth!B17)</f>
        <v>Prénom 14</v>
      </c>
      <c r="C17" s="115" t="str">
        <f t="shared" si="0"/>
        <v>NOM 14 Prénom 14</v>
      </c>
      <c r="D17" s="26"/>
      <c r="E17" s="27"/>
      <c r="F17" s="27"/>
      <c r="G17" s="27"/>
      <c r="H17" s="27"/>
      <c r="I17" s="27"/>
      <c r="J17" s="27"/>
      <c r="K17" s="28"/>
      <c r="L17" s="12" t="str">
        <f t="shared" si="1"/>
        <v/>
      </c>
      <c r="M17" s="7"/>
      <c r="N17" s="7"/>
      <c r="O17" s="7"/>
      <c r="P17" s="204"/>
      <c r="Q17" s="205"/>
      <c r="R17" s="205"/>
      <c r="S17" s="205"/>
      <c r="T17" s="205"/>
      <c r="U17" s="205"/>
      <c r="V17" s="205"/>
      <c r="W17" s="205"/>
      <c r="X17" s="206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</row>
    <row r="18" spans="1:35" x14ac:dyDescent="0.25">
      <c r="A18" s="36" t="str">
        <f>IF(Orth!A18="","",Orth!A18)</f>
        <v>NOM 15</v>
      </c>
      <c r="B18" s="37" t="str">
        <f>IF(Orth!B18="","",Orth!B18)</f>
        <v>Prénom 15</v>
      </c>
      <c r="C18" s="115" t="str">
        <f t="shared" si="0"/>
        <v>NOM 15 Prénom 15</v>
      </c>
      <c r="D18" s="26"/>
      <c r="E18" s="27"/>
      <c r="F18" s="27"/>
      <c r="G18" s="27"/>
      <c r="H18" s="27"/>
      <c r="I18" s="27"/>
      <c r="J18" s="27"/>
      <c r="K18" s="28"/>
      <c r="L18" s="12" t="str">
        <f t="shared" si="1"/>
        <v/>
      </c>
      <c r="M18" s="7"/>
      <c r="N18" s="7"/>
      <c r="O18" s="7"/>
      <c r="P18" s="204"/>
      <c r="Q18" s="205"/>
      <c r="R18" s="205"/>
      <c r="S18" s="205"/>
      <c r="T18" s="205"/>
      <c r="U18" s="205"/>
      <c r="V18" s="205"/>
      <c r="W18" s="205"/>
      <c r="X18" s="206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</row>
    <row r="19" spans="1:35" x14ac:dyDescent="0.25">
      <c r="A19" s="36" t="str">
        <f>IF(Orth!A19="","",Orth!A19)</f>
        <v>NOM 16</v>
      </c>
      <c r="B19" s="37" t="str">
        <f>IF(Orth!B19="","",Orth!B19)</f>
        <v>Prénom 16</v>
      </c>
      <c r="C19" s="115" t="str">
        <f t="shared" si="0"/>
        <v>NOM 16 Prénom 16</v>
      </c>
      <c r="D19" s="26"/>
      <c r="E19" s="27"/>
      <c r="F19" s="27"/>
      <c r="G19" s="27"/>
      <c r="H19" s="27"/>
      <c r="I19" s="27"/>
      <c r="J19" s="27"/>
      <c r="K19" s="28"/>
      <c r="L19" s="12" t="str">
        <f t="shared" si="1"/>
        <v/>
      </c>
      <c r="M19" s="7"/>
      <c r="N19" s="7"/>
      <c r="O19" s="7"/>
      <c r="P19" s="204"/>
      <c r="Q19" s="205"/>
      <c r="R19" s="205"/>
      <c r="S19" s="205"/>
      <c r="T19" s="205"/>
      <c r="U19" s="205"/>
      <c r="V19" s="205"/>
      <c r="W19" s="205"/>
      <c r="X19" s="206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</row>
    <row r="20" spans="1:35" x14ac:dyDescent="0.25">
      <c r="A20" s="36" t="str">
        <f>IF(Orth!A20="","",Orth!A20)</f>
        <v>NOM 17</v>
      </c>
      <c r="B20" s="37" t="str">
        <f>IF(Orth!B20="","",Orth!B20)</f>
        <v>Prénom 17</v>
      </c>
      <c r="C20" s="115" t="str">
        <f t="shared" si="0"/>
        <v>NOM 17 Prénom 17</v>
      </c>
      <c r="D20" s="26"/>
      <c r="E20" s="27"/>
      <c r="F20" s="27"/>
      <c r="G20" s="27"/>
      <c r="H20" s="27"/>
      <c r="I20" s="27"/>
      <c r="J20" s="27"/>
      <c r="K20" s="28"/>
      <c r="L20" s="12" t="str">
        <f t="shared" si="1"/>
        <v/>
      </c>
      <c r="M20" s="7"/>
      <c r="N20" s="7"/>
      <c r="O20" s="7"/>
      <c r="P20" s="204"/>
      <c r="Q20" s="205"/>
      <c r="R20" s="205"/>
      <c r="S20" s="205"/>
      <c r="T20" s="205"/>
      <c r="U20" s="205"/>
      <c r="V20" s="205"/>
      <c r="W20" s="205"/>
      <c r="X20" s="206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</row>
    <row r="21" spans="1:35" ht="15.75" thickBot="1" x14ac:dyDescent="0.3">
      <c r="A21" s="36" t="str">
        <f>IF(Orth!A21="","",Orth!A21)</f>
        <v>NOM 18</v>
      </c>
      <c r="B21" s="37" t="str">
        <f>IF(Orth!B21="","",Orth!B21)</f>
        <v>Prénom 18</v>
      </c>
      <c r="C21" s="115" t="str">
        <f t="shared" si="0"/>
        <v>NOM 18 Prénom 18</v>
      </c>
      <c r="D21" s="26"/>
      <c r="E21" s="27"/>
      <c r="F21" s="27"/>
      <c r="G21" s="27"/>
      <c r="H21" s="27"/>
      <c r="I21" s="27"/>
      <c r="J21" s="27"/>
      <c r="K21" s="28"/>
      <c r="L21" s="12" t="str">
        <f t="shared" si="1"/>
        <v/>
      </c>
      <c r="M21" s="7"/>
      <c r="N21" s="7"/>
      <c r="O21" s="7"/>
      <c r="P21" s="207"/>
      <c r="Q21" s="208"/>
      <c r="R21" s="208"/>
      <c r="S21" s="208"/>
      <c r="T21" s="208"/>
      <c r="U21" s="208"/>
      <c r="V21" s="208"/>
      <c r="W21" s="208"/>
      <c r="X21" s="209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</row>
    <row r="22" spans="1:35" x14ac:dyDescent="0.25">
      <c r="A22" s="36" t="str">
        <f>IF(Orth!A22="","",Orth!A22)</f>
        <v>NOM 19</v>
      </c>
      <c r="B22" s="37" t="str">
        <f>IF(Orth!B22="","",Orth!B22)</f>
        <v>Prénom 19</v>
      </c>
      <c r="C22" s="115" t="str">
        <f t="shared" si="0"/>
        <v>NOM 19 Prénom 19</v>
      </c>
      <c r="D22" s="26"/>
      <c r="E22" s="27"/>
      <c r="F22" s="27"/>
      <c r="G22" s="27"/>
      <c r="H22" s="27"/>
      <c r="I22" s="27"/>
      <c r="J22" s="27"/>
      <c r="K22" s="28"/>
      <c r="L22" s="12" t="str">
        <f t="shared" si="1"/>
        <v/>
      </c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</row>
    <row r="23" spans="1:35" ht="15.75" thickBot="1" x14ac:dyDescent="0.3">
      <c r="A23" s="36" t="str">
        <f>IF(Orth!A23="","",Orth!A23)</f>
        <v>NOM 20</v>
      </c>
      <c r="B23" s="37" t="str">
        <f>IF(Orth!B23="","",Orth!B23)</f>
        <v>Prénom 20</v>
      </c>
      <c r="C23" s="115" t="str">
        <f t="shared" si="0"/>
        <v>NOM 20 Prénom 20</v>
      </c>
      <c r="D23" s="26"/>
      <c r="E23" s="27"/>
      <c r="F23" s="27"/>
      <c r="G23" s="27"/>
      <c r="H23" s="27"/>
      <c r="I23" s="27"/>
      <c r="J23" s="27"/>
      <c r="K23" s="28"/>
      <c r="L23" s="12" t="str">
        <f t="shared" si="1"/>
        <v/>
      </c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</row>
    <row r="24" spans="1:35" ht="15.75" thickBot="1" x14ac:dyDescent="0.3">
      <c r="A24" s="36" t="str">
        <f>IF(Orth!A24="","",Orth!A24)</f>
        <v>NOM 21</v>
      </c>
      <c r="B24" s="37" t="str">
        <f>IF(Orth!B24="","",Orth!B24)</f>
        <v>Prénom 21</v>
      </c>
      <c r="C24" s="115" t="str">
        <f t="shared" si="0"/>
        <v>NOM 21 Prénom 21</v>
      </c>
      <c r="D24" s="26"/>
      <c r="E24" s="27"/>
      <c r="F24" s="27"/>
      <c r="G24" s="27"/>
      <c r="H24" s="27"/>
      <c r="I24" s="27"/>
      <c r="J24" s="27"/>
      <c r="K24" s="28"/>
      <c r="L24" s="12" t="str">
        <f t="shared" si="1"/>
        <v/>
      </c>
      <c r="M24" s="7"/>
      <c r="N24" s="7"/>
      <c r="O24" s="7"/>
      <c r="P24" s="7"/>
      <c r="Q24" s="211" t="s">
        <v>182</v>
      </c>
      <c r="R24" s="212"/>
      <c r="S24" s="7"/>
      <c r="T24" s="7"/>
      <c r="U24" s="7"/>
      <c r="V24" s="7"/>
      <c r="W24" s="7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</row>
    <row r="25" spans="1:35" ht="15.75" thickBot="1" x14ac:dyDescent="0.3">
      <c r="A25" s="36" t="str">
        <f>IF(Orth!A25="","",Orth!A25)</f>
        <v>NOM 22</v>
      </c>
      <c r="B25" s="37" t="str">
        <f>IF(Orth!B25="","",Orth!B25)</f>
        <v>Prénom 22</v>
      </c>
      <c r="C25" s="115" t="str">
        <f t="shared" si="0"/>
        <v>NOM 22 Prénom 22</v>
      </c>
      <c r="D25" s="26"/>
      <c r="E25" s="27"/>
      <c r="F25" s="27"/>
      <c r="G25" s="27"/>
      <c r="H25" s="27"/>
      <c r="I25" s="27"/>
      <c r="J25" s="27"/>
      <c r="K25" s="28"/>
      <c r="L25" s="12" t="str">
        <f t="shared" si="1"/>
        <v/>
      </c>
      <c r="M25" s="7"/>
      <c r="N25" s="7"/>
      <c r="O25" s="7"/>
      <c r="P25" s="7"/>
      <c r="Q25" s="213">
        <f>IF(COUNT(L4:L32)&gt;0,AVERAGE(L4:L32),"")</f>
        <v>20</v>
      </c>
      <c r="R25" s="214"/>
      <c r="S25" s="7"/>
      <c r="T25" s="7"/>
      <c r="U25" s="7"/>
      <c r="V25" s="7"/>
      <c r="W25" s="7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</row>
    <row r="26" spans="1:35" ht="15.75" thickBot="1" x14ac:dyDescent="0.3">
      <c r="A26" s="36" t="str">
        <f>IF(Orth!A26="","",Orth!A26)</f>
        <v>NOM 23</v>
      </c>
      <c r="B26" s="37" t="str">
        <f>IF(Orth!B26="","",Orth!B26)</f>
        <v>Prénom 23</v>
      </c>
      <c r="C26" s="115" t="str">
        <f t="shared" si="0"/>
        <v>NOM 23 Prénom 23</v>
      </c>
      <c r="D26" s="26"/>
      <c r="E26" s="27"/>
      <c r="F26" s="27"/>
      <c r="G26" s="27"/>
      <c r="H26" s="27"/>
      <c r="I26" s="27"/>
      <c r="J26" s="27"/>
      <c r="K26" s="28"/>
      <c r="L26" s="12" t="str">
        <f t="shared" si="1"/>
        <v/>
      </c>
      <c r="M26" s="7"/>
      <c r="N26" s="7"/>
      <c r="O26" s="7"/>
      <c r="P26" s="7"/>
      <c r="Q26" s="213"/>
      <c r="R26" s="214"/>
      <c r="S26" s="7"/>
      <c r="T26" s="7"/>
      <c r="U26" s="7"/>
      <c r="V26" s="7"/>
      <c r="W26" s="7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</row>
    <row r="27" spans="1:35" x14ac:dyDescent="0.25">
      <c r="A27" s="36" t="str">
        <f>IF(Orth!A27="","",Orth!A27)</f>
        <v>NOM 24</v>
      </c>
      <c r="B27" s="37" t="str">
        <f>IF(Orth!B27="","",Orth!B27)</f>
        <v>Prénom 24</v>
      </c>
      <c r="C27" s="115" t="str">
        <f t="shared" si="0"/>
        <v>NOM 24 Prénom 24</v>
      </c>
      <c r="D27" s="26"/>
      <c r="E27" s="27"/>
      <c r="F27" s="27"/>
      <c r="G27" s="27"/>
      <c r="H27" s="27"/>
      <c r="I27" s="27"/>
      <c r="J27" s="27"/>
      <c r="K27" s="28"/>
      <c r="L27" s="12" t="str">
        <f t="shared" si="1"/>
        <v/>
      </c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</row>
    <row r="28" spans="1:35" x14ac:dyDescent="0.25">
      <c r="A28" s="36" t="str">
        <f>IF(Orth!A28="","",Orth!A28)</f>
        <v>NOM 25</v>
      </c>
      <c r="B28" s="37" t="str">
        <f>IF(Orth!B28="","",Orth!B28)</f>
        <v>Prénom 25</v>
      </c>
      <c r="C28" s="115" t="str">
        <f t="shared" si="0"/>
        <v>NOM 25 Prénom 25</v>
      </c>
      <c r="D28" s="26"/>
      <c r="E28" s="27"/>
      <c r="F28" s="27"/>
      <c r="G28" s="27"/>
      <c r="H28" s="27"/>
      <c r="I28" s="27"/>
      <c r="J28" s="27"/>
      <c r="K28" s="28"/>
      <c r="L28" s="12" t="str">
        <f t="shared" si="1"/>
        <v/>
      </c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</row>
    <row r="29" spans="1:35" x14ac:dyDescent="0.25">
      <c r="A29" s="36" t="str">
        <f>IF(Orth!A29="","",Orth!A29)</f>
        <v>NOM 26</v>
      </c>
      <c r="B29" s="37" t="str">
        <f>IF(Orth!B29="","",Orth!B29)</f>
        <v>Prénom 26</v>
      </c>
      <c r="C29" s="115" t="str">
        <f t="shared" si="0"/>
        <v>NOM 26 Prénom 26</v>
      </c>
      <c r="D29" s="26"/>
      <c r="E29" s="27"/>
      <c r="F29" s="27"/>
      <c r="G29" s="27"/>
      <c r="H29" s="27"/>
      <c r="I29" s="27"/>
      <c r="J29" s="27"/>
      <c r="K29" s="28"/>
      <c r="L29" s="12" t="str">
        <f t="shared" si="1"/>
        <v/>
      </c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</row>
    <row r="30" spans="1:35" x14ac:dyDescent="0.25">
      <c r="A30" s="36" t="str">
        <f>IF(Orth!A30="","",Orth!A30)</f>
        <v>NOM 27</v>
      </c>
      <c r="B30" s="37" t="str">
        <f>IF(Orth!B30="","",Orth!B30)</f>
        <v>Prénom 27</v>
      </c>
      <c r="C30" s="115" t="str">
        <f t="shared" si="0"/>
        <v>NOM 27 Prénom 27</v>
      </c>
      <c r="D30" s="26"/>
      <c r="E30" s="27"/>
      <c r="F30" s="27"/>
      <c r="G30" s="27"/>
      <c r="H30" s="27"/>
      <c r="I30" s="27"/>
      <c r="J30" s="27"/>
      <c r="K30" s="28"/>
      <c r="L30" s="12" t="str">
        <f t="shared" si="1"/>
        <v/>
      </c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</row>
    <row r="31" spans="1:35" x14ac:dyDescent="0.25">
      <c r="A31" s="36" t="str">
        <f>IF(Orth!A31="","",Orth!A31)</f>
        <v>NOM 28</v>
      </c>
      <c r="B31" s="37" t="str">
        <f>IF(Orth!B31="","",Orth!B31)</f>
        <v>Prénom 28</v>
      </c>
      <c r="C31" s="115" t="str">
        <f t="shared" si="0"/>
        <v>NOM 28 Prénom 28</v>
      </c>
      <c r="D31" s="26"/>
      <c r="E31" s="27"/>
      <c r="F31" s="27"/>
      <c r="G31" s="27"/>
      <c r="H31" s="27"/>
      <c r="I31" s="27"/>
      <c r="J31" s="27"/>
      <c r="K31" s="28"/>
      <c r="L31" s="12" t="str">
        <f t="shared" si="1"/>
        <v/>
      </c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</row>
    <row r="32" spans="1:35" ht="15.75" thickBot="1" x14ac:dyDescent="0.3">
      <c r="A32" s="38" t="str">
        <f>IF(Orth!A32="","",Orth!A32)</f>
        <v>NOM 29</v>
      </c>
      <c r="B32" s="39" t="str">
        <f>IF(Orth!B32="","",Orth!B32)</f>
        <v>Prénom 29</v>
      </c>
      <c r="C32" s="116" t="str">
        <f t="shared" si="0"/>
        <v>NOM 29 Prénom 29</v>
      </c>
      <c r="D32" s="29"/>
      <c r="E32" s="30"/>
      <c r="F32" s="30"/>
      <c r="G32" s="30"/>
      <c r="H32" s="30"/>
      <c r="I32" s="30"/>
      <c r="J32" s="30"/>
      <c r="K32" s="31"/>
      <c r="L32" s="43" t="str">
        <f t="shared" si="1"/>
        <v/>
      </c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</row>
    <row r="33" spans="1:35" x14ac:dyDescent="0.25">
      <c r="A33" s="5"/>
      <c r="B33" s="5"/>
      <c r="C33" s="5"/>
      <c r="D33" s="6"/>
      <c r="E33" s="6"/>
      <c r="F33" s="6"/>
      <c r="G33" s="6"/>
      <c r="H33" s="6"/>
      <c r="I33" s="6"/>
      <c r="J33" s="6"/>
      <c r="K33" s="6"/>
      <c r="L33" s="7" t="str">
        <f t="shared" ref="L33" si="2">IF(D33="","",AVERAGE(D33:K33))</f>
        <v/>
      </c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</row>
    <row r="34" spans="1:35" x14ac:dyDescent="0.25">
      <c r="A34" s="5"/>
      <c r="B34" s="5"/>
      <c r="C34" s="5"/>
      <c r="D34" s="6"/>
      <c r="E34" s="6"/>
      <c r="F34" s="6"/>
      <c r="G34" s="6"/>
      <c r="H34" s="6"/>
      <c r="I34" s="6"/>
      <c r="J34" s="6"/>
      <c r="K34" s="6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</row>
    <row r="35" spans="1:35" x14ac:dyDescent="0.25">
      <c r="A35" s="5"/>
      <c r="B35" s="5"/>
      <c r="C35" s="5"/>
      <c r="D35" s="6"/>
      <c r="E35" s="6"/>
      <c r="F35" s="6"/>
      <c r="G35" s="6"/>
      <c r="H35" s="6"/>
      <c r="I35" s="6"/>
      <c r="J35" s="6"/>
      <c r="K35" s="6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</row>
    <row r="36" spans="1:35" x14ac:dyDescent="0.25">
      <c r="A36" s="5"/>
      <c r="B36" s="5"/>
      <c r="C36" s="5"/>
      <c r="D36" s="6"/>
      <c r="E36" s="6"/>
      <c r="F36" s="6"/>
      <c r="G36" s="6"/>
      <c r="H36" s="6"/>
      <c r="I36" s="6"/>
      <c r="J36" s="6"/>
      <c r="K36" s="6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</row>
    <row r="37" spans="1:35" x14ac:dyDescent="0.25">
      <c r="A37" s="5"/>
      <c r="B37" s="5"/>
      <c r="C37" s="5"/>
      <c r="D37" s="6"/>
      <c r="E37" s="6"/>
      <c r="F37" s="6"/>
      <c r="G37" s="6"/>
      <c r="H37" s="6"/>
      <c r="I37" s="6"/>
      <c r="J37" s="6"/>
      <c r="K37" s="6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</row>
    <row r="38" spans="1:35" x14ac:dyDescent="0.25">
      <c r="A38" s="5"/>
      <c r="B38" s="5"/>
      <c r="C38" s="5"/>
      <c r="D38" s="6"/>
      <c r="E38" s="6"/>
      <c r="F38" s="6"/>
      <c r="G38" s="6"/>
      <c r="H38" s="6"/>
      <c r="I38" s="6"/>
      <c r="J38" s="6"/>
      <c r="K38" s="6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</row>
    <row r="39" spans="1:35" x14ac:dyDescent="0.25">
      <c r="A39" s="5"/>
      <c r="B39" s="5"/>
      <c r="C39" s="5"/>
      <c r="D39" s="6"/>
      <c r="E39" s="6"/>
      <c r="F39" s="6"/>
      <c r="G39" s="6"/>
      <c r="H39" s="6"/>
      <c r="I39" s="6"/>
      <c r="J39" s="6"/>
      <c r="K39" s="6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</row>
    <row r="40" spans="1:35" x14ac:dyDescent="0.25">
      <c r="A40" s="5"/>
      <c r="B40" s="5"/>
      <c r="C40" s="5"/>
      <c r="D40" s="6"/>
      <c r="E40" s="6"/>
      <c r="F40" s="6"/>
      <c r="G40" s="6"/>
      <c r="H40" s="6"/>
      <c r="I40" s="6"/>
      <c r="J40" s="6"/>
      <c r="K40" s="6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</row>
    <row r="41" spans="1:35" x14ac:dyDescent="0.25">
      <c r="A41" s="5"/>
      <c r="B41" s="5"/>
      <c r="C41" s="5"/>
      <c r="D41" s="6"/>
      <c r="E41" s="6"/>
      <c r="F41" s="6"/>
      <c r="G41" s="6"/>
      <c r="H41" s="6"/>
      <c r="I41" s="6"/>
      <c r="J41" s="6"/>
      <c r="K41" s="6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</row>
    <row r="42" spans="1:35" x14ac:dyDescent="0.25">
      <c r="A42" s="5"/>
      <c r="B42" s="5"/>
      <c r="C42" s="5"/>
      <c r="D42" s="6"/>
      <c r="E42" s="6"/>
      <c r="F42" s="6"/>
      <c r="G42" s="6"/>
      <c r="H42" s="6"/>
      <c r="I42" s="6"/>
      <c r="J42" s="6"/>
      <c r="K42" s="6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</row>
    <row r="43" spans="1:35" x14ac:dyDescent="0.25">
      <c r="A43" s="5"/>
      <c r="B43" s="5"/>
      <c r="C43" s="5"/>
      <c r="D43" s="6"/>
      <c r="E43" s="6"/>
      <c r="F43" s="6"/>
      <c r="G43" s="6"/>
      <c r="H43" s="6"/>
      <c r="I43" s="6"/>
      <c r="J43" s="6"/>
      <c r="K43" s="6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</row>
    <row r="44" spans="1:35" x14ac:dyDescent="0.25">
      <c r="A44" s="5"/>
      <c r="B44" s="5"/>
      <c r="C44" s="5"/>
      <c r="D44" s="6"/>
      <c r="E44" s="6"/>
      <c r="F44" s="6"/>
      <c r="G44" s="6"/>
      <c r="H44" s="6"/>
      <c r="I44" s="6"/>
      <c r="J44" s="6"/>
      <c r="K44" s="6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</row>
    <row r="45" spans="1:35" x14ac:dyDescent="0.25">
      <c r="A45" s="5"/>
      <c r="B45" s="5"/>
      <c r="C45" s="5"/>
      <c r="D45" s="6"/>
      <c r="E45" s="6"/>
      <c r="F45" s="6"/>
      <c r="G45" s="6"/>
      <c r="H45" s="6"/>
      <c r="I45" s="6"/>
      <c r="J45" s="6"/>
      <c r="K45" s="6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</row>
    <row r="46" spans="1:35" x14ac:dyDescent="0.25">
      <c r="A46" s="5"/>
      <c r="B46" s="5"/>
      <c r="C46" s="5"/>
      <c r="D46" s="6"/>
      <c r="E46" s="6"/>
      <c r="F46" s="6"/>
      <c r="G46" s="6"/>
      <c r="H46" s="6"/>
      <c r="I46" s="6"/>
      <c r="J46" s="6"/>
      <c r="K46" s="6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</row>
    <row r="47" spans="1:35" x14ac:dyDescent="0.25">
      <c r="A47" s="5"/>
      <c r="B47" s="5"/>
      <c r="C47" s="5"/>
      <c r="D47" s="6"/>
      <c r="E47" s="6"/>
      <c r="F47" s="6"/>
      <c r="G47" s="6"/>
      <c r="H47" s="6"/>
      <c r="I47" s="6"/>
      <c r="J47" s="6"/>
      <c r="K47" s="6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</row>
    <row r="48" spans="1:35" x14ac:dyDescent="0.25">
      <c r="A48" s="5"/>
      <c r="B48" s="5"/>
      <c r="C48" s="5"/>
      <c r="D48" s="6"/>
      <c r="E48" s="6"/>
      <c r="F48" s="6"/>
      <c r="G48" s="6"/>
      <c r="H48" s="6"/>
      <c r="I48" s="6"/>
      <c r="J48" s="6"/>
      <c r="K48" s="6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</row>
    <row r="49" spans="1:35" x14ac:dyDescent="0.25">
      <c r="A49" s="5"/>
      <c r="B49" s="5"/>
      <c r="C49" s="5"/>
      <c r="D49" s="6"/>
      <c r="E49" s="6"/>
      <c r="F49" s="6"/>
      <c r="G49" s="6"/>
      <c r="H49" s="6"/>
      <c r="I49" s="6"/>
      <c r="J49" s="6"/>
      <c r="K49" s="6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</row>
    <row r="50" spans="1:35" x14ac:dyDescent="0.25">
      <c r="A50" s="5"/>
      <c r="B50" s="5"/>
      <c r="C50" s="5"/>
      <c r="D50" s="6"/>
      <c r="E50" s="6"/>
      <c r="F50" s="6"/>
      <c r="G50" s="6"/>
      <c r="H50" s="6"/>
      <c r="I50" s="6"/>
      <c r="J50" s="6"/>
      <c r="K50" s="6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</row>
    <row r="51" spans="1:35" x14ac:dyDescent="0.25">
      <c r="A51" s="5"/>
      <c r="B51" s="5"/>
      <c r="C51" s="5"/>
      <c r="D51" s="6"/>
      <c r="E51" s="6"/>
      <c r="F51" s="6"/>
      <c r="G51" s="6"/>
      <c r="H51" s="6"/>
      <c r="I51" s="6"/>
      <c r="J51" s="6"/>
      <c r="K51" s="6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</row>
    <row r="52" spans="1:35" x14ac:dyDescent="0.25">
      <c r="A52" s="5"/>
      <c r="B52" s="5"/>
      <c r="C52" s="5"/>
      <c r="D52" s="6"/>
      <c r="E52" s="6"/>
      <c r="F52" s="6"/>
      <c r="G52" s="6"/>
      <c r="H52" s="6"/>
      <c r="I52" s="6"/>
      <c r="J52" s="6"/>
      <c r="K52" s="6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</row>
    <row r="53" spans="1:35" x14ac:dyDescent="0.25">
      <c r="A53" s="5"/>
      <c r="B53" s="5"/>
      <c r="C53" s="5"/>
      <c r="D53" s="6"/>
      <c r="E53" s="6"/>
      <c r="F53" s="6"/>
      <c r="G53" s="6"/>
      <c r="H53" s="6"/>
      <c r="I53" s="6"/>
      <c r="J53" s="6"/>
      <c r="K53" s="6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</row>
    <row r="54" spans="1:35" x14ac:dyDescent="0.25">
      <c r="A54" s="5"/>
      <c r="B54" s="5"/>
      <c r="C54" s="5"/>
      <c r="D54" s="6"/>
      <c r="E54" s="6"/>
      <c r="F54" s="6"/>
      <c r="G54" s="6"/>
      <c r="H54" s="6"/>
      <c r="I54" s="6"/>
      <c r="J54" s="6"/>
      <c r="K54" s="6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</row>
    <row r="55" spans="1:35" x14ac:dyDescent="0.25">
      <c r="A55" s="5"/>
      <c r="B55" s="5"/>
      <c r="C55" s="5"/>
      <c r="D55" s="6"/>
      <c r="E55" s="6"/>
      <c r="F55" s="6"/>
      <c r="G55" s="6"/>
      <c r="H55" s="6"/>
      <c r="I55" s="6"/>
      <c r="J55" s="6"/>
      <c r="K55" s="6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</row>
    <row r="56" spans="1:35" x14ac:dyDescent="0.25">
      <c r="A56" s="5"/>
      <c r="B56" s="5"/>
      <c r="C56" s="5"/>
      <c r="D56" s="6"/>
      <c r="E56" s="6"/>
      <c r="F56" s="6"/>
      <c r="G56" s="6"/>
      <c r="H56" s="6"/>
      <c r="I56" s="6"/>
      <c r="J56" s="6"/>
      <c r="K56" s="6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</row>
    <row r="57" spans="1:35" x14ac:dyDescent="0.25">
      <c r="A57" s="5"/>
      <c r="B57" s="5"/>
      <c r="C57" s="5"/>
      <c r="D57" s="6"/>
      <c r="E57" s="6"/>
      <c r="F57" s="6"/>
      <c r="G57" s="6"/>
      <c r="H57" s="6"/>
      <c r="I57" s="6"/>
      <c r="J57" s="6"/>
      <c r="K57" s="6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</row>
    <row r="58" spans="1:35" x14ac:dyDescent="0.25">
      <c r="A58" s="5"/>
      <c r="B58" s="5"/>
      <c r="C58" s="5"/>
      <c r="D58" s="6"/>
      <c r="E58" s="6"/>
      <c r="F58" s="6"/>
      <c r="G58" s="6"/>
      <c r="H58" s="6"/>
      <c r="I58" s="6"/>
      <c r="J58" s="6"/>
      <c r="K58" s="6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</row>
    <row r="59" spans="1:35" x14ac:dyDescent="0.25">
      <c r="A59" s="5"/>
      <c r="B59" s="5"/>
      <c r="C59" s="5"/>
      <c r="D59" s="6"/>
      <c r="E59" s="6"/>
      <c r="F59" s="6"/>
      <c r="G59" s="6"/>
      <c r="H59" s="6"/>
      <c r="I59" s="6"/>
      <c r="J59" s="6"/>
      <c r="K59" s="6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</row>
    <row r="60" spans="1:35" x14ac:dyDescent="0.25">
      <c r="A60" s="5"/>
      <c r="B60" s="5"/>
      <c r="C60" s="5"/>
      <c r="D60" s="6"/>
      <c r="E60" s="6"/>
      <c r="F60" s="6"/>
      <c r="G60" s="6"/>
      <c r="H60" s="6"/>
      <c r="I60" s="6"/>
      <c r="J60" s="6"/>
      <c r="K60" s="6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</row>
    <row r="61" spans="1:35" x14ac:dyDescent="0.25">
      <c r="A61" s="5"/>
      <c r="B61" s="5"/>
      <c r="C61" s="5"/>
      <c r="D61" s="6"/>
      <c r="E61" s="6"/>
      <c r="F61" s="6"/>
      <c r="G61" s="6"/>
      <c r="H61" s="6"/>
      <c r="I61" s="6"/>
      <c r="J61" s="6"/>
      <c r="K61" s="6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</row>
    <row r="62" spans="1:35" x14ac:dyDescent="0.25">
      <c r="A62" s="5"/>
      <c r="B62" s="5"/>
      <c r="C62" s="5"/>
      <c r="D62" s="6"/>
      <c r="E62" s="6"/>
      <c r="F62" s="6"/>
      <c r="G62" s="6"/>
      <c r="H62" s="6"/>
      <c r="I62" s="6"/>
      <c r="J62" s="6"/>
      <c r="K62" s="6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</row>
    <row r="63" spans="1:35" x14ac:dyDescent="0.25">
      <c r="A63" s="5"/>
      <c r="B63" s="5"/>
      <c r="C63" s="5"/>
      <c r="D63" s="6"/>
      <c r="E63" s="6"/>
      <c r="F63" s="6"/>
      <c r="G63" s="6"/>
      <c r="H63" s="6"/>
      <c r="I63" s="6"/>
      <c r="J63" s="6"/>
      <c r="K63" s="6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</row>
    <row r="64" spans="1:35" x14ac:dyDescent="0.25">
      <c r="A64" s="5"/>
      <c r="B64" s="5"/>
      <c r="C64" s="5"/>
      <c r="D64" s="6"/>
      <c r="E64" s="6"/>
      <c r="F64" s="6"/>
      <c r="G64" s="6"/>
      <c r="H64" s="6"/>
      <c r="I64" s="6"/>
      <c r="J64" s="6"/>
      <c r="K64" s="6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</row>
    <row r="65" spans="1:35" x14ac:dyDescent="0.25">
      <c r="A65" s="5"/>
      <c r="B65" s="5"/>
      <c r="C65" s="5"/>
      <c r="D65" s="6"/>
      <c r="E65" s="6"/>
      <c r="F65" s="6"/>
      <c r="G65" s="6"/>
      <c r="H65" s="6"/>
      <c r="I65" s="6"/>
      <c r="J65" s="6"/>
      <c r="K65" s="6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</row>
    <row r="66" spans="1:35" x14ac:dyDescent="0.25">
      <c r="A66" s="5"/>
      <c r="B66" s="5"/>
      <c r="C66" s="5"/>
      <c r="D66" s="6"/>
      <c r="E66" s="6"/>
      <c r="F66" s="6"/>
      <c r="G66" s="6"/>
      <c r="H66" s="6"/>
      <c r="I66" s="6"/>
      <c r="J66" s="6"/>
      <c r="K66" s="6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</row>
    <row r="67" spans="1:35" x14ac:dyDescent="0.25">
      <c r="A67" s="5"/>
      <c r="B67" s="5"/>
      <c r="C67" s="5"/>
      <c r="D67" s="6"/>
      <c r="E67" s="6"/>
      <c r="F67" s="6"/>
      <c r="G67" s="6"/>
      <c r="H67" s="6"/>
      <c r="I67" s="6"/>
      <c r="J67" s="6"/>
      <c r="K67" s="6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</row>
    <row r="68" spans="1:35" x14ac:dyDescent="0.25">
      <c r="A68" s="5"/>
      <c r="B68" s="5"/>
      <c r="C68" s="5"/>
      <c r="D68" s="6"/>
      <c r="E68" s="6"/>
      <c r="F68" s="6"/>
      <c r="G68" s="6"/>
      <c r="H68" s="6"/>
      <c r="I68" s="6"/>
      <c r="J68" s="6"/>
      <c r="K68" s="6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</row>
    <row r="69" spans="1:35" x14ac:dyDescent="0.25">
      <c r="A69" s="5"/>
      <c r="B69" s="5"/>
      <c r="C69" s="5"/>
      <c r="D69" s="6"/>
      <c r="E69" s="6"/>
      <c r="F69" s="6"/>
      <c r="G69" s="6"/>
      <c r="H69" s="6"/>
      <c r="I69" s="6"/>
      <c r="J69" s="6"/>
      <c r="K69" s="6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</row>
    <row r="70" spans="1:35" x14ac:dyDescent="0.25">
      <c r="A70" s="5"/>
      <c r="B70" s="5"/>
      <c r="C70" s="5"/>
      <c r="D70" s="6"/>
      <c r="E70" s="6"/>
      <c r="F70" s="6"/>
      <c r="G70" s="6"/>
      <c r="H70" s="6"/>
      <c r="I70" s="6"/>
      <c r="J70" s="6"/>
      <c r="K70" s="6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</row>
    <row r="71" spans="1:35" x14ac:dyDescent="0.25">
      <c r="A71" s="5"/>
      <c r="B71" s="5"/>
      <c r="C71" s="5"/>
      <c r="D71" s="6"/>
      <c r="E71" s="6"/>
      <c r="F71" s="6"/>
      <c r="G71" s="6"/>
      <c r="H71" s="6"/>
      <c r="I71" s="6"/>
      <c r="J71" s="6"/>
      <c r="K71" s="6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</row>
  </sheetData>
  <sheetProtection sheet="1" objects="1" scenarios="1"/>
  <mergeCells count="5">
    <mergeCell ref="D1:K1"/>
    <mergeCell ref="A1:B1"/>
    <mergeCell ref="P3:X21"/>
    <mergeCell ref="Q24:R24"/>
    <mergeCell ref="Q25:R26"/>
  </mergeCells>
  <pageMargins left="0.7" right="0.7" top="0.75" bottom="0.75" header="0.3" footer="0.3"/>
  <drawing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00FF"/>
  </sheetPr>
  <dimension ref="A1:AI71"/>
  <sheetViews>
    <sheetView workbookViewId="0">
      <selection sqref="A1:B1"/>
    </sheetView>
  </sheetViews>
  <sheetFormatPr baseColWidth="10" defaultRowHeight="15" x14ac:dyDescent="0.25"/>
  <cols>
    <col min="1" max="2" width="20.7109375" style="2" customWidth="1"/>
    <col min="3" max="3" width="35.7109375" style="2" customWidth="1"/>
    <col min="4" max="11" width="6.7109375" style="3" customWidth="1"/>
    <col min="12" max="12" width="13" style="1" bestFit="1" customWidth="1"/>
    <col min="13" max="15" width="11.42578125" style="1"/>
    <col min="16" max="16" width="2.7109375" style="1" customWidth="1"/>
    <col min="17" max="17" width="16.28515625" style="1" customWidth="1"/>
    <col min="18" max="18" width="2.7109375" style="1" customWidth="1"/>
    <col min="19" max="19" width="16.28515625" style="1" customWidth="1"/>
    <col min="20" max="20" width="2.7109375" style="1" customWidth="1"/>
    <col min="21" max="21" width="16.28515625" style="1" customWidth="1"/>
    <col min="22" max="22" width="2.7109375" style="1" customWidth="1"/>
    <col min="23" max="23" width="16.28515625" style="1" customWidth="1"/>
    <col min="24" max="24" width="2.7109375" customWidth="1"/>
  </cols>
  <sheetData>
    <row r="1" spans="1:35" ht="15.75" thickBot="1" x14ac:dyDescent="0.3">
      <c r="A1" s="197" t="s">
        <v>60</v>
      </c>
      <c r="B1" s="198"/>
      <c r="C1" s="103" t="str">
        <f>Orth!C1</f>
        <v>Période 1 - septembre-octobre</v>
      </c>
      <c r="D1" s="194" t="s">
        <v>4</v>
      </c>
      <c r="E1" s="195"/>
      <c r="F1" s="195"/>
      <c r="G1" s="195"/>
      <c r="H1" s="195"/>
      <c r="I1" s="195"/>
      <c r="J1" s="195"/>
      <c r="K1" s="196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</row>
    <row r="2" spans="1:35" ht="15.75" thickBot="1" x14ac:dyDescent="0.3">
      <c r="A2" s="5"/>
      <c r="B2" s="5"/>
      <c r="C2" s="5"/>
      <c r="D2" s="6"/>
      <c r="E2" s="6"/>
      <c r="F2" s="6"/>
      <c r="G2" s="6"/>
      <c r="H2" s="6"/>
      <c r="I2" s="6"/>
      <c r="J2" s="6"/>
      <c r="K2" s="6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</row>
    <row r="3" spans="1:35" ht="15.75" thickBot="1" x14ac:dyDescent="0.3">
      <c r="A3" s="4" t="s">
        <v>0</v>
      </c>
      <c r="B3" s="14" t="s">
        <v>1</v>
      </c>
      <c r="C3" s="16" t="s">
        <v>46</v>
      </c>
      <c r="D3" s="13">
        <v>1</v>
      </c>
      <c r="E3" s="15">
        <v>2</v>
      </c>
      <c r="F3" s="15">
        <v>3</v>
      </c>
      <c r="G3" s="15">
        <v>4</v>
      </c>
      <c r="H3" s="15">
        <v>5</v>
      </c>
      <c r="I3" s="15">
        <v>6</v>
      </c>
      <c r="J3" s="15">
        <v>7</v>
      </c>
      <c r="K3" s="17" t="s">
        <v>2</v>
      </c>
      <c r="L3" s="11" t="s">
        <v>3</v>
      </c>
      <c r="M3" s="7"/>
      <c r="N3" s="7"/>
      <c r="O3" s="7"/>
      <c r="P3" s="201"/>
      <c r="Q3" s="202"/>
      <c r="R3" s="202"/>
      <c r="S3" s="202"/>
      <c r="T3" s="202"/>
      <c r="U3" s="202"/>
      <c r="V3" s="202"/>
      <c r="W3" s="202"/>
      <c r="X3" s="203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</row>
    <row r="4" spans="1:35" x14ac:dyDescent="0.25">
      <c r="A4" s="36" t="str">
        <f>IF(Orth!A4="","",Orth!A4)</f>
        <v>NOM 01</v>
      </c>
      <c r="B4" s="37" t="str">
        <f>IF(Orth!B4="","",Orth!B4)</f>
        <v>Prénom 01</v>
      </c>
      <c r="C4" s="115" t="str">
        <f>CONCATENATE(A4," ",B4)</f>
        <v>NOM 01 Prénom 01</v>
      </c>
      <c r="D4" s="23"/>
      <c r="E4" s="24"/>
      <c r="F4" s="24"/>
      <c r="G4" s="24"/>
      <c r="H4" s="24"/>
      <c r="I4" s="24"/>
      <c r="J4" s="24"/>
      <c r="K4" s="25"/>
      <c r="L4" s="12" t="str">
        <f>IF(COUNT(D4:K4)&gt;0,AVERAGE(D4:K4),"")</f>
        <v/>
      </c>
      <c r="M4" s="7"/>
      <c r="N4" s="7"/>
      <c r="O4" s="7"/>
      <c r="P4" s="204"/>
      <c r="Q4" s="205"/>
      <c r="R4" s="205"/>
      <c r="S4" s="205"/>
      <c r="T4" s="205"/>
      <c r="U4" s="205"/>
      <c r="V4" s="205"/>
      <c r="W4" s="205"/>
      <c r="X4" s="206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</row>
    <row r="5" spans="1:35" x14ac:dyDescent="0.25">
      <c r="A5" s="36" t="str">
        <f>IF(Orth!A5="","",Orth!A5)</f>
        <v>NOM 02</v>
      </c>
      <c r="B5" s="37" t="str">
        <f>IF(Orth!B5="","",Orth!B5)</f>
        <v>Prénom 02</v>
      </c>
      <c r="C5" s="115" t="str">
        <f t="shared" ref="C5:C32" si="0">CONCATENATE(A5," ",B5)</f>
        <v>NOM 02 Prénom 02</v>
      </c>
      <c r="D5" s="26"/>
      <c r="E5" s="27"/>
      <c r="F5" s="27"/>
      <c r="G5" s="27"/>
      <c r="H5" s="27"/>
      <c r="I5" s="27"/>
      <c r="J5" s="27"/>
      <c r="K5" s="28"/>
      <c r="L5" s="12" t="str">
        <f t="shared" ref="L5:L32" si="1">IF(COUNT(D5:K5)&gt;0,AVERAGE(D5:K5),"")</f>
        <v/>
      </c>
      <c r="M5" s="7"/>
      <c r="N5" s="7"/>
      <c r="O5" s="7"/>
      <c r="P5" s="204"/>
      <c r="Q5" s="205"/>
      <c r="R5" s="205"/>
      <c r="S5" s="205"/>
      <c r="T5" s="205"/>
      <c r="U5" s="205"/>
      <c r="V5" s="205"/>
      <c r="W5" s="205"/>
      <c r="X5" s="206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</row>
    <row r="6" spans="1:35" x14ac:dyDescent="0.25">
      <c r="A6" s="36" t="str">
        <f>IF(Orth!A6="","",Orth!A6)</f>
        <v>NOM 03</v>
      </c>
      <c r="B6" s="37" t="str">
        <f>IF(Orth!B6="","",Orth!B6)</f>
        <v>Prénom 03</v>
      </c>
      <c r="C6" s="115" t="str">
        <f t="shared" si="0"/>
        <v>NOM 03 Prénom 03</v>
      </c>
      <c r="D6" s="26"/>
      <c r="E6" s="27"/>
      <c r="F6" s="27"/>
      <c r="G6" s="27"/>
      <c r="H6" s="27"/>
      <c r="I6" s="27"/>
      <c r="J6" s="27"/>
      <c r="K6" s="28"/>
      <c r="L6" s="12" t="str">
        <f t="shared" si="1"/>
        <v/>
      </c>
      <c r="M6" s="7"/>
      <c r="N6" s="7"/>
      <c r="O6" s="7"/>
      <c r="P6" s="204"/>
      <c r="Q6" s="205"/>
      <c r="R6" s="205"/>
      <c r="S6" s="205"/>
      <c r="T6" s="205"/>
      <c r="U6" s="205"/>
      <c r="V6" s="205"/>
      <c r="W6" s="205"/>
      <c r="X6" s="206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x14ac:dyDescent="0.25">
      <c r="A7" s="36" t="str">
        <f>IF(Orth!A7="","",Orth!A7)</f>
        <v>NOM 04</v>
      </c>
      <c r="B7" s="37" t="str">
        <f>IF(Orth!B7="","",Orth!B7)</f>
        <v>Prénom 04</v>
      </c>
      <c r="C7" s="115" t="str">
        <f t="shared" si="0"/>
        <v>NOM 04 Prénom 04</v>
      </c>
      <c r="D7" s="26"/>
      <c r="E7" s="27"/>
      <c r="F7" s="27"/>
      <c r="G7" s="27"/>
      <c r="H7" s="27"/>
      <c r="I7" s="27"/>
      <c r="J7" s="27"/>
      <c r="K7" s="28"/>
      <c r="L7" s="12" t="str">
        <f t="shared" si="1"/>
        <v/>
      </c>
      <c r="M7" s="7"/>
      <c r="N7" s="7"/>
      <c r="O7" s="7"/>
      <c r="P7" s="204"/>
      <c r="Q7" s="205"/>
      <c r="R7" s="205"/>
      <c r="S7" s="205"/>
      <c r="T7" s="205"/>
      <c r="U7" s="205"/>
      <c r="V7" s="205"/>
      <c r="W7" s="205"/>
      <c r="X7" s="206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</row>
    <row r="8" spans="1:35" x14ac:dyDescent="0.25">
      <c r="A8" s="36" t="str">
        <f>IF(Orth!A8="","",Orth!A8)</f>
        <v>NOM 05</v>
      </c>
      <c r="B8" s="37" t="str">
        <f>IF(Orth!B8="","",Orth!B8)</f>
        <v>Prénom 05</v>
      </c>
      <c r="C8" s="115" t="str">
        <f t="shared" si="0"/>
        <v>NOM 05 Prénom 05</v>
      </c>
      <c r="D8" s="26"/>
      <c r="E8" s="27"/>
      <c r="F8" s="27"/>
      <c r="G8" s="27"/>
      <c r="H8" s="27"/>
      <c r="I8" s="27"/>
      <c r="J8" s="27"/>
      <c r="K8" s="28"/>
      <c r="L8" s="12" t="str">
        <f t="shared" si="1"/>
        <v/>
      </c>
      <c r="M8" s="7"/>
      <c r="N8" s="7"/>
      <c r="O8" s="7"/>
      <c r="P8" s="204"/>
      <c r="Q8" s="205"/>
      <c r="R8" s="205"/>
      <c r="S8" s="205"/>
      <c r="T8" s="205"/>
      <c r="U8" s="205"/>
      <c r="V8" s="205"/>
      <c r="W8" s="205"/>
      <c r="X8" s="206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</row>
    <row r="9" spans="1:35" x14ac:dyDescent="0.25">
      <c r="A9" s="36" t="str">
        <f>IF(Orth!A9="","",Orth!A9)</f>
        <v>NOM 06</v>
      </c>
      <c r="B9" s="37" t="str">
        <f>IF(Orth!B9="","",Orth!B9)</f>
        <v>Prénom 06</v>
      </c>
      <c r="C9" s="115" t="str">
        <f t="shared" si="0"/>
        <v>NOM 06 Prénom 06</v>
      </c>
      <c r="D9" s="26"/>
      <c r="E9" s="27"/>
      <c r="F9" s="27"/>
      <c r="G9" s="27"/>
      <c r="H9" s="27"/>
      <c r="I9" s="27"/>
      <c r="J9" s="27"/>
      <c r="K9" s="28"/>
      <c r="L9" s="12" t="str">
        <f t="shared" si="1"/>
        <v/>
      </c>
      <c r="M9" s="7"/>
      <c r="N9" s="7"/>
      <c r="O9" s="7"/>
      <c r="P9" s="204"/>
      <c r="Q9" s="205"/>
      <c r="R9" s="205"/>
      <c r="S9" s="205"/>
      <c r="T9" s="205"/>
      <c r="U9" s="205"/>
      <c r="V9" s="205"/>
      <c r="W9" s="205"/>
      <c r="X9" s="206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</row>
    <row r="10" spans="1:35" x14ac:dyDescent="0.25">
      <c r="A10" s="36" t="str">
        <f>IF(Orth!A10="","",Orth!A10)</f>
        <v>NOM 07</v>
      </c>
      <c r="B10" s="37" t="str">
        <f>IF(Orth!B10="","",Orth!B10)</f>
        <v>Prénom 07</v>
      </c>
      <c r="C10" s="115" t="str">
        <f t="shared" si="0"/>
        <v>NOM 07 Prénom 07</v>
      </c>
      <c r="D10" s="26"/>
      <c r="E10" s="27"/>
      <c r="F10" s="27"/>
      <c r="G10" s="27"/>
      <c r="H10" s="27"/>
      <c r="I10" s="27"/>
      <c r="J10" s="27"/>
      <c r="K10" s="28"/>
      <c r="L10" s="12" t="str">
        <f t="shared" si="1"/>
        <v/>
      </c>
      <c r="M10" s="7"/>
      <c r="N10" s="7"/>
      <c r="O10" s="7"/>
      <c r="P10" s="204"/>
      <c r="Q10" s="205"/>
      <c r="R10" s="205"/>
      <c r="S10" s="205"/>
      <c r="T10" s="205"/>
      <c r="U10" s="205"/>
      <c r="V10" s="205"/>
      <c r="W10" s="205"/>
      <c r="X10" s="206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</row>
    <row r="11" spans="1:35" x14ac:dyDescent="0.25">
      <c r="A11" s="36" t="str">
        <f>IF(Orth!A11="","",Orth!A11)</f>
        <v>NOM 08</v>
      </c>
      <c r="B11" s="37" t="str">
        <f>IF(Orth!B11="","",Orth!B11)</f>
        <v>Prénom 08</v>
      </c>
      <c r="C11" s="115" t="str">
        <f t="shared" si="0"/>
        <v>NOM 08 Prénom 08</v>
      </c>
      <c r="D11" s="26"/>
      <c r="E11" s="27"/>
      <c r="F11" s="27"/>
      <c r="G11" s="27"/>
      <c r="H11" s="27"/>
      <c r="I11" s="27"/>
      <c r="J11" s="27"/>
      <c r="K11" s="28"/>
      <c r="L11" s="12" t="str">
        <f t="shared" si="1"/>
        <v/>
      </c>
      <c r="M11" s="7"/>
      <c r="N11" s="7"/>
      <c r="O11" s="7"/>
      <c r="P11" s="204"/>
      <c r="Q11" s="205"/>
      <c r="R11" s="205"/>
      <c r="S11" s="205"/>
      <c r="T11" s="205"/>
      <c r="U11" s="205"/>
      <c r="V11" s="205"/>
      <c r="W11" s="205"/>
      <c r="X11" s="206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</row>
    <row r="12" spans="1:35" x14ac:dyDescent="0.25">
      <c r="A12" s="36" t="str">
        <f>IF(Orth!A12="","",Orth!A12)</f>
        <v>NOM 09</v>
      </c>
      <c r="B12" s="37" t="str">
        <f>IF(Orth!B12="","",Orth!B12)</f>
        <v>Prénom 09</v>
      </c>
      <c r="C12" s="115" t="str">
        <f t="shared" si="0"/>
        <v>NOM 09 Prénom 09</v>
      </c>
      <c r="D12" s="26"/>
      <c r="E12" s="27"/>
      <c r="F12" s="27"/>
      <c r="G12" s="27"/>
      <c r="H12" s="27"/>
      <c r="I12" s="27"/>
      <c r="J12" s="27"/>
      <c r="K12" s="28"/>
      <c r="L12" s="12" t="str">
        <f t="shared" si="1"/>
        <v/>
      </c>
      <c r="M12" s="7"/>
      <c r="N12" s="7"/>
      <c r="O12" s="7"/>
      <c r="P12" s="204"/>
      <c r="Q12" s="205"/>
      <c r="R12" s="205"/>
      <c r="S12" s="205"/>
      <c r="T12" s="205"/>
      <c r="U12" s="205"/>
      <c r="V12" s="205"/>
      <c r="W12" s="205"/>
      <c r="X12" s="206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</row>
    <row r="13" spans="1:35" x14ac:dyDescent="0.25">
      <c r="A13" s="36" t="str">
        <f>IF(Orth!A13="","",Orth!A13)</f>
        <v>NOM 10</v>
      </c>
      <c r="B13" s="37" t="str">
        <f>IF(Orth!B13="","",Orth!B13)</f>
        <v>Prénom 10</v>
      </c>
      <c r="C13" s="115" t="str">
        <f t="shared" si="0"/>
        <v>NOM 10 Prénom 10</v>
      </c>
      <c r="D13" s="26"/>
      <c r="E13" s="27"/>
      <c r="F13" s="27"/>
      <c r="G13" s="27"/>
      <c r="H13" s="27"/>
      <c r="I13" s="27"/>
      <c r="J13" s="27"/>
      <c r="K13" s="28"/>
      <c r="L13" s="12" t="str">
        <f t="shared" si="1"/>
        <v/>
      </c>
      <c r="M13" s="7"/>
      <c r="N13" s="7"/>
      <c r="O13" s="7"/>
      <c r="P13" s="204"/>
      <c r="Q13" s="205"/>
      <c r="R13" s="205"/>
      <c r="S13" s="205"/>
      <c r="T13" s="205"/>
      <c r="U13" s="205"/>
      <c r="V13" s="205"/>
      <c r="W13" s="205"/>
      <c r="X13" s="206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</row>
    <row r="14" spans="1:35" x14ac:dyDescent="0.25">
      <c r="A14" s="36" t="str">
        <f>IF(Orth!A14="","",Orth!A14)</f>
        <v>NOM 11</v>
      </c>
      <c r="B14" s="37" t="str">
        <f>IF(Orth!B14="","",Orth!B14)</f>
        <v>Prénom 11</v>
      </c>
      <c r="C14" s="115" t="str">
        <f t="shared" si="0"/>
        <v>NOM 11 Prénom 11</v>
      </c>
      <c r="D14" s="26"/>
      <c r="E14" s="27"/>
      <c r="F14" s="27"/>
      <c r="G14" s="27"/>
      <c r="H14" s="27"/>
      <c r="I14" s="27"/>
      <c r="J14" s="27"/>
      <c r="K14" s="28"/>
      <c r="L14" s="12" t="str">
        <f t="shared" si="1"/>
        <v/>
      </c>
      <c r="M14" s="7"/>
      <c r="N14" s="7"/>
      <c r="O14" s="7"/>
      <c r="P14" s="204"/>
      <c r="Q14" s="205"/>
      <c r="R14" s="205"/>
      <c r="S14" s="205"/>
      <c r="T14" s="205"/>
      <c r="U14" s="205"/>
      <c r="V14" s="205"/>
      <c r="W14" s="205"/>
      <c r="X14" s="206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</row>
    <row r="15" spans="1:35" x14ac:dyDescent="0.25">
      <c r="A15" s="36" t="str">
        <f>IF(Orth!A15="","",Orth!A15)</f>
        <v>NOM 12</v>
      </c>
      <c r="B15" s="37" t="str">
        <f>IF(Orth!B15="","",Orth!B15)</f>
        <v>Prénom 12</v>
      </c>
      <c r="C15" s="115" t="str">
        <f t="shared" si="0"/>
        <v>NOM 12 Prénom 12</v>
      </c>
      <c r="D15" s="26"/>
      <c r="E15" s="27"/>
      <c r="F15" s="27"/>
      <c r="G15" s="27"/>
      <c r="H15" s="27"/>
      <c r="I15" s="27"/>
      <c r="J15" s="27"/>
      <c r="K15" s="28"/>
      <c r="L15" s="12" t="str">
        <f t="shared" si="1"/>
        <v/>
      </c>
      <c r="M15" s="7"/>
      <c r="N15" s="7"/>
      <c r="O15" s="7"/>
      <c r="P15" s="204"/>
      <c r="Q15" s="205"/>
      <c r="R15" s="205"/>
      <c r="S15" s="205"/>
      <c r="T15" s="205"/>
      <c r="U15" s="205"/>
      <c r="V15" s="205"/>
      <c r="W15" s="205"/>
      <c r="X15" s="206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</row>
    <row r="16" spans="1:35" x14ac:dyDescent="0.25">
      <c r="A16" s="36" t="str">
        <f>IF(Orth!A16="","",Orth!A16)</f>
        <v>NOM 13</v>
      </c>
      <c r="B16" s="37" t="str">
        <f>IF(Orth!B16="","",Orth!B16)</f>
        <v>Prénom 13</v>
      </c>
      <c r="C16" s="115" t="str">
        <f t="shared" si="0"/>
        <v>NOM 13 Prénom 13</v>
      </c>
      <c r="D16" s="26"/>
      <c r="E16" s="27"/>
      <c r="F16" s="27"/>
      <c r="G16" s="27"/>
      <c r="H16" s="27"/>
      <c r="I16" s="27"/>
      <c r="J16" s="27"/>
      <c r="K16" s="28"/>
      <c r="L16" s="12" t="str">
        <f t="shared" si="1"/>
        <v/>
      </c>
      <c r="M16" s="7"/>
      <c r="N16" s="7"/>
      <c r="O16" s="7"/>
      <c r="P16" s="204"/>
      <c r="Q16" s="205"/>
      <c r="R16" s="205"/>
      <c r="S16" s="205"/>
      <c r="T16" s="205"/>
      <c r="U16" s="205"/>
      <c r="V16" s="205"/>
      <c r="W16" s="205"/>
      <c r="X16" s="206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</row>
    <row r="17" spans="1:35" x14ac:dyDescent="0.25">
      <c r="A17" s="36" t="str">
        <f>IF(Orth!A17="","",Orth!A17)</f>
        <v>NOM 14</v>
      </c>
      <c r="B17" s="37" t="str">
        <f>IF(Orth!B17="","",Orth!B17)</f>
        <v>Prénom 14</v>
      </c>
      <c r="C17" s="115" t="str">
        <f t="shared" si="0"/>
        <v>NOM 14 Prénom 14</v>
      </c>
      <c r="D17" s="26"/>
      <c r="E17" s="27"/>
      <c r="F17" s="27"/>
      <c r="G17" s="27"/>
      <c r="H17" s="27"/>
      <c r="I17" s="27"/>
      <c r="J17" s="27"/>
      <c r="K17" s="28"/>
      <c r="L17" s="12" t="str">
        <f t="shared" si="1"/>
        <v/>
      </c>
      <c r="M17" s="7"/>
      <c r="N17" s="7"/>
      <c r="O17" s="7"/>
      <c r="P17" s="204"/>
      <c r="Q17" s="205"/>
      <c r="R17" s="205"/>
      <c r="S17" s="205"/>
      <c r="T17" s="205"/>
      <c r="U17" s="205"/>
      <c r="V17" s="205"/>
      <c r="W17" s="205"/>
      <c r="X17" s="206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</row>
    <row r="18" spans="1:35" x14ac:dyDescent="0.25">
      <c r="A18" s="36" t="str">
        <f>IF(Orth!A18="","",Orth!A18)</f>
        <v>NOM 15</v>
      </c>
      <c r="B18" s="37" t="str">
        <f>IF(Orth!B18="","",Orth!B18)</f>
        <v>Prénom 15</v>
      </c>
      <c r="C18" s="115" t="str">
        <f t="shared" si="0"/>
        <v>NOM 15 Prénom 15</v>
      </c>
      <c r="D18" s="26"/>
      <c r="E18" s="27"/>
      <c r="F18" s="27"/>
      <c r="G18" s="27"/>
      <c r="H18" s="27"/>
      <c r="I18" s="27"/>
      <c r="J18" s="27"/>
      <c r="K18" s="28"/>
      <c r="L18" s="12" t="str">
        <f t="shared" si="1"/>
        <v/>
      </c>
      <c r="M18" s="7"/>
      <c r="N18" s="7"/>
      <c r="O18" s="7"/>
      <c r="P18" s="204"/>
      <c r="Q18" s="205"/>
      <c r="R18" s="205"/>
      <c r="S18" s="205"/>
      <c r="T18" s="205"/>
      <c r="U18" s="205"/>
      <c r="V18" s="205"/>
      <c r="W18" s="205"/>
      <c r="X18" s="206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</row>
    <row r="19" spans="1:35" x14ac:dyDescent="0.25">
      <c r="A19" s="36" t="str">
        <f>IF(Orth!A19="","",Orth!A19)</f>
        <v>NOM 16</v>
      </c>
      <c r="B19" s="37" t="str">
        <f>IF(Orth!B19="","",Orth!B19)</f>
        <v>Prénom 16</v>
      </c>
      <c r="C19" s="115" t="str">
        <f t="shared" si="0"/>
        <v>NOM 16 Prénom 16</v>
      </c>
      <c r="D19" s="26"/>
      <c r="E19" s="27"/>
      <c r="F19" s="27"/>
      <c r="G19" s="27"/>
      <c r="H19" s="27"/>
      <c r="I19" s="27"/>
      <c r="J19" s="27"/>
      <c r="K19" s="28"/>
      <c r="L19" s="12" t="str">
        <f t="shared" si="1"/>
        <v/>
      </c>
      <c r="M19" s="7"/>
      <c r="N19" s="7"/>
      <c r="O19" s="7"/>
      <c r="P19" s="204"/>
      <c r="Q19" s="205"/>
      <c r="R19" s="205"/>
      <c r="S19" s="205"/>
      <c r="T19" s="205"/>
      <c r="U19" s="205"/>
      <c r="V19" s="205"/>
      <c r="W19" s="205"/>
      <c r="X19" s="206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</row>
    <row r="20" spans="1:35" x14ac:dyDescent="0.25">
      <c r="A20" s="36" t="str">
        <f>IF(Orth!A20="","",Orth!A20)</f>
        <v>NOM 17</v>
      </c>
      <c r="B20" s="37" t="str">
        <f>IF(Orth!B20="","",Orth!B20)</f>
        <v>Prénom 17</v>
      </c>
      <c r="C20" s="115" t="str">
        <f t="shared" si="0"/>
        <v>NOM 17 Prénom 17</v>
      </c>
      <c r="D20" s="26"/>
      <c r="E20" s="27"/>
      <c r="F20" s="27"/>
      <c r="G20" s="27"/>
      <c r="H20" s="27"/>
      <c r="I20" s="27"/>
      <c r="J20" s="27"/>
      <c r="K20" s="28"/>
      <c r="L20" s="12" t="str">
        <f t="shared" si="1"/>
        <v/>
      </c>
      <c r="M20" s="7"/>
      <c r="N20" s="7"/>
      <c r="O20" s="7"/>
      <c r="P20" s="204"/>
      <c r="Q20" s="205"/>
      <c r="R20" s="205"/>
      <c r="S20" s="205"/>
      <c r="T20" s="205"/>
      <c r="U20" s="205"/>
      <c r="V20" s="205"/>
      <c r="W20" s="205"/>
      <c r="X20" s="206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</row>
    <row r="21" spans="1:35" ht="15.75" thickBot="1" x14ac:dyDescent="0.3">
      <c r="A21" s="36" t="str">
        <f>IF(Orth!A21="","",Orth!A21)</f>
        <v>NOM 18</v>
      </c>
      <c r="B21" s="37" t="str">
        <f>IF(Orth!B21="","",Orth!B21)</f>
        <v>Prénom 18</v>
      </c>
      <c r="C21" s="115" t="str">
        <f t="shared" si="0"/>
        <v>NOM 18 Prénom 18</v>
      </c>
      <c r="D21" s="26"/>
      <c r="E21" s="27"/>
      <c r="F21" s="27"/>
      <c r="G21" s="27"/>
      <c r="H21" s="27"/>
      <c r="I21" s="27"/>
      <c r="J21" s="27"/>
      <c r="K21" s="28"/>
      <c r="L21" s="12" t="str">
        <f t="shared" si="1"/>
        <v/>
      </c>
      <c r="M21" s="7"/>
      <c r="N21" s="7"/>
      <c r="O21" s="7"/>
      <c r="P21" s="207"/>
      <c r="Q21" s="208"/>
      <c r="R21" s="208"/>
      <c r="S21" s="208"/>
      <c r="T21" s="208"/>
      <c r="U21" s="208"/>
      <c r="V21" s="208"/>
      <c r="W21" s="208"/>
      <c r="X21" s="209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</row>
    <row r="22" spans="1:35" x14ac:dyDescent="0.25">
      <c r="A22" s="36" t="str">
        <f>IF(Orth!A22="","",Orth!A22)</f>
        <v>NOM 19</v>
      </c>
      <c r="B22" s="37" t="str">
        <f>IF(Orth!B22="","",Orth!B22)</f>
        <v>Prénom 19</v>
      </c>
      <c r="C22" s="115" t="str">
        <f t="shared" si="0"/>
        <v>NOM 19 Prénom 19</v>
      </c>
      <c r="D22" s="26"/>
      <c r="E22" s="27"/>
      <c r="F22" s="27"/>
      <c r="G22" s="27"/>
      <c r="H22" s="27"/>
      <c r="I22" s="27"/>
      <c r="J22" s="27"/>
      <c r="K22" s="28"/>
      <c r="L22" s="12" t="str">
        <f t="shared" si="1"/>
        <v/>
      </c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</row>
    <row r="23" spans="1:35" ht="15.75" thickBot="1" x14ac:dyDescent="0.3">
      <c r="A23" s="36" t="str">
        <f>IF(Orth!A23="","",Orth!A23)</f>
        <v>NOM 20</v>
      </c>
      <c r="B23" s="37" t="str">
        <f>IF(Orth!B23="","",Orth!B23)</f>
        <v>Prénom 20</v>
      </c>
      <c r="C23" s="115" t="str">
        <f t="shared" si="0"/>
        <v>NOM 20 Prénom 20</v>
      </c>
      <c r="D23" s="26"/>
      <c r="E23" s="27"/>
      <c r="F23" s="27"/>
      <c r="G23" s="27"/>
      <c r="H23" s="27"/>
      <c r="I23" s="27"/>
      <c r="J23" s="27"/>
      <c r="K23" s="28"/>
      <c r="L23" s="12" t="str">
        <f t="shared" si="1"/>
        <v/>
      </c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</row>
    <row r="24" spans="1:35" ht="15.75" thickBot="1" x14ac:dyDescent="0.3">
      <c r="A24" s="36" t="str">
        <f>IF(Orth!A24="","",Orth!A24)</f>
        <v>NOM 21</v>
      </c>
      <c r="B24" s="37" t="str">
        <f>IF(Orth!B24="","",Orth!B24)</f>
        <v>Prénom 21</v>
      </c>
      <c r="C24" s="115" t="str">
        <f t="shared" si="0"/>
        <v>NOM 21 Prénom 21</v>
      </c>
      <c r="D24" s="26"/>
      <c r="E24" s="27"/>
      <c r="F24" s="27"/>
      <c r="G24" s="27"/>
      <c r="H24" s="27"/>
      <c r="I24" s="27"/>
      <c r="J24" s="27"/>
      <c r="K24" s="28"/>
      <c r="L24" s="12" t="str">
        <f t="shared" si="1"/>
        <v/>
      </c>
      <c r="M24" s="7"/>
      <c r="N24" s="7"/>
      <c r="O24" s="7"/>
      <c r="P24" s="7"/>
      <c r="Q24" s="211" t="s">
        <v>182</v>
      </c>
      <c r="R24" s="212"/>
      <c r="S24" s="7"/>
      <c r="T24" s="7"/>
      <c r="U24" s="7"/>
      <c r="V24" s="7"/>
      <c r="W24" s="7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</row>
    <row r="25" spans="1:35" ht="15.75" thickBot="1" x14ac:dyDescent="0.3">
      <c r="A25" s="36" t="str">
        <f>IF(Orth!A25="","",Orth!A25)</f>
        <v>NOM 22</v>
      </c>
      <c r="B25" s="37" t="str">
        <f>IF(Orth!B25="","",Orth!B25)</f>
        <v>Prénom 22</v>
      </c>
      <c r="C25" s="115" t="str">
        <f t="shared" si="0"/>
        <v>NOM 22 Prénom 22</v>
      </c>
      <c r="D25" s="26"/>
      <c r="E25" s="27"/>
      <c r="F25" s="27"/>
      <c r="G25" s="27"/>
      <c r="H25" s="27"/>
      <c r="I25" s="27"/>
      <c r="J25" s="27"/>
      <c r="K25" s="28"/>
      <c r="L25" s="12" t="str">
        <f t="shared" si="1"/>
        <v/>
      </c>
      <c r="M25" s="7"/>
      <c r="N25" s="7"/>
      <c r="O25" s="7"/>
      <c r="P25" s="7"/>
      <c r="Q25" s="213" t="str">
        <f>IF(COUNT(L4:L32)&gt;0,AVERAGE(L4:L32),"")</f>
        <v/>
      </c>
      <c r="R25" s="214"/>
      <c r="S25" s="7"/>
      <c r="T25" s="7"/>
      <c r="U25" s="7"/>
      <c r="V25" s="7"/>
      <c r="W25" s="7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</row>
    <row r="26" spans="1:35" ht="15.75" thickBot="1" x14ac:dyDescent="0.3">
      <c r="A26" s="36" t="str">
        <f>IF(Orth!A26="","",Orth!A26)</f>
        <v>NOM 23</v>
      </c>
      <c r="B26" s="37" t="str">
        <f>IF(Orth!B26="","",Orth!B26)</f>
        <v>Prénom 23</v>
      </c>
      <c r="C26" s="115" t="str">
        <f t="shared" si="0"/>
        <v>NOM 23 Prénom 23</v>
      </c>
      <c r="D26" s="26"/>
      <c r="E26" s="27"/>
      <c r="F26" s="27"/>
      <c r="G26" s="27"/>
      <c r="H26" s="27"/>
      <c r="I26" s="27"/>
      <c r="J26" s="27"/>
      <c r="K26" s="28"/>
      <c r="L26" s="12" t="str">
        <f t="shared" si="1"/>
        <v/>
      </c>
      <c r="M26" s="7"/>
      <c r="N26" s="7"/>
      <c r="O26" s="7"/>
      <c r="P26" s="7"/>
      <c r="Q26" s="213"/>
      <c r="R26" s="214"/>
      <c r="S26" s="7"/>
      <c r="T26" s="7"/>
      <c r="U26" s="7"/>
      <c r="V26" s="7"/>
      <c r="W26" s="7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</row>
    <row r="27" spans="1:35" x14ac:dyDescent="0.25">
      <c r="A27" s="36" t="str">
        <f>IF(Orth!A27="","",Orth!A27)</f>
        <v>NOM 24</v>
      </c>
      <c r="B27" s="37" t="str">
        <f>IF(Orth!B27="","",Orth!B27)</f>
        <v>Prénom 24</v>
      </c>
      <c r="C27" s="115" t="str">
        <f t="shared" si="0"/>
        <v>NOM 24 Prénom 24</v>
      </c>
      <c r="D27" s="26"/>
      <c r="E27" s="27"/>
      <c r="F27" s="27"/>
      <c r="G27" s="27"/>
      <c r="H27" s="27"/>
      <c r="I27" s="27"/>
      <c r="J27" s="27"/>
      <c r="K27" s="28"/>
      <c r="L27" s="12" t="str">
        <f t="shared" si="1"/>
        <v/>
      </c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</row>
    <row r="28" spans="1:35" x14ac:dyDescent="0.25">
      <c r="A28" s="36" t="str">
        <f>IF(Orth!A28="","",Orth!A28)</f>
        <v>NOM 25</v>
      </c>
      <c r="B28" s="37" t="str">
        <f>IF(Orth!B28="","",Orth!B28)</f>
        <v>Prénom 25</v>
      </c>
      <c r="C28" s="115" t="str">
        <f t="shared" si="0"/>
        <v>NOM 25 Prénom 25</v>
      </c>
      <c r="D28" s="26"/>
      <c r="E28" s="27"/>
      <c r="F28" s="27"/>
      <c r="G28" s="27"/>
      <c r="H28" s="27"/>
      <c r="I28" s="27"/>
      <c r="J28" s="27"/>
      <c r="K28" s="28"/>
      <c r="L28" s="12" t="str">
        <f t="shared" si="1"/>
        <v/>
      </c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</row>
    <row r="29" spans="1:35" x14ac:dyDescent="0.25">
      <c r="A29" s="36" t="str">
        <f>IF(Orth!A29="","",Orth!A29)</f>
        <v>NOM 26</v>
      </c>
      <c r="B29" s="37" t="str">
        <f>IF(Orth!B29="","",Orth!B29)</f>
        <v>Prénom 26</v>
      </c>
      <c r="C29" s="115" t="str">
        <f t="shared" si="0"/>
        <v>NOM 26 Prénom 26</v>
      </c>
      <c r="D29" s="26"/>
      <c r="E29" s="27"/>
      <c r="F29" s="27"/>
      <c r="G29" s="27"/>
      <c r="H29" s="27"/>
      <c r="I29" s="27"/>
      <c r="J29" s="27"/>
      <c r="K29" s="28"/>
      <c r="L29" s="12" t="str">
        <f t="shared" si="1"/>
        <v/>
      </c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</row>
    <row r="30" spans="1:35" x14ac:dyDescent="0.25">
      <c r="A30" s="36" t="str">
        <f>IF(Orth!A30="","",Orth!A30)</f>
        <v>NOM 27</v>
      </c>
      <c r="B30" s="37" t="str">
        <f>IF(Orth!B30="","",Orth!B30)</f>
        <v>Prénom 27</v>
      </c>
      <c r="C30" s="115" t="str">
        <f t="shared" si="0"/>
        <v>NOM 27 Prénom 27</v>
      </c>
      <c r="D30" s="26"/>
      <c r="E30" s="27"/>
      <c r="F30" s="27"/>
      <c r="G30" s="27"/>
      <c r="H30" s="27"/>
      <c r="I30" s="27"/>
      <c r="J30" s="27"/>
      <c r="K30" s="28"/>
      <c r="L30" s="12" t="str">
        <f t="shared" si="1"/>
        <v/>
      </c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</row>
    <row r="31" spans="1:35" x14ac:dyDescent="0.25">
      <c r="A31" s="36" t="str">
        <f>IF(Orth!A31="","",Orth!A31)</f>
        <v>NOM 28</v>
      </c>
      <c r="B31" s="37" t="str">
        <f>IF(Orth!B31="","",Orth!B31)</f>
        <v>Prénom 28</v>
      </c>
      <c r="C31" s="115" t="str">
        <f t="shared" si="0"/>
        <v>NOM 28 Prénom 28</v>
      </c>
      <c r="D31" s="26"/>
      <c r="E31" s="27"/>
      <c r="F31" s="27"/>
      <c r="G31" s="27"/>
      <c r="H31" s="27"/>
      <c r="I31" s="27"/>
      <c r="J31" s="27"/>
      <c r="K31" s="28"/>
      <c r="L31" s="12" t="str">
        <f t="shared" si="1"/>
        <v/>
      </c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</row>
    <row r="32" spans="1:35" ht="15.75" thickBot="1" x14ac:dyDescent="0.3">
      <c r="A32" s="38" t="str">
        <f>IF(Orth!A32="","",Orth!A32)</f>
        <v>NOM 29</v>
      </c>
      <c r="B32" s="39" t="str">
        <f>IF(Orth!B32="","",Orth!B32)</f>
        <v>Prénom 29</v>
      </c>
      <c r="C32" s="116" t="str">
        <f t="shared" si="0"/>
        <v>NOM 29 Prénom 29</v>
      </c>
      <c r="D32" s="29"/>
      <c r="E32" s="30"/>
      <c r="F32" s="30"/>
      <c r="G32" s="30"/>
      <c r="H32" s="30"/>
      <c r="I32" s="30"/>
      <c r="J32" s="30"/>
      <c r="K32" s="31"/>
      <c r="L32" s="43" t="str">
        <f t="shared" si="1"/>
        <v/>
      </c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</row>
    <row r="33" spans="1:35" x14ac:dyDescent="0.25">
      <c r="A33" s="5"/>
      <c r="B33" s="5"/>
      <c r="C33" s="5"/>
      <c r="D33" s="6"/>
      <c r="E33" s="6"/>
      <c r="F33" s="6"/>
      <c r="G33" s="6"/>
      <c r="H33" s="6"/>
      <c r="I33" s="6"/>
      <c r="J33" s="6"/>
      <c r="K33" s="6"/>
      <c r="L33" s="7" t="str">
        <f t="shared" ref="L33" si="2">IF(D33="","",AVERAGE(D33:K33))</f>
        <v/>
      </c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</row>
    <row r="34" spans="1:35" x14ac:dyDescent="0.25">
      <c r="A34" s="5"/>
      <c r="B34" s="5"/>
      <c r="C34" s="5"/>
      <c r="D34" s="6"/>
      <c r="E34" s="6"/>
      <c r="F34" s="6"/>
      <c r="G34" s="6"/>
      <c r="H34" s="6"/>
      <c r="I34" s="6"/>
      <c r="J34" s="6"/>
      <c r="K34" s="6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</row>
    <row r="35" spans="1:35" x14ac:dyDescent="0.25">
      <c r="A35" s="5"/>
      <c r="B35" s="5"/>
      <c r="C35" s="5"/>
      <c r="D35" s="6"/>
      <c r="E35" s="6"/>
      <c r="F35" s="6"/>
      <c r="G35" s="6"/>
      <c r="H35" s="6"/>
      <c r="I35" s="6"/>
      <c r="J35" s="6"/>
      <c r="K35" s="6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</row>
    <row r="36" spans="1:35" x14ac:dyDescent="0.25">
      <c r="A36" s="5"/>
      <c r="B36" s="5"/>
      <c r="C36" s="5"/>
      <c r="D36" s="6"/>
      <c r="E36" s="6"/>
      <c r="F36" s="6"/>
      <c r="G36" s="6"/>
      <c r="H36" s="6"/>
      <c r="I36" s="6"/>
      <c r="J36" s="6"/>
      <c r="K36" s="6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</row>
    <row r="37" spans="1:35" x14ac:dyDescent="0.25">
      <c r="A37" s="5"/>
      <c r="B37" s="5"/>
      <c r="C37" s="5"/>
      <c r="D37" s="6"/>
      <c r="E37" s="6"/>
      <c r="F37" s="6"/>
      <c r="G37" s="6"/>
      <c r="H37" s="6"/>
      <c r="I37" s="6"/>
      <c r="J37" s="6"/>
      <c r="K37" s="6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</row>
    <row r="38" spans="1:35" x14ac:dyDescent="0.25">
      <c r="A38" s="5"/>
      <c r="B38" s="5"/>
      <c r="C38" s="5"/>
      <c r="D38" s="6"/>
      <c r="E38" s="6"/>
      <c r="F38" s="6"/>
      <c r="G38" s="6"/>
      <c r="H38" s="6"/>
      <c r="I38" s="6"/>
      <c r="J38" s="6"/>
      <c r="K38" s="6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</row>
    <row r="39" spans="1:35" x14ac:dyDescent="0.25">
      <c r="A39" s="5"/>
      <c r="B39" s="5"/>
      <c r="C39" s="5"/>
      <c r="D39" s="6"/>
      <c r="E39" s="6"/>
      <c r="F39" s="6"/>
      <c r="G39" s="6"/>
      <c r="H39" s="6"/>
      <c r="I39" s="6"/>
      <c r="J39" s="6"/>
      <c r="K39" s="6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</row>
    <row r="40" spans="1:35" x14ac:dyDescent="0.25">
      <c r="A40" s="5"/>
      <c r="B40" s="5"/>
      <c r="C40" s="5"/>
      <c r="D40" s="6"/>
      <c r="E40" s="6"/>
      <c r="F40" s="6"/>
      <c r="G40" s="6"/>
      <c r="H40" s="6"/>
      <c r="I40" s="6"/>
      <c r="J40" s="6"/>
      <c r="K40" s="6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</row>
    <row r="41" spans="1:35" x14ac:dyDescent="0.25">
      <c r="A41" s="5"/>
      <c r="B41" s="5"/>
      <c r="C41" s="5"/>
      <c r="D41" s="6"/>
      <c r="E41" s="6"/>
      <c r="F41" s="6"/>
      <c r="G41" s="6"/>
      <c r="H41" s="6"/>
      <c r="I41" s="6"/>
      <c r="J41" s="6"/>
      <c r="K41" s="6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</row>
    <row r="42" spans="1:35" x14ac:dyDescent="0.25">
      <c r="A42" s="5"/>
      <c r="B42" s="5"/>
      <c r="C42" s="5"/>
      <c r="D42" s="6"/>
      <c r="E42" s="6"/>
      <c r="F42" s="6"/>
      <c r="G42" s="6"/>
      <c r="H42" s="6"/>
      <c r="I42" s="6"/>
      <c r="J42" s="6"/>
      <c r="K42" s="6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</row>
    <row r="43" spans="1:35" x14ac:dyDescent="0.25">
      <c r="A43" s="5"/>
      <c r="B43" s="5"/>
      <c r="C43" s="5"/>
      <c r="D43" s="6"/>
      <c r="E43" s="6"/>
      <c r="F43" s="6"/>
      <c r="G43" s="6"/>
      <c r="H43" s="6"/>
      <c r="I43" s="6"/>
      <c r="J43" s="6"/>
      <c r="K43" s="6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</row>
    <row r="44" spans="1:35" x14ac:dyDescent="0.25">
      <c r="A44" s="5"/>
      <c r="B44" s="5"/>
      <c r="C44" s="5"/>
      <c r="D44" s="6"/>
      <c r="E44" s="6"/>
      <c r="F44" s="6"/>
      <c r="G44" s="6"/>
      <c r="H44" s="6"/>
      <c r="I44" s="6"/>
      <c r="J44" s="6"/>
      <c r="K44" s="6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</row>
    <row r="45" spans="1:35" x14ac:dyDescent="0.25">
      <c r="A45" s="5"/>
      <c r="B45" s="5"/>
      <c r="C45" s="5"/>
      <c r="D45" s="6"/>
      <c r="E45" s="6"/>
      <c r="F45" s="6"/>
      <c r="G45" s="6"/>
      <c r="H45" s="6"/>
      <c r="I45" s="6"/>
      <c r="J45" s="6"/>
      <c r="K45" s="6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</row>
    <row r="46" spans="1:35" x14ac:dyDescent="0.25">
      <c r="A46" s="5"/>
      <c r="B46" s="5"/>
      <c r="C46" s="5"/>
      <c r="D46" s="6"/>
      <c r="E46" s="6"/>
      <c r="F46" s="6"/>
      <c r="G46" s="6"/>
      <c r="H46" s="6"/>
      <c r="I46" s="6"/>
      <c r="J46" s="6"/>
      <c r="K46" s="6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</row>
    <row r="47" spans="1:35" x14ac:dyDescent="0.25">
      <c r="A47" s="5"/>
      <c r="B47" s="5"/>
      <c r="C47" s="5"/>
      <c r="D47" s="6"/>
      <c r="E47" s="6"/>
      <c r="F47" s="6"/>
      <c r="G47" s="6"/>
      <c r="H47" s="6"/>
      <c r="I47" s="6"/>
      <c r="J47" s="6"/>
      <c r="K47" s="6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</row>
    <row r="48" spans="1:35" x14ac:dyDescent="0.25">
      <c r="A48" s="5"/>
      <c r="B48" s="5"/>
      <c r="C48" s="5"/>
      <c r="D48" s="6"/>
      <c r="E48" s="6"/>
      <c r="F48" s="6"/>
      <c r="G48" s="6"/>
      <c r="H48" s="6"/>
      <c r="I48" s="6"/>
      <c r="J48" s="6"/>
      <c r="K48" s="6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</row>
    <row r="49" spans="1:35" x14ac:dyDescent="0.25">
      <c r="A49" s="5"/>
      <c r="B49" s="5"/>
      <c r="C49" s="5"/>
      <c r="D49" s="6"/>
      <c r="E49" s="6"/>
      <c r="F49" s="6"/>
      <c r="G49" s="6"/>
      <c r="H49" s="6"/>
      <c r="I49" s="6"/>
      <c r="J49" s="6"/>
      <c r="K49" s="6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</row>
    <row r="50" spans="1:35" x14ac:dyDescent="0.25">
      <c r="A50" s="5"/>
      <c r="B50" s="5"/>
      <c r="C50" s="5"/>
      <c r="D50" s="6"/>
      <c r="E50" s="6"/>
      <c r="F50" s="6"/>
      <c r="G50" s="6"/>
      <c r="H50" s="6"/>
      <c r="I50" s="6"/>
      <c r="J50" s="6"/>
      <c r="K50" s="6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</row>
    <row r="51" spans="1:35" x14ac:dyDescent="0.25">
      <c r="A51" s="5"/>
      <c r="B51" s="5"/>
      <c r="C51" s="5"/>
      <c r="D51" s="6"/>
      <c r="E51" s="6"/>
      <c r="F51" s="6"/>
      <c r="G51" s="6"/>
      <c r="H51" s="6"/>
      <c r="I51" s="6"/>
      <c r="J51" s="6"/>
      <c r="K51" s="6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</row>
    <row r="52" spans="1:35" x14ac:dyDescent="0.25">
      <c r="A52" s="5"/>
      <c r="B52" s="5"/>
      <c r="C52" s="5"/>
      <c r="D52" s="6"/>
      <c r="E52" s="6"/>
      <c r="F52" s="6"/>
      <c r="G52" s="6"/>
      <c r="H52" s="6"/>
      <c r="I52" s="6"/>
      <c r="J52" s="6"/>
      <c r="K52" s="6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</row>
    <row r="53" spans="1:35" x14ac:dyDescent="0.25">
      <c r="A53" s="5"/>
      <c r="B53" s="5"/>
      <c r="C53" s="5"/>
      <c r="D53" s="6"/>
      <c r="E53" s="6"/>
      <c r="F53" s="6"/>
      <c r="G53" s="6"/>
      <c r="H53" s="6"/>
      <c r="I53" s="6"/>
      <c r="J53" s="6"/>
      <c r="K53" s="6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</row>
    <row r="54" spans="1:35" x14ac:dyDescent="0.25">
      <c r="A54" s="5"/>
      <c r="B54" s="5"/>
      <c r="C54" s="5"/>
      <c r="D54" s="6"/>
      <c r="E54" s="6"/>
      <c r="F54" s="6"/>
      <c r="G54" s="6"/>
      <c r="H54" s="6"/>
      <c r="I54" s="6"/>
      <c r="J54" s="6"/>
      <c r="K54" s="6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</row>
    <row r="55" spans="1:35" x14ac:dyDescent="0.25">
      <c r="A55" s="5"/>
      <c r="B55" s="5"/>
      <c r="C55" s="5"/>
      <c r="D55" s="6"/>
      <c r="E55" s="6"/>
      <c r="F55" s="6"/>
      <c r="G55" s="6"/>
      <c r="H55" s="6"/>
      <c r="I55" s="6"/>
      <c r="J55" s="6"/>
      <c r="K55" s="6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</row>
    <row r="56" spans="1:35" x14ac:dyDescent="0.25">
      <c r="A56" s="5"/>
      <c r="B56" s="5"/>
      <c r="C56" s="5"/>
      <c r="D56" s="6"/>
      <c r="E56" s="6"/>
      <c r="F56" s="6"/>
      <c r="G56" s="6"/>
      <c r="H56" s="6"/>
      <c r="I56" s="6"/>
      <c r="J56" s="6"/>
      <c r="K56" s="6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</row>
    <row r="57" spans="1:35" x14ac:dyDescent="0.25">
      <c r="A57" s="5"/>
      <c r="B57" s="5"/>
      <c r="C57" s="5"/>
      <c r="D57" s="6"/>
      <c r="E57" s="6"/>
      <c r="F57" s="6"/>
      <c r="G57" s="6"/>
      <c r="H57" s="6"/>
      <c r="I57" s="6"/>
      <c r="J57" s="6"/>
      <c r="K57" s="6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</row>
    <row r="58" spans="1:35" x14ac:dyDescent="0.25">
      <c r="A58" s="5"/>
      <c r="B58" s="5"/>
      <c r="C58" s="5"/>
      <c r="D58" s="6"/>
      <c r="E58" s="6"/>
      <c r="F58" s="6"/>
      <c r="G58" s="6"/>
      <c r="H58" s="6"/>
      <c r="I58" s="6"/>
      <c r="J58" s="6"/>
      <c r="K58" s="6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</row>
    <row r="59" spans="1:35" x14ac:dyDescent="0.25">
      <c r="A59" s="5"/>
      <c r="B59" s="5"/>
      <c r="C59" s="5"/>
      <c r="D59" s="6"/>
      <c r="E59" s="6"/>
      <c r="F59" s="6"/>
      <c r="G59" s="6"/>
      <c r="H59" s="6"/>
      <c r="I59" s="6"/>
      <c r="J59" s="6"/>
      <c r="K59" s="6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</row>
    <row r="60" spans="1:35" x14ac:dyDescent="0.25">
      <c r="A60" s="5"/>
      <c r="B60" s="5"/>
      <c r="C60" s="5"/>
      <c r="D60" s="6"/>
      <c r="E60" s="6"/>
      <c r="F60" s="6"/>
      <c r="G60" s="6"/>
      <c r="H60" s="6"/>
      <c r="I60" s="6"/>
      <c r="J60" s="6"/>
      <c r="K60" s="6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</row>
    <row r="61" spans="1:35" x14ac:dyDescent="0.25">
      <c r="A61" s="5"/>
      <c r="B61" s="5"/>
      <c r="C61" s="5"/>
      <c r="D61" s="6"/>
      <c r="E61" s="6"/>
      <c r="F61" s="6"/>
      <c r="G61" s="6"/>
      <c r="H61" s="6"/>
      <c r="I61" s="6"/>
      <c r="J61" s="6"/>
      <c r="K61" s="6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</row>
    <row r="62" spans="1:35" x14ac:dyDescent="0.25">
      <c r="A62" s="5"/>
      <c r="B62" s="5"/>
      <c r="C62" s="5"/>
      <c r="D62" s="6"/>
      <c r="E62" s="6"/>
      <c r="F62" s="6"/>
      <c r="G62" s="6"/>
      <c r="H62" s="6"/>
      <c r="I62" s="6"/>
      <c r="J62" s="6"/>
      <c r="K62" s="6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</row>
    <row r="63" spans="1:35" x14ac:dyDescent="0.25">
      <c r="A63" s="5"/>
      <c r="B63" s="5"/>
      <c r="C63" s="5"/>
      <c r="D63" s="6"/>
      <c r="E63" s="6"/>
      <c r="F63" s="6"/>
      <c r="G63" s="6"/>
      <c r="H63" s="6"/>
      <c r="I63" s="6"/>
      <c r="J63" s="6"/>
      <c r="K63" s="6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</row>
    <row r="64" spans="1:35" x14ac:dyDescent="0.25">
      <c r="A64" s="5"/>
      <c r="B64" s="5"/>
      <c r="C64" s="5"/>
      <c r="D64" s="6"/>
      <c r="E64" s="6"/>
      <c r="F64" s="6"/>
      <c r="G64" s="6"/>
      <c r="H64" s="6"/>
      <c r="I64" s="6"/>
      <c r="J64" s="6"/>
      <c r="K64" s="6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</row>
    <row r="65" spans="1:35" x14ac:dyDescent="0.25">
      <c r="A65" s="5"/>
      <c r="B65" s="5"/>
      <c r="C65" s="5"/>
      <c r="D65" s="6"/>
      <c r="E65" s="6"/>
      <c r="F65" s="6"/>
      <c r="G65" s="6"/>
      <c r="H65" s="6"/>
      <c r="I65" s="6"/>
      <c r="J65" s="6"/>
      <c r="K65" s="6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</row>
    <row r="66" spans="1:35" x14ac:dyDescent="0.25">
      <c r="A66" s="5"/>
      <c r="B66" s="5"/>
      <c r="C66" s="5"/>
      <c r="D66" s="6"/>
      <c r="E66" s="6"/>
      <c r="F66" s="6"/>
      <c r="G66" s="6"/>
      <c r="H66" s="6"/>
      <c r="I66" s="6"/>
      <c r="J66" s="6"/>
      <c r="K66" s="6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</row>
    <row r="67" spans="1:35" x14ac:dyDescent="0.25">
      <c r="A67" s="5"/>
      <c r="B67" s="5"/>
      <c r="C67" s="5"/>
      <c r="D67" s="6"/>
      <c r="E67" s="6"/>
      <c r="F67" s="6"/>
      <c r="G67" s="6"/>
      <c r="H67" s="6"/>
      <c r="I67" s="6"/>
      <c r="J67" s="6"/>
      <c r="K67" s="6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</row>
    <row r="68" spans="1:35" x14ac:dyDescent="0.25">
      <c r="A68" s="5"/>
      <c r="B68" s="5"/>
      <c r="C68" s="5"/>
      <c r="D68" s="6"/>
      <c r="E68" s="6"/>
      <c r="F68" s="6"/>
      <c r="G68" s="6"/>
      <c r="H68" s="6"/>
      <c r="I68" s="6"/>
      <c r="J68" s="6"/>
      <c r="K68" s="6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</row>
    <row r="69" spans="1:35" x14ac:dyDescent="0.25">
      <c r="A69" s="5"/>
      <c r="B69" s="5"/>
      <c r="C69" s="5"/>
      <c r="D69" s="6"/>
      <c r="E69" s="6"/>
      <c r="F69" s="6"/>
      <c r="G69" s="6"/>
      <c r="H69" s="6"/>
      <c r="I69" s="6"/>
      <c r="J69" s="6"/>
      <c r="K69" s="6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</row>
    <row r="70" spans="1:35" x14ac:dyDescent="0.25">
      <c r="A70" s="5"/>
      <c r="B70" s="5"/>
      <c r="C70" s="5"/>
      <c r="D70" s="6"/>
      <c r="E70" s="6"/>
      <c r="F70" s="6"/>
      <c r="G70" s="6"/>
      <c r="H70" s="6"/>
      <c r="I70" s="6"/>
      <c r="J70" s="6"/>
      <c r="K70" s="6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</row>
    <row r="71" spans="1:35" x14ac:dyDescent="0.25">
      <c r="A71" s="5"/>
      <c r="B71" s="5"/>
      <c r="C71" s="5"/>
      <c r="D71" s="6"/>
      <c r="E71" s="6"/>
      <c r="F71" s="6"/>
      <c r="G71" s="6"/>
      <c r="H71" s="6"/>
      <c r="I71" s="6"/>
      <c r="J71" s="6"/>
      <c r="K71" s="6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</row>
  </sheetData>
  <sheetProtection sheet="1" objects="1" scenarios="1"/>
  <mergeCells count="5">
    <mergeCell ref="D1:K1"/>
    <mergeCell ref="A1:B1"/>
    <mergeCell ref="P3:X21"/>
    <mergeCell ref="Q24:R24"/>
    <mergeCell ref="Q25:R26"/>
  </mergeCells>
  <pageMargins left="0.7" right="0.7" top="0.75" bottom="0.75" header="0.3" footer="0.3"/>
  <drawing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00FF"/>
  </sheetPr>
  <dimension ref="A1:AI71"/>
  <sheetViews>
    <sheetView workbookViewId="0">
      <selection sqref="A1:B1"/>
    </sheetView>
  </sheetViews>
  <sheetFormatPr baseColWidth="10" defaultRowHeight="15" x14ac:dyDescent="0.25"/>
  <cols>
    <col min="1" max="2" width="20.7109375" style="2" customWidth="1"/>
    <col min="3" max="3" width="35.7109375" style="2" customWidth="1"/>
    <col min="4" max="11" width="6.7109375" style="3" customWidth="1"/>
    <col min="12" max="12" width="13" style="1" bestFit="1" customWidth="1"/>
    <col min="13" max="15" width="11.42578125" style="1"/>
    <col min="16" max="16" width="2.7109375" style="1" customWidth="1"/>
    <col min="17" max="17" width="16.28515625" style="1" customWidth="1"/>
    <col min="18" max="18" width="2.7109375" style="1" customWidth="1"/>
    <col min="19" max="19" width="16.28515625" style="1" customWidth="1"/>
    <col min="20" max="20" width="2.7109375" style="1" customWidth="1"/>
    <col min="21" max="21" width="16.28515625" style="1" customWidth="1"/>
    <col min="22" max="22" width="2.7109375" style="1" customWidth="1"/>
    <col min="23" max="23" width="16.28515625" style="1" customWidth="1"/>
    <col min="24" max="24" width="2.7109375" customWidth="1"/>
  </cols>
  <sheetData>
    <row r="1" spans="1:35" ht="15.75" thickBot="1" x14ac:dyDescent="0.3">
      <c r="A1" s="197" t="s">
        <v>61</v>
      </c>
      <c r="B1" s="198"/>
      <c r="C1" s="103" t="str">
        <f>Orth!C1</f>
        <v>Période 1 - septembre-octobre</v>
      </c>
      <c r="D1" s="194" t="s">
        <v>4</v>
      </c>
      <c r="E1" s="195"/>
      <c r="F1" s="195"/>
      <c r="G1" s="195"/>
      <c r="H1" s="195"/>
      <c r="I1" s="195"/>
      <c r="J1" s="195"/>
      <c r="K1" s="196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</row>
    <row r="2" spans="1:35" ht="15.75" thickBot="1" x14ac:dyDescent="0.3">
      <c r="A2" s="5"/>
      <c r="B2" s="5"/>
      <c r="C2" s="5"/>
      <c r="D2" s="6"/>
      <c r="E2" s="6"/>
      <c r="F2" s="6"/>
      <c r="G2" s="6"/>
      <c r="H2" s="6"/>
      <c r="I2" s="6"/>
      <c r="J2" s="6"/>
      <c r="K2" s="6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</row>
    <row r="3" spans="1:35" ht="15.75" thickBot="1" x14ac:dyDescent="0.3">
      <c r="A3" s="4" t="s">
        <v>0</v>
      </c>
      <c r="B3" s="14" t="s">
        <v>1</v>
      </c>
      <c r="C3" s="16" t="s">
        <v>46</v>
      </c>
      <c r="D3" s="13">
        <v>1</v>
      </c>
      <c r="E3" s="15">
        <v>2</v>
      </c>
      <c r="F3" s="15">
        <v>3</v>
      </c>
      <c r="G3" s="15">
        <v>4</v>
      </c>
      <c r="H3" s="15">
        <v>5</v>
      </c>
      <c r="I3" s="15">
        <v>6</v>
      </c>
      <c r="J3" s="15">
        <v>7</v>
      </c>
      <c r="K3" s="17" t="s">
        <v>2</v>
      </c>
      <c r="L3" s="11" t="s">
        <v>3</v>
      </c>
      <c r="M3" s="7"/>
      <c r="N3" s="7"/>
      <c r="O3" s="7"/>
      <c r="P3" s="201"/>
      <c r="Q3" s="202"/>
      <c r="R3" s="202"/>
      <c r="S3" s="202"/>
      <c r="T3" s="202"/>
      <c r="U3" s="202"/>
      <c r="V3" s="202"/>
      <c r="W3" s="202"/>
      <c r="X3" s="203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</row>
    <row r="4" spans="1:35" x14ac:dyDescent="0.25">
      <c r="A4" s="36" t="str">
        <f>IF(Orth!A4="","",Orth!A4)</f>
        <v>NOM 01</v>
      </c>
      <c r="B4" s="37" t="str">
        <f>IF(Orth!B4="","",Orth!B4)</f>
        <v>Prénom 01</v>
      </c>
      <c r="C4" s="115" t="str">
        <f>CONCATENATE(A4," ",B4)</f>
        <v>NOM 01 Prénom 01</v>
      </c>
      <c r="D4" s="23"/>
      <c r="E4" s="24"/>
      <c r="F4" s="24"/>
      <c r="G4" s="24"/>
      <c r="H4" s="24"/>
      <c r="I4" s="24"/>
      <c r="J4" s="24"/>
      <c r="K4" s="25"/>
      <c r="L4" s="12" t="str">
        <f>IF(COUNT(D4:K4)&gt;0,AVERAGE(D4:K4),"")</f>
        <v/>
      </c>
      <c r="M4" s="7"/>
      <c r="N4" s="7"/>
      <c r="O4" s="7"/>
      <c r="P4" s="204"/>
      <c r="Q4" s="205"/>
      <c r="R4" s="205"/>
      <c r="S4" s="205"/>
      <c r="T4" s="205"/>
      <c r="U4" s="205"/>
      <c r="V4" s="205"/>
      <c r="W4" s="205"/>
      <c r="X4" s="206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</row>
    <row r="5" spans="1:35" x14ac:dyDescent="0.25">
      <c r="A5" s="36" t="str">
        <f>IF(Orth!A5="","",Orth!A5)</f>
        <v>NOM 02</v>
      </c>
      <c r="B5" s="37" t="str">
        <f>IF(Orth!B5="","",Orth!B5)</f>
        <v>Prénom 02</v>
      </c>
      <c r="C5" s="115" t="str">
        <f t="shared" ref="C5:C32" si="0">CONCATENATE(A5," ",B5)</f>
        <v>NOM 02 Prénom 02</v>
      </c>
      <c r="D5" s="26"/>
      <c r="E5" s="27"/>
      <c r="F5" s="27"/>
      <c r="G5" s="27"/>
      <c r="H5" s="27"/>
      <c r="I5" s="27"/>
      <c r="J5" s="27"/>
      <c r="K5" s="28"/>
      <c r="L5" s="12" t="str">
        <f t="shared" ref="L5:L32" si="1">IF(COUNT(D5:K5)&gt;0,AVERAGE(D5:K5),"")</f>
        <v/>
      </c>
      <c r="M5" s="7"/>
      <c r="N5" s="7"/>
      <c r="O5" s="7"/>
      <c r="P5" s="204"/>
      <c r="Q5" s="205"/>
      <c r="R5" s="205"/>
      <c r="S5" s="205"/>
      <c r="T5" s="205"/>
      <c r="U5" s="205"/>
      <c r="V5" s="205"/>
      <c r="W5" s="205"/>
      <c r="X5" s="206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</row>
    <row r="6" spans="1:35" x14ac:dyDescent="0.25">
      <c r="A6" s="36" t="str">
        <f>IF(Orth!A6="","",Orth!A6)</f>
        <v>NOM 03</v>
      </c>
      <c r="B6" s="37" t="str">
        <f>IF(Orth!B6="","",Orth!B6)</f>
        <v>Prénom 03</v>
      </c>
      <c r="C6" s="115" t="str">
        <f t="shared" si="0"/>
        <v>NOM 03 Prénom 03</v>
      </c>
      <c r="D6" s="26"/>
      <c r="E6" s="27"/>
      <c r="F6" s="27"/>
      <c r="G6" s="27"/>
      <c r="H6" s="27"/>
      <c r="I6" s="27"/>
      <c r="J6" s="27"/>
      <c r="K6" s="28"/>
      <c r="L6" s="12" t="str">
        <f t="shared" si="1"/>
        <v/>
      </c>
      <c r="M6" s="7"/>
      <c r="N6" s="7"/>
      <c r="O6" s="7"/>
      <c r="P6" s="204"/>
      <c r="Q6" s="205"/>
      <c r="R6" s="205"/>
      <c r="S6" s="205"/>
      <c r="T6" s="205"/>
      <c r="U6" s="205"/>
      <c r="V6" s="205"/>
      <c r="W6" s="205"/>
      <c r="X6" s="206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x14ac:dyDescent="0.25">
      <c r="A7" s="36" t="str">
        <f>IF(Orth!A7="","",Orth!A7)</f>
        <v>NOM 04</v>
      </c>
      <c r="B7" s="37" t="str">
        <f>IF(Orth!B7="","",Orth!B7)</f>
        <v>Prénom 04</v>
      </c>
      <c r="C7" s="115" t="str">
        <f t="shared" si="0"/>
        <v>NOM 04 Prénom 04</v>
      </c>
      <c r="D7" s="26"/>
      <c r="E7" s="27"/>
      <c r="F7" s="27"/>
      <c r="G7" s="27"/>
      <c r="H7" s="27"/>
      <c r="I7" s="27"/>
      <c r="J7" s="27"/>
      <c r="K7" s="28"/>
      <c r="L7" s="12" t="str">
        <f t="shared" si="1"/>
        <v/>
      </c>
      <c r="M7" s="7"/>
      <c r="N7" s="7"/>
      <c r="O7" s="7"/>
      <c r="P7" s="204"/>
      <c r="Q7" s="205"/>
      <c r="R7" s="205"/>
      <c r="S7" s="205"/>
      <c r="T7" s="205"/>
      <c r="U7" s="205"/>
      <c r="V7" s="205"/>
      <c r="W7" s="205"/>
      <c r="X7" s="206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</row>
    <row r="8" spans="1:35" x14ac:dyDescent="0.25">
      <c r="A8" s="36" t="str">
        <f>IF(Orth!A8="","",Orth!A8)</f>
        <v>NOM 05</v>
      </c>
      <c r="B8" s="37" t="str">
        <f>IF(Orth!B8="","",Orth!B8)</f>
        <v>Prénom 05</v>
      </c>
      <c r="C8" s="115" t="str">
        <f t="shared" si="0"/>
        <v>NOM 05 Prénom 05</v>
      </c>
      <c r="D8" s="26"/>
      <c r="E8" s="27"/>
      <c r="F8" s="27"/>
      <c r="G8" s="27"/>
      <c r="H8" s="27"/>
      <c r="I8" s="27"/>
      <c r="J8" s="27"/>
      <c r="K8" s="28"/>
      <c r="L8" s="12" t="str">
        <f t="shared" si="1"/>
        <v/>
      </c>
      <c r="M8" s="7"/>
      <c r="N8" s="7"/>
      <c r="O8" s="7"/>
      <c r="P8" s="204"/>
      <c r="Q8" s="205"/>
      <c r="R8" s="205"/>
      <c r="S8" s="205"/>
      <c r="T8" s="205"/>
      <c r="U8" s="205"/>
      <c r="V8" s="205"/>
      <c r="W8" s="205"/>
      <c r="X8" s="206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</row>
    <row r="9" spans="1:35" x14ac:dyDescent="0.25">
      <c r="A9" s="36" t="str">
        <f>IF(Orth!A9="","",Orth!A9)</f>
        <v>NOM 06</v>
      </c>
      <c r="B9" s="37" t="str">
        <f>IF(Orth!B9="","",Orth!B9)</f>
        <v>Prénom 06</v>
      </c>
      <c r="C9" s="115" t="str">
        <f t="shared" si="0"/>
        <v>NOM 06 Prénom 06</v>
      </c>
      <c r="D9" s="26"/>
      <c r="E9" s="27"/>
      <c r="F9" s="27"/>
      <c r="G9" s="27"/>
      <c r="H9" s="27"/>
      <c r="I9" s="27"/>
      <c r="J9" s="27"/>
      <c r="K9" s="28"/>
      <c r="L9" s="12" t="str">
        <f t="shared" si="1"/>
        <v/>
      </c>
      <c r="M9" s="7"/>
      <c r="N9" s="7"/>
      <c r="O9" s="7"/>
      <c r="P9" s="204"/>
      <c r="Q9" s="205"/>
      <c r="R9" s="205"/>
      <c r="S9" s="205"/>
      <c r="T9" s="205"/>
      <c r="U9" s="205"/>
      <c r="V9" s="205"/>
      <c r="W9" s="205"/>
      <c r="X9" s="206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</row>
    <row r="10" spans="1:35" x14ac:dyDescent="0.25">
      <c r="A10" s="36" t="str">
        <f>IF(Orth!A10="","",Orth!A10)</f>
        <v>NOM 07</v>
      </c>
      <c r="B10" s="37" t="str">
        <f>IF(Orth!B10="","",Orth!B10)</f>
        <v>Prénom 07</v>
      </c>
      <c r="C10" s="115" t="str">
        <f t="shared" si="0"/>
        <v>NOM 07 Prénom 07</v>
      </c>
      <c r="D10" s="26"/>
      <c r="E10" s="27"/>
      <c r="F10" s="27"/>
      <c r="G10" s="27"/>
      <c r="H10" s="27"/>
      <c r="I10" s="27"/>
      <c r="J10" s="27"/>
      <c r="K10" s="28"/>
      <c r="L10" s="12" t="str">
        <f t="shared" si="1"/>
        <v/>
      </c>
      <c r="M10" s="7"/>
      <c r="N10" s="7"/>
      <c r="O10" s="7"/>
      <c r="P10" s="204"/>
      <c r="Q10" s="205"/>
      <c r="R10" s="205"/>
      <c r="S10" s="205"/>
      <c r="T10" s="205"/>
      <c r="U10" s="205"/>
      <c r="V10" s="205"/>
      <c r="W10" s="205"/>
      <c r="X10" s="206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</row>
    <row r="11" spans="1:35" x14ac:dyDescent="0.25">
      <c r="A11" s="36" t="str">
        <f>IF(Orth!A11="","",Orth!A11)</f>
        <v>NOM 08</v>
      </c>
      <c r="B11" s="37" t="str">
        <f>IF(Orth!B11="","",Orth!B11)</f>
        <v>Prénom 08</v>
      </c>
      <c r="C11" s="115" t="str">
        <f t="shared" si="0"/>
        <v>NOM 08 Prénom 08</v>
      </c>
      <c r="D11" s="26"/>
      <c r="E11" s="27"/>
      <c r="F11" s="27"/>
      <c r="G11" s="27"/>
      <c r="H11" s="27"/>
      <c r="I11" s="27"/>
      <c r="J11" s="27"/>
      <c r="K11" s="28"/>
      <c r="L11" s="12" t="str">
        <f t="shared" si="1"/>
        <v/>
      </c>
      <c r="M11" s="7"/>
      <c r="N11" s="7"/>
      <c r="O11" s="7"/>
      <c r="P11" s="204"/>
      <c r="Q11" s="205"/>
      <c r="R11" s="205"/>
      <c r="S11" s="205"/>
      <c r="T11" s="205"/>
      <c r="U11" s="205"/>
      <c r="V11" s="205"/>
      <c r="W11" s="205"/>
      <c r="X11" s="206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</row>
    <row r="12" spans="1:35" x14ac:dyDescent="0.25">
      <c r="A12" s="36" t="str">
        <f>IF(Orth!A12="","",Orth!A12)</f>
        <v>NOM 09</v>
      </c>
      <c r="B12" s="37" t="str">
        <f>IF(Orth!B12="","",Orth!B12)</f>
        <v>Prénom 09</v>
      </c>
      <c r="C12" s="115" t="str">
        <f t="shared" si="0"/>
        <v>NOM 09 Prénom 09</v>
      </c>
      <c r="D12" s="26"/>
      <c r="E12" s="27"/>
      <c r="F12" s="27"/>
      <c r="G12" s="27"/>
      <c r="H12" s="27"/>
      <c r="I12" s="27"/>
      <c r="J12" s="27"/>
      <c r="K12" s="28"/>
      <c r="L12" s="12" t="str">
        <f t="shared" si="1"/>
        <v/>
      </c>
      <c r="M12" s="7"/>
      <c r="N12" s="7"/>
      <c r="O12" s="7"/>
      <c r="P12" s="204"/>
      <c r="Q12" s="205"/>
      <c r="R12" s="205"/>
      <c r="S12" s="205"/>
      <c r="T12" s="205"/>
      <c r="U12" s="205"/>
      <c r="V12" s="205"/>
      <c r="W12" s="205"/>
      <c r="X12" s="206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</row>
    <row r="13" spans="1:35" x14ac:dyDescent="0.25">
      <c r="A13" s="36" t="str">
        <f>IF(Orth!A13="","",Orth!A13)</f>
        <v>NOM 10</v>
      </c>
      <c r="B13" s="37" t="str">
        <f>IF(Orth!B13="","",Orth!B13)</f>
        <v>Prénom 10</v>
      </c>
      <c r="C13" s="115" t="str">
        <f t="shared" si="0"/>
        <v>NOM 10 Prénom 10</v>
      </c>
      <c r="D13" s="26"/>
      <c r="E13" s="27"/>
      <c r="F13" s="27"/>
      <c r="G13" s="27"/>
      <c r="H13" s="27"/>
      <c r="I13" s="27"/>
      <c r="J13" s="27"/>
      <c r="K13" s="28"/>
      <c r="L13" s="12" t="str">
        <f t="shared" si="1"/>
        <v/>
      </c>
      <c r="M13" s="7"/>
      <c r="N13" s="7"/>
      <c r="O13" s="7"/>
      <c r="P13" s="204"/>
      <c r="Q13" s="205"/>
      <c r="R13" s="205"/>
      <c r="S13" s="205"/>
      <c r="T13" s="205"/>
      <c r="U13" s="205"/>
      <c r="V13" s="205"/>
      <c r="W13" s="205"/>
      <c r="X13" s="206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</row>
    <row r="14" spans="1:35" x14ac:dyDescent="0.25">
      <c r="A14" s="36" t="str">
        <f>IF(Orth!A14="","",Orth!A14)</f>
        <v>NOM 11</v>
      </c>
      <c r="B14" s="37" t="str">
        <f>IF(Orth!B14="","",Orth!B14)</f>
        <v>Prénom 11</v>
      </c>
      <c r="C14" s="115" t="str">
        <f t="shared" si="0"/>
        <v>NOM 11 Prénom 11</v>
      </c>
      <c r="D14" s="26"/>
      <c r="E14" s="27"/>
      <c r="F14" s="27"/>
      <c r="G14" s="27"/>
      <c r="H14" s="27"/>
      <c r="I14" s="27"/>
      <c r="J14" s="27"/>
      <c r="K14" s="28"/>
      <c r="L14" s="12" t="str">
        <f t="shared" si="1"/>
        <v/>
      </c>
      <c r="M14" s="7"/>
      <c r="N14" s="7"/>
      <c r="O14" s="7"/>
      <c r="P14" s="204"/>
      <c r="Q14" s="205"/>
      <c r="R14" s="205"/>
      <c r="S14" s="205"/>
      <c r="T14" s="205"/>
      <c r="U14" s="205"/>
      <c r="V14" s="205"/>
      <c r="W14" s="205"/>
      <c r="X14" s="206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</row>
    <row r="15" spans="1:35" x14ac:dyDescent="0.25">
      <c r="A15" s="36" t="str">
        <f>IF(Orth!A15="","",Orth!A15)</f>
        <v>NOM 12</v>
      </c>
      <c r="B15" s="37" t="str">
        <f>IF(Orth!B15="","",Orth!B15)</f>
        <v>Prénom 12</v>
      </c>
      <c r="C15" s="115" t="str">
        <f t="shared" si="0"/>
        <v>NOM 12 Prénom 12</v>
      </c>
      <c r="D15" s="26"/>
      <c r="E15" s="27"/>
      <c r="F15" s="27"/>
      <c r="G15" s="27"/>
      <c r="H15" s="27"/>
      <c r="I15" s="27"/>
      <c r="J15" s="27"/>
      <c r="K15" s="28"/>
      <c r="L15" s="12" t="str">
        <f t="shared" si="1"/>
        <v/>
      </c>
      <c r="M15" s="7"/>
      <c r="N15" s="7"/>
      <c r="O15" s="7"/>
      <c r="P15" s="204"/>
      <c r="Q15" s="205"/>
      <c r="R15" s="205"/>
      <c r="S15" s="205"/>
      <c r="T15" s="205"/>
      <c r="U15" s="205"/>
      <c r="V15" s="205"/>
      <c r="W15" s="205"/>
      <c r="X15" s="206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</row>
    <row r="16" spans="1:35" x14ac:dyDescent="0.25">
      <c r="A16" s="36" t="str">
        <f>IF(Orth!A16="","",Orth!A16)</f>
        <v>NOM 13</v>
      </c>
      <c r="B16" s="37" t="str">
        <f>IF(Orth!B16="","",Orth!B16)</f>
        <v>Prénom 13</v>
      </c>
      <c r="C16" s="115" t="str">
        <f t="shared" si="0"/>
        <v>NOM 13 Prénom 13</v>
      </c>
      <c r="D16" s="26"/>
      <c r="E16" s="27"/>
      <c r="F16" s="27"/>
      <c r="G16" s="27"/>
      <c r="H16" s="27"/>
      <c r="I16" s="27"/>
      <c r="J16" s="27"/>
      <c r="K16" s="28"/>
      <c r="L16" s="12" t="str">
        <f t="shared" si="1"/>
        <v/>
      </c>
      <c r="M16" s="7"/>
      <c r="N16" s="7"/>
      <c r="O16" s="7"/>
      <c r="P16" s="204"/>
      <c r="Q16" s="205"/>
      <c r="R16" s="205"/>
      <c r="S16" s="205"/>
      <c r="T16" s="205"/>
      <c r="U16" s="205"/>
      <c r="V16" s="205"/>
      <c r="W16" s="205"/>
      <c r="X16" s="206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</row>
    <row r="17" spans="1:35" x14ac:dyDescent="0.25">
      <c r="A17" s="36" t="str">
        <f>IF(Orth!A17="","",Orth!A17)</f>
        <v>NOM 14</v>
      </c>
      <c r="B17" s="37" t="str">
        <f>IF(Orth!B17="","",Orth!B17)</f>
        <v>Prénom 14</v>
      </c>
      <c r="C17" s="115" t="str">
        <f t="shared" si="0"/>
        <v>NOM 14 Prénom 14</v>
      </c>
      <c r="D17" s="26"/>
      <c r="E17" s="27"/>
      <c r="F17" s="27"/>
      <c r="G17" s="27"/>
      <c r="H17" s="27"/>
      <c r="I17" s="27"/>
      <c r="J17" s="27"/>
      <c r="K17" s="28"/>
      <c r="L17" s="12" t="str">
        <f t="shared" si="1"/>
        <v/>
      </c>
      <c r="M17" s="7"/>
      <c r="N17" s="7"/>
      <c r="O17" s="7"/>
      <c r="P17" s="204"/>
      <c r="Q17" s="205"/>
      <c r="R17" s="205"/>
      <c r="S17" s="205"/>
      <c r="T17" s="205"/>
      <c r="U17" s="205"/>
      <c r="V17" s="205"/>
      <c r="W17" s="205"/>
      <c r="X17" s="206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</row>
    <row r="18" spans="1:35" x14ac:dyDescent="0.25">
      <c r="A18" s="36" t="str">
        <f>IF(Orth!A18="","",Orth!A18)</f>
        <v>NOM 15</v>
      </c>
      <c r="B18" s="37" t="str">
        <f>IF(Orth!B18="","",Orth!B18)</f>
        <v>Prénom 15</v>
      </c>
      <c r="C18" s="115" t="str">
        <f t="shared" si="0"/>
        <v>NOM 15 Prénom 15</v>
      </c>
      <c r="D18" s="26"/>
      <c r="E18" s="27"/>
      <c r="F18" s="27"/>
      <c r="G18" s="27"/>
      <c r="H18" s="27"/>
      <c r="I18" s="27"/>
      <c r="J18" s="27"/>
      <c r="K18" s="28"/>
      <c r="L18" s="12" t="str">
        <f t="shared" si="1"/>
        <v/>
      </c>
      <c r="M18" s="7"/>
      <c r="N18" s="7"/>
      <c r="O18" s="7"/>
      <c r="P18" s="204"/>
      <c r="Q18" s="205"/>
      <c r="R18" s="205"/>
      <c r="S18" s="205"/>
      <c r="T18" s="205"/>
      <c r="U18" s="205"/>
      <c r="V18" s="205"/>
      <c r="W18" s="205"/>
      <c r="X18" s="206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</row>
    <row r="19" spans="1:35" x14ac:dyDescent="0.25">
      <c r="A19" s="36" t="str">
        <f>IF(Orth!A19="","",Orth!A19)</f>
        <v>NOM 16</v>
      </c>
      <c r="B19" s="37" t="str">
        <f>IF(Orth!B19="","",Orth!B19)</f>
        <v>Prénom 16</v>
      </c>
      <c r="C19" s="115" t="str">
        <f t="shared" si="0"/>
        <v>NOM 16 Prénom 16</v>
      </c>
      <c r="D19" s="26"/>
      <c r="E19" s="27"/>
      <c r="F19" s="27"/>
      <c r="G19" s="27"/>
      <c r="H19" s="27"/>
      <c r="I19" s="27"/>
      <c r="J19" s="27"/>
      <c r="K19" s="28"/>
      <c r="L19" s="12" t="str">
        <f t="shared" si="1"/>
        <v/>
      </c>
      <c r="M19" s="7"/>
      <c r="N19" s="7"/>
      <c r="O19" s="7"/>
      <c r="P19" s="204"/>
      <c r="Q19" s="205"/>
      <c r="R19" s="205"/>
      <c r="S19" s="205"/>
      <c r="T19" s="205"/>
      <c r="U19" s="205"/>
      <c r="V19" s="205"/>
      <c r="W19" s="205"/>
      <c r="X19" s="206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</row>
    <row r="20" spans="1:35" x14ac:dyDescent="0.25">
      <c r="A20" s="36" t="str">
        <f>IF(Orth!A20="","",Orth!A20)</f>
        <v>NOM 17</v>
      </c>
      <c r="B20" s="37" t="str">
        <f>IF(Orth!B20="","",Orth!B20)</f>
        <v>Prénom 17</v>
      </c>
      <c r="C20" s="115" t="str">
        <f t="shared" si="0"/>
        <v>NOM 17 Prénom 17</v>
      </c>
      <c r="D20" s="26"/>
      <c r="E20" s="27"/>
      <c r="F20" s="27"/>
      <c r="G20" s="27"/>
      <c r="H20" s="27"/>
      <c r="I20" s="27"/>
      <c r="J20" s="27"/>
      <c r="K20" s="28"/>
      <c r="L20" s="12" t="str">
        <f t="shared" si="1"/>
        <v/>
      </c>
      <c r="M20" s="7"/>
      <c r="N20" s="7"/>
      <c r="O20" s="7"/>
      <c r="P20" s="204"/>
      <c r="Q20" s="205"/>
      <c r="R20" s="205"/>
      <c r="S20" s="205"/>
      <c r="T20" s="205"/>
      <c r="U20" s="205"/>
      <c r="V20" s="205"/>
      <c r="W20" s="205"/>
      <c r="X20" s="206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</row>
    <row r="21" spans="1:35" ht="15.75" thickBot="1" x14ac:dyDescent="0.3">
      <c r="A21" s="36" t="str">
        <f>IF(Orth!A21="","",Orth!A21)</f>
        <v>NOM 18</v>
      </c>
      <c r="B21" s="37" t="str">
        <f>IF(Orth!B21="","",Orth!B21)</f>
        <v>Prénom 18</v>
      </c>
      <c r="C21" s="115" t="str">
        <f t="shared" si="0"/>
        <v>NOM 18 Prénom 18</v>
      </c>
      <c r="D21" s="26"/>
      <c r="E21" s="27"/>
      <c r="F21" s="27"/>
      <c r="G21" s="27"/>
      <c r="H21" s="27"/>
      <c r="I21" s="27"/>
      <c r="J21" s="27"/>
      <c r="K21" s="28"/>
      <c r="L21" s="12" t="str">
        <f t="shared" si="1"/>
        <v/>
      </c>
      <c r="M21" s="7"/>
      <c r="N21" s="7"/>
      <c r="O21" s="7"/>
      <c r="P21" s="207"/>
      <c r="Q21" s="208"/>
      <c r="R21" s="208"/>
      <c r="S21" s="208"/>
      <c r="T21" s="208"/>
      <c r="U21" s="208"/>
      <c r="V21" s="208"/>
      <c r="W21" s="208"/>
      <c r="X21" s="209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</row>
    <row r="22" spans="1:35" x14ac:dyDescent="0.25">
      <c r="A22" s="36" t="str">
        <f>IF(Orth!A22="","",Orth!A22)</f>
        <v>NOM 19</v>
      </c>
      <c r="B22" s="37" t="str">
        <f>IF(Orth!B22="","",Orth!B22)</f>
        <v>Prénom 19</v>
      </c>
      <c r="C22" s="115" t="str">
        <f t="shared" si="0"/>
        <v>NOM 19 Prénom 19</v>
      </c>
      <c r="D22" s="26"/>
      <c r="E22" s="27"/>
      <c r="F22" s="27"/>
      <c r="G22" s="27"/>
      <c r="H22" s="27"/>
      <c r="I22" s="27"/>
      <c r="J22" s="27"/>
      <c r="K22" s="28"/>
      <c r="L22" s="12" t="str">
        <f t="shared" si="1"/>
        <v/>
      </c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</row>
    <row r="23" spans="1:35" ht="15.75" thickBot="1" x14ac:dyDescent="0.3">
      <c r="A23" s="36" t="str">
        <f>IF(Orth!A23="","",Orth!A23)</f>
        <v>NOM 20</v>
      </c>
      <c r="B23" s="37" t="str">
        <f>IF(Orth!B23="","",Orth!B23)</f>
        <v>Prénom 20</v>
      </c>
      <c r="C23" s="115" t="str">
        <f t="shared" si="0"/>
        <v>NOM 20 Prénom 20</v>
      </c>
      <c r="D23" s="26"/>
      <c r="E23" s="27"/>
      <c r="F23" s="27"/>
      <c r="G23" s="27"/>
      <c r="H23" s="27"/>
      <c r="I23" s="27"/>
      <c r="J23" s="27"/>
      <c r="K23" s="28"/>
      <c r="L23" s="12" t="str">
        <f t="shared" si="1"/>
        <v/>
      </c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</row>
    <row r="24" spans="1:35" ht="15.75" thickBot="1" x14ac:dyDescent="0.3">
      <c r="A24" s="36" t="str">
        <f>IF(Orth!A24="","",Orth!A24)</f>
        <v>NOM 21</v>
      </c>
      <c r="B24" s="37" t="str">
        <f>IF(Orth!B24="","",Orth!B24)</f>
        <v>Prénom 21</v>
      </c>
      <c r="C24" s="115" t="str">
        <f t="shared" si="0"/>
        <v>NOM 21 Prénom 21</v>
      </c>
      <c r="D24" s="26"/>
      <c r="E24" s="27"/>
      <c r="F24" s="27"/>
      <c r="G24" s="27"/>
      <c r="H24" s="27"/>
      <c r="I24" s="27"/>
      <c r="J24" s="27"/>
      <c r="K24" s="28"/>
      <c r="L24" s="12" t="str">
        <f t="shared" si="1"/>
        <v/>
      </c>
      <c r="M24" s="7"/>
      <c r="N24" s="7"/>
      <c r="O24" s="7"/>
      <c r="P24" s="7"/>
      <c r="Q24" s="211" t="s">
        <v>182</v>
      </c>
      <c r="R24" s="212"/>
      <c r="S24" s="7"/>
      <c r="T24" s="7"/>
      <c r="U24" s="7"/>
      <c r="V24" s="7"/>
      <c r="W24" s="7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</row>
    <row r="25" spans="1:35" ht="15.75" thickBot="1" x14ac:dyDescent="0.3">
      <c r="A25" s="36" t="str">
        <f>IF(Orth!A25="","",Orth!A25)</f>
        <v>NOM 22</v>
      </c>
      <c r="B25" s="37" t="str">
        <f>IF(Orth!B25="","",Orth!B25)</f>
        <v>Prénom 22</v>
      </c>
      <c r="C25" s="115" t="str">
        <f t="shared" si="0"/>
        <v>NOM 22 Prénom 22</v>
      </c>
      <c r="D25" s="26"/>
      <c r="E25" s="27"/>
      <c r="F25" s="27"/>
      <c r="G25" s="27"/>
      <c r="H25" s="27"/>
      <c r="I25" s="27"/>
      <c r="J25" s="27"/>
      <c r="K25" s="28"/>
      <c r="L25" s="12" t="str">
        <f t="shared" si="1"/>
        <v/>
      </c>
      <c r="M25" s="7"/>
      <c r="N25" s="7"/>
      <c r="O25" s="7"/>
      <c r="P25" s="7"/>
      <c r="Q25" s="213" t="str">
        <f>IF(COUNT(L4:L32)&gt;0,AVERAGE(L4:L32),"")</f>
        <v/>
      </c>
      <c r="R25" s="214"/>
      <c r="S25" s="7"/>
      <c r="T25" s="7"/>
      <c r="U25" s="7"/>
      <c r="V25" s="7"/>
      <c r="W25" s="7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</row>
    <row r="26" spans="1:35" ht="15.75" thickBot="1" x14ac:dyDescent="0.3">
      <c r="A26" s="36" t="str">
        <f>IF(Orth!A26="","",Orth!A26)</f>
        <v>NOM 23</v>
      </c>
      <c r="B26" s="37" t="str">
        <f>IF(Orth!B26="","",Orth!B26)</f>
        <v>Prénom 23</v>
      </c>
      <c r="C26" s="115" t="str">
        <f t="shared" si="0"/>
        <v>NOM 23 Prénom 23</v>
      </c>
      <c r="D26" s="26"/>
      <c r="E26" s="27"/>
      <c r="F26" s="27"/>
      <c r="G26" s="27"/>
      <c r="H26" s="27"/>
      <c r="I26" s="27"/>
      <c r="J26" s="27"/>
      <c r="K26" s="28"/>
      <c r="L26" s="12" t="str">
        <f t="shared" si="1"/>
        <v/>
      </c>
      <c r="M26" s="7"/>
      <c r="N26" s="7"/>
      <c r="O26" s="7"/>
      <c r="P26" s="7"/>
      <c r="Q26" s="213"/>
      <c r="R26" s="214"/>
      <c r="S26" s="7"/>
      <c r="T26" s="7"/>
      <c r="U26" s="7"/>
      <c r="V26" s="7"/>
      <c r="W26" s="7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</row>
    <row r="27" spans="1:35" x14ac:dyDescent="0.25">
      <c r="A27" s="36" t="str">
        <f>IF(Orth!A27="","",Orth!A27)</f>
        <v>NOM 24</v>
      </c>
      <c r="B27" s="37" t="str">
        <f>IF(Orth!B27="","",Orth!B27)</f>
        <v>Prénom 24</v>
      </c>
      <c r="C27" s="115" t="str">
        <f t="shared" si="0"/>
        <v>NOM 24 Prénom 24</v>
      </c>
      <c r="D27" s="26"/>
      <c r="E27" s="27"/>
      <c r="F27" s="27"/>
      <c r="G27" s="27"/>
      <c r="H27" s="27"/>
      <c r="I27" s="27"/>
      <c r="J27" s="27"/>
      <c r="K27" s="28"/>
      <c r="L27" s="12" t="str">
        <f t="shared" si="1"/>
        <v/>
      </c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</row>
    <row r="28" spans="1:35" x14ac:dyDescent="0.25">
      <c r="A28" s="36" t="str">
        <f>IF(Orth!A28="","",Orth!A28)</f>
        <v>NOM 25</v>
      </c>
      <c r="B28" s="37" t="str">
        <f>IF(Orth!B28="","",Orth!B28)</f>
        <v>Prénom 25</v>
      </c>
      <c r="C28" s="115" t="str">
        <f t="shared" si="0"/>
        <v>NOM 25 Prénom 25</v>
      </c>
      <c r="D28" s="26"/>
      <c r="E28" s="27"/>
      <c r="F28" s="27"/>
      <c r="G28" s="27"/>
      <c r="H28" s="27"/>
      <c r="I28" s="27"/>
      <c r="J28" s="27"/>
      <c r="K28" s="28"/>
      <c r="L28" s="12" t="str">
        <f t="shared" si="1"/>
        <v/>
      </c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</row>
    <row r="29" spans="1:35" x14ac:dyDescent="0.25">
      <c r="A29" s="36" t="str">
        <f>IF(Orth!A29="","",Orth!A29)</f>
        <v>NOM 26</v>
      </c>
      <c r="B29" s="37" t="str">
        <f>IF(Orth!B29="","",Orth!B29)</f>
        <v>Prénom 26</v>
      </c>
      <c r="C29" s="115" t="str">
        <f t="shared" si="0"/>
        <v>NOM 26 Prénom 26</v>
      </c>
      <c r="D29" s="26"/>
      <c r="E29" s="27"/>
      <c r="F29" s="27"/>
      <c r="G29" s="27"/>
      <c r="H29" s="27"/>
      <c r="I29" s="27"/>
      <c r="J29" s="27"/>
      <c r="K29" s="28"/>
      <c r="L29" s="12" t="str">
        <f t="shared" si="1"/>
        <v/>
      </c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</row>
    <row r="30" spans="1:35" x14ac:dyDescent="0.25">
      <c r="A30" s="36" t="str">
        <f>IF(Orth!A30="","",Orth!A30)</f>
        <v>NOM 27</v>
      </c>
      <c r="B30" s="37" t="str">
        <f>IF(Orth!B30="","",Orth!B30)</f>
        <v>Prénom 27</v>
      </c>
      <c r="C30" s="115" t="str">
        <f t="shared" si="0"/>
        <v>NOM 27 Prénom 27</v>
      </c>
      <c r="D30" s="26"/>
      <c r="E30" s="27"/>
      <c r="F30" s="27"/>
      <c r="G30" s="27"/>
      <c r="H30" s="27"/>
      <c r="I30" s="27"/>
      <c r="J30" s="27"/>
      <c r="K30" s="28"/>
      <c r="L30" s="12" t="str">
        <f t="shared" si="1"/>
        <v/>
      </c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</row>
    <row r="31" spans="1:35" x14ac:dyDescent="0.25">
      <c r="A31" s="36" t="str">
        <f>IF(Orth!A31="","",Orth!A31)</f>
        <v>NOM 28</v>
      </c>
      <c r="B31" s="37" t="str">
        <f>IF(Orth!B31="","",Orth!B31)</f>
        <v>Prénom 28</v>
      </c>
      <c r="C31" s="115" t="str">
        <f t="shared" si="0"/>
        <v>NOM 28 Prénom 28</v>
      </c>
      <c r="D31" s="26"/>
      <c r="E31" s="27"/>
      <c r="F31" s="27"/>
      <c r="G31" s="27"/>
      <c r="H31" s="27"/>
      <c r="I31" s="27"/>
      <c r="J31" s="27"/>
      <c r="K31" s="28"/>
      <c r="L31" s="12" t="str">
        <f t="shared" si="1"/>
        <v/>
      </c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</row>
    <row r="32" spans="1:35" ht="15.75" thickBot="1" x14ac:dyDescent="0.3">
      <c r="A32" s="38" t="str">
        <f>IF(Orth!A32="","",Orth!A32)</f>
        <v>NOM 29</v>
      </c>
      <c r="B32" s="39" t="str">
        <f>IF(Orth!B32="","",Orth!B32)</f>
        <v>Prénom 29</v>
      </c>
      <c r="C32" s="116" t="str">
        <f t="shared" si="0"/>
        <v>NOM 29 Prénom 29</v>
      </c>
      <c r="D32" s="29"/>
      <c r="E32" s="30"/>
      <c r="F32" s="30"/>
      <c r="G32" s="30"/>
      <c r="H32" s="30"/>
      <c r="I32" s="30"/>
      <c r="J32" s="30"/>
      <c r="K32" s="31"/>
      <c r="L32" s="43" t="str">
        <f t="shared" si="1"/>
        <v/>
      </c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</row>
    <row r="33" spans="1:35" x14ac:dyDescent="0.25">
      <c r="A33" s="5"/>
      <c r="B33" s="5"/>
      <c r="C33" s="5"/>
      <c r="D33" s="6"/>
      <c r="E33" s="6"/>
      <c r="F33" s="6"/>
      <c r="G33" s="6"/>
      <c r="H33" s="6"/>
      <c r="I33" s="6"/>
      <c r="J33" s="6"/>
      <c r="K33" s="6"/>
      <c r="L33" s="7" t="str">
        <f t="shared" ref="L33" si="2">IF(D33="","",AVERAGE(D33:K33))</f>
        <v/>
      </c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</row>
    <row r="34" spans="1:35" x14ac:dyDescent="0.25">
      <c r="A34" s="5"/>
      <c r="B34" s="5"/>
      <c r="C34" s="5"/>
      <c r="D34" s="6"/>
      <c r="E34" s="6"/>
      <c r="F34" s="6"/>
      <c r="G34" s="6"/>
      <c r="H34" s="6"/>
      <c r="I34" s="6"/>
      <c r="J34" s="6"/>
      <c r="K34" s="6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</row>
    <row r="35" spans="1:35" x14ac:dyDescent="0.25">
      <c r="A35" s="5"/>
      <c r="B35" s="5"/>
      <c r="C35" s="5"/>
      <c r="D35" s="6"/>
      <c r="E35" s="6"/>
      <c r="F35" s="6"/>
      <c r="G35" s="6"/>
      <c r="H35" s="6"/>
      <c r="I35" s="6"/>
      <c r="J35" s="6"/>
      <c r="K35" s="6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</row>
    <row r="36" spans="1:35" x14ac:dyDescent="0.25">
      <c r="A36" s="5"/>
      <c r="B36" s="5"/>
      <c r="C36" s="5"/>
      <c r="D36" s="6"/>
      <c r="E36" s="6"/>
      <c r="F36" s="6"/>
      <c r="G36" s="6"/>
      <c r="H36" s="6"/>
      <c r="I36" s="6"/>
      <c r="J36" s="6"/>
      <c r="K36" s="6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</row>
    <row r="37" spans="1:35" x14ac:dyDescent="0.25">
      <c r="A37" s="5"/>
      <c r="B37" s="5"/>
      <c r="C37" s="5"/>
      <c r="D37" s="6"/>
      <c r="E37" s="6"/>
      <c r="F37" s="6"/>
      <c r="G37" s="6"/>
      <c r="H37" s="6"/>
      <c r="I37" s="6"/>
      <c r="J37" s="6"/>
      <c r="K37" s="6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</row>
    <row r="38" spans="1:35" x14ac:dyDescent="0.25">
      <c r="A38" s="5"/>
      <c r="B38" s="5"/>
      <c r="C38" s="5"/>
      <c r="D38" s="6"/>
      <c r="E38" s="6"/>
      <c r="F38" s="6"/>
      <c r="G38" s="6"/>
      <c r="H38" s="6"/>
      <c r="I38" s="6"/>
      <c r="J38" s="6"/>
      <c r="K38" s="6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</row>
    <row r="39" spans="1:35" x14ac:dyDescent="0.25">
      <c r="A39" s="5"/>
      <c r="B39" s="5"/>
      <c r="C39" s="5"/>
      <c r="D39" s="6"/>
      <c r="E39" s="6"/>
      <c r="F39" s="6"/>
      <c r="G39" s="6"/>
      <c r="H39" s="6"/>
      <c r="I39" s="6"/>
      <c r="J39" s="6"/>
      <c r="K39" s="6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</row>
    <row r="40" spans="1:35" x14ac:dyDescent="0.25">
      <c r="A40" s="5"/>
      <c r="B40" s="5"/>
      <c r="C40" s="5"/>
      <c r="D40" s="6"/>
      <c r="E40" s="6"/>
      <c r="F40" s="6"/>
      <c r="G40" s="6"/>
      <c r="H40" s="6"/>
      <c r="I40" s="6"/>
      <c r="J40" s="6"/>
      <c r="K40" s="6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</row>
    <row r="41" spans="1:35" x14ac:dyDescent="0.25">
      <c r="A41" s="5"/>
      <c r="B41" s="5"/>
      <c r="C41" s="5"/>
      <c r="D41" s="6"/>
      <c r="E41" s="6"/>
      <c r="F41" s="6"/>
      <c r="G41" s="6"/>
      <c r="H41" s="6"/>
      <c r="I41" s="6"/>
      <c r="J41" s="6"/>
      <c r="K41" s="6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</row>
    <row r="42" spans="1:35" x14ac:dyDescent="0.25">
      <c r="A42" s="5"/>
      <c r="B42" s="5"/>
      <c r="C42" s="5"/>
      <c r="D42" s="6"/>
      <c r="E42" s="6"/>
      <c r="F42" s="6"/>
      <c r="G42" s="6"/>
      <c r="H42" s="6"/>
      <c r="I42" s="6"/>
      <c r="J42" s="6"/>
      <c r="K42" s="6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</row>
    <row r="43" spans="1:35" x14ac:dyDescent="0.25">
      <c r="A43" s="5"/>
      <c r="B43" s="5"/>
      <c r="C43" s="5"/>
      <c r="D43" s="6"/>
      <c r="E43" s="6"/>
      <c r="F43" s="6"/>
      <c r="G43" s="6"/>
      <c r="H43" s="6"/>
      <c r="I43" s="6"/>
      <c r="J43" s="6"/>
      <c r="K43" s="6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</row>
    <row r="44" spans="1:35" x14ac:dyDescent="0.25">
      <c r="A44" s="5"/>
      <c r="B44" s="5"/>
      <c r="C44" s="5"/>
      <c r="D44" s="6"/>
      <c r="E44" s="6"/>
      <c r="F44" s="6"/>
      <c r="G44" s="6"/>
      <c r="H44" s="6"/>
      <c r="I44" s="6"/>
      <c r="J44" s="6"/>
      <c r="K44" s="6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</row>
    <row r="45" spans="1:35" x14ac:dyDescent="0.25">
      <c r="A45" s="5"/>
      <c r="B45" s="5"/>
      <c r="C45" s="5"/>
      <c r="D45" s="6"/>
      <c r="E45" s="6"/>
      <c r="F45" s="6"/>
      <c r="G45" s="6"/>
      <c r="H45" s="6"/>
      <c r="I45" s="6"/>
      <c r="J45" s="6"/>
      <c r="K45" s="6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</row>
    <row r="46" spans="1:35" x14ac:dyDescent="0.25">
      <c r="A46" s="5"/>
      <c r="B46" s="5"/>
      <c r="C46" s="5"/>
      <c r="D46" s="6"/>
      <c r="E46" s="6"/>
      <c r="F46" s="6"/>
      <c r="G46" s="6"/>
      <c r="H46" s="6"/>
      <c r="I46" s="6"/>
      <c r="J46" s="6"/>
      <c r="K46" s="6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</row>
    <row r="47" spans="1:35" x14ac:dyDescent="0.25">
      <c r="A47" s="5"/>
      <c r="B47" s="5"/>
      <c r="C47" s="5"/>
      <c r="D47" s="6"/>
      <c r="E47" s="6"/>
      <c r="F47" s="6"/>
      <c r="G47" s="6"/>
      <c r="H47" s="6"/>
      <c r="I47" s="6"/>
      <c r="J47" s="6"/>
      <c r="K47" s="6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</row>
    <row r="48" spans="1:35" x14ac:dyDescent="0.25">
      <c r="A48" s="5"/>
      <c r="B48" s="5"/>
      <c r="C48" s="5"/>
      <c r="D48" s="6"/>
      <c r="E48" s="6"/>
      <c r="F48" s="6"/>
      <c r="G48" s="6"/>
      <c r="H48" s="6"/>
      <c r="I48" s="6"/>
      <c r="J48" s="6"/>
      <c r="K48" s="6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</row>
    <row r="49" spans="1:35" x14ac:dyDescent="0.25">
      <c r="A49" s="5"/>
      <c r="B49" s="5"/>
      <c r="C49" s="5"/>
      <c r="D49" s="6"/>
      <c r="E49" s="6"/>
      <c r="F49" s="6"/>
      <c r="G49" s="6"/>
      <c r="H49" s="6"/>
      <c r="I49" s="6"/>
      <c r="J49" s="6"/>
      <c r="K49" s="6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</row>
    <row r="50" spans="1:35" x14ac:dyDescent="0.25">
      <c r="A50" s="5"/>
      <c r="B50" s="5"/>
      <c r="C50" s="5"/>
      <c r="D50" s="6"/>
      <c r="E50" s="6"/>
      <c r="F50" s="6"/>
      <c r="G50" s="6"/>
      <c r="H50" s="6"/>
      <c r="I50" s="6"/>
      <c r="J50" s="6"/>
      <c r="K50" s="6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</row>
    <row r="51" spans="1:35" x14ac:dyDescent="0.25">
      <c r="A51" s="5"/>
      <c r="B51" s="5"/>
      <c r="C51" s="5"/>
      <c r="D51" s="6"/>
      <c r="E51" s="6"/>
      <c r="F51" s="6"/>
      <c r="G51" s="6"/>
      <c r="H51" s="6"/>
      <c r="I51" s="6"/>
      <c r="J51" s="6"/>
      <c r="K51" s="6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</row>
    <row r="52" spans="1:35" x14ac:dyDescent="0.25">
      <c r="A52" s="5"/>
      <c r="B52" s="5"/>
      <c r="C52" s="5"/>
      <c r="D52" s="6"/>
      <c r="E52" s="6"/>
      <c r="F52" s="6"/>
      <c r="G52" s="6"/>
      <c r="H52" s="6"/>
      <c r="I52" s="6"/>
      <c r="J52" s="6"/>
      <c r="K52" s="6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</row>
    <row r="53" spans="1:35" x14ac:dyDescent="0.25">
      <c r="A53" s="5"/>
      <c r="B53" s="5"/>
      <c r="C53" s="5"/>
      <c r="D53" s="6"/>
      <c r="E53" s="6"/>
      <c r="F53" s="6"/>
      <c r="G53" s="6"/>
      <c r="H53" s="6"/>
      <c r="I53" s="6"/>
      <c r="J53" s="6"/>
      <c r="K53" s="6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</row>
    <row r="54" spans="1:35" x14ac:dyDescent="0.25">
      <c r="A54" s="5"/>
      <c r="B54" s="5"/>
      <c r="C54" s="5"/>
      <c r="D54" s="6"/>
      <c r="E54" s="6"/>
      <c r="F54" s="6"/>
      <c r="G54" s="6"/>
      <c r="H54" s="6"/>
      <c r="I54" s="6"/>
      <c r="J54" s="6"/>
      <c r="K54" s="6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</row>
    <row r="55" spans="1:35" x14ac:dyDescent="0.25">
      <c r="A55" s="5"/>
      <c r="B55" s="5"/>
      <c r="C55" s="5"/>
      <c r="D55" s="6"/>
      <c r="E55" s="6"/>
      <c r="F55" s="6"/>
      <c r="G55" s="6"/>
      <c r="H55" s="6"/>
      <c r="I55" s="6"/>
      <c r="J55" s="6"/>
      <c r="K55" s="6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</row>
    <row r="56" spans="1:35" x14ac:dyDescent="0.25">
      <c r="A56" s="5"/>
      <c r="B56" s="5"/>
      <c r="C56" s="5"/>
      <c r="D56" s="6"/>
      <c r="E56" s="6"/>
      <c r="F56" s="6"/>
      <c r="G56" s="6"/>
      <c r="H56" s="6"/>
      <c r="I56" s="6"/>
      <c r="J56" s="6"/>
      <c r="K56" s="6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</row>
    <row r="57" spans="1:35" x14ac:dyDescent="0.25">
      <c r="A57" s="5"/>
      <c r="B57" s="5"/>
      <c r="C57" s="5"/>
      <c r="D57" s="6"/>
      <c r="E57" s="6"/>
      <c r="F57" s="6"/>
      <c r="G57" s="6"/>
      <c r="H57" s="6"/>
      <c r="I57" s="6"/>
      <c r="J57" s="6"/>
      <c r="K57" s="6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</row>
    <row r="58" spans="1:35" x14ac:dyDescent="0.25">
      <c r="A58" s="5"/>
      <c r="B58" s="5"/>
      <c r="C58" s="5"/>
      <c r="D58" s="6"/>
      <c r="E58" s="6"/>
      <c r="F58" s="6"/>
      <c r="G58" s="6"/>
      <c r="H58" s="6"/>
      <c r="I58" s="6"/>
      <c r="J58" s="6"/>
      <c r="K58" s="6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</row>
    <row r="59" spans="1:35" x14ac:dyDescent="0.25">
      <c r="A59" s="5"/>
      <c r="B59" s="5"/>
      <c r="C59" s="5"/>
      <c r="D59" s="6"/>
      <c r="E59" s="6"/>
      <c r="F59" s="6"/>
      <c r="G59" s="6"/>
      <c r="H59" s="6"/>
      <c r="I59" s="6"/>
      <c r="J59" s="6"/>
      <c r="K59" s="6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</row>
    <row r="60" spans="1:35" x14ac:dyDescent="0.25">
      <c r="A60" s="5"/>
      <c r="B60" s="5"/>
      <c r="C60" s="5"/>
      <c r="D60" s="6"/>
      <c r="E60" s="6"/>
      <c r="F60" s="6"/>
      <c r="G60" s="6"/>
      <c r="H60" s="6"/>
      <c r="I60" s="6"/>
      <c r="J60" s="6"/>
      <c r="K60" s="6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</row>
    <row r="61" spans="1:35" x14ac:dyDescent="0.25">
      <c r="A61" s="5"/>
      <c r="B61" s="5"/>
      <c r="C61" s="5"/>
      <c r="D61" s="6"/>
      <c r="E61" s="6"/>
      <c r="F61" s="6"/>
      <c r="G61" s="6"/>
      <c r="H61" s="6"/>
      <c r="I61" s="6"/>
      <c r="J61" s="6"/>
      <c r="K61" s="6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</row>
    <row r="62" spans="1:35" x14ac:dyDescent="0.25">
      <c r="A62" s="5"/>
      <c r="B62" s="5"/>
      <c r="C62" s="5"/>
      <c r="D62" s="6"/>
      <c r="E62" s="6"/>
      <c r="F62" s="6"/>
      <c r="G62" s="6"/>
      <c r="H62" s="6"/>
      <c r="I62" s="6"/>
      <c r="J62" s="6"/>
      <c r="K62" s="6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</row>
    <row r="63" spans="1:35" x14ac:dyDescent="0.25">
      <c r="A63" s="5"/>
      <c r="B63" s="5"/>
      <c r="C63" s="5"/>
      <c r="D63" s="6"/>
      <c r="E63" s="6"/>
      <c r="F63" s="6"/>
      <c r="G63" s="6"/>
      <c r="H63" s="6"/>
      <c r="I63" s="6"/>
      <c r="J63" s="6"/>
      <c r="K63" s="6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</row>
    <row r="64" spans="1:35" x14ac:dyDescent="0.25">
      <c r="A64" s="5"/>
      <c r="B64" s="5"/>
      <c r="C64" s="5"/>
      <c r="D64" s="6"/>
      <c r="E64" s="6"/>
      <c r="F64" s="6"/>
      <c r="G64" s="6"/>
      <c r="H64" s="6"/>
      <c r="I64" s="6"/>
      <c r="J64" s="6"/>
      <c r="K64" s="6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</row>
    <row r="65" spans="1:35" x14ac:dyDescent="0.25">
      <c r="A65" s="5"/>
      <c r="B65" s="5"/>
      <c r="C65" s="5"/>
      <c r="D65" s="6"/>
      <c r="E65" s="6"/>
      <c r="F65" s="6"/>
      <c r="G65" s="6"/>
      <c r="H65" s="6"/>
      <c r="I65" s="6"/>
      <c r="J65" s="6"/>
      <c r="K65" s="6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</row>
    <row r="66" spans="1:35" x14ac:dyDescent="0.25">
      <c r="A66" s="5"/>
      <c r="B66" s="5"/>
      <c r="C66" s="5"/>
      <c r="D66" s="6"/>
      <c r="E66" s="6"/>
      <c r="F66" s="6"/>
      <c r="G66" s="6"/>
      <c r="H66" s="6"/>
      <c r="I66" s="6"/>
      <c r="J66" s="6"/>
      <c r="K66" s="6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</row>
    <row r="67" spans="1:35" x14ac:dyDescent="0.25">
      <c r="A67" s="5"/>
      <c r="B67" s="5"/>
      <c r="C67" s="5"/>
      <c r="D67" s="6"/>
      <c r="E67" s="6"/>
      <c r="F67" s="6"/>
      <c r="G67" s="6"/>
      <c r="H67" s="6"/>
      <c r="I67" s="6"/>
      <c r="J67" s="6"/>
      <c r="K67" s="6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</row>
    <row r="68" spans="1:35" x14ac:dyDescent="0.25">
      <c r="A68" s="5"/>
      <c r="B68" s="5"/>
      <c r="C68" s="5"/>
      <c r="D68" s="6"/>
      <c r="E68" s="6"/>
      <c r="F68" s="6"/>
      <c r="G68" s="6"/>
      <c r="H68" s="6"/>
      <c r="I68" s="6"/>
      <c r="J68" s="6"/>
      <c r="K68" s="6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</row>
    <row r="69" spans="1:35" x14ac:dyDescent="0.25">
      <c r="A69" s="5"/>
      <c r="B69" s="5"/>
      <c r="C69" s="5"/>
      <c r="D69" s="6"/>
      <c r="E69" s="6"/>
      <c r="F69" s="6"/>
      <c r="G69" s="6"/>
      <c r="H69" s="6"/>
      <c r="I69" s="6"/>
      <c r="J69" s="6"/>
      <c r="K69" s="6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</row>
    <row r="70" spans="1:35" x14ac:dyDescent="0.25">
      <c r="A70" s="5"/>
      <c r="B70" s="5"/>
      <c r="C70" s="5"/>
      <c r="D70" s="6"/>
      <c r="E70" s="6"/>
      <c r="F70" s="6"/>
      <c r="G70" s="6"/>
      <c r="H70" s="6"/>
      <c r="I70" s="6"/>
      <c r="J70" s="6"/>
      <c r="K70" s="6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</row>
    <row r="71" spans="1:35" x14ac:dyDescent="0.25">
      <c r="A71" s="5"/>
      <c r="B71" s="5"/>
      <c r="C71" s="5"/>
      <c r="D71" s="6"/>
      <c r="E71" s="6"/>
      <c r="F71" s="6"/>
      <c r="G71" s="6"/>
      <c r="H71" s="6"/>
      <c r="I71" s="6"/>
      <c r="J71" s="6"/>
      <c r="K71" s="6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</row>
  </sheetData>
  <sheetProtection sheet="1" objects="1" scenarios="1"/>
  <mergeCells count="5">
    <mergeCell ref="D1:K1"/>
    <mergeCell ref="A1:B1"/>
    <mergeCell ref="P3:X21"/>
    <mergeCell ref="Q24:R24"/>
    <mergeCell ref="Q25:R26"/>
  </mergeCells>
  <pageMargins left="0.7" right="0.7" top="0.75" bottom="0.75" header="0.3" footer="0.3"/>
  <drawing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00FF"/>
  </sheetPr>
  <dimension ref="A1:AI71"/>
  <sheetViews>
    <sheetView workbookViewId="0">
      <selection sqref="A1:B1"/>
    </sheetView>
  </sheetViews>
  <sheetFormatPr baseColWidth="10" defaultRowHeight="15" x14ac:dyDescent="0.25"/>
  <cols>
    <col min="1" max="2" width="20.7109375" style="2" customWidth="1"/>
    <col min="3" max="3" width="35.7109375" style="2" customWidth="1"/>
    <col min="4" max="11" width="6.7109375" style="3" customWidth="1"/>
    <col min="12" max="12" width="13" style="1" bestFit="1" customWidth="1"/>
    <col min="13" max="15" width="11.42578125" style="1"/>
    <col min="16" max="16" width="2.7109375" style="1" customWidth="1"/>
    <col min="17" max="17" width="16.28515625" style="1" customWidth="1"/>
    <col min="18" max="18" width="2.7109375" style="1" customWidth="1"/>
    <col min="19" max="19" width="16.28515625" style="1" customWidth="1"/>
    <col min="20" max="20" width="2.7109375" style="1" customWidth="1"/>
    <col min="21" max="21" width="16.28515625" style="1" customWidth="1"/>
    <col min="22" max="22" width="2.7109375" style="1" customWidth="1"/>
    <col min="23" max="23" width="16.28515625" style="1" customWidth="1"/>
    <col min="24" max="24" width="2.7109375" customWidth="1"/>
  </cols>
  <sheetData>
    <row r="1" spans="1:35" ht="15.75" thickBot="1" x14ac:dyDescent="0.3">
      <c r="A1" s="197" t="s">
        <v>62</v>
      </c>
      <c r="B1" s="198"/>
      <c r="C1" s="103" t="str">
        <f>Orth!C1</f>
        <v>Période 1 - septembre-octobre</v>
      </c>
      <c r="D1" s="194" t="s">
        <v>4</v>
      </c>
      <c r="E1" s="195"/>
      <c r="F1" s="195"/>
      <c r="G1" s="195"/>
      <c r="H1" s="195"/>
      <c r="I1" s="195"/>
      <c r="J1" s="195"/>
      <c r="K1" s="196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</row>
    <row r="2" spans="1:35" ht="15.75" thickBot="1" x14ac:dyDescent="0.3">
      <c r="A2" s="5"/>
      <c r="B2" s="5"/>
      <c r="C2" s="5"/>
      <c r="D2" s="6"/>
      <c r="E2" s="6"/>
      <c r="F2" s="6"/>
      <c r="G2" s="6"/>
      <c r="H2" s="6"/>
      <c r="I2" s="6"/>
      <c r="J2" s="6"/>
      <c r="K2" s="6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</row>
    <row r="3" spans="1:35" ht="15.75" thickBot="1" x14ac:dyDescent="0.3">
      <c r="A3" s="4" t="s">
        <v>0</v>
      </c>
      <c r="B3" s="14" t="s">
        <v>1</v>
      </c>
      <c r="C3" s="16" t="s">
        <v>46</v>
      </c>
      <c r="D3" s="13">
        <v>1</v>
      </c>
      <c r="E3" s="15">
        <v>2</v>
      </c>
      <c r="F3" s="15">
        <v>3</v>
      </c>
      <c r="G3" s="15">
        <v>4</v>
      </c>
      <c r="H3" s="15">
        <v>5</v>
      </c>
      <c r="I3" s="15">
        <v>6</v>
      </c>
      <c r="J3" s="15">
        <v>7</v>
      </c>
      <c r="K3" s="17" t="s">
        <v>2</v>
      </c>
      <c r="L3" s="11" t="s">
        <v>3</v>
      </c>
      <c r="M3" s="7"/>
      <c r="N3" s="7"/>
      <c r="O3" s="7"/>
      <c r="P3" s="201"/>
      <c r="Q3" s="202"/>
      <c r="R3" s="202"/>
      <c r="S3" s="202"/>
      <c r="T3" s="202"/>
      <c r="U3" s="202"/>
      <c r="V3" s="202"/>
      <c r="W3" s="202"/>
      <c r="X3" s="203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</row>
    <row r="4" spans="1:35" x14ac:dyDescent="0.25">
      <c r="A4" s="36" t="str">
        <f>IF(Orth!A4="","",Orth!A4)</f>
        <v>NOM 01</v>
      </c>
      <c r="B4" s="37" t="str">
        <f>IF(Orth!B4="","",Orth!B4)</f>
        <v>Prénom 01</v>
      </c>
      <c r="C4" s="115" t="str">
        <f>CONCATENATE(A4," ",B4)</f>
        <v>NOM 01 Prénom 01</v>
      </c>
      <c r="D4" s="23">
        <v>8</v>
      </c>
      <c r="E4" s="24"/>
      <c r="F4" s="24"/>
      <c r="G4" s="24"/>
      <c r="H4" s="24"/>
      <c r="I4" s="24"/>
      <c r="J4" s="24"/>
      <c r="K4" s="25"/>
      <c r="L4" s="12">
        <f>IF(COUNT(D4:K4)&gt;0,AVERAGE(D4:K4),"")</f>
        <v>8</v>
      </c>
      <c r="M4" s="7"/>
      <c r="N4" s="7"/>
      <c r="O4" s="7"/>
      <c r="P4" s="204"/>
      <c r="Q4" s="205"/>
      <c r="R4" s="205"/>
      <c r="S4" s="205"/>
      <c r="T4" s="205"/>
      <c r="U4" s="205"/>
      <c r="V4" s="205"/>
      <c r="W4" s="205"/>
      <c r="X4" s="206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</row>
    <row r="5" spans="1:35" x14ac:dyDescent="0.25">
      <c r="A5" s="36" t="str">
        <f>IF(Orth!A5="","",Orth!A5)</f>
        <v>NOM 02</v>
      </c>
      <c r="B5" s="37" t="str">
        <f>IF(Orth!B5="","",Orth!B5)</f>
        <v>Prénom 02</v>
      </c>
      <c r="C5" s="115" t="str">
        <f t="shared" ref="C5:C32" si="0">CONCATENATE(A5," ",B5)</f>
        <v>NOM 02 Prénom 02</v>
      </c>
      <c r="D5" s="26"/>
      <c r="E5" s="27"/>
      <c r="F5" s="27"/>
      <c r="G5" s="27"/>
      <c r="H5" s="27"/>
      <c r="I5" s="27"/>
      <c r="J5" s="27"/>
      <c r="K5" s="28"/>
      <c r="L5" s="12" t="str">
        <f t="shared" ref="L5:L32" si="1">IF(COUNT(D5:K5)&gt;0,AVERAGE(D5:K5),"")</f>
        <v/>
      </c>
      <c r="M5" s="7"/>
      <c r="N5" s="7"/>
      <c r="O5" s="7"/>
      <c r="P5" s="204"/>
      <c r="Q5" s="205"/>
      <c r="R5" s="205"/>
      <c r="S5" s="205"/>
      <c r="T5" s="205"/>
      <c r="U5" s="205"/>
      <c r="V5" s="205"/>
      <c r="W5" s="205"/>
      <c r="X5" s="206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</row>
    <row r="6" spans="1:35" x14ac:dyDescent="0.25">
      <c r="A6" s="36" t="str">
        <f>IF(Orth!A6="","",Orth!A6)</f>
        <v>NOM 03</v>
      </c>
      <c r="B6" s="37" t="str">
        <f>IF(Orth!B6="","",Orth!B6)</f>
        <v>Prénom 03</v>
      </c>
      <c r="C6" s="115" t="str">
        <f t="shared" si="0"/>
        <v>NOM 03 Prénom 03</v>
      </c>
      <c r="D6" s="26"/>
      <c r="E6" s="27"/>
      <c r="F6" s="27"/>
      <c r="G6" s="27"/>
      <c r="H6" s="27"/>
      <c r="I6" s="27"/>
      <c r="J6" s="27"/>
      <c r="K6" s="28"/>
      <c r="L6" s="12" t="str">
        <f t="shared" si="1"/>
        <v/>
      </c>
      <c r="M6" s="7"/>
      <c r="N6" s="7"/>
      <c r="O6" s="7"/>
      <c r="P6" s="204"/>
      <c r="Q6" s="205"/>
      <c r="R6" s="205"/>
      <c r="S6" s="205"/>
      <c r="T6" s="205"/>
      <c r="U6" s="205"/>
      <c r="V6" s="205"/>
      <c r="W6" s="205"/>
      <c r="X6" s="206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x14ac:dyDescent="0.25">
      <c r="A7" s="36" t="str">
        <f>IF(Orth!A7="","",Orth!A7)</f>
        <v>NOM 04</v>
      </c>
      <c r="B7" s="37" t="str">
        <f>IF(Orth!B7="","",Orth!B7)</f>
        <v>Prénom 04</v>
      </c>
      <c r="C7" s="115" t="str">
        <f t="shared" si="0"/>
        <v>NOM 04 Prénom 04</v>
      </c>
      <c r="D7" s="26"/>
      <c r="E7" s="27"/>
      <c r="F7" s="27"/>
      <c r="G7" s="27"/>
      <c r="H7" s="27"/>
      <c r="I7" s="27"/>
      <c r="J7" s="27"/>
      <c r="K7" s="28"/>
      <c r="L7" s="12" t="str">
        <f t="shared" si="1"/>
        <v/>
      </c>
      <c r="M7" s="7"/>
      <c r="N7" s="7"/>
      <c r="O7" s="7"/>
      <c r="P7" s="204"/>
      <c r="Q7" s="205"/>
      <c r="R7" s="205"/>
      <c r="S7" s="205"/>
      <c r="T7" s="205"/>
      <c r="U7" s="205"/>
      <c r="V7" s="205"/>
      <c r="W7" s="205"/>
      <c r="X7" s="206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</row>
    <row r="8" spans="1:35" x14ac:dyDescent="0.25">
      <c r="A8" s="36" t="str">
        <f>IF(Orth!A8="","",Orth!A8)</f>
        <v>NOM 05</v>
      </c>
      <c r="B8" s="37" t="str">
        <f>IF(Orth!B8="","",Orth!B8)</f>
        <v>Prénom 05</v>
      </c>
      <c r="C8" s="115" t="str">
        <f t="shared" si="0"/>
        <v>NOM 05 Prénom 05</v>
      </c>
      <c r="D8" s="26"/>
      <c r="E8" s="27"/>
      <c r="F8" s="27"/>
      <c r="G8" s="27"/>
      <c r="H8" s="27"/>
      <c r="I8" s="27"/>
      <c r="J8" s="27"/>
      <c r="K8" s="28"/>
      <c r="L8" s="12" t="str">
        <f t="shared" si="1"/>
        <v/>
      </c>
      <c r="M8" s="7"/>
      <c r="N8" s="7"/>
      <c r="O8" s="7"/>
      <c r="P8" s="204"/>
      <c r="Q8" s="205"/>
      <c r="R8" s="205"/>
      <c r="S8" s="205"/>
      <c r="T8" s="205"/>
      <c r="U8" s="205"/>
      <c r="V8" s="205"/>
      <c r="W8" s="205"/>
      <c r="X8" s="206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</row>
    <row r="9" spans="1:35" x14ac:dyDescent="0.25">
      <c r="A9" s="36" t="str">
        <f>IF(Orth!A9="","",Orth!A9)</f>
        <v>NOM 06</v>
      </c>
      <c r="B9" s="37" t="str">
        <f>IF(Orth!B9="","",Orth!B9)</f>
        <v>Prénom 06</v>
      </c>
      <c r="C9" s="115" t="str">
        <f t="shared" si="0"/>
        <v>NOM 06 Prénom 06</v>
      </c>
      <c r="D9" s="26"/>
      <c r="E9" s="27"/>
      <c r="F9" s="27"/>
      <c r="G9" s="27"/>
      <c r="H9" s="27"/>
      <c r="I9" s="27"/>
      <c r="J9" s="27"/>
      <c r="K9" s="28"/>
      <c r="L9" s="12" t="str">
        <f t="shared" si="1"/>
        <v/>
      </c>
      <c r="M9" s="7"/>
      <c r="N9" s="7"/>
      <c r="O9" s="7"/>
      <c r="P9" s="204"/>
      <c r="Q9" s="205"/>
      <c r="R9" s="205"/>
      <c r="S9" s="205"/>
      <c r="T9" s="205"/>
      <c r="U9" s="205"/>
      <c r="V9" s="205"/>
      <c r="W9" s="205"/>
      <c r="X9" s="206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</row>
    <row r="10" spans="1:35" x14ac:dyDescent="0.25">
      <c r="A10" s="36" t="str">
        <f>IF(Orth!A10="","",Orth!A10)</f>
        <v>NOM 07</v>
      </c>
      <c r="B10" s="37" t="str">
        <f>IF(Orth!B10="","",Orth!B10)</f>
        <v>Prénom 07</v>
      </c>
      <c r="C10" s="115" t="str">
        <f t="shared" si="0"/>
        <v>NOM 07 Prénom 07</v>
      </c>
      <c r="D10" s="26"/>
      <c r="E10" s="27"/>
      <c r="F10" s="27"/>
      <c r="G10" s="27"/>
      <c r="H10" s="27"/>
      <c r="I10" s="27"/>
      <c r="J10" s="27"/>
      <c r="K10" s="28"/>
      <c r="L10" s="12" t="str">
        <f t="shared" si="1"/>
        <v/>
      </c>
      <c r="M10" s="7"/>
      <c r="N10" s="7"/>
      <c r="O10" s="7"/>
      <c r="P10" s="204"/>
      <c r="Q10" s="205"/>
      <c r="R10" s="205"/>
      <c r="S10" s="205"/>
      <c r="T10" s="205"/>
      <c r="U10" s="205"/>
      <c r="V10" s="205"/>
      <c r="W10" s="205"/>
      <c r="X10" s="206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</row>
    <row r="11" spans="1:35" x14ac:dyDescent="0.25">
      <c r="A11" s="36" t="str">
        <f>IF(Orth!A11="","",Orth!A11)</f>
        <v>NOM 08</v>
      </c>
      <c r="B11" s="37" t="str">
        <f>IF(Orth!B11="","",Orth!B11)</f>
        <v>Prénom 08</v>
      </c>
      <c r="C11" s="115" t="str">
        <f t="shared" si="0"/>
        <v>NOM 08 Prénom 08</v>
      </c>
      <c r="D11" s="26"/>
      <c r="E11" s="27"/>
      <c r="F11" s="27"/>
      <c r="G11" s="27"/>
      <c r="H11" s="27"/>
      <c r="I11" s="27"/>
      <c r="J11" s="27"/>
      <c r="K11" s="28"/>
      <c r="L11" s="12" t="str">
        <f t="shared" si="1"/>
        <v/>
      </c>
      <c r="M11" s="7"/>
      <c r="N11" s="7"/>
      <c r="O11" s="7"/>
      <c r="P11" s="204"/>
      <c r="Q11" s="205"/>
      <c r="R11" s="205"/>
      <c r="S11" s="205"/>
      <c r="T11" s="205"/>
      <c r="U11" s="205"/>
      <c r="V11" s="205"/>
      <c r="W11" s="205"/>
      <c r="X11" s="206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</row>
    <row r="12" spans="1:35" x14ac:dyDescent="0.25">
      <c r="A12" s="36" t="str">
        <f>IF(Orth!A12="","",Orth!A12)</f>
        <v>NOM 09</v>
      </c>
      <c r="B12" s="37" t="str">
        <f>IF(Orth!B12="","",Orth!B12)</f>
        <v>Prénom 09</v>
      </c>
      <c r="C12" s="115" t="str">
        <f t="shared" si="0"/>
        <v>NOM 09 Prénom 09</v>
      </c>
      <c r="D12" s="26"/>
      <c r="E12" s="27"/>
      <c r="F12" s="27"/>
      <c r="G12" s="27"/>
      <c r="H12" s="27"/>
      <c r="I12" s="27"/>
      <c r="J12" s="27"/>
      <c r="K12" s="28"/>
      <c r="L12" s="12" t="str">
        <f t="shared" si="1"/>
        <v/>
      </c>
      <c r="M12" s="7"/>
      <c r="N12" s="7"/>
      <c r="O12" s="7"/>
      <c r="P12" s="204"/>
      <c r="Q12" s="205"/>
      <c r="R12" s="205"/>
      <c r="S12" s="205"/>
      <c r="T12" s="205"/>
      <c r="U12" s="205"/>
      <c r="V12" s="205"/>
      <c r="W12" s="205"/>
      <c r="X12" s="206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</row>
    <row r="13" spans="1:35" x14ac:dyDescent="0.25">
      <c r="A13" s="36" t="str">
        <f>IF(Orth!A13="","",Orth!A13)</f>
        <v>NOM 10</v>
      </c>
      <c r="B13" s="37" t="str">
        <f>IF(Orth!B13="","",Orth!B13)</f>
        <v>Prénom 10</v>
      </c>
      <c r="C13" s="115" t="str">
        <f t="shared" si="0"/>
        <v>NOM 10 Prénom 10</v>
      </c>
      <c r="D13" s="26"/>
      <c r="E13" s="27"/>
      <c r="F13" s="27"/>
      <c r="G13" s="27"/>
      <c r="H13" s="27"/>
      <c r="I13" s="27"/>
      <c r="J13" s="27"/>
      <c r="K13" s="28"/>
      <c r="L13" s="12" t="str">
        <f t="shared" si="1"/>
        <v/>
      </c>
      <c r="M13" s="7"/>
      <c r="N13" s="7"/>
      <c r="O13" s="7"/>
      <c r="P13" s="204"/>
      <c r="Q13" s="205"/>
      <c r="R13" s="205"/>
      <c r="S13" s="205"/>
      <c r="T13" s="205"/>
      <c r="U13" s="205"/>
      <c r="V13" s="205"/>
      <c r="W13" s="205"/>
      <c r="X13" s="206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</row>
    <row r="14" spans="1:35" x14ac:dyDescent="0.25">
      <c r="A14" s="36" t="str">
        <f>IF(Orth!A14="","",Orth!A14)</f>
        <v>NOM 11</v>
      </c>
      <c r="B14" s="37" t="str">
        <f>IF(Orth!B14="","",Orth!B14)</f>
        <v>Prénom 11</v>
      </c>
      <c r="C14" s="115" t="str">
        <f t="shared" si="0"/>
        <v>NOM 11 Prénom 11</v>
      </c>
      <c r="D14" s="26"/>
      <c r="E14" s="27"/>
      <c r="F14" s="27"/>
      <c r="G14" s="27"/>
      <c r="H14" s="27"/>
      <c r="I14" s="27"/>
      <c r="J14" s="27"/>
      <c r="K14" s="28"/>
      <c r="L14" s="12" t="str">
        <f t="shared" si="1"/>
        <v/>
      </c>
      <c r="M14" s="7"/>
      <c r="N14" s="7"/>
      <c r="O14" s="7"/>
      <c r="P14" s="204"/>
      <c r="Q14" s="205"/>
      <c r="R14" s="205"/>
      <c r="S14" s="205"/>
      <c r="T14" s="205"/>
      <c r="U14" s="205"/>
      <c r="V14" s="205"/>
      <c r="W14" s="205"/>
      <c r="X14" s="206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</row>
    <row r="15" spans="1:35" x14ac:dyDescent="0.25">
      <c r="A15" s="36" t="str">
        <f>IF(Orth!A15="","",Orth!A15)</f>
        <v>NOM 12</v>
      </c>
      <c r="B15" s="37" t="str">
        <f>IF(Orth!B15="","",Orth!B15)</f>
        <v>Prénom 12</v>
      </c>
      <c r="C15" s="115" t="str">
        <f t="shared" si="0"/>
        <v>NOM 12 Prénom 12</v>
      </c>
      <c r="D15" s="26"/>
      <c r="E15" s="27"/>
      <c r="F15" s="27"/>
      <c r="G15" s="27"/>
      <c r="H15" s="27"/>
      <c r="I15" s="27"/>
      <c r="J15" s="27"/>
      <c r="K15" s="28"/>
      <c r="L15" s="12" t="str">
        <f t="shared" si="1"/>
        <v/>
      </c>
      <c r="M15" s="7"/>
      <c r="N15" s="7"/>
      <c r="O15" s="7"/>
      <c r="P15" s="204"/>
      <c r="Q15" s="205"/>
      <c r="R15" s="205"/>
      <c r="S15" s="205"/>
      <c r="T15" s="205"/>
      <c r="U15" s="205"/>
      <c r="V15" s="205"/>
      <c r="W15" s="205"/>
      <c r="X15" s="206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</row>
    <row r="16" spans="1:35" x14ac:dyDescent="0.25">
      <c r="A16" s="36" t="str">
        <f>IF(Orth!A16="","",Orth!A16)</f>
        <v>NOM 13</v>
      </c>
      <c r="B16" s="37" t="str">
        <f>IF(Orth!B16="","",Orth!B16)</f>
        <v>Prénom 13</v>
      </c>
      <c r="C16" s="115" t="str">
        <f t="shared" si="0"/>
        <v>NOM 13 Prénom 13</v>
      </c>
      <c r="D16" s="26"/>
      <c r="E16" s="27"/>
      <c r="F16" s="27"/>
      <c r="G16" s="27"/>
      <c r="H16" s="27"/>
      <c r="I16" s="27"/>
      <c r="J16" s="27"/>
      <c r="K16" s="28"/>
      <c r="L16" s="12" t="str">
        <f t="shared" si="1"/>
        <v/>
      </c>
      <c r="M16" s="7"/>
      <c r="N16" s="7"/>
      <c r="O16" s="7"/>
      <c r="P16" s="204"/>
      <c r="Q16" s="205"/>
      <c r="R16" s="205"/>
      <c r="S16" s="205"/>
      <c r="T16" s="205"/>
      <c r="U16" s="205"/>
      <c r="V16" s="205"/>
      <c r="W16" s="205"/>
      <c r="X16" s="206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</row>
    <row r="17" spans="1:35" x14ac:dyDescent="0.25">
      <c r="A17" s="36" t="str">
        <f>IF(Orth!A17="","",Orth!A17)</f>
        <v>NOM 14</v>
      </c>
      <c r="B17" s="37" t="str">
        <f>IF(Orth!B17="","",Orth!B17)</f>
        <v>Prénom 14</v>
      </c>
      <c r="C17" s="115" t="str">
        <f t="shared" si="0"/>
        <v>NOM 14 Prénom 14</v>
      </c>
      <c r="D17" s="26"/>
      <c r="E17" s="27"/>
      <c r="F17" s="27"/>
      <c r="G17" s="27"/>
      <c r="H17" s="27"/>
      <c r="I17" s="27"/>
      <c r="J17" s="27"/>
      <c r="K17" s="28"/>
      <c r="L17" s="12" t="str">
        <f t="shared" si="1"/>
        <v/>
      </c>
      <c r="M17" s="7"/>
      <c r="N17" s="7"/>
      <c r="O17" s="7"/>
      <c r="P17" s="204"/>
      <c r="Q17" s="205"/>
      <c r="R17" s="205"/>
      <c r="S17" s="205"/>
      <c r="T17" s="205"/>
      <c r="U17" s="205"/>
      <c r="V17" s="205"/>
      <c r="W17" s="205"/>
      <c r="X17" s="206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</row>
    <row r="18" spans="1:35" x14ac:dyDescent="0.25">
      <c r="A18" s="36" t="str">
        <f>IF(Orth!A18="","",Orth!A18)</f>
        <v>NOM 15</v>
      </c>
      <c r="B18" s="37" t="str">
        <f>IF(Orth!B18="","",Orth!B18)</f>
        <v>Prénom 15</v>
      </c>
      <c r="C18" s="115" t="str">
        <f t="shared" si="0"/>
        <v>NOM 15 Prénom 15</v>
      </c>
      <c r="D18" s="26"/>
      <c r="E18" s="27"/>
      <c r="F18" s="27"/>
      <c r="G18" s="27"/>
      <c r="H18" s="27"/>
      <c r="I18" s="27"/>
      <c r="J18" s="27"/>
      <c r="K18" s="28"/>
      <c r="L18" s="12" t="str">
        <f t="shared" si="1"/>
        <v/>
      </c>
      <c r="M18" s="7"/>
      <c r="N18" s="7"/>
      <c r="O18" s="7"/>
      <c r="P18" s="204"/>
      <c r="Q18" s="205"/>
      <c r="R18" s="205"/>
      <c r="S18" s="205"/>
      <c r="T18" s="205"/>
      <c r="U18" s="205"/>
      <c r="V18" s="205"/>
      <c r="W18" s="205"/>
      <c r="X18" s="206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</row>
    <row r="19" spans="1:35" x14ac:dyDescent="0.25">
      <c r="A19" s="36" t="str">
        <f>IF(Orth!A19="","",Orth!A19)</f>
        <v>NOM 16</v>
      </c>
      <c r="B19" s="37" t="str">
        <f>IF(Orth!B19="","",Orth!B19)</f>
        <v>Prénom 16</v>
      </c>
      <c r="C19" s="115" t="str">
        <f t="shared" si="0"/>
        <v>NOM 16 Prénom 16</v>
      </c>
      <c r="D19" s="26"/>
      <c r="E19" s="27"/>
      <c r="F19" s="27"/>
      <c r="G19" s="27"/>
      <c r="H19" s="27"/>
      <c r="I19" s="27"/>
      <c r="J19" s="27"/>
      <c r="K19" s="28"/>
      <c r="L19" s="12" t="str">
        <f t="shared" si="1"/>
        <v/>
      </c>
      <c r="M19" s="7"/>
      <c r="N19" s="7"/>
      <c r="O19" s="7"/>
      <c r="P19" s="204"/>
      <c r="Q19" s="205"/>
      <c r="R19" s="205"/>
      <c r="S19" s="205"/>
      <c r="T19" s="205"/>
      <c r="U19" s="205"/>
      <c r="V19" s="205"/>
      <c r="W19" s="205"/>
      <c r="X19" s="206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</row>
    <row r="20" spans="1:35" x14ac:dyDescent="0.25">
      <c r="A20" s="36" t="str">
        <f>IF(Orth!A20="","",Orth!A20)</f>
        <v>NOM 17</v>
      </c>
      <c r="B20" s="37" t="str">
        <f>IF(Orth!B20="","",Orth!B20)</f>
        <v>Prénom 17</v>
      </c>
      <c r="C20" s="115" t="str">
        <f t="shared" si="0"/>
        <v>NOM 17 Prénom 17</v>
      </c>
      <c r="D20" s="26"/>
      <c r="E20" s="27"/>
      <c r="F20" s="27"/>
      <c r="G20" s="27"/>
      <c r="H20" s="27"/>
      <c r="I20" s="27"/>
      <c r="J20" s="27"/>
      <c r="K20" s="28"/>
      <c r="L20" s="12" t="str">
        <f t="shared" si="1"/>
        <v/>
      </c>
      <c r="M20" s="7"/>
      <c r="N20" s="7"/>
      <c r="O20" s="7"/>
      <c r="P20" s="204"/>
      <c r="Q20" s="205"/>
      <c r="R20" s="205"/>
      <c r="S20" s="205"/>
      <c r="T20" s="205"/>
      <c r="U20" s="205"/>
      <c r="V20" s="205"/>
      <c r="W20" s="205"/>
      <c r="X20" s="206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</row>
    <row r="21" spans="1:35" ht="15.75" thickBot="1" x14ac:dyDescent="0.3">
      <c r="A21" s="36" t="str">
        <f>IF(Orth!A21="","",Orth!A21)</f>
        <v>NOM 18</v>
      </c>
      <c r="B21" s="37" t="str">
        <f>IF(Orth!B21="","",Orth!B21)</f>
        <v>Prénom 18</v>
      </c>
      <c r="C21" s="115" t="str">
        <f t="shared" si="0"/>
        <v>NOM 18 Prénom 18</v>
      </c>
      <c r="D21" s="26"/>
      <c r="E21" s="27"/>
      <c r="F21" s="27"/>
      <c r="G21" s="27"/>
      <c r="H21" s="27"/>
      <c r="I21" s="27"/>
      <c r="J21" s="27"/>
      <c r="K21" s="28"/>
      <c r="L21" s="12" t="str">
        <f t="shared" si="1"/>
        <v/>
      </c>
      <c r="M21" s="7"/>
      <c r="N21" s="7"/>
      <c r="O21" s="7"/>
      <c r="P21" s="207"/>
      <c r="Q21" s="208"/>
      <c r="R21" s="208"/>
      <c r="S21" s="208"/>
      <c r="T21" s="208"/>
      <c r="U21" s="208"/>
      <c r="V21" s="208"/>
      <c r="W21" s="208"/>
      <c r="X21" s="209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</row>
    <row r="22" spans="1:35" x14ac:dyDescent="0.25">
      <c r="A22" s="36" t="str">
        <f>IF(Orth!A22="","",Orth!A22)</f>
        <v>NOM 19</v>
      </c>
      <c r="B22" s="37" t="str">
        <f>IF(Orth!B22="","",Orth!B22)</f>
        <v>Prénom 19</v>
      </c>
      <c r="C22" s="115" t="str">
        <f t="shared" si="0"/>
        <v>NOM 19 Prénom 19</v>
      </c>
      <c r="D22" s="26"/>
      <c r="E22" s="27"/>
      <c r="F22" s="27"/>
      <c r="G22" s="27"/>
      <c r="H22" s="27"/>
      <c r="I22" s="27"/>
      <c r="J22" s="27"/>
      <c r="K22" s="28"/>
      <c r="L22" s="12" t="str">
        <f t="shared" si="1"/>
        <v/>
      </c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</row>
    <row r="23" spans="1:35" ht="15.75" thickBot="1" x14ac:dyDescent="0.3">
      <c r="A23" s="36" t="str">
        <f>IF(Orth!A23="","",Orth!A23)</f>
        <v>NOM 20</v>
      </c>
      <c r="B23" s="37" t="str">
        <f>IF(Orth!B23="","",Orth!B23)</f>
        <v>Prénom 20</v>
      </c>
      <c r="C23" s="115" t="str">
        <f t="shared" si="0"/>
        <v>NOM 20 Prénom 20</v>
      </c>
      <c r="D23" s="26"/>
      <c r="E23" s="27"/>
      <c r="F23" s="27"/>
      <c r="G23" s="27"/>
      <c r="H23" s="27"/>
      <c r="I23" s="27"/>
      <c r="J23" s="27"/>
      <c r="K23" s="28"/>
      <c r="L23" s="12" t="str">
        <f t="shared" si="1"/>
        <v/>
      </c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</row>
    <row r="24" spans="1:35" ht="15.75" thickBot="1" x14ac:dyDescent="0.3">
      <c r="A24" s="36" t="str">
        <f>IF(Orth!A24="","",Orth!A24)</f>
        <v>NOM 21</v>
      </c>
      <c r="B24" s="37" t="str">
        <f>IF(Orth!B24="","",Orth!B24)</f>
        <v>Prénom 21</v>
      </c>
      <c r="C24" s="115" t="str">
        <f t="shared" si="0"/>
        <v>NOM 21 Prénom 21</v>
      </c>
      <c r="D24" s="26"/>
      <c r="E24" s="27"/>
      <c r="F24" s="27"/>
      <c r="G24" s="27"/>
      <c r="H24" s="27"/>
      <c r="I24" s="27"/>
      <c r="J24" s="27"/>
      <c r="K24" s="28"/>
      <c r="L24" s="12" t="str">
        <f t="shared" si="1"/>
        <v/>
      </c>
      <c r="M24" s="7"/>
      <c r="N24" s="7"/>
      <c r="O24" s="7"/>
      <c r="P24" s="7"/>
      <c r="Q24" s="211" t="s">
        <v>182</v>
      </c>
      <c r="R24" s="212"/>
      <c r="S24" s="7"/>
      <c r="T24" s="7"/>
      <c r="U24" s="7"/>
      <c r="V24" s="7"/>
      <c r="W24" s="7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</row>
    <row r="25" spans="1:35" ht="15.75" thickBot="1" x14ac:dyDescent="0.3">
      <c r="A25" s="36" t="str">
        <f>IF(Orth!A25="","",Orth!A25)</f>
        <v>NOM 22</v>
      </c>
      <c r="B25" s="37" t="str">
        <f>IF(Orth!B25="","",Orth!B25)</f>
        <v>Prénom 22</v>
      </c>
      <c r="C25" s="115" t="str">
        <f t="shared" si="0"/>
        <v>NOM 22 Prénom 22</v>
      </c>
      <c r="D25" s="26"/>
      <c r="E25" s="27"/>
      <c r="F25" s="27"/>
      <c r="G25" s="27"/>
      <c r="H25" s="27"/>
      <c r="I25" s="27"/>
      <c r="J25" s="27"/>
      <c r="K25" s="28"/>
      <c r="L25" s="12" t="str">
        <f t="shared" si="1"/>
        <v/>
      </c>
      <c r="M25" s="7"/>
      <c r="N25" s="7"/>
      <c r="O25" s="7"/>
      <c r="P25" s="7"/>
      <c r="Q25" s="213">
        <f>IF(COUNT(L4:L32)&gt;0,AVERAGE(L4:L32),"")</f>
        <v>8</v>
      </c>
      <c r="R25" s="214"/>
      <c r="S25" s="7"/>
      <c r="T25" s="7"/>
      <c r="U25" s="7"/>
      <c r="V25" s="7"/>
      <c r="W25" s="7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</row>
    <row r="26" spans="1:35" ht="15.75" thickBot="1" x14ac:dyDescent="0.3">
      <c r="A26" s="36" t="str">
        <f>IF(Orth!A26="","",Orth!A26)</f>
        <v>NOM 23</v>
      </c>
      <c r="B26" s="37" t="str">
        <f>IF(Orth!B26="","",Orth!B26)</f>
        <v>Prénom 23</v>
      </c>
      <c r="C26" s="115" t="str">
        <f t="shared" si="0"/>
        <v>NOM 23 Prénom 23</v>
      </c>
      <c r="D26" s="26"/>
      <c r="E26" s="27"/>
      <c r="F26" s="27"/>
      <c r="G26" s="27"/>
      <c r="H26" s="27"/>
      <c r="I26" s="27"/>
      <c r="J26" s="27"/>
      <c r="K26" s="28"/>
      <c r="L26" s="12" t="str">
        <f t="shared" si="1"/>
        <v/>
      </c>
      <c r="M26" s="7"/>
      <c r="N26" s="7"/>
      <c r="O26" s="7"/>
      <c r="P26" s="7"/>
      <c r="Q26" s="213"/>
      <c r="R26" s="214"/>
      <c r="S26" s="7"/>
      <c r="T26" s="7"/>
      <c r="U26" s="7"/>
      <c r="V26" s="7"/>
      <c r="W26" s="7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</row>
    <row r="27" spans="1:35" x14ac:dyDescent="0.25">
      <c r="A27" s="36" t="str">
        <f>IF(Orth!A27="","",Orth!A27)</f>
        <v>NOM 24</v>
      </c>
      <c r="B27" s="37" t="str">
        <f>IF(Orth!B27="","",Orth!B27)</f>
        <v>Prénom 24</v>
      </c>
      <c r="C27" s="115" t="str">
        <f t="shared" si="0"/>
        <v>NOM 24 Prénom 24</v>
      </c>
      <c r="D27" s="26"/>
      <c r="E27" s="27"/>
      <c r="F27" s="27"/>
      <c r="G27" s="27"/>
      <c r="H27" s="27"/>
      <c r="I27" s="27"/>
      <c r="J27" s="27"/>
      <c r="K27" s="28"/>
      <c r="L27" s="12" t="str">
        <f t="shared" si="1"/>
        <v/>
      </c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</row>
    <row r="28" spans="1:35" x14ac:dyDescent="0.25">
      <c r="A28" s="36" t="str">
        <f>IF(Orth!A28="","",Orth!A28)</f>
        <v>NOM 25</v>
      </c>
      <c r="B28" s="37" t="str">
        <f>IF(Orth!B28="","",Orth!B28)</f>
        <v>Prénom 25</v>
      </c>
      <c r="C28" s="115" t="str">
        <f t="shared" si="0"/>
        <v>NOM 25 Prénom 25</v>
      </c>
      <c r="D28" s="26"/>
      <c r="E28" s="27"/>
      <c r="F28" s="27"/>
      <c r="G28" s="27"/>
      <c r="H28" s="27"/>
      <c r="I28" s="27"/>
      <c r="J28" s="27"/>
      <c r="K28" s="28"/>
      <c r="L28" s="12" t="str">
        <f t="shared" si="1"/>
        <v/>
      </c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</row>
    <row r="29" spans="1:35" x14ac:dyDescent="0.25">
      <c r="A29" s="36" t="str">
        <f>IF(Orth!A29="","",Orth!A29)</f>
        <v>NOM 26</v>
      </c>
      <c r="B29" s="37" t="str">
        <f>IF(Orth!B29="","",Orth!B29)</f>
        <v>Prénom 26</v>
      </c>
      <c r="C29" s="115" t="str">
        <f t="shared" si="0"/>
        <v>NOM 26 Prénom 26</v>
      </c>
      <c r="D29" s="26"/>
      <c r="E29" s="27"/>
      <c r="F29" s="27"/>
      <c r="G29" s="27"/>
      <c r="H29" s="27"/>
      <c r="I29" s="27"/>
      <c r="J29" s="27"/>
      <c r="K29" s="28"/>
      <c r="L29" s="12" t="str">
        <f t="shared" si="1"/>
        <v/>
      </c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</row>
    <row r="30" spans="1:35" x14ac:dyDescent="0.25">
      <c r="A30" s="36" t="str">
        <f>IF(Orth!A30="","",Orth!A30)</f>
        <v>NOM 27</v>
      </c>
      <c r="B30" s="37" t="str">
        <f>IF(Orth!B30="","",Orth!B30)</f>
        <v>Prénom 27</v>
      </c>
      <c r="C30" s="115" t="str">
        <f t="shared" si="0"/>
        <v>NOM 27 Prénom 27</v>
      </c>
      <c r="D30" s="26"/>
      <c r="E30" s="27"/>
      <c r="F30" s="27"/>
      <c r="G30" s="27"/>
      <c r="H30" s="27"/>
      <c r="I30" s="27"/>
      <c r="J30" s="27"/>
      <c r="K30" s="28"/>
      <c r="L30" s="12" t="str">
        <f t="shared" si="1"/>
        <v/>
      </c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</row>
    <row r="31" spans="1:35" x14ac:dyDescent="0.25">
      <c r="A31" s="36" t="str">
        <f>IF(Orth!A31="","",Orth!A31)</f>
        <v>NOM 28</v>
      </c>
      <c r="B31" s="37" t="str">
        <f>IF(Orth!B31="","",Orth!B31)</f>
        <v>Prénom 28</v>
      </c>
      <c r="C31" s="115" t="str">
        <f t="shared" si="0"/>
        <v>NOM 28 Prénom 28</v>
      </c>
      <c r="D31" s="26"/>
      <c r="E31" s="27"/>
      <c r="F31" s="27"/>
      <c r="G31" s="27"/>
      <c r="H31" s="27"/>
      <c r="I31" s="27"/>
      <c r="J31" s="27"/>
      <c r="K31" s="28"/>
      <c r="L31" s="12" t="str">
        <f t="shared" si="1"/>
        <v/>
      </c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</row>
    <row r="32" spans="1:35" ht="15.75" thickBot="1" x14ac:dyDescent="0.3">
      <c r="A32" s="38" t="str">
        <f>IF(Orth!A32="","",Orth!A32)</f>
        <v>NOM 29</v>
      </c>
      <c r="B32" s="39" t="str">
        <f>IF(Orth!B32="","",Orth!B32)</f>
        <v>Prénom 29</v>
      </c>
      <c r="C32" s="116" t="str">
        <f t="shared" si="0"/>
        <v>NOM 29 Prénom 29</v>
      </c>
      <c r="D32" s="29"/>
      <c r="E32" s="30"/>
      <c r="F32" s="30"/>
      <c r="G32" s="30"/>
      <c r="H32" s="30"/>
      <c r="I32" s="30"/>
      <c r="J32" s="30"/>
      <c r="K32" s="31"/>
      <c r="L32" s="43" t="str">
        <f t="shared" si="1"/>
        <v/>
      </c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</row>
    <row r="33" spans="1:35" x14ac:dyDescent="0.25">
      <c r="A33" s="5"/>
      <c r="B33" s="5"/>
      <c r="C33" s="5"/>
      <c r="D33" s="6"/>
      <c r="E33" s="6"/>
      <c r="F33" s="6"/>
      <c r="G33" s="6"/>
      <c r="H33" s="6"/>
      <c r="I33" s="6"/>
      <c r="J33" s="6"/>
      <c r="K33" s="6"/>
      <c r="L33" s="7" t="str">
        <f t="shared" ref="L33" si="2">IF(D33="","",AVERAGE(D33:K33))</f>
        <v/>
      </c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</row>
    <row r="34" spans="1:35" x14ac:dyDescent="0.25">
      <c r="A34" s="5"/>
      <c r="B34" s="5"/>
      <c r="C34" s="5"/>
      <c r="D34" s="6"/>
      <c r="E34" s="6"/>
      <c r="F34" s="6"/>
      <c r="G34" s="6"/>
      <c r="H34" s="6"/>
      <c r="I34" s="6"/>
      <c r="J34" s="6"/>
      <c r="K34" s="6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</row>
    <row r="35" spans="1:35" x14ac:dyDescent="0.25">
      <c r="A35" s="5"/>
      <c r="B35" s="5"/>
      <c r="C35" s="5"/>
      <c r="D35" s="6"/>
      <c r="E35" s="6"/>
      <c r="F35" s="6"/>
      <c r="G35" s="6"/>
      <c r="H35" s="6"/>
      <c r="I35" s="6"/>
      <c r="J35" s="6"/>
      <c r="K35" s="6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</row>
    <row r="36" spans="1:35" x14ac:dyDescent="0.25">
      <c r="A36" s="5"/>
      <c r="B36" s="5"/>
      <c r="C36" s="5"/>
      <c r="D36" s="6"/>
      <c r="E36" s="6"/>
      <c r="F36" s="6"/>
      <c r="G36" s="6"/>
      <c r="H36" s="6"/>
      <c r="I36" s="6"/>
      <c r="J36" s="6"/>
      <c r="K36" s="6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</row>
    <row r="37" spans="1:35" x14ac:dyDescent="0.25">
      <c r="A37" s="5"/>
      <c r="B37" s="5"/>
      <c r="C37" s="5"/>
      <c r="D37" s="6"/>
      <c r="E37" s="6"/>
      <c r="F37" s="6"/>
      <c r="G37" s="6"/>
      <c r="H37" s="6"/>
      <c r="I37" s="6"/>
      <c r="J37" s="6"/>
      <c r="K37" s="6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</row>
    <row r="38" spans="1:35" x14ac:dyDescent="0.25">
      <c r="A38" s="5"/>
      <c r="B38" s="5"/>
      <c r="C38" s="5"/>
      <c r="D38" s="6"/>
      <c r="E38" s="6"/>
      <c r="F38" s="6"/>
      <c r="G38" s="6"/>
      <c r="H38" s="6"/>
      <c r="I38" s="6"/>
      <c r="J38" s="6"/>
      <c r="K38" s="6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</row>
    <row r="39" spans="1:35" x14ac:dyDescent="0.25">
      <c r="A39" s="5"/>
      <c r="B39" s="5"/>
      <c r="C39" s="5"/>
      <c r="D39" s="6"/>
      <c r="E39" s="6"/>
      <c r="F39" s="6"/>
      <c r="G39" s="6"/>
      <c r="H39" s="6"/>
      <c r="I39" s="6"/>
      <c r="J39" s="6"/>
      <c r="K39" s="6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</row>
    <row r="40" spans="1:35" x14ac:dyDescent="0.25">
      <c r="A40" s="5"/>
      <c r="B40" s="5"/>
      <c r="C40" s="5"/>
      <c r="D40" s="6"/>
      <c r="E40" s="6"/>
      <c r="F40" s="6"/>
      <c r="G40" s="6"/>
      <c r="H40" s="6"/>
      <c r="I40" s="6"/>
      <c r="J40" s="6"/>
      <c r="K40" s="6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</row>
    <row r="41" spans="1:35" x14ac:dyDescent="0.25">
      <c r="A41" s="5"/>
      <c r="B41" s="5"/>
      <c r="C41" s="5"/>
      <c r="D41" s="6"/>
      <c r="E41" s="6"/>
      <c r="F41" s="6"/>
      <c r="G41" s="6"/>
      <c r="H41" s="6"/>
      <c r="I41" s="6"/>
      <c r="J41" s="6"/>
      <c r="K41" s="6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</row>
    <row r="42" spans="1:35" x14ac:dyDescent="0.25">
      <c r="A42" s="5"/>
      <c r="B42" s="5"/>
      <c r="C42" s="5"/>
      <c r="D42" s="6"/>
      <c r="E42" s="6"/>
      <c r="F42" s="6"/>
      <c r="G42" s="6"/>
      <c r="H42" s="6"/>
      <c r="I42" s="6"/>
      <c r="J42" s="6"/>
      <c r="K42" s="6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</row>
    <row r="43" spans="1:35" x14ac:dyDescent="0.25">
      <c r="A43" s="5"/>
      <c r="B43" s="5"/>
      <c r="C43" s="5"/>
      <c r="D43" s="6"/>
      <c r="E43" s="6"/>
      <c r="F43" s="6"/>
      <c r="G43" s="6"/>
      <c r="H43" s="6"/>
      <c r="I43" s="6"/>
      <c r="J43" s="6"/>
      <c r="K43" s="6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</row>
    <row r="44" spans="1:35" x14ac:dyDescent="0.25">
      <c r="A44" s="5"/>
      <c r="B44" s="5"/>
      <c r="C44" s="5"/>
      <c r="D44" s="6"/>
      <c r="E44" s="6"/>
      <c r="F44" s="6"/>
      <c r="G44" s="6"/>
      <c r="H44" s="6"/>
      <c r="I44" s="6"/>
      <c r="J44" s="6"/>
      <c r="K44" s="6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</row>
    <row r="45" spans="1:35" x14ac:dyDescent="0.25">
      <c r="A45" s="5"/>
      <c r="B45" s="5"/>
      <c r="C45" s="5"/>
      <c r="D45" s="6"/>
      <c r="E45" s="6"/>
      <c r="F45" s="6"/>
      <c r="G45" s="6"/>
      <c r="H45" s="6"/>
      <c r="I45" s="6"/>
      <c r="J45" s="6"/>
      <c r="K45" s="6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</row>
    <row r="46" spans="1:35" x14ac:dyDescent="0.25">
      <c r="A46" s="5"/>
      <c r="B46" s="5"/>
      <c r="C46" s="5"/>
      <c r="D46" s="6"/>
      <c r="E46" s="6"/>
      <c r="F46" s="6"/>
      <c r="G46" s="6"/>
      <c r="H46" s="6"/>
      <c r="I46" s="6"/>
      <c r="J46" s="6"/>
      <c r="K46" s="6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</row>
    <row r="47" spans="1:35" x14ac:dyDescent="0.25">
      <c r="A47" s="5"/>
      <c r="B47" s="5"/>
      <c r="C47" s="5"/>
      <c r="D47" s="6"/>
      <c r="E47" s="6"/>
      <c r="F47" s="6"/>
      <c r="G47" s="6"/>
      <c r="H47" s="6"/>
      <c r="I47" s="6"/>
      <c r="J47" s="6"/>
      <c r="K47" s="6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</row>
    <row r="48" spans="1:35" x14ac:dyDescent="0.25">
      <c r="A48" s="5"/>
      <c r="B48" s="5"/>
      <c r="C48" s="5"/>
      <c r="D48" s="6"/>
      <c r="E48" s="6"/>
      <c r="F48" s="6"/>
      <c r="G48" s="6"/>
      <c r="H48" s="6"/>
      <c r="I48" s="6"/>
      <c r="J48" s="6"/>
      <c r="K48" s="6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</row>
    <row r="49" spans="1:35" x14ac:dyDescent="0.25">
      <c r="A49" s="5"/>
      <c r="B49" s="5"/>
      <c r="C49" s="5"/>
      <c r="D49" s="6"/>
      <c r="E49" s="6"/>
      <c r="F49" s="6"/>
      <c r="G49" s="6"/>
      <c r="H49" s="6"/>
      <c r="I49" s="6"/>
      <c r="J49" s="6"/>
      <c r="K49" s="6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</row>
    <row r="50" spans="1:35" x14ac:dyDescent="0.25">
      <c r="A50" s="5"/>
      <c r="B50" s="5"/>
      <c r="C50" s="5"/>
      <c r="D50" s="6"/>
      <c r="E50" s="6"/>
      <c r="F50" s="6"/>
      <c r="G50" s="6"/>
      <c r="H50" s="6"/>
      <c r="I50" s="6"/>
      <c r="J50" s="6"/>
      <c r="K50" s="6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</row>
    <row r="51" spans="1:35" x14ac:dyDescent="0.25">
      <c r="A51" s="5"/>
      <c r="B51" s="5"/>
      <c r="C51" s="5"/>
      <c r="D51" s="6"/>
      <c r="E51" s="6"/>
      <c r="F51" s="6"/>
      <c r="G51" s="6"/>
      <c r="H51" s="6"/>
      <c r="I51" s="6"/>
      <c r="J51" s="6"/>
      <c r="K51" s="6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</row>
    <row r="52" spans="1:35" x14ac:dyDescent="0.25">
      <c r="A52" s="5"/>
      <c r="B52" s="5"/>
      <c r="C52" s="5"/>
      <c r="D52" s="6"/>
      <c r="E52" s="6"/>
      <c r="F52" s="6"/>
      <c r="G52" s="6"/>
      <c r="H52" s="6"/>
      <c r="I52" s="6"/>
      <c r="J52" s="6"/>
      <c r="K52" s="6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</row>
    <row r="53" spans="1:35" x14ac:dyDescent="0.25">
      <c r="A53" s="5"/>
      <c r="B53" s="5"/>
      <c r="C53" s="5"/>
      <c r="D53" s="6"/>
      <c r="E53" s="6"/>
      <c r="F53" s="6"/>
      <c r="G53" s="6"/>
      <c r="H53" s="6"/>
      <c r="I53" s="6"/>
      <c r="J53" s="6"/>
      <c r="K53" s="6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</row>
    <row r="54" spans="1:35" x14ac:dyDescent="0.25">
      <c r="A54" s="5"/>
      <c r="B54" s="5"/>
      <c r="C54" s="5"/>
      <c r="D54" s="6"/>
      <c r="E54" s="6"/>
      <c r="F54" s="6"/>
      <c r="G54" s="6"/>
      <c r="H54" s="6"/>
      <c r="I54" s="6"/>
      <c r="J54" s="6"/>
      <c r="K54" s="6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</row>
    <row r="55" spans="1:35" x14ac:dyDescent="0.25">
      <c r="A55" s="5"/>
      <c r="B55" s="5"/>
      <c r="C55" s="5"/>
      <c r="D55" s="6"/>
      <c r="E55" s="6"/>
      <c r="F55" s="6"/>
      <c r="G55" s="6"/>
      <c r="H55" s="6"/>
      <c r="I55" s="6"/>
      <c r="J55" s="6"/>
      <c r="K55" s="6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</row>
    <row r="56" spans="1:35" x14ac:dyDescent="0.25">
      <c r="A56" s="5"/>
      <c r="B56" s="5"/>
      <c r="C56" s="5"/>
      <c r="D56" s="6"/>
      <c r="E56" s="6"/>
      <c r="F56" s="6"/>
      <c r="G56" s="6"/>
      <c r="H56" s="6"/>
      <c r="I56" s="6"/>
      <c r="J56" s="6"/>
      <c r="K56" s="6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</row>
    <row r="57" spans="1:35" x14ac:dyDescent="0.25">
      <c r="A57" s="5"/>
      <c r="B57" s="5"/>
      <c r="C57" s="5"/>
      <c r="D57" s="6"/>
      <c r="E57" s="6"/>
      <c r="F57" s="6"/>
      <c r="G57" s="6"/>
      <c r="H57" s="6"/>
      <c r="I57" s="6"/>
      <c r="J57" s="6"/>
      <c r="K57" s="6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</row>
    <row r="58" spans="1:35" x14ac:dyDescent="0.25">
      <c r="A58" s="5"/>
      <c r="B58" s="5"/>
      <c r="C58" s="5"/>
      <c r="D58" s="6"/>
      <c r="E58" s="6"/>
      <c r="F58" s="6"/>
      <c r="G58" s="6"/>
      <c r="H58" s="6"/>
      <c r="I58" s="6"/>
      <c r="J58" s="6"/>
      <c r="K58" s="6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</row>
    <row r="59" spans="1:35" x14ac:dyDescent="0.25">
      <c r="A59" s="5"/>
      <c r="B59" s="5"/>
      <c r="C59" s="5"/>
      <c r="D59" s="6"/>
      <c r="E59" s="6"/>
      <c r="F59" s="6"/>
      <c r="G59" s="6"/>
      <c r="H59" s="6"/>
      <c r="I59" s="6"/>
      <c r="J59" s="6"/>
      <c r="K59" s="6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</row>
    <row r="60" spans="1:35" x14ac:dyDescent="0.25">
      <c r="A60" s="5"/>
      <c r="B60" s="5"/>
      <c r="C60" s="5"/>
      <c r="D60" s="6"/>
      <c r="E60" s="6"/>
      <c r="F60" s="6"/>
      <c r="G60" s="6"/>
      <c r="H60" s="6"/>
      <c r="I60" s="6"/>
      <c r="J60" s="6"/>
      <c r="K60" s="6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</row>
    <row r="61" spans="1:35" x14ac:dyDescent="0.25">
      <c r="A61" s="5"/>
      <c r="B61" s="5"/>
      <c r="C61" s="5"/>
      <c r="D61" s="6"/>
      <c r="E61" s="6"/>
      <c r="F61" s="6"/>
      <c r="G61" s="6"/>
      <c r="H61" s="6"/>
      <c r="I61" s="6"/>
      <c r="J61" s="6"/>
      <c r="K61" s="6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</row>
    <row r="62" spans="1:35" x14ac:dyDescent="0.25">
      <c r="A62" s="5"/>
      <c r="B62" s="5"/>
      <c r="C62" s="5"/>
      <c r="D62" s="6"/>
      <c r="E62" s="6"/>
      <c r="F62" s="6"/>
      <c r="G62" s="6"/>
      <c r="H62" s="6"/>
      <c r="I62" s="6"/>
      <c r="J62" s="6"/>
      <c r="K62" s="6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</row>
    <row r="63" spans="1:35" x14ac:dyDescent="0.25">
      <c r="A63" s="5"/>
      <c r="B63" s="5"/>
      <c r="C63" s="5"/>
      <c r="D63" s="6"/>
      <c r="E63" s="6"/>
      <c r="F63" s="6"/>
      <c r="G63" s="6"/>
      <c r="H63" s="6"/>
      <c r="I63" s="6"/>
      <c r="J63" s="6"/>
      <c r="K63" s="6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</row>
    <row r="64" spans="1:35" x14ac:dyDescent="0.25">
      <c r="A64" s="5"/>
      <c r="B64" s="5"/>
      <c r="C64" s="5"/>
      <c r="D64" s="6"/>
      <c r="E64" s="6"/>
      <c r="F64" s="6"/>
      <c r="G64" s="6"/>
      <c r="H64" s="6"/>
      <c r="I64" s="6"/>
      <c r="J64" s="6"/>
      <c r="K64" s="6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</row>
    <row r="65" spans="1:35" x14ac:dyDescent="0.25">
      <c r="A65" s="5"/>
      <c r="B65" s="5"/>
      <c r="C65" s="5"/>
      <c r="D65" s="6"/>
      <c r="E65" s="6"/>
      <c r="F65" s="6"/>
      <c r="G65" s="6"/>
      <c r="H65" s="6"/>
      <c r="I65" s="6"/>
      <c r="J65" s="6"/>
      <c r="K65" s="6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</row>
    <row r="66" spans="1:35" x14ac:dyDescent="0.25">
      <c r="A66" s="5"/>
      <c r="B66" s="5"/>
      <c r="C66" s="5"/>
      <c r="D66" s="6"/>
      <c r="E66" s="6"/>
      <c r="F66" s="6"/>
      <c r="G66" s="6"/>
      <c r="H66" s="6"/>
      <c r="I66" s="6"/>
      <c r="J66" s="6"/>
      <c r="K66" s="6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</row>
    <row r="67" spans="1:35" x14ac:dyDescent="0.25">
      <c r="A67" s="5"/>
      <c r="B67" s="5"/>
      <c r="C67" s="5"/>
      <c r="D67" s="6"/>
      <c r="E67" s="6"/>
      <c r="F67" s="6"/>
      <c r="G67" s="6"/>
      <c r="H67" s="6"/>
      <c r="I67" s="6"/>
      <c r="J67" s="6"/>
      <c r="K67" s="6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</row>
    <row r="68" spans="1:35" x14ac:dyDescent="0.25">
      <c r="A68" s="5"/>
      <c r="B68" s="5"/>
      <c r="C68" s="5"/>
      <c r="D68" s="6"/>
      <c r="E68" s="6"/>
      <c r="F68" s="6"/>
      <c r="G68" s="6"/>
      <c r="H68" s="6"/>
      <c r="I68" s="6"/>
      <c r="J68" s="6"/>
      <c r="K68" s="6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</row>
    <row r="69" spans="1:35" x14ac:dyDescent="0.25">
      <c r="A69" s="5"/>
      <c r="B69" s="5"/>
      <c r="C69" s="5"/>
      <c r="D69" s="6"/>
      <c r="E69" s="6"/>
      <c r="F69" s="6"/>
      <c r="G69" s="6"/>
      <c r="H69" s="6"/>
      <c r="I69" s="6"/>
      <c r="J69" s="6"/>
      <c r="K69" s="6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</row>
    <row r="70" spans="1:35" x14ac:dyDescent="0.25">
      <c r="A70" s="5"/>
      <c r="B70" s="5"/>
      <c r="C70" s="5"/>
      <c r="D70" s="6"/>
      <c r="E70" s="6"/>
      <c r="F70" s="6"/>
      <c r="G70" s="6"/>
      <c r="H70" s="6"/>
      <c r="I70" s="6"/>
      <c r="J70" s="6"/>
      <c r="K70" s="6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</row>
    <row r="71" spans="1:35" x14ac:dyDescent="0.25">
      <c r="A71" s="5"/>
      <c r="B71" s="5"/>
      <c r="C71" s="5"/>
      <c r="D71" s="6"/>
      <c r="E71" s="6"/>
      <c r="F71" s="6"/>
      <c r="G71" s="6"/>
      <c r="H71" s="6"/>
      <c r="I71" s="6"/>
      <c r="J71" s="6"/>
      <c r="K71" s="6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</row>
  </sheetData>
  <sheetProtection sheet="1" objects="1" scenarios="1"/>
  <mergeCells count="5">
    <mergeCell ref="D1:K1"/>
    <mergeCell ref="A1:B1"/>
    <mergeCell ref="P3:X21"/>
    <mergeCell ref="Q24:R24"/>
    <mergeCell ref="Q25:R26"/>
  </mergeCells>
  <pageMargins left="0.7" right="0.7" top="0.75" bottom="0.75" header="0.3" footer="0.3"/>
  <drawing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00FF"/>
  </sheetPr>
  <dimension ref="A1:AI71"/>
  <sheetViews>
    <sheetView workbookViewId="0">
      <selection sqref="A1:B1"/>
    </sheetView>
  </sheetViews>
  <sheetFormatPr baseColWidth="10" defaultRowHeight="15" x14ac:dyDescent="0.25"/>
  <cols>
    <col min="1" max="2" width="20.7109375" style="34" customWidth="1"/>
    <col min="3" max="3" width="35.7109375" style="34" customWidth="1"/>
    <col min="4" max="4" width="7.140625" style="35" bestFit="1" customWidth="1"/>
    <col min="5" max="5" width="6.7109375" style="35" customWidth="1"/>
    <col min="6" max="6" width="2.7109375" style="35" customWidth="1"/>
    <col min="7" max="7" width="16.28515625" style="35" customWidth="1"/>
    <col min="8" max="8" width="2.7109375" style="35" customWidth="1"/>
    <col min="9" max="9" width="16.28515625" style="35" customWidth="1"/>
    <col min="10" max="10" width="2.7109375" style="35" customWidth="1"/>
    <col min="11" max="11" width="16.28515625" style="35" customWidth="1"/>
    <col min="12" max="12" width="2.7109375" style="33" customWidth="1"/>
    <col min="13" max="13" width="16.28515625" style="1" customWidth="1"/>
    <col min="14" max="14" width="2.7109375" style="1" customWidth="1"/>
    <col min="15" max="15" width="11.42578125" style="1"/>
    <col min="16" max="16" width="11.42578125" style="1" customWidth="1"/>
    <col min="17" max="23" width="11.42578125" style="1"/>
  </cols>
  <sheetData>
    <row r="1" spans="1:35" ht="15.75" thickBot="1" x14ac:dyDescent="0.3">
      <c r="A1" s="238" t="s">
        <v>169</v>
      </c>
      <c r="B1" s="239"/>
      <c r="C1" s="112" t="str">
        <f>Orth!C1</f>
        <v>Période 1 - septembre-octobre</v>
      </c>
      <c r="D1" s="106"/>
      <c r="E1" s="106"/>
      <c r="F1" s="106"/>
      <c r="G1" s="106"/>
      <c r="H1" s="106"/>
      <c r="I1" s="106"/>
      <c r="J1" s="106"/>
      <c r="K1" s="106"/>
      <c r="L1" s="74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</row>
    <row r="2" spans="1:35" ht="15.75" thickBot="1" x14ac:dyDescent="0.3">
      <c r="A2" s="113"/>
      <c r="B2" s="113"/>
      <c r="C2" s="113"/>
      <c r="D2" s="75"/>
      <c r="E2" s="75"/>
      <c r="F2" s="75"/>
      <c r="G2" s="75"/>
      <c r="H2" s="75"/>
      <c r="I2" s="75"/>
      <c r="J2" s="75"/>
      <c r="K2" s="75"/>
      <c r="L2" s="74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</row>
    <row r="3" spans="1:35" ht="15.75" thickBot="1" x14ac:dyDescent="0.3">
      <c r="A3" s="4" t="s">
        <v>0</v>
      </c>
      <c r="B3" s="14" t="s">
        <v>1</v>
      </c>
      <c r="C3" s="16" t="s">
        <v>46</v>
      </c>
      <c r="D3" s="108" t="s">
        <v>170</v>
      </c>
      <c r="E3" s="72"/>
      <c r="F3" s="240"/>
      <c r="G3" s="241"/>
      <c r="H3" s="241"/>
      <c r="I3" s="241"/>
      <c r="J3" s="241"/>
      <c r="K3" s="241"/>
      <c r="L3" s="241"/>
      <c r="M3" s="241"/>
      <c r="N3" s="242"/>
      <c r="O3" s="7"/>
      <c r="P3" s="7"/>
      <c r="Q3" s="7"/>
      <c r="R3" s="7"/>
      <c r="S3" s="7"/>
      <c r="T3" s="7"/>
      <c r="U3" s="7"/>
      <c r="V3" s="7"/>
      <c r="W3" s="7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</row>
    <row r="4" spans="1:35" x14ac:dyDescent="0.25">
      <c r="A4" s="117" t="str">
        <f>Orth!A4</f>
        <v>NOM 01</v>
      </c>
      <c r="B4" s="118" t="str">
        <f>Orth!B4</f>
        <v>Prénom 01</v>
      </c>
      <c r="C4" s="119" t="str">
        <f>Orth!C4</f>
        <v>NOM 01 Prénom 01</v>
      </c>
      <c r="D4" s="109">
        <v>2</v>
      </c>
      <c r="E4" s="73"/>
      <c r="F4" s="243"/>
      <c r="G4" s="244"/>
      <c r="H4" s="244"/>
      <c r="I4" s="244"/>
      <c r="J4" s="244"/>
      <c r="K4" s="244"/>
      <c r="L4" s="244"/>
      <c r="M4" s="244"/>
      <c r="N4" s="245"/>
      <c r="O4" s="7"/>
      <c r="P4" s="7"/>
      <c r="Q4" s="7"/>
      <c r="R4" s="7"/>
      <c r="S4" s="7"/>
      <c r="T4" s="7"/>
      <c r="U4" s="7"/>
      <c r="V4" s="7"/>
      <c r="W4" s="7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</row>
    <row r="5" spans="1:35" x14ac:dyDescent="0.25">
      <c r="A5" s="120" t="str">
        <f>Orth!A5</f>
        <v>NOM 02</v>
      </c>
      <c r="B5" s="121" t="str">
        <f>Orth!B5</f>
        <v>Prénom 02</v>
      </c>
      <c r="C5" s="122" t="str">
        <f>Orth!C5</f>
        <v>NOM 02 Prénom 02</v>
      </c>
      <c r="D5" s="110"/>
      <c r="E5" s="73"/>
      <c r="F5" s="243"/>
      <c r="G5" s="244"/>
      <c r="H5" s="244"/>
      <c r="I5" s="244"/>
      <c r="J5" s="244"/>
      <c r="K5" s="244"/>
      <c r="L5" s="244"/>
      <c r="M5" s="244"/>
      <c r="N5" s="245"/>
      <c r="O5" s="7"/>
      <c r="P5" s="7"/>
      <c r="Q5" s="7"/>
      <c r="R5" s="7"/>
      <c r="S5" s="7"/>
      <c r="T5" s="7"/>
      <c r="U5" s="7"/>
      <c r="V5" s="7"/>
      <c r="W5" s="7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</row>
    <row r="6" spans="1:35" x14ac:dyDescent="0.25">
      <c r="A6" s="120" t="str">
        <f>Orth!A6</f>
        <v>NOM 03</v>
      </c>
      <c r="B6" s="121" t="str">
        <f>Orth!B6</f>
        <v>Prénom 03</v>
      </c>
      <c r="C6" s="122" t="str">
        <f>Orth!C6</f>
        <v>NOM 03 Prénom 03</v>
      </c>
      <c r="D6" s="110"/>
      <c r="E6" s="73"/>
      <c r="F6" s="243"/>
      <c r="G6" s="244"/>
      <c r="H6" s="244"/>
      <c r="I6" s="244"/>
      <c r="J6" s="244"/>
      <c r="K6" s="244"/>
      <c r="L6" s="244"/>
      <c r="M6" s="244"/>
      <c r="N6" s="245"/>
      <c r="O6" s="7"/>
      <c r="P6" s="7"/>
      <c r="Q6" s="7"/>
      <c r="R6" s="7"/>
      <c r="S6" s="7"/>
      <c r="T6" s="7"/>
      <c r="U6" s="7"/>
      <c r="V6" s="7"/>
      <c r="W6" s="7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x14ac:dyDescent="0.25">
      <c r="A7" s="120" t="str">
        <f>Orth!A7</f>
        <v>NOM 04</v>
      </c>
      <c r="B7" s="121" t="str">
        <f>Orth!B7</f>
        <v>Prénom 04</v>
      </c>
      <c r="C7" s="122" t="str">
        <f>Orth!C7</f>
        <v>NOM 04 Prénom 04</v>
      </c>
      <c r="D7" s="110"/>
      <c r="E7" s="73"/>
      <c r="F7" s="243"/>
      <c r="G7" s="244"/>
      <c r="H7" s="244"/>
      <c r="I7" s="244"/>
      <c r="J7" s="244"/>
      <c r="K7" s="244"/>
      <c r="L7" s="244"/>
      <c r="M7" s="244"/>
      <c r="N7" s="245"/>
      <c r="O7" s="7"/>
      <c r="P7" s="7"/>
      <c r="Q7" s="7"/>
      <c r="R7" s="7"/>
      <c r="S7" s="7"/>
      <c r="T7" s="7"/>
      <c r="U7" s="7"/>
      <c r="V7" s="7"/>
      <c r="W7" s="7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</row>
    <row r="8" spans="1:35" x14ac:dyDescent="0.25">
      <c r="A8" s="120" t="str">
        <f>Orth!A8</f>
        <v>NOM 05</v>
      </c>
      <c r="B8" s="121" t="str">
        <f>Orth!B8</f>
        <v>Prénom 05</v>
      </c>
      <c r="C8" s="122" t="str">
        <f>Orth!C8</f>
        <v>NOM 05 Prénom 05</v>
      </c>
      <c r="D8" s="110"/>
      <c r="E8" s="73"/>
      <c r="F8" s="243"/>
      <c r="G8" s="244"/>
      <c r="H8" s="244"/>
      <c r="I8" s="244"/>
      <c r="J8" s="244"/>
      <c r="K8" s="244"/>
      <c r="L8" s="244"/>
      <c r="M8" s="244"/>
      <c r="N8" s="245"/>
      <c r="O8" s="7"/>
      <c r="P8" s="7"/>
      <c r="Q8" s="7"/>
      <c r="R8" s="7"/>
      <c r="S8" s="7"/>
      <c r="T8" s="7"/>
      <c r="U8" s="7"/>
      <c r="V8" s="7"/>
      <c r="W8" s="7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</row>
    <row r="9" spans="1:35" x14ac:dyDescent="0.25">
      <c r="A9" s="120" t="str">
        <f>Orth!A9</f>
        <v>NOM 06</v>
      </c>
      <c r="B9" s="121" t="str">
        <f>Orth!B9</f>
        <v>Prénom 06</v>
      </c>
      <c r="C9" s="122" t="str">
        <f>Orth!C9</f>
        <v>NOM 06 Prénom 06</v>
      </c>
      <c r="D9" s="110"/>
      <c r="E9" s="73"/>
      <c r="F9" s="243"/>
      <c r="G9" s="244"/>
      <c r="H9" s="244"/>
      <c r="I9" s="244"/>
      <c r="J9" s="244"/>
      <c r="K9" s="244"/>
      <c r="L9" s="244"/>
      <c r="M9" s="244"/>
      <c r="N9" s="245"/>
      <c r="O9" s="7"/>
      <c r="P9" s="7"/>
      <c r="Q9" s="7"/>
      <c r="R9" s="7"/>
      <c r="S9" s="7"/>
      <c r="T9" s="7"/>
      <c r="U9" s="7"/>
      <c r="V9" s="7"/>
      <c r="W9" s="7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</row>
    <row r="10" spans="1:35" x14ac:dyDescent="0.25">
      <c r="A10" s="120" t="str">
        <f>Orth!A10</f>
        <v>NOM 07</v>
      </c>
      <c r="B10" s="121" t="str">
        <f>Orth!B10</f>
        <v>Prénom 07</v>
      </c>
      <c r="C10" s="122" t="str">
        <f>Orth!C10</f>
        <v>NOM 07 Prénom 07</v>
      </c>
      <c r="D10" s="110"/>
      <c r="E10" s="73"/>
      <c r="F10" s="243"/>
      <c r="G10" s="244"/>
      <c r="H10" s="244"/>
      <c r="I10" s="244"/>
      <c r="J10" s="244"/>
      <c r="K10" s="244"/>
      <c r="L10" s="244"/>
      <c r="M10" s="244"/>
      <c r="N10" s="245"/>
      <c r="O10" s="7"/>
      <c r="P10" s="7"/>
      <c r="Q10" s="7"/>
      <c r="R10" s="7"/>
      <c r="S10" s="7"/>
      <c r="T10" s="7"/>
      <c r="U10" s="7"/>
      <c r="V10" s="7"/>
      <c r="W10" s="7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</row>
    <row r="11" spans="1:35" x14ac:dyDescent="0.25">
      <c r="A11" s="120" t="str">
        <f>Orth!A11</f>
        <v>NOM 08</v>
      </c>
      <c r="B11" s="121" t="str">
        <f>Orth!B11</f>
        <v>Prénom 08</v>
      </c>
      <c r="C11" s="122" t="str">
        <f>Orth!C11</f>
        <v>NOM 08 Prénom 08</v>
      </c>
      <c r="D11" s="110"/>
      <c r="E11" s="73"/>
      <c r="F11" s="243"/>
      <c r="G11" s="244"/>
      <c r="H11" s="244"/>
      <c r="I11" s="244"/>
      <c r="J11" s="244"/>
      <c r="K11" s="244"/>
      <c r="L11" s="244"/>
      <c r="M11" s="244"/>
      <c r="N11" s="245"/>
      <c r="O11" s="7"/>
      <c r="P11" s="7"/>
      <c r="Q11" s="7"/>
      <c r="R11" s="7"/>
      <c r="S11" s="7"/>
      <c r="T11" s="7"/>
      <c r="U11" s="7"/>
      <c r="V11" s="7"/>
      <c r="W11" s="7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</row>
    <row r="12" spans="1:35" x14ac:dyDescent="0.25">
      <c r="A12" s="120" t="str">
        <f>Orth!A12</f>
        <v>NOM 09</v>
      </c>
      <c r="B12" s="121" t="str">
        <f>Orth!B12</f>
        <v>Prénom 09</v>
      </c>
      <c r="C12" s="122" t="str">
        <f>Orth!C12</f>
        <v>NOM 09 Prénom 09</v>
      </c>
      <c r="D12" s="110"/>
      <c r="E12" s="73"/>
      <c r="F12" s="243"/>
      <c r="G12" s="244"/>
      <c r="H12" s="244"/>
      <c r="I12" s="244"/>
      <c r="J12" s="244"/>
      <c r="K12" s="244"/>
      <c r="L12" s="244"/>
      <c r="M12" s="244"/>
      <c r="N12" s="245"/>
      <c r="O12" s="7"/>
      <c r="P12" s="7"/>
      <c r="Q12" s="7"/>
      <c r="R12" s="7"/>
      <c r="S12" s="7"/>
      <c r="T12" s="7"/>
      <c r="U12" s="7"/>
      <c r="V12" s="7"/>
      <c r="W12" s="7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</row>
    <row r="13" spans="1:35" x14ac:dyDescent="0.25">
      <c r="A13" s="120" t="str">
        <f>Orth!A13</f>
        <v>NOM 10</v>
      </c>
      <c r="B13" s="121" t="str">
        <f>Orth!B13</f>
        <v>Prénom 10</v>
      </c>
      <c r="C13" s="122" t="str">
        <f>Orth!C13</f>
        <v>NOM 10 Prénom 10</v>
      </c>
      <c r="D13" s="110"/>
      <c r="E13" s="73"/>
      <c r="F13" s="243"/>
      <c r="G13" s="244"/>
      <c r="H13" s="244"/>
      <c r="I13" s="244"/>
      <c r="J13" s="244"/>
      <c r="K13" s="244"/>
      <c r="L13" s="244"/>
      <c r="M13" s="244"/>
      <c r="N13" s="245"/>
      <c r="O13" s="7"/>
      <c r="P13" s="7"/>
      <c r="Q13" s="7"/>
      <c r="R13" s="7"/>
      <c r="S13" s="7"/>
      <c r="T13" s="7"/>
      <c r="U13" s="7"/>
      <c r="V13" s="7"/>
      <c r="W13" s="7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</row>
    <row r="14" spans="1:35" x14ac:dyDescent="0.25">
      <c r="A14" s="120" t="str">
        <f>Orth!A14</f>
        <v>NOM 11</v>
      </c>
      <c r="B14" s="121" t="str">
        <f>Orth!B14</f>
        <v>Prénom 11</v>
      </c>
      <c r="C14" s="122" t="str">
        <f>Orth!C14</f>
        <v>NOM 11 Prénom 11</v>
      </c>
      <c r="D14" s="110"/>
      <c r="E14" s="73"/>
      <c r="F14" s="243"/>
      <c r="G14" s="244"/>
      <c r="H14" s="244"/>
      <c r="I14" s="244"/>
      <c r="J14" s="244"/>
      <c r="K14" s="244"/>
      <c r="L14" s="244"/>
      <c r="M14" s="244"/>
      <c r="N14" s="245"/>
      <c r="O14" s="7"/>
      <c r="P14" s="7"/>
      <c r="Q14" s="7"/>
      <c r="R14" s="7"/>
      <c r="S14" s="7"/>
      <c r="T14" s="7"/>
      <c r="U14" s="7"/>
      <c r="V14" s="7"/>
      <c r="W14" s="7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</row>
    <row r="15" spans="1:35" x14ac:dyDescent="0.25">
      <c r="A15" s="120" t="str">
        <f>Orth!A15</f>
        <v>NOM 12</v>
      </c>
      <c r="B15" s="121" t="str">
        <f>Orth!B15</f>
        <v>Prénom 12</v>
      </c>
      <c r="C15" s="122" t="str">
        <f>Orth!C15</f>
        <v>NOM 12 Prénom 12</v>
      </c>
      <c r="D15" s="110"/>
      <c r="E15" s="73"/>
      <c r="F15" s="243"/>
      <c r="G15" s="244"/>
      <c r="H15" s="244"/>
      <c r="I15" s="244"/>
      <c r="J15" s="244"/>
      <c r="K15" s="244"/>
      <c r="L15" s="244"/>
      <c r="M15" s="244"/>
      <c r="N15" s="245"/>
      <c r="O15" s="7"/>
      <c r="P15" s="7"/>
      <c r="Q15" s="7"/>
      <c r="R15" s="7"/>
      <c r="S15" s="7"/>
      <c r="T15" s="7"/>
      <c r="U15" s="7"/>
      <c r="V15" s="7"/>
      <c r="W15" s="7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</row>
    <row r="16" spans="1:35" x14ac:dyDescent="0.25">
      <c r="A16" s="120" t="str">
        <f>Orth!A16</f>
        <v>NOM 13</v>
      </c>
      <c r="B16" s="121" t="str">
        <f>Orth!B16</f>
        <v>Prénom 13</v>
      </c>
      <c r="C16" s="122" t="str">
        <f>Orth!C16</f>
        <v>NOM 13 Prénom 13</v>
      </c>
      <c r="D16" s="110"/>
      <c r="E16" s="73"/>
      <c r="F16" s="243"/>
      <c r="G16" s="244"/>
      <c r="H16" s="244"/>
      <c r="I16" s="244"/>
      <c r="J16" s="244"/>
      <c r="K16" s="244"/>
      <c r="L16" s="244"/>
      <c r="M16" s="244"/>
      <c r="N16" s="245"/>
      <c r="O16" s="7"/>
      <c r="P16" s="7"/>
      <c r="Q16" s="7"/>
      <c r="R16" s="7"/>
      <c r="S16" s="7"/>
      <c r="T16" s="7"/>
      <c r="U16" s="7"/>
      <c r="V16" s="7"/>
      <c r="W16" s="7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</row>
    <row r="17" spans="1:35" x14ac:dyDescent="0.25">
      <c r="A17" s="120" t="str">
        <f>Orth!A17</f>
        <v>NOM 14</v>
      </c>
      <c r="B17" s="121" t="str">
        <f>Orth!B17</f>
        <v>Prénom 14</v>
      </c>
      <c r="C17" s="122" t="str">
        <f>Orth!C17</f>
        <v>NOM 14 Prénom 14</v>
      </c>
      <c r="D17" s="110"/>
      <c r="E17" s="73"/>
      <c r="F17" s="243"/>
      <c r="G17" s="244"/>
      <c r="H17" s="244"/>
      <c r="I17" s="244"/>
      <c r="J17" s="244"/>
      <c r="K17" s="244"/>
      <c r="L17" s="244"/>
      <c r="M17" s="244"/>
      <c r="N17" s="245"/>
      <c r="O17" s="7"/>
      <c r="P17" s="7"/>
      <c r="Q17" s="7"/>
      <c r="R17" s="7"/>
      <c r="S17" s="7"/>
      <c r="T17" s="7"/>
      <c r="U17" s="7"/>
      <c r="V17" s="7"/>
      <c r="W17" s="7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</row>
    <row r="18" spans="1:35" x14ac:dyDescent="0.25">
      <c r="A18" s="120" t="str">
        <f>Orth!A18</f>
        <v>NOM 15</v>
      </c>
      <c r="B18" s="121" t="str">
        <f>Orth!B18</f>
        <v>Prénom 15</v>
      </c>
      <c r="C18" s="122" t="str">
        <f>Orth!C18</f>
        <v>NOM 15 Prénom 15</v>
      </c>
      <c r="D18" s="110"/>
      <c r="E18" s="73"/>
      <c r="F18" s="243"/>
      <c r="G18" s="244"/>
      <c r="H18" s="244"/>
      <c r="I18" s="244"/>
      <c r="J18" s="244"/>
      <c r="K18" s="244"/>
      <c r="L18" s="244"/>
      <c r="M18" s="244"/>
      <c r="N18" s="245"/>
      <c r="O18" s="7"/>
      <c r="P18" s="7"/>
      <c r="Q18" s="7"/>
      <c r="R18" s="7"/>
      <c r="S18" s="7"/>
      <c r="T18" s="7"/>
      <c r="U18" s="7"/>
      <c r="V18" s="7"/>
      <c r="W18" s="7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</row>
    <row r="19" spans="1:35" x14ac:dyDescent="0.25">
      <c r="A19" s="120" t="str">
        <f>Orth!A19</f>
        <v>NOM 16</v>
      </c>
      <c r="B19" s="121" t="str">
        <f>Orth!B19</f>
        <v>Prénom 16</v>
      </c>
      <c r="C19" s="122" t="str">
        <f>Orth!C19</f>
        <v>NOM 16 Prénom 16</v>
      </c>
      <c r="D19" s="110"/>
      <c r="E19" s="73"/>
      <c r="F19" s="243"/>
      <c r="G19" s="244"/>
      <c r="H19" s="244"/>
      <c r="I19" s="244"/>
      <c r="J19" s="244"/>
      <c r="K19" s="244"/>
      <c r="L19" s="244"/>
      <c r="M19" s="244"/>
      <c r="N19" s="245"/>
      <c r="O19" s="7"/>
      <c r="P19" s="7"/>
      <c r="Q19" s="7"/>
      <c r="R19" s="7"/>
      <c r="S19" s="7"/>
      <c r="T19" s="7"/>
      <c r="U19" s="7"/>
      <c r="V19" s="7"/>
      <c r="W19" s="7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</row>
    <row r="20" spans="1:35" x14ac:dyDescent="0.25">
      <c r="A20" s="120" t="str">
        <f>Orth!A20</f>
        <v>NOM 17</v>
      </c>
      <c r="B20" s="121" t="str">
        <f>Orth!B20</f>
        <v>Prénom 17</v>
      </c>
      <c r="C20" s="122" t="str">
        <f>Orth!C20</f>
        <v>NOM 17 Prénom 17</v>
      </c>
      <c r="D20" s="110"/>
      <c r="E20" s="73"/>
      <c r="F20" s="243"/>
      <c r="G20" s="244"/>
      <c r="H20" s="244"/>
      <c r="I20" s="244"/>
      <c r="J20" s="244"/>
      <c r="K20" s="244"/>
      <c r="L20" s="244"/>
      <c r="M20" s="244"/>
      <c r="N20" s="245"/>
      <c r="O20" s="7"/>
      <c r="P20" s="7"/>
      <c r="Q20" s="7"/>
      <c r="R20" s="7"/>
      <c r="S20" s="7"/>
      <c r="T20" s="7"/>
      <c r="U20" s="7"/>
      <c r="V20" s="7"/>
      <c r="W20" s="7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</row>
    <row r="21" spans="1:35" ht="15.75" thickBot="1" x14ac:dyDescent="0.3">
      <c r="A21" s="120" t="str">
        <f>Orth!A21</f>
        <v>NOM 18</v>
      </c>
      <c r="B21" s="121" t="str">
        <f>Orth!B21</f>
        <v>Prénom 18</v>
      </c>
      <c r="C21" s="122" t="str">
        <f>Orth!C21</f>
        <v>NOM 18 Prénom 18</v>
      </c>
      <c r="D21" s="110"/>
      <c r="E21" s="73"/>
      <c r="F21" s="246"/>
      <c r="G21" s="247"/>
      <c r="H21" s="247"/>
      <c r="I21" s="247"/>
      <c r="J21" s="247"/>
      <c r="K21" s="247"/>
      <c r="L21" s="247"/>
      <c r="M21" s="247"/>
      <c r="N21" s="248"/>
      <c r="O21" s="7"/>
      <c r="P21" s="7"/>
      <c r="Q21" s="7"/>
      <c r="R21" s="7"/>
      <c r="S21" s="7"/>
      <c r="T21" s="7"/>
      <c r="U21" s="7"/>
      <c r="V21" s="7"/>
      <c r="W21" s="7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</row>
    <row r="22" spans="1:35" x14ac:dyDescent="0.25">
      <c r="A22" s="120" t="str">
        <f>Orth!A22</f>
        <v>NOM 19</v>
      </c>
      <c r="B22" s="121" t="str">
        <f>Orth!B22</f>
        <v>Prénom 19</v>
      </c>
      <c r="C22" s="122" t="str">
        <f>Orth!C22</f>
        <v>NOM 19 Prénom 19</v>
      </c>
      <c r="D22" s="110"/>
      <c r="E22" s="73"/>
      <c r="F22" s="73"/>
      <c r="G22" s="73"/>
      <c r="H22" s="73"/>
      <c r="I22" s="73"/>
      <c r="J22" s="73"/>
      <c r="K22" s="73"/>
      <c r="L22" s="114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</row>
    <row r="23" spans="1:35" x14ac:dyDescent="0.25">
      <c r="A23" s="120" t="str">
        <f>Orth!A23</f>
        <v>NOM 20</v>
      </c>
      <c r="B23" s="121" t="str">
        <f>Orth!B23</f>
        <v>Prénom 20</v>
      </c>
      <c r="C23" s="122" t="str">
        <f>Orth!C23</f>
        <v>NOM 20 Prénom 20</v>
      </c>
      <c r="D23" s="110"/>
      <c r="E23" s="73"/>
      <c r="F23" s="73"/>
      <c r="G23" s="73"/>
      <c r="H23" s="73"/>
      <c r="I23" s="73"/>
      <c r="J23" s="73"/>
      <c r="K23" s="73"/>
      <c r="L23" s="114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</row>
    <row r="24" spans="1:35" x14ac:dyDescent="0.25">
      <c r="A24" s="120" t="str">
        <f>Orth!A24</f>
        <v>NOM 21</v>
      </c>
      <c r="B24" s="121" t="str">
        <f>Orth!B24</f>
        <v>Prénom 21</v>
      </c>
      <c r="C24" s="122" t="str">
        <f>Orth!C24</f>
        <v>NOM 21 Prénom 21</v>
      </c>
      <c r="D24" s="110"/>
      <c r="E24" s="73"/>
      <c r="F24" s="73"/>
      <c r="G24" s="73"/>
      <c r="H24" s="73"/>
      <c r="I24" s="73"/>
      <c r="J24" s="73"/>
      <c r="K24" s="73"/>
      <c r="L24" s="114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</row>
    <row r="25" spans="1:35" x14ac:dyDescent="0.25">
      <c r="A25" s="120" t="str">
        <f>Orth!A25</f>
        <v>NOM 22</v>
      </c>
      <c r="B25" s="121" t="str">
        <f>Orth!B25</f>
        <v>Prénom 22</v>
      </c>
      <c r="C25" s="122" t="str">
        <f>Orth!C25</f>
        <v>NOM 22 Prénom 22</v>
      </c>
      <c r="D25" s="110"/>
      <c r="E25" s="73"/>
      <c r="F25" s="73"/>
      <c r="G25" s="73"/>
      <c r="H25" s="73"/>
      <c r="I25" s="73"/>
      <c r="J25" s="73"/>
      <c r="K25" s="73"/>
      <c r="L25" s="114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</row>
    <row r="26" spans="1:35" x14ac:dyDescent="0.25">
      <c r="A26" s="120" t="str">
        <f>Orth!A26</f>
        <v>NOM 23</v>
      </c>
      <c r="B26" s="121" t="str">
        <f>Orth!B26</f>
        <v>Prénom 23</v>
      </c>
      <c r="C26" s="122" t="str">
        <f>Orth!C26</f>
        <v>NOM 23 Prénom 23</v>
      </c>
      <c r="D26" s="110"/>
      <c r="E26" s="73"/>
      <c r="F26" s="73"/>
      <c r="G26" s="73"/>
      <c r="H26" s="73"/>
      <c r="I26" s="73"/>
      <c r="J26" s="73"/>
      <c r="K26" s="73"/>
      <c r="L26" s="114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</row>
    <row r="27" spans="1:35" x14ac:dyDescent="0.25">
      <c r="A27" s="120" t="str">
        <f>Orth!A27</f>
        <v>NOM 24</v>
      </c>
      <c r="B27" s="121" t="str">
        <f>Orth!B27</f>
        <v>Prénom 24</v>
      </c>
      <c r="C27" s="122" t="str">
        <f>Orth!C27</f>
        <v>NOM 24 Prénom 24</v>
      </c>
      <c r="D27" s="110"/>
      <c r="E27" s="73"/>
      <c r="F27" s="73"/>
      <c r="G27" s="73"/>
      <c r="H27" s="73"/>
      <c r="I27" s="73"/>
      <c r="J27" s="73"/>
      <c r="K27" s="73"/>
      <c r="L27" s="114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</row>
    <row r="28" spans="1:35" x14ac:dyDescent="0.25">
      <c r="A28" s="120" t="str">
        <f>Orth!A28</f>
        <v>NOM 25</v>
      </c>
      <c r="B28" s="121" t="str">
        <f>Orth!B28</f>
        <v>Prénom 25</v>
      </c>
      <c r="C28" s="122" t="str">
        <f>Orth!C28</f>
        <v>NOM 25 Prénom 25</v>
      </c>
      <c r="D28" s="110"/>
      <c r="E28" s="73"/>
      <c r="F28" s="73"/>
      <c r="G28" s="73"/>
      <c r="H28" s="73"/>
      <c r="I28" s="73"/>
      <c r="J28" s="73"/>
      <c r="K28" s="73"/>
      <c r="L28" s="114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</row>
    <row r="29" spans="1:35" x14ac:dyDescent="0.25">
      <c r="A29" s="120" t="str">
        <f>Orth!A29</f>
        <v>NOM 26</v>
      </c>
      <c r="B29" s="121" t="str">
        <f>Orth!B29</f>
        <v>Prénom 26</v>
      </c>
      <c r="C29" s="122" t="str">
        <f>Orth!C29</f>
        <v>NOM 26 Prénom 26</v>
      </c>
      <c r="D29" s="110"/>
      <c r="E29" s="73"/>
      <c r="F29" s="73"/>
      <c r="G29" s="73"/>
      <c r="H29" s="73"/>
      <c r="I29" s="73"/>
      <c r="J29" s="73"/>
      <c r="K29" s="73"/>
      <c r="L29" s="114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</row>
    <row r="30" spans="1:35" x14ac:dyDescent="0.25">
      <c r="A30" s="120" t="str">
        <f>Orth!A30</f>
        <v>NOM 27</v>
      </c>
      <c r="B30" s="121" t="str">
        <f>Orth!B30</f>
        <v>Prénom 27</v>
      </c>
      <c r="C30" s="122" t="str">
        <f>Orth!C30</f>
        <v>NOM 27 Prénom 27</v>
      </c>
      <c r="D30" s="110"/>
      <c r="E30" s="73"/>
      <c r="F30" s="73"/>
      <c r="G30" s="73"/>
      <c r="H30" s="73"/>
      <c r="I30" s="73"/>
      <c r="J30" s="73"/>
      <c r="K30" s="73"/>
      <c r="L30" s="114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</row>
    <row r="31" spans="1:35" x14ac:dyDescent="0.25">
      <c r="A31" s="120" t="str">
        <f>Orth!A31</f>
        <v>NOM 28</v>
      </c>
      <c r="B31" s="121" t="str">
        <f>Orth!B31</f>
        <v>Prénom 28</v>
      </c>
      <c r="C31" s="122" t="str">
        <f>Orth!C31</f>
        <v>NOM 28 Prénom 28</v>
      </c>
      <c r="D31" s="110"/>
      <c r="E31" s="73"/>
      <c r="F31" s="73"/>
      <c r="G31" s="73"/>
      <c r="H31" s="73"/>
      <c r="I31" s="73"/>
      <c r="J31" s="73"/>
      <c r="K31" s="73"/>
      <c r="L31" s="114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</row>
    <row r="32" spans="1:35" ht="15.75" thickBot="1" x14ac:dyDescent="0.3">
      <c r="A32" s="123" t="str">
        <f>Orth!A32</f>
        <v>NOM 29</v>
      </c>
      <c r="B32" s="124" t="str">
        <f>Orth!B32</f>
        <v>Prénom 29</v>
      </c>
      <c r="C32" s="125" t="str">
        <f>Orth!C32</f>
        <v>NOM 29 Prénom 29</v>
      </c>
      <c r="D32" s="111"/>
      <c r="E32" s="73"/>
      <c r="F32" s="73"/>
      <c r="G32" s="73"/>
      <c r="H32" s="73"/>
      <c r="I32" s="73"/>
      <c r="J32" s="73"/>
      <c r="K32" s="73"/>
      <c r="L32" s="114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</row>
    <row r="33" spans="1:35" x14ac:dyDescent="0.25">
      <c r="A33" s="113"/>
      <c r="B33" s="113"/>
      <c r="C33" s="113"/>
      <c r="D33" s="75"/>
      <c r="E33" s="75"/>
      <c r="F33" s="75"/>
      <c r="G33" s="75"/>
      <c r="H33" s="75"/>
      <c r="I33" s="75"/>
      <c r="J33" s="75"/>
      <c r="K33" s="75"/>
      <c r="L33" s="74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</row>
    <row r="34" spans="1:35" x14ac:dyDescent="0.25">
      <c r="A34" s="113"/>
      <c r="B34" s="113"/>
      <c r="C34" s="113"/>
      <c r="D34" s="75"/>
      <c r="E34" s="75"/>
      <c r="F34" s="75"/>
      <c r="G34" s="75"/>
      <c r="H34" s="75"/>
      <c r="I34" s="75"/>
      <c r="J34" s="75"/>
      <c r="K34" s="75"/>
      <c r="L34" s="74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</row>
    <row r="35" spans="1:35" x14ac:dyDescent="0.25">
      <c r="A35" s="113"/>
      <c r="B35" s="113"/>
      <c r="C35" s="113"/>
      <c r="D35" s="75"/>
      <c r="E35" s="75"/>
      <c r="F35" s="75"/>
      <c r="G35" s="75"/>
      <c r="H35" s="75"/>
      <c r="I35" s="75"/>
      <c r="J35" s="75"/>
      <c r="K35" s="75"/>
      <c r="L35" s="74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</row>
    <row r="36" spans="1:35" x14ac:dyDescent="0.25">
      <c r="A36" s="113"/>
      <c r="B36" s="113"/>
      <c r="C36" s="113"/>
      <c r="D36" s="75"/>
      <c r="E36" s="75"/>
      <c r="F36" s="75"/>
      <c r="G36" s="75"/>
      <c r="H36" s="75"/>
      <c r="I36" s="75"/>
      <c r="J36" s="75"/>
      <c r="K36" s="75"/>
      <c r="L36" s="74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</row>
    <row r="37" spans="1:35" x14ac:dyDescent="0.25">
      <c r="A37" s="113"/>
      <c r="B37" s="113"/>
      <c r="C37" s="113"/>
      <c r="D37" s="75"/>
      <c r="E37" s="75"/>
      <c r="F37" s="75"/>
      <c r="G37" s="75"/>
      <c r="H37" s="75"/>
      <c r="I37" s="75"/>
      <c r="J37" s="75"/>
      <c r="K37" s="75"/>
      <c r="L37" s="74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</row>
    <row r="38" spans="1:35" x14ac:dyDescent="0.25">
      <c r="A38" s="113"/>
      <c r="B38" s="113"/>
      <c r="C38" s="113"/>
      <c r="D38" s="75"/>
      <c r="E38" s="75"/>
      <c r="F38" s="75"/>
      <c r="G38" s="75"/>
      <c r="H38" s="75"/>
      <c r="I38" s="75"/>
      <c r="J38" s="75"/>
      <c r="K38" s="75"/>
      <c r="L38" s="74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</row>
    <row r="39" spans="1:35" x14ac:dyDescent="0.25">
      <c r="A39" s="113"/>
      <c r="B39" s="113"/>
      <c r="C39" s="113"/>
      <c r="D39" s="75"/>
      <c r="E39" s="75"/>
      <c r="F39" s="75"/>
      <c r="G39" s="75"/>
      <c r="H39" s="75"/>
      <c r="I39" s="75"/>
      <c r="J39" s="75"/>
      <c r="K39" s="75"/>
      <c r="L39" s="74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</row>
    <row r="40" spans="1:35" x14ac:dyDescent="0.25">
      <c r="A40" s="113"/>
      <c r="B40" s="113"/>
      <c r="C40" s="113"/>
      <c r="D40" s="75"/>
      <c r="E40" s="75"/>
      <c r="F40" s="75"/>
      <c r="G40" s="75"/>
      <c r="H40" s="75"/>
      <c r="I40" s="75"/>
      <c r="J40" s="75"/>
      <c r="K40" s="75"/>
      <c r="L40" s="74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</row>
    <row r="41" spans="1:35" x14ac:dyDescent="0.25">
      <c r="A41" s="113"/>
      <c r="B41" s="113"/>
      <c r="C41" s="113"/>
      <c r="D41" s="75"/>
      <c r="E41" s="75"/>
      <c r="F41" s="75"/>
      <c r="G41" s="75"/>
      <c r="H41" s="75"/>
      <c r="I41" s="75"/>
      <c r="J41" s="75"/>
      <c r="K41" s="75"/>
      <c r="L41" s="74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</row>
    <row r="42" spans="1:35" x14ac:dyDescent="0.25">
      <c r="A42" s="113"/>
      <c r="B42" s="113"/>
      <c r="C42" s="113"/>
      <c r="D42" s="75"/>
      <c r="E42" s="75"/>
      <c r="F42" s="75"/>
      <c r="G42" s="75"/>
      <c r="H42" s="75"/>
      <c r="I42" s="75"/>
      <c r="J42" s="75"/>
      <c r="K42" s="75"/>
      <c r="L42" s="74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</row>
    <row r="43" spans="1:35" x14ac:dyDescent="0.25">
      <c r="A43" s="113"/>
      <c r="B43" s="113"/>
      <c r="C43" s="113"/>
      <c r="D43" s="75"/>
      <c r="E43" s="75"/>
      <c r="F43" s="75"/>
      <c r="G43" s="75"/>
      <c r="H43" s="75"/>
      <c r="I43" s="75"/>
      <c r="J43" s="75"/>
      <c r="K43" s="75"/>
      <c r="L43" s="74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</row>
    <row r="44" spans="1:35" x14ac:dyDescent="0.25">
      <c r="A44" s="113"/>
      <c r="B44" s="113"/>
      <c r="C44" s="113"/>
      <c r="D44" s="75"/>
      <c r="E44" s="75"/>
      <c r="F44" s="75"/>
      <c r="G44" s="75"/>
      <c r="H44" s="75"/>
      <c r="I44" s="75"/>
      <c r="J44" s="75"/>
      <c r="K44" s="75"/>
      <c r="L44" s="74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</row>
    <row r="45" spans="1:35" x14ac:dyDescent="0.25">
      <c r="A45" s="113"/>
      <c r="B45" s="113"/>
      <c r="C45" s="113"/>
      <c r="D45" s="75"/>
      <c r="E45" s="75"/>
      <c r="F45" s="75"/>
      <c r="G45" s="75"/>
      <c r="H45" s="75"/>
      <c r="I45" s="75"/>
      <c r="J45" s="75"/>
      <c r="K45" s="75"/>
      <c r="L45" s="74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</row>
    <row r="46" spans="1:35" x14ac:dyDescent="0.25">
      <c r="A46" s="113"/>
      <c r="B46" s="113"/>
      <c r="C46" s="113"/>
      <c r="D46" s="75"/>
      <c r="E46" s="75"/>
      <c r="F46" s="75"/>
      <c r="G46" s="75"/>
      <c r="H46" s="75"/>
      <c r="I46" s="75"/>
      <c r="J46" s="75"/>
      <c r="K46" s="75"/>
      <c r="L46" s="74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</row>
    <row r="47" spans="1:35" x14ac:dyDescent="0.25">
      <c r="A47" s="113"/>
      <c r="B47" s="113"/>
      <c r="C47" s="113"/>
      <c r="D47" s="75"/>
      <c r="E47" s="75"/>
      <c r="F47" s="75"/>
      <c r="G47" s="75"/>
      <c r="H47" s="75"/>
      <c r="I47" s="75"/>
      <c r="J47" s="75"/>
      <c r="K47" s="75"/>
      <c r="L47" s="74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</row>
    <row r="48" spans="1:35" x14ac:dyDescent="0.25">
      <c r="A48" s="113"/>
      <c r="B48" s="113"/>
      <c r="C48" s="113"/>
      <c r="D48" s="75"/>
      <c r="E48" s="75"/>
      <c r="F48" s="75"/>
      <c r="G48" s="75"/>
      <c r="H48" s="75"/>
      <c r="I48" s="75"/>
      <c r="J48" s="75"/>
      <c r="K48" s="75"/>
      <c r="L48" s="74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</row>
    <row r="49" spans="1:35" x14ac:dyDescent="0.25">
      <c r="A49" s="113"/>
      <c r="B49" s="113"/>
      <c r="C49" s="113"/>
      <c r="D49" s="75"/>
      <c r="E49" s="75"/>
      <c r="F49" s="75"/>
      <c r="G49" s="75"/>
      <c r="H49" s="75"/>
      <c r="I49" s="75"/>
      <c r="J49" s="75"/>
      <c r="K49" s="75"/>
      <c r="L49" s="74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</row>
    <row r="50" spans="1:35" x14ac:dyDescent="0.25">
      <c r="A50" s="113"/>
      <c r="B50" s="113"/>
      <c r="C50" s="113"/>
      <c r="D50" s="75"/>
      <c r="E50" s="75"/>
      <c r="F50" s="75"/>
      <c r="G50" s="75"/>
      <c r="H50" s="75"/>
      <c r="I50" s="75"/>
      <c r="J50" s="75"/>
      <c r="K50" s="75"/>
      <c r="L50" s="74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</row>
    <row r="51" spans="1:35" x14ac:dyDescent="0.25">
      <c r="A51" s="113"/>
      <c r="B51" s="113"/>
      <c r="C51" s="113"/>
      <c r="D51" s="75"/>
      <c r="E51" s="75"/>
      <c r="F51" s="75"/>
      <c r="G51" s="75"/>
      <c r="H51" s="75"/>
      <c r="I51" s="75"/>
      <c r="J51" s="75"/>
      <c r="K51" s="75"/>
      <c r="L51" s="74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</row>
    <row r="52" spans="1:35" x14ac:dyDescent="0.25">
      <c r="A52" s="113"/>
      <c r="B52" s="113"/>
      <c r="C52" s="113"/>
      <c r="D52" s="75"/>
      <c r="E52" s="75"/>
      <c r="F52" s="75"/>
      <c r="G52" s="75"/>
      <c r="H52" s="75"/>
      <c r="I52" s="75"/>
      <c r="J52" s="75"/>
      <c r="K52" s="75"/>
      <c r="L52" s="74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</row>
    <row r="53" spans="1:35" x14ac:dyDescent="0.25">
      <c r="A53" s="113"/>
      <c r="B53" s="113"/>
      <c r="C53" s="113"/>
      <c r="D53" s="75"/>
      <c r="E53" s="75"/>
      <c r="F53" s="75"/>
      <c r="G53" s="75"/>
      <c r="H53" s="75"/>
      <c r="I53" s="75"/>
      <c r="J53" s="75"/>
      <c r="K53" s="75"/>
      <c r="L53" s="74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</row>
    <row r="54" spans="1:35" x14ac:dyDescent="0.25">
      <c r="A54" s="113"/>
      <c r="B54" s="113"/>
      <c r="C54" s="113"/>
      <c r="D54" s="75"/>
      <c r="E54" s="75"/>
      <c r="F54" s="75"/>
      <c r="G54" s="75"/>
      <c r="H54" s="75"/>
      <c r="I54" s="75"/>
      <c r="J54" s="75"/>
      <c r="K54" s="75"/>
      <c r="L54" s="74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</row>
    <row r="55" spans="1:35" x14ac:dyDescent="0.25">
      <c r="A55" s="113"/>
      <c r="B55" s="113"/>
      <c r="C55" s="113"/>
      <c r="D55" s="75"/>
      <c r="E55" s="75"/>
      <c r="F55" s="75"/>
      <c r="G55" s="75"/>
      <c r="H55" s="75"/>
      <c r="I55" s="75"/>
      <c r="J55" s="75"/>
      <c r="K55" s="75"/>
      <c r="L55" s="74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</row>
    <row r="56" spans="1:35" x14ac:dyDescent="0.25">
      <c r="A56" s="113"/>
      <c r="B56" s="113"/>
      <c r="C56" s="113"/>
      <c r="D56" s="75"/>
      <c r="E56" s="75"/>
      <c r="F56" s="75"/>
      <c r="G56" s="75"/>
      <c r="H56" s="75"/>
      <c r="I56" s="75"/>
      <c r="J56" s="75"/>
      <c r="K56" s="75"/>
      <c r="L56" s="74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</row>
    <row r="57" spans="1:35" x14ac:dyDescent="0.25">
      <c r="A57" s="113"/>
      <c r="B57" s="113"/>
      <c r="C57" s="113"/>
      <c r="D57" s="75"/>
      <c r="E57" s="75"/>
      <c r="F57" s="75"/>
      <c r="G57" s="75"/>
      <c r="H57" s="75"/>
      <c r="I57" s="75"/>
      <c r="J57" s="75"/>
      <c r="K57" s="75"/>
      <c r="L57" s="74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</row>
    <row r="58" spans="1:35" x14ac:dyDescent="0.25">
      <c r="A58" s="113"/>
      <c r="B58" s="113"/>
      <c r="C58" s="113"/>
      <c r="D58" s="75"/>
      <c r="E58" s="75"/>
      <c r="F58" s="75"/>
      <c r="G58" s="75"/>
      <c r="H58" s="75"/>
      <c r="I58" s="75"/>
      <c r="J58" s="75"/>
      <c r="K58" s="75"/>
      <c r="L58" s="74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</row>
    <row r="59" spans="1:35" x14ac:dyDescent="0.25">
      <c r="A59" s="113"/>
      <c r="B59" s="113"/>
      <c r="C59" s="113"/>
      <c r="D59" s="75"/>
      <c r="E59" s="75"/>
      <c r="F59" s="75"/>
      <c r="G59" s="75"/>
      <c r="H59" s="75"/>
      <c r="I59" s="75"/>
      <c r="J59" s="75"/>
      <c r="K59" s="75"/>
      <c r="L59" s="74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</row>
    <row r="60" spans="1:35" x14ac:dyDescent="0.25">
      <c r="A60" s="113"/>
      <c r="B60" s="113"/>
      <c r="C60" s="113"/>
      <c r="D60" s="75"/>
      <c r="E60" s="75"/>
      <c r="F60" s="75"/>
      <c r="G60" s="75"/>
      <c r="H60" s="75"/>
      <c r="I60" s="75"/>
      <c r="J60" s="75"/>
      <c r="K60" s="75"/>
      <c r="L60" s="74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</row>
    <row r="61" spans="1:35" x14ac:dyDescent="0.25">
      <c r="A61" s="113"/>
      <c r="B61" s="113"/>
      <c r="C61" s="113"/>
      <c r="D61" s="75"/>
      <c r="E61" s="75"/>
      <c r="F61" s="75"/>
      <c r="G61" s="75"/>
      <c r="H61" s="75"/>
      <c r="I61" s="75"/>
      <c r="J61" s="75"/>
      <c r="K61" s="75"/>
      <c r="L61" s="74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</row>
    <row r="62" spans="1:35" x14ac:dyDescent="0.25">
      <c r="A62" s="113"/>
      <c r="B62" s="113"/>
      <c r="C62" s="113"/>
      <c r="D62" s="75"/>
      <c r="E62" s="75"/>
      <c r="F62" s="75"/>
      <c r="G62" s="75"/>
      <c r="H62" s="75"/>
      <c r="I62" s="75"/>
      <c r="J62" s="75"/>
      <c r="K62" s="75"/>
      <c r="L62" s="74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</row>
    <row r="63" spans="1:35" x14ac:dyDescent="0.25">
      <c r="A63" s="113"/>
      <c r="B63" s="113"/>
      <c r="C63" s="113"/>
      <c r="D63" s="75"/>
      <c r="E63" s="75"/>
      <c r="F63" s="75"/>
      <c r="G63" s="75"/>
      <c r="H63" s="75"/>
      <c r="I63" s="75"/>
      <c r="J63" s="75"/>
      <c r="K63" s="75"/>
      <c r="L63" s="74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</row>
    <row r="64" spans="1:35" x14ac:dyDescent="0.25">
      <c r="A64" s="113"/>
      <c r="B64" s="113"/>
      <c r="C64" s="113"/>
      <c r="D64" s="75"/>
      <c r="E64" s="75"/>
      <c r="F64" s="75"/>
      <c r="G64" s="75"/>
      <c r="H64" s="75"/>
      <c r="I64" s="75"/>
      <c r="J64" s="75"/>
      <c r="K64" s="75"/>
      <c r="L64" s="74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</row>
    <row r="65" spans="1:35" x14ac:dyDescent="0.25">
      <c r="A65" s="113"/>
      <c r="B65" s="113"/>
      <c r="C65" s="113"/>
      <c r="D65" s="75"/>
      <c r="E65" s="75"/>
      <c r="F65" s="75"/>
      <c r="G65" s="75"/>
      <c r="H65" s="75"/>
      <c r="I65" s="75"/>
      <c r="J65" s="75"/>
      <c r="K65" s="75"/>
      <c r="L65" s="74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</row>
    <row r="66" spans="1:35" x14ac:dyDescent="0.25">
      <c r="A66" s="113"/>
      <c r="B66" s="113"/>
      <c r="C66" s="113"/>
      <c r="D66" s="75"/>
      <c r="E66" s="75"/>
      <c r="F66" s="75"/>
      <c r="G66" s="75"/>
      <c r="H66" s="75"/>
      <c r="I66" s="75"/>
      <c r="J66" s="75"/>
      <c r="K66" s="75"/>
      <c r="L66" s="74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</row>
    <row r="67" spans="1:35" x14ac:dyDescent="0.25">
      <c r="A67" s="113"/>
      <c r="B67" s="113"/>
      <c r="C67" s="113"/>
      <c r="D67" s="75"/>
      <c r="E67" s="75"/>
      <c r="F67" s="75"/>
      <c r="G67" s="75"/>
      <c r="H67" s="75"/>
      <c r="I67" s="75"/>
      <c r="J67" s="75"/>
      <c r="K67" s="75"/>
      <c r="L67" s="74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</row>
    <row r="68" spans="1:35" x14ac:dyDescent="0.25">
      <c r="A68" s="113"/>
      <c r="B68" s="113"/>
      <c r="C68" s="113"/>
      <c r="D68" s="75"/>
      <c r="E68" s="75"/>
      <c r="F68" s="75"/>
      <c r="G68" s="75"/>
      <c r="H68" s="75"/>
      <c r="I68" s="75"/>
      <c r="J68" s="75"/>
      <c r="K68" s="75"/>
      <c r="L68" s="74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</row>
    <row r="69" spans="1:35" x14ac:dyDescent="0.25">
      <c r="A69" s="113"/>
      <c r="B69" s="113"/>
      <c r="C69" s="113"/>
      <c r="D69" s="75"/>
      <c r="E69" s="75"/>
      <c r="F69" s="75"/>
      <c r="G69" s="75"/>
      <c r="H69" s="75"/>
      <c r="I69" s="75"/>
      <c r="J69" s="75"/>
      <c r="K69" s="75"/>
      <c r="L69" s="74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</row>
    <row r="70" spans="1:35" x14ac:dyDescent="0.25">
      <c r="A70" s="113"/>
      <c r="B70" s="113"/>
      <c r="C70" s="113"/>
      <c r="D70" s="75"/>
      <c r="E70" s="75"/>
      <c r="F70" s="75"/>
      <c r="G70" s="75"/>
      <c r="H70" s="75"/>
      <c r="I70" s="75"/>
      <c r="J70" s="75"/>
      <c r="K70" s="75"/>
      <c r="L70" s="74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</row>
    <row r="71" spans="1:35" x14ac:dyDescent="0.25">
      <c r="A71" s="113"/>
      <c r="B71" s="113"/>
      <c r="C71" s="113"/>
      <c r="D71" s="75"/>
      <c r="E71" s="75"/>
      <c r="F71" s="75"/>
      <c r="G71" s="75"/>
      <c r="H71" s="75"/>
      <c r="I71" s="75"/>
      <c r="J71" s="75"/>
      <c r="K71" s="75"/>
      <c r="L71" s="74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</row>
  </sheetData>
  <sheetProtection sheet="1" objects="1" scenarios="1"/>
  <mergeCells count="2">
    <mergeCell ref="A1:B1"/>
    <mergeCell ref="F3:N21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00FF"/>
  </sheetPr>
  <dimension ref="A1:AI71"/>
  <sheetViews>
    <sheetView workbookViewId="0">
      <selection sqref="A1:B1"/>
    </sheetView>
  </sheetViews>
  <sheetFormatPr baseColWidth="10" defaultRowHeight="15" x14ac:dyDescent="0.25"/>
  <cols>
    <col min="1" max="2" width="20.7109375" style="34" customWidth="1"/>
    <col min="3" max="3" width="35.7109375" style="34" customWidth="1"/>
    <col min="4" max="5" width="6.7109375" style="35" customWidth="1"/>
    <col min="6" max="6" width="2.7109375" style="35" customWidth="1"/>
    <col min="7" max="7" width="16.28515625" style="35" customWidth="1"/>
    <col min="8" max="8" width="2.7109375" style="35" customWidth="1"/>
    <col min="9" max="9" width="16.28515625" style="35" customWidth="1"/>
    <col min="10" max="10" width="2.7109375" style="35" customWidth="1"/>
    <col min="11" max="11" width="16.28515625" style="35" customWidth="1"/>
    <col min="12" max="12" width="2.7109375" style="33" customWidth="1"/>
    <col min="13" max="13" width="16.28515625" style="1" customWidth="1"/>
    <col min="14" max="14" width="2.7109375" style="1" customWidth="1"/>
    <col min="15" max="23" width="11.42578125" style="1"/>
  </cols>
  <sheetData>
    <row r="1" spans="1:35" ht="15.75" thickBot="1" x14ac:dyDescent="0.3">
      <c r="A1" s="249" t="s">
        <v>84</v>
      </c>
      <c r="B1" s="250"/>
      <c r="C1" s="105" t="str">
        <f>Orth!C1</f>
        <v>Période 1 - septembre-octobre</v>
      </c>
      <c r="D1" s="106"/>
      <c r="E1" s="106"/>
      <c r="F1" s="106"/>
      <c r="G1" s="106"/>
      <c r="H1" s="106"/>
      <c r="I1" s="106"/>
      <c r="J1" s="106"/>
      <c r="K1" s="106"/>
      <c r="L1" s="74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</row>
    <row r="2" spans="1:35" ht="15.75" thickBot="1" x14ac:dyDescent="0.3">
      <c r="A2" s="70"/>
      <c r="B2" s="70"/>
      <c r="C2" s="113"/>
      <c r="D2" s="75"/>
      <c r="E2" s="75"/>
      <c r="F2" s="75"/>
      <c r="G2" s="75"/>
      <c r="H2" s="75"/>
      <c r="I2" s="75"/>
      <c r="J2" s="75"/>
      <c r="K2" s="75"/>
      <c r="L2" s="74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</row>
    <row r="3" spans="1:35" ht="15.75" thickBot="1" x14ac:dyDescent="0.3">
      <c r="A3" s="4" t="s">
        <v>0</v>
      </c>
      <c r="B3" s="14" t="s">
        <v>1</v>
      </c>
      <c r="C3" s="16" t="s">
        <v>46</v>
      </c>
      <c r="D3" s="108" t="s">
        <v>168</v>
      </c>
      <c r="E3" s="72"/>
      <c r="F3" s="240"/>
      <c r="G3" s="241"/>
      <c r="H3" s="241"/>
      <c r="I3" s="241"/>
      <c r="J3" s="241"/>
      <c r="K3" s="241"/>
      <c r="L3" s="241"/>
      <c r="M3" s="241"/>
      <c r="N3" s="242"/>
      <c r="O3" s="7"/>
      <c r="P3" s="7"/>
      <c r="Q3" s="7"/>
      <c r="R3" s="7"/>
      <c r="S3" s="7"/>
      <c r="T3" s="7"/>
      <c r="U3" s="7"/>
      <c r="V3" s="7"/>
      <c r="W3" s="7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</row>
    <row r="4" spans="1:35" x14ac:dyDescent="0.25">
      <c r="A4" s="117" t="str">
        <f>Orth!A4</f>
        <v>NOM 01</v>
      </c>
      <c r="B4" s="118" t="str">
        <f>Orth!B4</f>
        <v>Prénom 01</v>
      </c>
      <c r="C4" s="119" t="str">
        <f>Orth!C4</f>
        <v>NOM 01 Prénom 01</v>
      </c>
      <c r="D4" s="109">
        <v>20</v>
      </c>
      <c r="E4" s="73"/>
      <c r="F4" s="243"/>
      <c r="G4" s="244"/>
      <c r="H4" s="244"/>
      <c r="I4" s="244"/>
      <c r="J4" s="244"/>
      <c r="K4" s="244"/>
      <c r="L4" s="244"/>
      <c r="M4" s="244"/>
      <c r="N4" s="245"/>
      <c r="O4" s="7"/>
      <c r="P4" s="7"/>
      <c r="Q4" s="7"/>
      <c r="R4" s="7"/>
      <c r="S4" s="7"/>
      <c r="T4" s="7"/>
      <c r="U4" s="7"/>
      <c r="V4" s="7"/>
      <c r="W4" s="7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</row>
    <row r="5" spans="1:35" x14ac:dyDescent="0.25">
      <c r="A5" s="120" t="str">
        <f>Orth!A5</f>
        <v>NOM 02</v>
      </c>
      <c r="B5" s="121" t="str">
        <f>Orth!B5</f>
        <v>Prénom 02</v>
      </c>
      <c r="C5" s="122" t="str">
        <f>Orth!C5</f>
        <v>NOM 02 Prénom 02</v>
      </c>
      <c r="D5" s="110">
        <v>19</v>
      </c>
      <c r="E5" s="73"/>
      <c r="F5" s="243"/>
      <c r="G5" s="244"/>
      <c r="H5" s="244"/>
      <c r="I5" s="244"/>
      <c r="J5" s="244"/>
      <c r="K5" s="244"/>
      <c r="L5" s="244"/>
      <c r="M5" s="244"/>
      <c r="N5" s="245"/>
      <c r="O5" s="7"/>
      <c r="P5" s="7"/>
      <c r="Q5" s="7"/>
      <c r="R5" s="7"/>
      <c r="S5" s="7"/>
      <c r="T5" s="7"/>
      <c r="U5" s="7"/>
      <c r="V5" s="7"/>
      <c r="W5" s="7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</row>
    <row r="6" spans="1:35" x14ac:dyDescent="0.25">
      <c r="A6" s="120" t="str">
        <f>Orth!A6</f>
        <v>NOM 03</v>
      </c>
      <c r="B6" s="121" t="str">
        <f>Orth!B6</f>
        <v>Prénom 03</v>
      </c>
      <c r="C6" s="122" t="str">
        <f>Orth!C6</f>
        <v>NOM 03 Prénom 03</v>
      </c>
      <c r="D6" s="110">
        <v>19</v>
      </c>
      <c r="E6" s="73"/>
      <c r="F6" s="243"/>
      <c r="G6" s="244"/>
      <c r="H6" s="244"/>
      <c r="I6" s="244"/>
      <c r="J6" s="244"/>
      <c r="K6" s="244"/>
      <c r="L6" s="244"/>
      <c r="M6" s="244"/>
      <c r="N6" s="245"/>
      <c r="O6" s="7"/>
      <c r="P6" s="7"/>
      <c r="Q6" s="7"/>
      <c r="R6" s="7"/>
      <c r="S6" s="7"/>
      <c r="T6" s="7"/>
      <c r="U6" s="7"/>
      <c r="V6" s="7"/>
      <c r="W6" s="7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x14ac:dyDescent="0.25">
      <c r="A7" s="120" t="str">
        <f>Orth!A7</f>
        <v>NOM 04</v>
      </c>
      <c r="B7" s="121" t="str">
        <f>Orth!B7</f>
        <v>Prénom 04</v>
      </c>
      <c r="C7" s="122" t="str">
        <f>Orth!C7</f>
        <v>NOM 04 Prénom 04</v>
      </c>
      <c r="D7" s="110">
        <v>19</v>
      </c>
      <c r="E7" s="73"/>
      <c r="F7" s="243"/>
      <c r="G7" s="244"/>
      <c r="H7" s="244"/>
      <c r="I7" s="244"/>
      <c r="J7" s="244"/>
      <c r="K7" s="244"/>
      <c r="L7" s="244"/>
      <c r="M7" s="244"/>
      <c r="N7" s="245"/>
      <c r="O7" s="7"/>
      <c r="P7" s="7"/>
      <c r="Q7" s="7"/>
      <c r="R7" s="7"/>
      <c r="S7" s="7"/>
      <c r="T7" s="7"/>
      <c r="U7" s="7"/>
      <c r="V7" s="7"/>
      <c r="W7" s="7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</row>
    <row r="8" spans="1:35" x14ac:dyDescent="0.25">
      <c r="A8" s="120" t="str">
        <f>Orth!A8</f>
        <v>NOM 05</v>
      </c>
      <c r="B8" s="121" t="str">
        <f>Orth!B8</f>
        <v>Prénom 05</v>
      </c>
      <c r="C8" s="122" t="str">
        <f>Orth!C8</f>
        <v>NOM 05 Prénom 05</v>
      </c>
      <c r="D8" s="110">
        <v>19</v>
      </c>
      <c r="E8" s="73"/>
      <c r="F8" s="243"/>
      <c r="G8" s="244"/>
      <c r="H8" s="244"/>
      <c r="I8" s="244"/>
      <c r="J8" s="244"/>
      <c r="K8" s="244"/>
      <c r="L8" s="244"/>
      <c r="M8" s="244"/>
      <c r="N8" s="245"/>
      <c r="O8" s="7"/>
      <c r="P8" s="7"/>
      <c r="Q8" s="7"/>
      <c r="R8" s="7"/>
      <c r="S8" s="7"/>
      <c r="T8" s="7"/>
      <c r="U8" s="7"/>
      <c r="V8" s="7"/>
      <c r="W8" s="7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</row>
    <row r="9" spans="1:35" x14ac:dyDescent="0.25">
      <c r="A9" s="120" t="str">
        <f>Orth!A9</f>
        <v>NOM 06</v>
      </c>
      <c r="B9" s="121" t="str">
        <f>Orth!B9</f>
        <v>Prénom 06</v>
      </c>
      <c r="C9" s="122" t="str">
        <f>Orth!C9</f>
        <v>NOM 06 Prénom 06</v>
      </c>
      <c r="D9" s="110">
        <v>20</v>
      </c>
      <c r="E9" s="73"/>
      <c r="F9" s="243"/>
      <c r="G9" s="244"/>
      <c r="H9" s="244"/>
      <c r="I9" s="244"/>
      <c r="J9" s="244"/>
      <c r="K9" s="244"/>
      <c r="L9" s="244"/>
      <c r="M9" s="244"/>
      <c r="N9" s="245"/>
      <c r="O9" s="7"/>
      <c r="P9" s="7"/>
      <c r="Q9" s="7"/>
      <c r="R9" s="7"/>
      <c r="S9" s="7"/>
      <c r="T9" s="7"/>
      <c r="U9" s="7"/>
      <c r="V9" s="7"/>
      <c r="W9" s="7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</row>
    <row r="10" spans="1:35" x14ac:dyDescent="0.25">
      <c r="A10" s="120" t="str">
        <f>Orth!A10</f>
        <v>NOM 07</v>
      </c>
      <c r="B10" s="121" t="str">
        <f>Orth!B10</f>
        <v>Prénom 07</v>
      </c>
      <c r="C10" s="122" t="str">
        <f>Orth!C10</f>
        <v>NOM 07 Prénom 07</v>
      </c>
      <c r="D10" s="110">
        <v>15</v>
      </c>
      <c r="E10" s="73"/>
      <c r="F10" s="243"/>
      <c r="G10" s="244"/>
      <c r="H10" s="244"/>
      <c r="I10" s="244"/>
      <c r="J10" s="244"/>
      <c r="K10" s="244"/>
      <c r="L10" s="244"/>
      <c r="M10" s="244"/>
      <c r="N10" s="245"/>
      <c r="O10" s="7"/>
      <c r="P10" s="7"/>
      <c r="Q10" s="7"/>
      <c r="R10" s="7"/>
      <c r="S10" s="7"/>
      <c r="T10" s="7"/>
      <c r="U10" s="7"/>
      <c r="V10" s="7"/>
      <c r="W10" s="7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</row>
    <row r="11" spans="1:35" x14ac:dyDescent="0.25">
      <c r="A11" s="120" t="str">
        <f>Orth!A11</f>
        <v>NOM 08</v>
      </c>
      <c r="B11" s="121" t="str">
        <f>Orth!B11</f>
        <v>Prénom 08</v>
      </c>
      <c r="C11" s="122" t="str">
        <f>Orth!C11</f>
        <v>NOM 08 Prénom 08</v>
      </c>
      <c r="D11" s="110">
        <v>20</v>
      </c>
      <c r="E11" s="73"/>
      <c r="F11" s="243"/>
      <c r="G11" s="244"/>
      <c r="H11" s="244"/>
      <c r="I11" s="244"/>
      <c r="J11" s="244"/>
      <c r="K11" s="244"/>
      <c r="L11" s="244"/>
      <c r="M11" s="244"/>
      <c r="N11" s="245"/>
      <c r="O11" s="7"/>
      <c r="P11" s="7"/>
      <c r="Q11" s="7"/>
      <c r="R11" s="7"/>
      <c r="S11" s="7"/>
      <c r="T11" s="7"/>
      <c r="U11" s="7"/>
      <c r="V11" s="7"/>
      <c r="W11" s="7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</row>
    <row r="12" spans="1:35" x14ac:dyDescent="0.25">
      <c r="A12" s="120" t="str">
        <f>Orth!A12</f>
        <v>NOM 09</v>
      </c>
      <c r="B12" s="121" t="str">
        <f>Orth!B12</f>
        <v>Prénom 09</v>
      </c>
      <c r="C12" s="122" t="str">
        <f>Orth!C12</f>
        <v>NOM 09 Prénom 09</v>
      </c>
      <c r="D12" s="110">
        <v>19</v>
      </c>
      <c r="E12" s="73"/>
      <c r="F12" s="243"/>
      <c r="G12" s="244"/>
      <c r="H12" s="244"/>
      <c r="I12" s="244"/>
      <c r="J12" s="244"/>
      <c r="K12" s="244"/>
      <c r="L12" s="244"/>
      <c r="M12" s="244"/>
      <c r="N12" s="245"/>
      <c r="O12" s="7"/>
      <c r="P12" s="7"/>
      <c r="Q12" s="7"/>
      <c r="R12" s="7"/>
      <c r="S12" s="7"/>
      <c r="T12" s="7"/>
      <c r="U12" s="7"/>
      <c r="V12" s="7"/>
      <c r="W12" s="7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</row>
    <row r="13" spans="1:35" x14ac:dyDescent="0.25">
      <c r="A13" s="120" t="str">
        <f>Orth!A13</f>
        <v>NOM 10</v>
      </c>
      <c r="B13" s="121" t="str">
        <f>Orth!B13</f>
        <v>Prénom 10</v>
      </c>
      <c r="C13" s="122" t="str">
        <f>Orth!C13</f>
        <v>NOM 10 Prénom 10</v>
      </c>
      <c r="D13" s="110">
        <v>20</v>
      </c>
      <c r="E13" s="73"/>
      <c r="F13" s="243"/>
      <c r="G13" s="244"/>
      <c r="H13" s="244"/>
      <c r="I13" s="244"/>
      <c r="J13" s="244"/>
      <c r="K13" s="244"/>
      <c r="L13" s="244"/>
      <c r="M13" s="244"/>
      <c r="N13" s="245"/>
      <c r="O13" s="7"/>
      <c r="P13" s="7"/>
      <c r="Q13" s="7"/>
      <c r="R13" s="7"/>
      <c r="S13" s="7"/>
      <c r="T13" s="7"/>
      <c r="U13" s="7"/>
      <c r="V13" s="7"/>
      <c r="W13" s="7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</row>
    <row r="14" spans="1:35" x14ac:dyDescent="0.25">
      <c r="A14" s="120" t="str">
        <f>Orth!A14</f>
        <v>NOM 11</v>
      </c>
      <c r="B14" s="121" t="str">
        <f>Orth!B14</f>
        <v>Prénom 11</v>
      </c>
      <c r="C14" s="122" t="str">
        <f>Orth!C14</f>
        <v>NOM 11 Prénom 11</v>
      </c>
      <c r="D14" s="110">
        <v>8</v>
      </c>
      <c r="E14" s="73"/>
      <c r="F14" s="243"/>
      <c r="G14" s="244"/>
      <c r="H14" s="244"/>
      <c r="I14" s="244"/>
      <c r="J14" s="244"/>
      <c r="K14" s="244"/>
      <c r="L14" s="244"/>
      <c r="M14" s="244"/>
      <c r="N14" s="245"/>
      <c r="O14" s="7"/>
      <c r="P14" s="7"/>
      <c r="Q14" s="7"/>
      <c r="R14" s="7"/>
      <c r="S14" s="7"/>
      <c r="T14" s="7"/>
      <c r="U14" s="7"/>
      <c r="V14" s="7"/>
      <c r="W14" s="7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</row>
    <row r="15" spans="1:35" x14ac:dyDescent="0.25">
      <c r="A15" s="120" t="str">
        <f>Orth!A15</f>
        <v>NOM 12</v>
      </c>
      <c r="B15" s="121" t="str">
        <f>Orth!B15</f>
        <v>Prénom 12</v>
      </c>
      <c r="C15" s="122" t="str">
        <f>Orth!C15</f>
        <v>NOM 12 Prénom 12</v>
      </c>
      <c r="D15" s="110">
        <v>20</v>
      </c>
      <c r="E15" s="73"/>
      <c r="F15" s="243"/>
      <c r="G15" s="244"/>
      <c r="H15" s="244"/>
      <c r="I15" s="244"/>
      <c r="J15" s="244"/>
      <c r="K15" s="244"/>
      <c r="L15" s="244"/>
      <c r="M15" s="244"/>
      <c r="N15" s="245"/>
      <c r="O15" s="7"/>
      <c r="P15" s="7"/>
      <c r="Q15" s="7"/>
      <c r="R15" s="7"/>
      <c r="S15" s="7"/>
      <c r="T15" s="7"/>
      <c r="U15" s="7"/>
      <c r="V15" s="7"/>
      <c r="W15" s="7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</row>
    <row r="16" spans="1:35" x14ac:dyDescent="0.25">
      <c r="A16" s="120" t="str">
        <f>Orth!A16</f>
        <v>NOM 13</v>
      </c>
      <c r="B16" s="121" t="str">
        <f>Orth!B16</f>
        <v>Prénom 13</v>
      </c>
      <c r="C16" s="122" t="str">
        <f>Orth!C16</f>
        <v>NOM 13 Prénom 13</v>
      </c>
      <c r="D16" s="110">
        <v>9</v>
      </c>
      <c r="E16" s="73"/>
      <c r="F16" s="243"/>
      <c r="G16" s="244"/>
      <c r="H16" s="244"/>
      <c r="I16" s="244"/>
      <c r="J16" s="244"/>
      <c r="K16" s="244"/>
      <c r="L16" s="244"/>
      <c r="M16" s="244"/>
      <c r="N16" s="245"/>
      <c r="O16" s="7"/>
      <c r="P16" s="7"/>
      <c r="Q16" s="7"/>
      <c r="R16" s="7"/>
      <c r="S16" s="7"/>
      <c r="T16" s="7"/>
      <c r="U16" s="7"/>
      <c r="V16" s="7"/>
      <c r="W16" s="7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</row>
    <row r="17" spans="1:35" x14ac:dyDescent="0.25">
      <c r="A17" s="120" t="str">
        <f>Orth!A17</f>
        <v>NOM 14</v>
      </c>
      <c r="B17" s="121" t="str">
        <f>Orth!B17</f>
        <v>Prénom 14</v>
      </c>
      <c r="C17" s="122" t="str">
        <f>Orth!C17</f>
        <v>NOM 14 Prénom 14</v>
      </c>
      <c r="D17" s="110">
        <v>18</v>
      </c>
      <c r="E17" s="73"/>
      <c r="F17" s="243"/>
      <c r="G17" s="244"/>
      <c r="H17" s="244"/>
      <c r="I17" s="244"/>
      <c r="J17" s="244"/>
      <c r="K17" s="244"/>
      <c r="L17" s="244"/>
      <c r="M17" s="244"/>
      <c r="N17" s="245"/>
      <c r="O17" s="7"/>
      <c r="P17" s="7"/>
      <c r="Q17" s="7"/>
      <c r="R17" s="7"/>
      <c r="S17" s="7"/>
      <c r="T17" s="7"/>
      <c r="U17" s="7"/>
      <c r="V17" s="7"/>
      <c r="W17" s="7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</row>
    <row r="18" spans="1:35" x14ac:dyDescent="0.25">
      <c r="A18" s="120" t="str">
        <f>Orth!A18</f>
        <v>NOM 15</v>
      </c>
      <c r="B18" s="121" t="str">
        <f>Orth!B18</f>
        <v>Prénom 15</v>
      </c>
      <c r="C18" s="122" t="str">
        <f>Orth!C18</f>
        <v>NOM 15 Prénom 15</v>
      </c>
      <c r="D18" s="110">
        <v>18</v>
      </c>
      <c r="E18" s="73"/>
      <c r="F18" s="243"/>
      <c r="G18" s="244"/>
      <c r="H18" s="244"/>
      <c r="I18" s="244"/>
      <c r="J18" s="244"/>
      <c r="K18" s="244"/>
      <c r="L18" s="244"/>
      <c r="M18" s="244"/>
      <c r="N18" s="245"/>
      <c r="O18" s="7"/>
      <c r="P18" s="7"/>
      <c r="Q18" s="7"/>
      <c r="R18" s="7"/>
      <c r="S18" s="7"/>
      <c r="T18" s="7"/>
      <c r="U18" s="7"/>
      <c r="V18" s="7"/>
      <c r="W18" s="7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</row>
    <row r="19" spans="1:35" x14ac:dyDescent="0.25">
      <c r="A19" s="120" t="str">
        <f>Orth!A19</f>
        <v>NOM 16</v>
      </c>
      <c r="B19" s="121" t="str">
        <f>Orth!B19</f>
        <v>Prénom 16</v>
      </c>
      <c r="C19" s="122" t="str">
        <f>Orth!C19</f>
        <v>NOM 16 Prénom 16</v>
      </c>
      <c r="D19" s="110">
        <v>19</v>
      </c>
      <c r="E19" s="73"/>
      <c r="F19" s="243"/>
      <c r="G19" s="244"/>
      <c r="H19" s="244"/>
      <c r="I19" s="244"/>
      <c r="J19" s="244"/>
      <c r="K19" s="244"/>
      <c r="L19" s="244"/>
      <c r="M19" s="244"/>
      <c r="N19" s="245"/>
      <c r="O19" s="7"/>
      <c r="P19" s="7"/>
      <c r="Q19" s="7"/>
      <c r="R19" s="7"/>
      <c r="S19" s="7"/>
      <c r="T19" s="7"/>
      <c r="U19" s="7"/>
      <c r="V19" s="7"/>
      <c r="W19" s="7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</row>
    <row r="20" spans="1:35" x14ac:dyDescent="0.25">
      <c r="A20" s="120" t="str">
        <f>Orth!A20</f>
        <v>NOM 17</v>
      </c>
      <c r="B20" s="121" t="str">
        <f>Orth!B20</f>
        <v>Prénom 17</v>
      </c>
      <c r="C20" s="122" t="str">
        <f>Orth!C20</f>
        <v>NOM 17 Prénom 17</v>
      </c>
      <c r="D20" s="110">
        <v>13</v>
      </c>
      <c r="E20" s="73"/>
      <c r="F20" s="243"/>
      <c r="G20" s="244"/>
      <c r="H20" s="244"/>
      <c r="I20" s="244"/>
      <c r="J20" s="244"/>
      <c r="K20" s="244"/>
      <c r="L20" s="244"/>
      <c r="M20" s="244"/>
      <c r="N20" s="245"/>
      <c r="O20" s="7"/>
      <c r="P20" s="7"/>
      <c r="Q20" s="7"/>
      <c r="R20" s="7"/>
      <c r="S20" s="7"/>
      <c r="T20" s="7"/>
      <c r="U20" s="7"/>
      <c r="V20" s="7"/>
      <c r="W20" s="7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</row>
    <row r="21" spans="1:35" ht="15.75" thickBot="1" x14ac:dyDescent="0.3">
      <c r="A21" s="120" t="str">
        <f>Orth!A21</f>
        <v>NOM 18</v>
      </c>
      <c r="B21" s="121" t="str">
        <f>Orth!B21</f>
        <v>Prénom 18</v>
      </c>
      <c r="C21" s="122" t="str">
        <f>Orth!C21</f>
        <v>NOM 18 Prénom 18</v>
      </c>
      <c r="D21" s="110">
        <v>18</v>
      </c>
      <c r="E21" s="73"/>
      <c r="F21" s="246"/>
      <c r="G21" s="247"/>
      <c r="H21" s="247"/>
      <c r="I21" s="247"/>
      <c r="J21" s="247"/>
      <c r="K21" s="247"/>
      <c r="L21" s="247"/>
      <c r="M21" s="247"/>
      <c r="N21" s="248"/>
      <c r="O21" s="7"/>
      <c r="P21" s="7"/>
      <c r="Q21" s="7"/>
      <c r="R21" s="7"/>
      <c r="S21" s="7"/>
      <c r="T21" s="7"/>
      <c r="U21" s="7"/>
      <c r="V21" s="7"/>
      <c r="W21" s="7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</row>
    <row r="22" spans="1:35" x14ac:dyDescent="0.25">
      <c r="A22" s="120" t="str">
        <f>Orth!A22</f>
        <v>NOM 19</v>
      </c>
      <c r="B22" s="121" t="str">
        <f>Orth!B22</f>
        <v>Prénom 19</v>
      </c>
      <c r="C22" s="122" t="str">
        <f>Orth!C22</f>
        <v>NOM 19 Prénom 19</v>
      </c>
      <c r="D22" s="110">
        <v>19</v>
      </c>
      <c r="E22" s="73"/>
      <c r="F22" s="73"/>
      <c r="G22" s="73"/>
      <c r="H22" s="73"/>
      <c r="I22" s="73"/>
      <c r="J22" s="73"/>
      <c r="K22" s="73"/>
      <c r="L22" s="114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</row>
    <row r="23" spans="1:35" ht="15.75" thickBot="1" x14ac:dyDescent="0.3">
      <c r="A23" s="120" t="str">
        <f>Orth!A23</f>
        <v>NOM 20</v>
      </c>
      <c r="B23" s="121" t="str">
        <f>Orth!B23</f>
        <v>Prénom 20</v>
      </c>
      <c r="C23" s="122" t="str">
        <f>Orth!C23</f>
        <v>NOM 20 Prénom 20</v>
      </c>
      <c r="D23" s="110">
        <v>20</v>
      </c>
      <c r="E23" s="73"/>
      <c r="F23" s="73"/>
      <c r="G23" s="73"/>
      <c r="H23" s="73"/>
      <c r="I23" s="73"/>
      <c r="J23" s="73"/>
      <c r="K23" s="73"/>
      <c r="L23" s="114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</row>
    <row r="24" spans="1:35" ht="15.75" thickBot="1" x14ac:dyDescent="0.3">
      <c r="A24" s="120" t="str">
        <f>Orth!A24</f>
        <v>NOM 21</v>
      </c>
      <c r="B24" s="121" t="str">
        <f>Orth!B24</f>
        <v>Prénom 21</v>
      </c>
      <c r="C24" s="122" t="str">
        <f>Orth!C24</f>
        <v>NOM 21 Prénom 21</v>
      </c>
      <c r="D24" s="110">
        <v>20</v>
      </c>
      <c r="E24" s="73"/>
      <c r="F24" s="73"/>
      <c r="G24" s="211" t="s">
        <v>182</v>
      </c>
      <c r="H24" s="212"/>
      <c r="I24" s="73"/>
      <c r="J24" s="73"/>
      <c r="K24" s="73"/>
      <c r="L24" s="114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</row>
    <row r="25" spans="1:35" ht="15.75" thickBot="1" x14ac:dyDescent="0.3">
      <c r="A25" s="120" t="str">
        <f>Orth!A25</f>
        <v>NOM 22</v>
      </c>
      <c r="B25" s="121" t="str">
        <f>Orth!B25</f>
        <v>Prénom 22</v>
      </c>
      <c r="C25" s="122" t="str">
        <f>Orth!C25</f>
        <v>NOM 22 Prénom 22</v>
      </c>
      <c r="D25" s="110">
        <v>18</v>
      </c>
      <c r="E25" s="73"/>
      <c r="F25" s="73"/>
      <c r="G25" s="213">
        <f>IF(COUNT(D4:D32)&gt;0,AVERAGE(D4:D32),"")</f>
        <v>17.916666666666668</v>
      </c>
      <c r="H25" s="214"/>
      <c r="I25" s="73"/>
      <c r="J25" s="73"/>
      <c r="K25" s="73"/>
      <c r="L25" s="114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</row>
    <row r="26" spans="1:35" ht="15.75" thickBot="1" x14ac:dyDescent="0.3">
      <c r="A26" s="120" t="str">
        <f>Orth!A26</f>
        <v>NOM 23</v>
      </c>
      <c r="B26" s="121" t="str">
        <f>Orth!B26</f>
        <v>Prénom 23</v>
      </c>
      <c r="C26" s="122" t="str">
        <f>Orth!C26</f>
        <v>NOM 23 Prénom 23</v>
      </c>
      <c r="D26" s="110">
        <v>20</v>
      </c>
      <c r="E26" s="73"/>
      <c r="F26" s="73"/>
      <c r="G26" s="213"/>
      <c r="H26" s="214"/>
      <c r="I26" s="73"/>
      <c r="J26" s="73"/>
      <c r="K26" s="73"/>
      <c r="L26" s="114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</row>
    <row r="27" spans="1:35" x14ac:dyDescent="0.25">
      <c r="A27" s="120" t="str">
        <f>Orth!A27</f>
        <v>NOM 24</v>
      </c>
      <c r="B27" s="121" t="str">
        <f>Orth!B27</f>
        <v>Prénom 24</v>
      </c>
      <c r="C27" s="122" t="str">
        <f>Orth!C27</f>
        <v>NOM 24 Prénom 24</v>
      </c>
      <c r="D27" s="110">
        <v>20</v>
      </c>
      <c r="E27" s="73"/>
      <c r="F27" s="73"/>
      <c r="G27" s="73"/>
      <c r="H27" s="73"/>
      <c r="I27" s="73"/>
      <c r="J27" s="73"/>
      <c r="K27" s="73"/>
      <c r="L27" s="114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</row>
    <row r="28" spans="1:35" x14ac:dyDescent="0.25">
      <c r="A28" s="120" t="str">
        <f>Orth!A28</f>
        <v>NOM 25</v>
      </c>
      <c r="B28" s="121" t="str">
        <f>Orth!B28</f>
        <v>Prénom 25</v>
      </c>
      <c r="C28" s="122" t="str">
        <f>Orth!C28</f>
        <v>NOM 25 Prénom 25</v>
      </c>
      <c r="D28" s="110"/>
      <c r="E28" s="73"/>
      <c r="F28" s="73"/>
      <c r="G28" s="73"/>
      <c r="H28" s="73"/>
      <c r="I28" s="73"/>
      <c r="J28" s="73"/>
      <c r="K28" s="73"/>
      <c r="L28" s="114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</row>
    <row r="29" spans="1:35" x14ac:dyDescent="0.25">
      <c r="A29" s="120" t="str">
        <f>Orth!A29</f>
        <v>NOM 26</v>
      </c>
      <c r="B29" s="121" t="str">
        <f>Orth!B29</f>
        <v>Prénom 26</v>
      </c>
      <c r="C29" s="122" t="str">
        <f>Orth!C29</f>
        <v>NOM 26 Prénom 26</v>
      </c>
      <c r="D29" s="110"/>
      <c r="E29" s="73"/>
      <c r="F29" s="73"/>
      <c r="G29" s="73"/>
      <c r="H29" s="73"/>
      <c r="I29" s="73"/>
      <c r="J29" s="73"/>
      <c r="K29" s="73"/>
      <c r="L29" s="114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</row>
    <row r="30" spans="1:35" x14ac:dyDescent="0.25">
      <c r="A30" s="120" t="str">
        <f>Orth!A30</f>
        <v>NOM 27</v>
      </c>
      <c r="B30" s="121" t="str">
        <f>Orth!B30</f>
        <v>Prénom 27</v>
      </c>
      <c r="C30" s="122" t="str">
        <f>Orth!C30</f>
        <v>NOM 27 Prénom 27</v>
      </c>
      <c r="D30" s="110"/>
      <c r="E30" s="73"/>
      <c r="F30" s="73"/>
      <c r="G30" s="73"/>
      <c r="H30" s="73"/>
      <c r="I30" s="73"/>
      <c r="J30" s="73"/>
      <c r="K30" s="73"/>
      <c r="L30" s="114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</row>
    <row r="31" spans="1:35" x14ac:dyDescent="0.25">
      <c r="A31" s="120" t="str">
        <f>Orth!A31</f>
        <v>NOM 28</v>
      </c>
      <c r="B31" s="121" t="str">
        <f>Orth!B31</f>
        <v>Prénom 28</v>
      </c>
      <c r="C31" s="122" t="str">
        <f>Orth!C31</f>
        <v>NOM 28 Prénom 28</v>
      </c>
      <c r="D31" s="110"/>
      <c r="E31" s="73"/>
      <c r="F31" s="73"/>
      <c r="G31" s="73"/>
      <c r="H31" s="73"/>
      <c r="I31" s="73"/>
      <c r="J31" s="73"/>
      <c r="K31" s="73"/>
      <c r="L31" s="114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</row>
    <row r="32" spans="1:35" ht="15.75" thickBot="1" x14ac:dyDescent="0.3">
      <c r="A32" s="123" t="str">
        <f>Orth!A32</f>
        <v>NOM 29</v>
      </c>
      <c r="B32" s="124" t="str">
        <f>Orth!B32</f>
        <v>Prénom 29</v>
      </c>
      <c r="C32" s="125" t="str">
        <f>Orth!C32</f>
        <v>NOM 29 Prénom 29</v>
      </c>
      <c r="D32" s="111"/>
      <c r="E32" s="73"/>
      <c r="F32" s="73"/>
      <c r="G32" s="73"/>
      <c r="H32" s="73"/>
      <c r="I32" s="73"/>
      <c r="J32" s="73"/>
      <c r="K32" s="73"/>
      <c r="L32" s="114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</row>
    <row r="33" spans="1:35" x14ac:dyDescent="0.25">
      <c r="A33" s="113"/>
      <c r="B33" s="113"/>
      <c r="C33" s="113"/>
      <c r="D33" s="75"/>
      <c r="E33" s="75"/>
      <c r="F33" s="75"/>
      <c r="G33" s="75"/>
      <c r="H33" s="75"/>
      <c r="I33" s="75"/>
      <c r="J33" s="75"/>
      <c r="K33" s="75"/>
      <c r="L33" s="74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</row>
    <row r="34" spans="1:35" x14ac:dyDescent="0.25">
      <c r="A34" s="113"/>
      <c r="B34" s="113"/>
      <c r="C34" s="113"/>
      <c r="D34" s="75"/>
      <c r="E34" s="75"/>
      <c r="F34" s="75"/>
      <c r="G34" s="75"/>
      <c r="H34" s="75"/>
      <c r="I34" s="75"/>
      <c r="J34" s="75"/>
      <c r="K34" s="75"/>
      <c r="L34" s="74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</row>
    <row r="35" spans="1:35" x14ac:dyDescent="0.25">
      <c r="A35" s="113"/>
      <c r="B35" s="113"/>
      <c r="C35" s="113"/>
      <c r="D35" s="75"/>
      <c r="E35" s="75"/>
      <c r="F35" s="75"/>
      <c r="G35" s="75"/>
      <c r="H35" s="75"/>
      <c r="I35" s="75"/>
      <c r="J35" s="75"/>
      <c r="K35" s="75"/>
      <c r="L35" s="74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</row>
    <row r="36" spans="1:35" x14ac:dyDescent="0.25">
      <c r="A36" s="113"/>
      <c r="B36" s="113"/>
      <c r="C36" s="113"/>
      <c r="D36" s="75"/>
      <c r="E36" s="75"/>
      <c r="F36" s="75"/>
      <c r="G36" s="75"/>
      <c r="H36" s="75"/>
      <c r="I36" s="75"/>
      <c r="J36" s="75"/>
      <c r="K36" s="75"/>
      <c r="L36" s="74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</row>
    <row r="37" spans="1:35" x14ac:dyDescent="0.25">
      <c r="A37" s="113"/>
      <c r="B37" s="113"/>
      <c r="C37" s="113"/>
      <c r="D37" s="75"/>
      <c r="E37" s="75"/>
      <c r="F37" s="75"/>
      <c r="G37" s="75"/>
      <c r="H37" s="75"/>
      <c r="I37" s="75"/>
      <c r="J37" s="75"/>
      <c r="K37" s="75"/>
      <c r="L37" s="74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</row>
    <row r="38" spans="1:35" x14ac:dyDescent="0.25">
      <c r="A38" s="113"/>
      <c r="B38" s="113"/>
      <c r="C38" s="113"/>
      <c r="D38" s="75"/>
      <c r="E38" s="75"/>
      <c r="F38" s="75"/>
      <c r="G38" s="75"/>
      <c r="H38" s="75"/>
      <c r="I38" s="75"/>
      <c r="J38" s="75"/>
      <c r="K38" s="75"/>
      <c r="L38" s="74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</row>
    <row r="39" spans="1:35" x14ac:dyDescent="0.25">
      <c r="A39" s="113"/>
      <c r="B39" s="113"/>
      <c r="C39" s="113"/>
      <c r="D39" s="75"/>
      <c r="E39" s="75"/>
      <c r="F39" s="75"/>
      <c r="G39" s="75"/>
      <c r="H39" s="75"/>
      <c r="I39" s="75"/>
      <c r="J39" s="75"/>
      <c r="K39" s="75"/>
      <c r="L39" s="74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</row>
    <row r="40" spans="1:35" x14ac:dyDescent="0.25">
      <c r="A40" s="113"/>
      <c r="B40" s="113"/>
      <c r="C40" s="113"/>
      <c r="D40" s="75"/>
      <c r="E40" s="75"/>
      <c r="F40" s="75"/>
      <c r="G40" s="75"/>
      <c r="H40" s="75"/>
      <c r="I40" s="75"/>
      <c r="J40" s="75"/>
      <c r="K40" s="75"/>
      <c r="L40" s="74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</row>
    <row r="41" spans="1:35" x14ac:dyDescent="0.25">
      <c r="A41" s="113"/>
      <c r="B41" s="113"/>
      <c r="C41" s="113"/>
      <c r="D41" s="75"/>
      <c r="E41" s="75"/>
      <c r="F41" s="75"/>
      <c r="G41" s="75"/>
      <c r="H41" s="75"/>
      <c r="I41" s="75"/>
      <c r="J41" s="75"/>
      <c r="K41" s="75"/>
      <c r="L41" s="74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</row>
    <row r="42" spans="1:35" x14ac:dyDescent="0.25">
      <c r="A42" s="113"/>
      <c r="B42" s="113"/>
      <c r="C42" s="113"/>
      <c r="D42" s="75"/>
      <c r="E42" s="75"/>
      <c r="F42" s="75"/>
      <c r="G42" s="75"/>
      <c r="H42" s="75"/>
      <c r="I42" s="75"/>
      <c r="J42" s="75"/>
      <c r="K42" s="75"/>
      <c r="L42" s="74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</row>
    <row r="43" spans="1:35" x14ac:dyDescent="0.25">
      <c r="A43" s="113"/>
      <c r="B43" s="113"/>
      <c r="C43" s="113"/>
      <c r="D43" s="75"/>
      <c r="E43" s="75"/>
      <c r="F43" s="75"/>
      <c r="G43" s="75"/>
      <c r="H43" s="75"/>
      <c r="I43" s="75"/>
      <c r="J43" s="75"/>
      <c r="K43" s="75"/>
      <c r="L43" s="74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</row>
    <row r="44" spans="1:35" x14ac:dyDescent="0.25">
      <c r="A44" s="113"/>
      <c r="B44" s="113"/>
      <c r="C44" s="113"/>
      <c r="D44" s="75"/>
      <c r="E44" s="75"/>
      <c r="F44" s="75"/>
      <c r="G44" s="75"/>
      <c r="H44" s="75"/>
      <c r="I44" s="75"/>
      <c r="J44" s="75"/>
      <c r="K44" s="75"/>
      <c r="L44" s="74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</row>
    <row r="45" spans="1:35" x14ac:dyDescent="0.25">
      <c r="A45" s="113"/>
      <c r="B45" s="113"/>
      <c r="C45" s="113"/>
      <c r="D45" s="75"/>
      <c r="E45" s="75"/>
      <c r="F45" s="75"/>
      <c r="G45" s="75"/>
      <c r="H45" s="75"/>
      <c r="I45" s="75"/>
      <c r="J45" s="75"/>
      <c r="K45" s="75"/>
      <c r="L45" s="74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</row>
    <row r="46" spans="1:35" x14ac:dyDescent="0.25">
      <c r="A46" s="113"/>
      <c r="B46" s="113"/>
      <c r="C46" s="113"/>
      <c r="D46" s="75"/>
      <c r="E46" s="75"/>
      <c r="F46" s="75"/>
      <c r="G46" s="75"/>
      <c r="H46" s="75"/>
      <c r="I46" s="75"/>
      <c r="J46" s="75"/>
      <c r="K46" s="75"/>
      <c r="L46" s="74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</row>
    <row r="47" spans="1:35" x14ac:dyDescent="0.25">
      <c r="A47" s="113"/>
      <c r="B47" s="113"/>
      <c r="C47" s="113"/>
      <c r="D47" s="75"/>
      <c r="E47" s="75"/>
      <c r="F47" s="75"/>
      <c r="G47" s="75"/>
      <c r="H47" s="75"/>
      <c r="I47" s="75"/>
      <c r="J47" s="75"/>
      <c r="K47" s="75"/>
      <c r="L47" s="74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</row>
    <row r="48" spans="1:35" x14ac:dyDescent="0.25">
      <c r="A48" s="113"/>
      <c r="B48" s="113"/>
      <c r="C48" s="113"/>
      <c r="D48" s="75"/>
      <c r="E48" s="75"/>
      <c r="F48" s="75"/>
      <c r="G48" s="75"/>
      <c r="H48" s="75"/>
      <c r="I48" s="75"/>
      <c r="J48" s="75"/>
      <c r="K48" s="75"/>
      <c r="L48" s="74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</row>
    <row r="49" spans="1:35" x14ac:dyDescent="0.25">
      <c r="A49" s="113"/>
      <c r="B49" s="113"/>
      <c r="C49" s="113"/>
      <c r="D49" s="75"/>
      <c r="E49" s="75"/>
      <c r="F49" s="75"/>
      <c r="G49" s="75"/>
      <c r="H49" s="75"/>
      <c r="I49" s="75"/>
      <c r="J49" s="75"/>
      <c r="K49" s="75"/>
      <c r="L49" s="74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</row>
    <row r="50" spans="1:35" x14ac:dyDescent="0.25">
      <c r="A50" s="113"/>
      <c r="B50" s="113"/>
      <c r="C50" s="113"/>
      <c r="D50" s="75"/>
      <c r="E50" s="75"/>
      <c r="F50" s="75"/>
      <c r="G50" s="75"/>
      <c r="H50" s="75"/>
      <c r="I50" s="75"/>
      <c r="J50" s="75"/>
      <c r="K50" s="75"/>
      <c r="L50" s="74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</row>
    <row r="51" spans="1:35" x14ac:dyDescent="0.25">
      <c r="A51" s="113"/>
      <c r="B51" s="113"/>
      <c r="C51" s="113"/>
      <c r="D51" s="75"/>
      <c r="E51" s="75"/>
      <c r="F51" s="75"/>
      <c r="G51" s="75"/>
      <c r="H51" s="75"/>
      <c r="I51" s="75"/>
      <c r="J51" s="75"/>
      <c r="K51" s="75"/>
      <c r="L51" s="74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</row>
    <row r="52" spans="1:35" x14ac:dyDescent="0.25">
      <c r="A52" s="113"/>
      <c r="B52" s="113"/>
      <c r="C52" s="113"/>
      <c r="D52" s="75"/>
      <c r="E52" s="75"/>
      <c r="F52" s="75"/>
      <c r="G52" s="75"/>
      <c r="H52" s="75"/>
      <c r="I52" s="75"/>
      <c r="J52" s="75"/>
      <c r="K52" s="75"/>
      <c r="L52" s="74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</row>
    <row r="53" spans="1:35" x14ac:dyDescent="0.25">
      <c r="A53" s="113"/>
      <c r="B53" s="113"/>
      <c r="C53" s="113"/>
      <c r="D53" s="75"/>
      <c r="E53" s="75"/>
      <c r="F53" s="75"/>
      <c r="G53" s="75"/>
      <c r="H53" s="75"/>
      <c r="I53" s="75"/>
      <c r="J53" s="75"/>
      <c r="K53" s="75"/>
      <c r="L53" s="74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</row>
    <row r="54" spans="1:35" x14ac:dyDescent="0.25">
      <c r="A54" s="113"/>
      <c r="B54" s="113"/>
      <c r="C54" s="113"/>
      <c r="D54" s="75"/>
      <c r="E54" s="75"/>
      <c r="F54" s="75"/>
      <c r="G54" s="75"/>
      <c r="H54" s="75"/>
      <c r="I54" s="75"/>
      <c r="J54" s="75"/>
      <c r="K54" s="75"/>
      <c r="L54" s="74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</row>
    <row r="55" spans="1:35" x14ac:dyDescent="0.25">
      <c r="A55" s="113"/>
      <c r="B55" s="113"/>
      <c r="C55" s="113"/>
      <c r="D55" s="75"/>
      <c r="E55" s="75"/>
      <c r="F55" s="75"/>
      <c r="G55" s="75"/>
      <c r="H55" s="75"/>
      <c r="I55" s="75"/>
      <c r="J55" s="75"/>
      <c r="K55" s="75"/>
      <c r="L55" s="74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</row>
    <row r="56" spans="1:35" x14ac:dyDescent="0.25">
      <c r="A56" s="113"/>
      <c r="B56" s="113"/>
      <c r="C56" s="113"/>
      <c r="D56" s="75"/>
      <c r="E56" s="75"/>
      <c r="F56" s="75"/>
      <c r="G56" s="75"/>
      <c r="H56" s="75"/>
      <c r="I56" s="75"/>
      <c r="J56" s="75"/>
      <c r="K56" s="75"/>
      <c r="L56" s="74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</row>
    <row r="57" spans="1:35" x14ac:dyDescent="0.25">
      <c r="A57" s="113"/>
      <c r="B57" s="113"/>
      <c r="C57" s="113"/>
      <c r="D57" s="75"/>
      <c r="E57" s="75"/>
      <c r="F57" s="75"/>
      <c r="G57" s="75"/>
      <c r="H57" s="75"/>
      <c r="I57" s="75"/>
      <c r="J57" s="75"/>
      <c r="K57" s="75"/>
      <c r="L57" s="74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</row>
    <row r="58" spans="1:35" x14ac:dyDescent="0.25">
      <c r="A58" s="113"/>
      <c r="B58" s="113"/>
      <c r="C58" s="113"/>
      <c r="D58" s="75"/>
      <c r="E58" s="75"/>
      <c r="F58" s="75"/>
      <c r="G58" s="75"/>
      <c r="H58" s="75"/>
      <c r="I58" s="75"/>
      <c r="J58" s="75"/>
      <c r="K58" s="75"/>
      <c r="L58" s="74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</row>
    <row r="59" spans="1:35" x14ac:dyDescent="0.25">
      <c r="A59" s="113"/>
      <c r="B59" s="113"/>
      <c r="C59" s="113"/>
      <c r="D59" s="75"/>
      <c r="E59" s="75"/>
      <c r="F59" s="75"/>
      <c r="G59" s="75"/>
      <c r="H59" s="75"/>
      <c r="I59" s="75"/>
      <c r="J59" s="75"/>
      <c r="K59" s="75"/>
      <c r="L59" s="74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</row>
    <row r="60" spans="1:35" x14ac:dyDescent="0.25">
      <c r="A60" s="113"/>
      <c r="B60" s="113"/>
      <c r="C60" s="113"/>
      <c r="D60" s="75"/>
      <c r="E60" s="75"/>
      <c r="F60" s="75"/>
      <c r="G60" s="75"/>
      <c r="H60" s="75"/>
      <c r="I60" s="75"/>
      <c r="J60" s="75"/>
      <c r="K60" s="75"/>
      <c r="L60" s="74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</row>
    <row r="61" spans="1:35" x14ac:dyDescent="0.25">
      <c r="A61" s="113"/>
      <c r="B61" s="113"/>
      <c r="C61" s="113"/>
      <c r="D61" s="75"/>
      <c r="E61" s="75"/>
      <c r="F61" s="75"/>
      <c r="G61" s="75"/>
      <c r="H61" s="75"/>
      <c r="I61" s="75"/>
      <c r="J61" s="75"/>
      <c r="K61" s="75"/>
      <c r="L61" s="74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</row>
    <row r="62" spans="1:35" x14ac:dyDescent="0.25">
      <c r="A62" s="113"/>
      <c r="B62" s="113"/>
      <c r="C62" s="113"/>
      <c r="D62" s="75"/>
      <c r="E62" s="75"/>
      <c r="F62" s="75"/>
      <c r="G62" s="75"/>
      <c r="H62" s="75"/>
      <c r="I62" s="75"/>
      <c r="J62" s="75"/>
      <c r="K62" s="75"/>
      <c r="L62" s="74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</row>
    <row r="63" spans="1:35" x14ac:dyDescent="0.25">
      <c r="A63" s="113"/>
      <c r="B63" s="113"/>
      <c r="C63" s="113"/>
      <c r="D63" s="75"/>
      <c r="E63" s="75"/>
      <c r="F63" s="75"/>
      <c r="G63" s="75"/>
      <c r="H63" s="75"/>
      <c r="I63" s="75"/>
      <c r="J63" s="75"/>
      <c r="K63" s="75"/>
      <c r="L63" s="74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</row>
    <row r="64" spans="1:35" x14ac:dyDescent="0.25">
      <c r="A64" s="113"/>
      <c r="B64" s="113"/>
      <c r="C64" s="113"/>
      <c r="D64" s="75"/>
      <c r="E64" s="75"/>
      <c r="F64" s="75"/>
      <c r="G64" s="75"/>
      <c r="H64" s="75"/>
      <c r="I64" s="75"/>
      <c r="J64" s="75"/>
      <c r="K64" s="75"/>
      <c r="L64" s="74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</row>
    <row r="65" spans="1:35" x14ac:dyDescent="0.25">
      <c r="A65" s="113"/>
      <c r="B65" s="113"/>
      <c r="C65" s="113"/>
      <c r="D65" s="75"/>
      <c r="E65" s="75"/>
      <c r="F65" s="75"/>
      <c r="G65" s="75"/>
      <c r="H65" s="75"/>
      <c r="I65" s="75"/>
      <c r="J65" s="75"/>
      <c r="K65" s="75"/>
      <c r="L65" s="74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</row>
    <row r="66" spans="1:35" x14ac:dyDescent="0.25">
      <c r="A66" s="113"/>
      <c r="B66" s="113"/>
      <c r="C66" s="113"/>
      <c r="D66" s="75"/>
      <c r="E66" s="75"/>
      <c r="F66" s="75"/>
      <c r="G66" s="75"/>
      <c r="H66" s="75"/>
      <c r="I66" s="75"/>
      <c r="J66" s="75"/>
      <c r="K66" s="75"/>
      <c r="L66" s="74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</row>
    <row r="67" spans="1:35" x14ac:dyDescent="0.25">
      <c r="A67" s="113"/>
      <c r="B67" s="113"/>
      <c r="C67" s="113"/>
      <c r="D67" s="75"/>
      <c r="E67" s="75"/>
      <c r="F67" s="75"/>
      <c r="G67" s="75"/>
      <c r="H67" s="75"/>
      <c r="I67" s="75"/>
      <c r="J67" s="75"/>
      <c r="K67" s="75"/>
      <c r="L67" s="74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</row>
    <row r="68" spans="1:35" x14ac:dyDescent="0.25">
      <c r="A68" s="113"/>
      <c r="B68" s="113"/>
      <c r="C68" s="113"/>
      <c r="D68" s="75"/>
      <c r="E68" s="75"/>
      <c r="F68" s="75"/>
      <c r="G68" s="75"/>
      <c r="H68" s="75"/>
      <c r="I68" s="75"/>
      <c r="J68" s="75"/>
      <c r="K68" s="75"/>
      <c r="L68" s="74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</row>
    <row r="69" spans="1:35" x14ac:dyDescent="0.25">
      <c r="A69" s="113"/>
      <c r="B69" s="113"/>
      <c r="C69" s="113"/>
      <c r="D69" s="75"/>
      <c r="E69" s="75"/>
      <c r="F69" s="75"/>
      <c r="G69" s="75"/>
      <c r="H69" s="75"/>
      <c r="I69" s="75"/>
      <c r="J69" s="75"/>
      <c r="K69" s="75"/>
      <c r="L69" s="74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</row>
    <row r="70" spans="1:35" x14ac:dyDescent="0.25">
      <c r="A70" s="113"/>
      <c r="B70" s="113"/>
      <c r="C70" s="113"/>
      <c r="D70" s="75"/>
      <c r="E70" s="75"/>
      <c r="F70" s="75"/>
      <c r="G70" s="75"/>
      <c r="H70" s="75"/>
      <c r="I70" s="75"/>
      <c r="J70" s="75"/>
      <c r="K70" s="75"/>
      <c r="L70" s="74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</row>
    <row r="71" spans="1:35" x14ac:dyDescent="0.25">
      <c r="A71" s="113"/>
      <c r="B71" s="113"/>
      <c r="C71" s="113"/>
      <c r="D71" s="75"/>
      <c r="E71" s="75"/>
      <c r="F71" s="75"/>
      <c r="G71" s="75"/>
      <c r="H71" s="75"/>
      <c r="I71" s="75"/>
      <c r="J71" s="75"/>
      <c r="K71" s="75"/>
      <c r="L71" s="74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</row>
  </sheetData>
  <sheetProtection sheet="1" objects="1" scenarios="1"/>
  <mergeCells count="4">
    <mergeCell ref="A1:B1"/>
    <mergeCell ref="F3:N21"/>
    <mergeCell ref="G24:H24"/>
    <mergeCell ref="G25:H26"/>
  </mergeCells>
  <pageMargins left="0.7" right="0.7" top="0.75" bottom="0.75" header="0.3" footer="0.3"/>
  <drawing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00FF"/>
  </sheetPr>
  <dimension ref="A1:AV73"/>
  <sheetViews>
    <sheetView workbookViewId="0">
      <selection sqref="A1:C2"/>
    </sheetView>
  </sheetViews>
  <sheetFormatPr baseColWidth="10" defaultRowHeight="15" x14ac:dyDescent="0.25"/>
  <cols>
    <col min="1" max="2" width="20.7109375" style="34" customWidth="1"/>
    <col min="3" max="3" width="32.7109375" style="34" customWidth="1"/>
    <col min="4" max="4" width="8.7109375" style="34" customWidth="1"/>
    <col min="5" max="11" width="8.7109375" style="35" customWidth="1"/>
    <col min="12" max="12" width="8.7109375" style="33" customWidth="1"/>
    <col min="13" max="23" width="8.7109375" style="32" customWidth="1"/>
    <col min="24" max="24" width="8.7109375" style="35" customWidth="1"/>
    <col min="25" max="25" width="8.7109375" style="41" customWidth="1"/>
    <col min="26" max="36" width="11.42578125" style="41"/>
  </cols>
  <sheetData>
    <row r="1" spans="1:48" s="42" customFormat="1" ht="15.75" thickTop="1" x14ac:dyDescent="0.25">
      <c r="A1" s="275"/>
      <c r="B1" s="276"/>
      <c r="C1" s="276"/>
      <c r="D1" s="281" t="s">
        <v>5</v>
      </c>
      <c r="E1" s="263" t="s">
        <v>47</v>
      </c>
      <c r="F1" s="263" t="s">
        <v>48</v>
      </c>
      <c r="G1" s="263" t="s">
        <v>49</v>
      </c>
      <c r="H1" s="263" t="s">
        <v>82</v>
      </c>
      <c r="I1" s="263" t="s">
        <v>51</v>
      </c>
      <c r="J1" s="263" t="s">
        <v>81</v>
      </c>
      <c r="K1" s="263" t="s">
        <v>52</v>
      </c>
      <c r="L1" s="263" t="s">
        <v>53</v>
      </c>
      <c r="M1" s="263" t="s">
        <v>54</v>
      </c>
      <c r="N1" s="263" t="s">
        <v>55</v>
      </c>
      <c r="O1" s="263" t="s">
        <v>56</v>
      </c>
      <c r="P1" s="263" t="s">
        <v>57</v>
      </c>
      <c r="Q1" s="263" t="s">
        <v>58</v>
      </c>
      <c r="R1" s="263" t="s">
        <v>59</v>
      </c>
      <c r="S1" s="263" t="s">
        <v>60</v>
      </c>
      <c r="T1" s="263" t="s">
        <v>61</v>
      </c>
      <c r="U1" s="263" t="s">
        <v>62</v>
      </c>
      <c r="V1" s="263" t="s">
        <v>83</v>
      </c>
      <c r="W1" s="263" t="s">
        <v>84</v>
      </c>
      <c r="X1" s="266" t="s">
        <v>63</v>
      </c>
      <c r="Y1" s="260" t="s">
        <v>85</v>
      </c>
      <c r="Z1" s="101"/>
      <c r="AA1" s="101"/>
      <c r="AB1" s="101"/>
      <c r="AC1" s="101"/>
      <c r="AD1" s="101"/>
      <c r="AE1" s="101"/>
      <c r="AF1" s="101"/>
      <c r="AG1" s="101"/>
      <c r="AH1" s="101"/>
      <c r="AI1" s="101"/>
      <c r="AJ1" s="101"/>
      <c r="AK1" s="101"/>
      <c r="AL1" s="101"/>
      <c r="AM1" s="101"/>
      <c r="AN1" s="101"/>
      <c r="AO1" s="101"/>
      <c r="AP1" s="101"/>
      <c r="AQ1" s="101"/>
      <c r="AR1" s="101"/>
      <c r="AS1" s="101"/>
      <c r="AT1" s="101"/>
      <c r="AU1" s="101"/>
      <c r="AV1" s="101"/>
    </row>
    <row r="2" spans="1:48" s="42" customFormat="1" ht="15.75" thickBot="1" x14ac:dyDescent="0.3">
      <c r="A2" s="277"/>
      <c r="B2" s="278"/>
      <c r="C2" s="278"/>
      <c r="D2" s="282"/>
      <c r="E2" s="264"/>
      <c r="F2" s="264"/>
      <c r="G2" s="264"/>
      <c r="H2" s="264"/>
      <c r="I2" s="264"/>
      <c r="J2" s="264"/>
      <c r="K2" s="264"/>
      <c r="L2" s="264"/>
      <c r="M2" s="264"/>
      <c r="N2" s="264"/>
      <c r="O2" s="264"/>
      <c r="P2" s="264"/>
      <c r="Q2" s="264"/>
      <c r="R2" s="264"/>
      <c r="S2" s="264"/>
      <c r="T2" s="264"/>
      <c r="U2" s="264"/>
      <c r="V2" s="264"/>
      <c r="W2" s="264"/>
      <c r="X2" s="267"/>
      <c r="Y2" s="261"/>
      <c r="Z2" s="101"/>
      <c r="AA2" s="101"/>
      <c r="AB2" s="101"/>
      <c r="AC2" s="101"/>
      <c r="AD2" s="101"/>
      <c r="AE2" s="101"/>
      <c r="AF2" s="101"/>
      <c r="AG2" s="101"/>
      <c r="AH2" s="101"/>
      <c r="AI2" s="101"/>
      <c r="AJ2" s="101"/>
      <c r="AK2" s="101"/>
      <c r="AL2" s="101"/>
      <c r="AM2" s="101"/>
      <c r="AN2" s="101"/>
      <c r="AO2" s="101"/>
      <c r="AP2" s="101"/>
      <c r="AQ2" s="101"/>
      <c r="AR2" s="101"/>
      <c r="AS2" s="101"/>
      <c r="AT2" s="101"/>
      <c r="AU2" s="101"/>
      <c r="AV2" s="101"/>
    </row>
    <row r="3" spans="1:48" s="42" customFormat="1" ht="15.75" thickTop="1" x14ac:dyDescent="0.25">
      <c r="A3" s="279" t="str">
        <f>Orth!C1</f>
        <v>Période 1 - septembre-octobre</v>
      </c>
      <c r="B3" s="279"/>
      <c r="C3" s="279"/>
      <c r="D3" s="282"/>
      <c r="E3" s="264"/>
      <c r="F3" s="264"/>
      <c r="G3" s="264"/>
      <c r="H3" s="264"/>
      <c r="I3" s="264"/>
      <c r="J3" s="264"/>
      <c r="K3" s="264"/>
      <c r="L3" s="264"/>
      <c r="M3" s="264"/>
      <c r="N3" s="264"/>
      <c r="O3" s="264"/>
      <c r="P3" s="264"/>
      <c r="Q3" s="264"/>
      <c r="R3" s="264"/>
      <c r="S3" s="264"/>
      <c r="T3" s="264"/>
      <c r="U3" s="264"/>
      <c r="V3" s="264"/>
      <c r="W3" s="264"/>
      <c r="X3" s="267"/>
      <c r="Y3" s="261"/>
      <c r="Z3" s="101"/>
      <c r="AA3" s="101"/>
      <c r="AB3" s="101"/>
      <c r="AC3" s="101"/>
      <c r="AD3" s="101"/>
      <c r="AE3" s="101"/>
      <c r="AF3" s="101"/>
      <c r="AG3" s="101"/>
      <c r="AH3" s="101"/>
      <c r="AI3" s="101"/>
      <c r="AJ3" s="101"/>
      <c r="AK3" s="101"/>
      <c r="AL3" s="101"/>
      <c r="AM3" s="101"/>
      <c r="AN3" s="101"/>
      <c r="AO3" s="101"/>
      <c r="AP3" s="101"/>
      <c r="AQ3" s="101"/>
      <c r="AR3" s="101"/>
      <c r="AS3" s="101"/>
      <c r="AT3" s="101"/>
      <c r="AU3" s="101"/>
      <c r="AV3" s="101"/>
    </row>
    <row r="4" spans="1:48" ht="15.75" thickBot="1" x14ac:dyDescent="0.3">
      <c r="A4" s="280"/>
      <c r="B4" s="280"/>
      <c r="C4" s="280"/>
      <c r="D4" s="282"/>
      <c r="E4" s="264"/>
      <c r="F4" s="264"/>
      <c r="G4" s="264"/>
      <c r="H4" s="264"/>
      <c r="I4" s="264"/>
      <c r="J4" s="264"/>
      <c r="K4" s="264"/>
      <c r="L4" s="264"/>
      <c r="M4" s="264"/>
      <c r="N4" s="264"/>
      <c r="O4" s="264"/>
      <c r="P4" s="264"/>
      <c r="Q4" s="264"/>
      <c r="R4" s="264"/>
      <c r="S4" s="264"/>
      <c r="T4" s="264"/>
      <c r="U4" s="264"/>
      <c r="V4" s="264"/>
      <c r="W4" s="264"/>
      <c r="X4" s="267"/>
      <c r="Y4" s="261"/>
      <c r="Z4" s="101"/>
      <c r="AA4" s="101"/>
      <c r="AB4" s="101"/>
      <c r="AC4" s="101"/>
      <c r="AD4" s="101"/>
      <c r="AE4" s="101"/>
      <c r="AF4" s="101"/>
      <c r="AG4" s="101"/>
      <c r="AH4" s="101"/>
      <c r="AI4" s="101"/>
      <c r="AJ4" s="101"/>
      <c r="AK4" s="101"/>
      <c r="AL4" s="101"/>
      <c r="AM4" s="101"/>
      <c r="AN4" s="101"/>
      <c r="AO4" s="101"/>
      <c r="AP4" s="101"/>
      <c r="AQ4" s="101"/>
      <c r="AR4" s="101"/>
      <c r="AS4" s="101"/>
      <c r="AT4" s="101"/>
      <c r="AU4" s="101"/>
      <c r="AV4" s="101"/>
    </row>
    <row r="5" spans="1:48" ht="15.75" thickBot="1" x14ac:dyDescent="0.3">
      <c r="A5" s="84" t="s">
        <v>0</v>
      </c>
      <c r="B5" s="86" t="s">
        <v>1</v>
      </c>
      <c r="C5" s="85" t="s">
        <v>46</v>
      </c>
      <c r="D5" s="283"/>
      <c r="E5" s="265"/>
      <c r="F5" s="265"/>
      <c r="G5" s="265"/>
      <c r="H5" s="265"/>
      <c r="I5" s="265"/>
      <c r="J5" s="265"/>
      <c r="K5" s="265"/>
      <c r="L5" s="265"/>
      <c r="M5" s="265"/>
      <c r="N5" s="265"/>
      <c r="O5" s="265"/>
      <c r="P5" s="265"/>
      <c r="Q5" s="265"/>
      <c r="R5" s="265"/>
      <c r="S5" s="265"/>
      <c r="T5" s="265"/>
      <c r="U5" s="265"/>
      <c r="V5" s="265"/>
      <c r="W5" s="265"/>
      <c r="X5" s="268"/>
      <c r="Y5" s="262"/>
      <c r="Z5" s="101"/>
      <c r="AA5" s="101"/>
      <c r="AB5" s="251"/>
      <c r="AC5" s="252"/>
      <c r="AD5" s="252"/>
      <c r="AE5" s="252"/>
      <c r="AF5" s="252"/>
      <c r="AG5" s="252"/>
      <c r="AH5" s="253"/>
      <c r="AI5" s="101"/>
      <c r="AJ5" s="101"/>
      <c r="AK5" s="101"/>
      <c r="AL5" s="101"/>
      <c r="AM5" s="101"/>
      <c r="AN5" s="101"/>
      <c r="AO5" s="101"/>
      <c r="AP5" s="101"/>
      <c r="AQ5" s="101"/>
      <c r="AR5" s="101"/>
      <c r="AS5" s="101"/>
      <c r="AT5" s="101"/>
      <c r="AU5" s="101"/>
      <c r="AV5" s="101"/>
    </row>
    <row r="6" spans="1:48" x14ac:dyDescent="0.25">
      <c r="A6" s="77" t="str">
        <f>Orth!A4</f>
        <v>NOM 01</v>
      </c>
      <c r="B6" s="78" t="str">
        <f>Orth!B4</f>
        <v>Prénom 01</v>
      </c>
      <c r="C6" s="96" t="str">
        <f>Orth!C4</f>
        <v>NOM 01 Prénom 01</v>
      </c>
      <c r="D6" s="93">
        <f>IF(AND($A$1=$AA$7,$A$3=Orth!$C$1),VLOOKUP(Bilans!C6,Orth!$C$4:$L$32,10,FALSE),"")</f>
        <v>16.625</v>
      </c>
      <c r="E6" s="79">
        <f>IF(AND($A$1=$AA$7,$A$3=Conj!$C$1),VLOOKUP(Bilans!C6,Conj!$C$4:$L$32,10,FALSE),"")</f>
        <v>9.5</v>
      </c>
      <c r="F6" s="79">
        <f>IF(AND($A$1=$AA$7,$A$3=Gram!$C$1),VLOOKUP(Bilans!C6,Gram!$C$4:$L$32,10,FALSE),"")</f>
        <v>8.8333333333333339</v>
      </c>
      <c r="G6" s="79">
        <f>IF(AND($A$1=$AA$7,$A$3=Voca!$C$1),VLOOKUP(Bilans!C6,Voca!$C$4:$L$32,10,FALSE),"")</f>
        <v>11</v>
      </c>
      <c r="H6" s="79">
        <f>IF(AND($A$1=$AA$7,$A$3=Ecrit!$C$1),VLOOKUP(Bilans!C6,Ecrit!$C$4:$L$32,10,FALSE),"")</f>
        <v>12</v>
      </c>
      <c r="I6" s="79" t="str">
        <f>IF(AND($A$1=$AA$7,$A$3=Exposé!$C$1),VLOOKUP(Bilans!C6,Exposé!$C$4:$L$32,10,FALSE),"")</f>
        <v/>
      </c>
      <c r="J6" s="79">
        <f>IF(AND($A$1=$AA$7,$A$3=Lecture!$C$1),VLOOKUP(Bilans!C6,Lecture!$C$4:$P$32,13,FALSE),"")</f>
        <v>13.142857142857142</v>
      </c>
      <c r="K6" s="79" t="str">
        <f>IF(AND($A$1=$AA$7,$A$3=Poésie!$C$1),VLOOKUP(Bilans!C6,Poésie!$C$4:$L$32,10,FALSE),"")</f>
        <v/>
      </c>
      <c r="L6" s="79">
        <f>IF(AND($A$1=$AA$7,$A$3=Num!$C$1),VLOOKUP(Bilans!C6,Num!$C$4:$L$32,10,FALSE),"")</f>
        <v>12</v>
      </c>
      <c r="M6" s="79" t="str">
        <f>IF(AND($A$1=$AA$7,$A$3=Calcul!$C$1),VLOOKUP(Bilans!C6,Calcul!$C$4:$L$32,10,FALSE),"")</f>
        <v/>
      </c>
      <c r="N6" s="79">
        <f>IF(AND($A$1=$AA$7,$A$3=Calculmental!$C$1),VLOOKUP(Bilans!C6,Calculmental!$C$4:$L$32,10,FALSE),"")</f>
        <v>14</v>
      </c>
      <c r="O6" s="79" t="str">
        <f>IF(AND($A$1=$AA$7,$A$3=Problèmes!$C$1),VLOOKUP(Bilans!C6,Problèmes!$C$4:$L$32,10,FALSE),"")</f>
        <v/>
      </c>
      <c r="P6" s="79" t="str">
        <f>IF(AND($A$1=$AA$7,$A$3=Mesures!$C$1),VLOOKUP(Bilans!C6,Mesures!$C$4:$L$32,10,FALSE),"")</f>
        <v/>
      </c>
      <c r="Q6" s="79" t="str">
        <f>IF(AND($A$1=$AA$7,$A$3=Géométrie!$C$1),VLOOKUP(Bilans!C6,Géométrie!$C$4:$L$32,10,FALSE),"")</f>
        <v/>
      </c>
      <c r="R6" s="79">
        <f>IF(AND($A$1=$AA$7,$A$3=Histoire!$C$1),VLOOKUP(Bilans!C6,Histoire!$C$4:$L$32,10,FALSE),"")</f>
        <v>20</v>
      </c>
      <c r="S6" s="79" t="str">
        <f>IF(AND($A$1=$AA$7,$A$3=Géographie!$C$1),VLOOKUP(Bilans!C6,Géographie!$C$4:$L$32,10,FALSE),"")</f>
        <v/>
      </c>
      <c r="T6" s="79" t="str">
        <f>IF(AND($A$1=$AA$7,$A$3=Sciences!$C$1),VLOOKUP(Bilans!C6,Sciences!$C$4:$L$32,10,FALSE),"")</f>
        <v/>
      </c>
      <c r="U6" s="79">
        <f>IF(AND($A$1=$AA$7,$A$3=Anglais!$C$1),VLOOKUP(Bilans!C6,Anglais!$C$4:$L$32,10,FALSE),"")</f>
        <v>8</v>
      </c>
      <c r="V6" s="79">
        <f>IF(AND($A$1=$AA$7,$A$3=EPS!$C$1),VLOOKUP(Bilans!C6,EPS!$C$4:$L$32,2,FALSE),"")</f>
        <v>2</v>
      </c>
      <c r="W6" s="79">
        <f>IF(AND($A$1=$AA$7,$A$3=Comportement!$C$1),VLOOKUP(Bilans!C6,Comportement!$C$4:$L$32,2,FALSE),"")</f>
        <v>20</v>
      </c>
      <c r="X6" s="90">
        <f>IF(AND($A$1=$AA$7,$A$3=Dictée!$C$1),VLOOKUP(Bilans!C6,Dictée!$C$4:$L$32,8,FALSE),"")</f>
        <v>0.9</v>
      </c>
      <c r="Y6" s="87">
        <f>IF(COUNT(D6:U6)&gt;0,AVERAGE(D6:U6),"")</f>
        <v>12.510119047619048</v>
      </c>
      <c r="Z6" s="101"/>
      <c r="AA6" s="101"/>
      <c r="AB6" s="254"/>
      <c r="AC6" s="255"/>
      <c r="AD6" s="255"/>
      <c r="AE6" s="255"/>
      <c r="AF6" s="255"/>
      <c r="AG6" s="255"/>
      <c r="AH6" s="256"/>
      <c r="AI6" s="101"/>
      <c r="AJ6" s="101"/>
      <c r="AK6" s="101"/>
      <c r="AL6" s="101"/>
      <c r="AM6" s="101"/>
      <c r="AN6" s="101"/>
      <c r="AO6" s="101"/>
      <c r="AP6" s="101"/>
      <c r="AQ6" s="101"/>
      <c r="AR6" s="101"/>
      <c r="AS6" s="101"/>
      <c r="AT6" s="101"/>
      <c r="AU6" s="101"/>
      <c r="AV6" s="101"/>
    </row>
    <row r="7" spans="1:48" x14ac:dyDescent="0.25">
      <c r="A7" s="80" t="str">
        <f>Orth!A5</f>
        <v>NOM 02</v>
      </c>
      <c r="B7" s="81" t="str">
        <f>Orth!B5</f>
        <v>Prénom 02</v>
      </c>
      <c r="C7" s="97" t="str">
        <f>Orth!C5</f>
        <v>NOM 02 Prénom 02</v>
      </c>
      <c r="D7" s="94">
        <f>IF(AND($A$1=$AA$7,$A$3=Orth!$C$1),VLOOKUP(Bilans!C7,Orth!$C$4:$L$32,10,FALSE),"")</f>
        <v>17.875</v>
      </c>
      <c r="E7" s="45">
        <f>IF(AND($A$1=$AA$7,$A$3=Conj!$C$1),VLOOKUP(Bilans!C7,Conj!$C$4:$L$32,10,FALSE),"")</f>
        <v>9.6666666666666661</v>
      </c>
      <c r="F7" s="45">
        <f>IF(AND($A$1=$AA$7,$A$3=Gram!$C$1),VLOOKUP(Bilans!C7,Gram!$C$4:$L$32,10,FALSE),"")</f>
        <v>10.75</v>
      </c>
      <c r="G7" s="45">
        <f>IF(AND($A$1=$AA$7,$A$3=Voca!$C$1),VLOOKUP(Bilans!C7,Voca!$C$4:$L$32,10,FALSE),"")</f>
        <v>0</v>
      </c>
      <c r="H7" s="45" t="str">
        <f>IF(AND($A$1=$AA$7,$A$3=Ecrit!$C$1),VLOOKUP(Bilans!C7,Ecrit!$C$4:$L$32,10,FALSE),"")</f>
        <v/>
      </c>
      <c r="I7" s="45" t="str">
        <f>IF(AND($A$1=$AA$7,$A$3=Exposé!$C$1),VLOOKUP(Bilans!C7,Exposé!$C$4:$L$32,10,FALSE),"")</f>
        <v/>
      </c>
      <c r="J7" s="45">
        <f>IF(AND($A$1=$AA$7,$A$3=Lecture!$C$1),VLOOKUP(Bilans!C7,Lecture!$C$4:$P$32,13,FALSE),"")</f>
        <v>14.142857142857142</v>
      </c>
      <c r="K7" s="45" t="str">
        <f>IF(AND($A$1=$AA$7,$A$3=Poésie!$C$1),VLOOKUP(Bilans!C7,Poésie!$C$4:$L$32,10,FALSE),"")</f>
        <v/>
      </c>
      <c r="L7" s="45" t="str">
        <f>IF(AND($A$1=$AA$7,$A$3=Num!$C$1),VLOOKUP(Bilans!C7,Num!$C$4:$L$32,10,FALSE),"")</f>
        <v/>
      </c>
      <c r="M7" s="45" t="str">
        <f>IF(AND($A$1=$AA$7,$A$3=Calcul!$C$1),VLOOKUP(Bilans!C7,Calcul!$C$4:$L$32,10,FALSE),"")</f>
        <v/>
      </c>
      <c r="N7" s="45" t="str">
        <f>IF(AND($A$1=$AA$7,$A$3=Calculmental!$C$1),VLOOKUP(Bilans!C7,Calculmental!$C$4:$L$32,10,FALSE),"")</f>
        <v/>
      </c>
      <c r="O7" s="45" t="str">
        <f>IF(AND($A$1=$AA$7,$A$3=Problèmes!$C$1),VLOOKUP(Bilans!C7,Problèmes!$C$4:$L$32,10,FALSE),"")</f>
        <v/>
      </c>
      <c r="P7" s="45" t="str">
        <f>IF(AND($A$1=$AA$7,$A$3=Mesures!$C$1),VLOOKUP(Bilans!C7,Mesures!$C$4:$L$32,10,FALSE),"")</f>
        <v/>
      </c>
      <c r="Q7" s="45" t="str">
        <f>IF(AND($A$1=$AA$7,$A$3=Géométrie!$C$1),VLOOKUP(Bilans!C7,Géométrie!$C$4:$L$32,10,FALSE),"")</f>
        <v/>
      </c>
      <c r="R7" s="45" t="str">
        <f>IF(AND($A$1=$AA$7,$A$3=Histoire!$C$1),VLOOKUP(Bilans!C7,Histoire!$C$4:$L$32,10,FALSE),"")</f>
        <v/>
      </c>
      <c r="S7" s="45" t="str">
        <f>IF(AND($A$1=$AA$7,$A$3=Géographie!$C$1),VLOOKUP(Bilans!C7,Géographie!$C$4:$L$32,10,FALSE),"")</f>
        <v/>
      </c>
      <c r="T7" s="45" t="str">
        <f>IF(AND($A$1=$AA$7,$A$3=Sciences!$C$1),VLOOKUP(Bilans!C7,Sciences!$C$4:$L$32,10,FALSE),"")</f>
        <v/>
      </c>
      <c r="U7" s="45" t="str">
        <f>IF(AND($A$1=$AA$7,$A$3=Anglais!$C$1),VLOOKUP(Bilans!C7,Anglais!$C$4:$L$32,10,FALSE),"")</f>
        <v/>
      </c>
      <c r="V7" s="45">
        <f>IF(AND($A$1=$AA$7,$A$3=EPS!$C$1),VLOOKUP(Bilans!C7,EPS!$C$4:$L$32,2,FALSE),"")</f>
        <v>0</v>
      </c>
      <c r="W7" s="45">
        <f>IF(AND($A$1=$AA$7,$A$3=Comportement!$C$1),VLOOKUP(Bilans!C7,Comportement!$C$4:$L$32,2,FALSE),"")</f>
        <v>19</v>
      </c>
      <c r="X7" s="91">
        <f>IF(AND($A$1=$AA$7,$A$3=Dictée!$C$1),VLOOKUP(Bilans!C7,Dictée!$C$4:$L$32,8,FALSE),"")</f>
        <v>0.76666666666666661</v>
      </c>
      <c r="Y7" s="88">
        <f t="shared" ref="Y7:Y34" si="0">IF(COUNT(D7:U7)&gt;0,AVERAGE(D7:U7),"")</f>
        <v>10.486904761904762</v>
      </c>
      <c r="Z7" s="101"/>
      <c r="AA7" s="101">
        <f>A1</f>
        <v>0</v>
      </c>
      <c r="AB7" s="254"/>
      <c r="AC7" s="255"/>
      <c r="AD7" s="255"/>
      <c r="AE7" s="255"/>
      <c r="AF7" s="255"/>
      <c r="AG7" s="255"/>
      <c r="AH7" s="256"/>
      <c r="AI7" s="101"/>
      <c r="AJ7" s="101"/>
      <c r="AK7" s="101"/>
      <c r="AL7" s="101"/>
      <c r="AM7" s="101"/>
      <c r="AN7" s="101"/>
      <c r="AO7" s="101"/>
      <c r="AP7" s="101"/>
      <c r="AQ7" s="101"/>
      <c r="AR7" s="101"/>
      <c r="AS7" s="101"/>
      <c r="AT7" s="101"/>
      <c r="AU7" s="101"/>
      <c r="AV7" s="101"/>
    </row>
    <row r="8" spans="1:48" x14ac:dyDescent="0.25">
      <c r="A8" s="80" t="str">
        <f>Orth!A6</f>
        <v>NOM 03</v>
      </c>
      <c r="B8" s="81" t="str">
        <f>Orth!B6</f>
        <v>Prénom 03</v>
      </c>
      <c r="C8" s="97" t="str">
        <f>Orth!C6</f>
        <v>NOM 03 Prénom 03</v>
      </c>
      <c r="D8" s="94">
        <f>IF(AND($A$1=$AA$7,$A$3=Orth!$C$1),VLOOKUP(Bilans!C8,Orth!$C$4:$L$32,10,FALSE),"")</f>
        <v>19.875</v>
      </c>
      <c r="E8" s="45">
        <f>IF(AND($A$1=$AA$7,$A$3=Conj!$C$1),VLOOKUP(Bilans!C8,Conj!$C$4:$L$32,10,FALSE),"")</f>
        <v>13.166666666666666</v>
      </c>
      <c r="F8" s="45">
        <f>IF(AND($A$1=$AA$7,$A$3=Gram!$C$1),VLOOKUP(Bilans!C8,Gram!$C$4:$L$32,10,FALSE),"")</f>
        <v>15</v>
      </c>
      <c r="G8" s="45">
        <f>IF(AND($A$1=$AA$7,$A$3=Voca!$C$1),VLOOKUP(Bilans!C8,Voca!$C$4:$L$32,10,FALSE),"")</f>
        <v>15.5</v>
      </c>
      <c r="H8" s="45" t="str">
        <f>IF(AND($A$1=$AA$7,$A$3=Ecrit!$C$1),VLOOKUP(Bilans!C8,Ecrit!$C$4:$L$32,10,FALSE),"")</f>
        <v/>
      </c>
      <c r="I8" s="45" t="str">
        <f>IF(AND($A$1=$AA$7,$A$3=Exposé!$C$1),VLOOKUP(Bilans!C8,Exposé!$C$4:$L$32,10,FALSE),"")</f>
        <v/>
      </c>
      <c r="J8" s="45">
        <f>IF(AND($A$1=$AA$7,$A$3=Lecture!$C$1),VLOOKUP(Bilans!C8,Lecture!$C$4:$P$32,13,FALSE),"")</f>
        <v>17.857142857142858</v>
      </c>
      <c r="K8" s="45" t="str">
        <f>IF(AND($A$1=$AA$7,$A$3=Poésie!$C$1),VLOOKUP(Bilans!C8,Poésie!$C$4:$L$32,10,FALSE),"")</f>
        <v/>
      </c>
      <c r="L8" s="45" t="str">
        <f>IF(AND($A$1=$AA$7,$A$3=Num!$C$1),VLOOKUP(Bilans!C8,Num!$C$4:$L$32,10,FALSE),"")</f>
        <v/>
      </c>
      <c r="M8" s="45" t="str">
        <f>IF(AND($A$1=$AA$7,$A$3=Calcul!$C$1),VLOOKUP(Bilans!C8,Calcul!$C$4:$L$32,10,FALSE),"")</f>
        <v/>
      </c>
      <c r="N8" s="45" t="str">
        <f>IF(AND($A$1=$AA$7,$A$3=Calculmental!$C$1),VLOOKUP(Bilans!C8,Calculmental!$C$4:$L$32,10,FALSE),"")</f>
        <v/>
      </c>
      <c r="O8" s="45" t="str">
        <f>IF(AND($A$1=$AA$7,$A$3=Problèmes!$C$1),VLOOKUP(Bilans!C8,Problèmes!$C$4:$L$32,10,FALSE),"")</f>
        <v/>
      </c>
      <c r="P8" s="45" t="str">
        <f>IF(AND($A$1=$AA$7,$A$3=Mesures!$C$1),VLOOKUP(Bilans!C8,Mesures!$C$4:$L$32,10,FALSE),"")</f>
        <v/>
      </c>
      <c r="Q8" s="45" t="str">
        <f>IF(AND($A$1=$AA$7,$A$3=Géométrie!$C$1),VLOOKUP(Bilans!C8,Géométrie!$C$4:$L$32,10,FALSE),"")</f>
        <v/>
      </c>
      <c r="R8" s="45" t="str">
        <f>IF(AND($A$1=$AA$7,$A$3=Histoire!$C$1),VLOOKUP(Bilans!C8,Histoire!$C$4:$L$32,10,FALSE),"")</f>
        <v/>
      </c>
      <c r="S8" s="45" t="str">
        <f>IF(AND($A$1=$AA$7,$A$3=Géographie!$C$1),VLOOKUP(Bilans!C8,Géographie!$C$4:$L$32,10,FALSE),"")</f>
        <v/>
      </c>
      <c r="T8" s="45" t="str">
        <f>IF(AND($A$1=$AA$7,$A$3=Sciences!$C$1),VLOOKUP(Bilans!C8,Sciences!$C$4:$L$32,10,FALSE),"")</f>
        <v/>
      </c>
      <c r="U8" s="45" t="str">
        <f>IF(AND($A$1=$AA$7,$A$3=Anglais!$C$1),VLOOKUP(Bilans!C8,Anglais!$C$4:$L$32,10,FALSE),"")</f>
        <v/>
      </c>
      <c r="V8" s="45">
        <f>IF(AND($A$1=$AA$7,$A$3=EPS!$C$1),VLOOKUP(Bilans!C8,EPS!$C$4:$L$32,2,FALSE),"")</f>
        <v>0</v>
      </c>
      <c r="W8" s="45">
        <f>IF(AND($A$1=$AA$7,$A$3=Comportement!$C$1),VLOOKUP(Bilans!C8,Comportement!$C$4:$L$32,2,FALSE),"")</f>
        <v>19</v>
      </c>
      <c r="X8" s="91">
        <f>IF(AND($A$1=$AA$7,$A$3=Dictée!$C$1),VLOOKUP(Bilans!C8,Dictée!$C$4:$L$32,8,FALSE),"")</f>
        <v>1</v>
      </c>
      <c r="Y8" s="88">
        <f t="shared" si="0"/>
        <v>16.279761904761905</v>
      </c>
      <c r="Z8" s="101"/>
      <c r="AA8" s="101"/>
      <c r="AB8" s="254"/>
      <c r="AC8" s="255"/>
      <c r="AD8" s="255"/>
      <c r="AE8" s="255"/>
      <c r="AF8" s="255"/>
      <c r="AG8" s="255"/>
      <c r="AH8" s="256"/>
      <c r="AI8" s="101"/>
      <c r="AJ8" s="101"/>
      <c r="AK8" s="101"/>
      <c r="AL8" s="101"/>
      <c r="AM8" s="101"/>
      <c r="AN8" s="101"/>
      <c r="AO8" s="101"/>
      <c r="AP8" s="101"/>
      <c r="AQ8" s="101"/>
      <c r="AR8" s="101"/>
      <c r="AS8" s="101"/>
      <c r="AT8" s="101"/>
      <c r="AU8" s="101"/>
      <c r="AV8" s="101"/>
    </row>
    <row r="9" spans="1:48" x14ac:dyDescent="0.25">
      <c r="A9" s="80" t="str">
        <f>Orth!A7</f>
        <v>NOM 04</v>
      </c>
      <c r="B9" s="81" t="str">
        <f>Orth!B7</f>
        <v>Prénom 04</v>
      </c>
      <c r="C9" s="97" t="str">
        <f>Orth!C7</f>
        <v>NOM 04 Prénom 04</v>
      </c>
      <c r="D9" s="94">
        <f>IF(AND($A$1=$AA$7,$A$3=Orth!$C$1),VLOOKUP(Bilans!C9,Orth!$C$4:$L$32,10,FALSE),"")</f>
        <v>16.25</v>
      </c>
      <c r="E9" s="45">
        <f>IF(AND($A$1=$AA$7,$A$3=Conj!$C$1),VLOOKUP(Bilans!C9,Conj!$C$4:$L$32,10,FALSE),"")</f>
        <v>14.75</v>
      </c>
      <c r="F9" s="45">
        <f>IF(AND($A$1=$AA$7,$A$3=Gram!$C$1),VLOOKUP(Bilans!C9,Gram!$C$4:$L$32,10,FALSE),"")</f>
        <v>4.75</v>
      </c>
      <c r="G9" s="45" t="str">
        <f>IF(AND($A$1=$AA$7,$A$3=Voca!$C$1),VLOOKUP(Bilans!C9,Voca!$C$4:$L$32,10,FALSE),"")</f>
        <v/>
      </c>
      <c r="H9" s="45" t="str">
        <f>IF(AND($A$1=$AA$7,$A$3=Ecrit!$C$1),VLOOKUP(Bilans!C9,Ecrit!$C$4:$L$32,10,FALSE),"")</f>
        <v/>
      </c>
      <c r="I9" s="45" t="str">
        <f>IF(AND($A$1=$AA$7,$A$3=Exposé!$C$1),VLOOKUP(Bilans!C9,Exposé!$C$4:$L$32,10,FALSE),"")</f>
        <v/>
      </c>
      <c r="J9" s="45">
        <f>IF(AND($A$1=$AA$7,$A$3=Lecture!$C$1),VLOOKUP(Bilans!C9,Lecture!$C$4:$P$32,13,FALSE),"")</f>
        <v>11.166666666666666</v>
      </c>
      <c r="K9" s="45" t="str">
        <f>IF(AND($A$1=$AA$7,$A$3=Poésie!$C$1),VLOOKUP(Bilans!C9,Poésie!$C$4:$L$32,10,FALSE),"")</f>
        <v/>
      </c>
      <c r="L9" s="45" t="str">
        <f>IF(AND($A$1=$AA$7,$A$3=Num!$C$1),VLOOKUP(Bilans!C9,Num!$C$4:$L$32,10,FALSE),"")</f>
        <v/>
      </c>
      <c r="M9" s="45" t="str">
        <f>IF(AND($A$1=$AA$7,$A$3=Calcul!$C$1),VLOOKUP(Bilans!C9,Calcul!$C$4:$L$32,10,FALSE),"")</f>
        <v/>
      </c>
      <c r="N9" s="45" t="str">
        <f>IF(AND($A$1=$AA$7,$A$3=Calculmental!$C$1),VLOOKUP(Bilans!C9,Calculmental!$C$4:$L$32,10,FALSE),"")</f>
        <v/>
      </c>
      <c r="O9" s="45" t="str">
        <f>IF(AND($A$1=$AA$7,$A$3=Problèmes!$C$1),VLOOKUP(Bilans!C9,Problèmes!$C$4:$L$32,10,FALSE),"")</f>
        <v/>
      </c>
      <c r="P9" s="45" t="str">
        <f>IF(AND($A$1=$AA$7,$A$3=Mesures!$C$1),VLOOKUP(Bilans!C9,Mesures!$C$4:$L$32,10,FALSE),"")</f>
        <v/>
      </c>
      <c r="Q9" s="45" t="str">
        <f>IF(AND($A$1=$AA$7,$A$3=Géométrie!$C$1),VLOOKUP(Bilans!C9,Géométrie!$C$4:$L$32,10,FALSE),"")</f>
        <v/>
      </c>
      <c r="R9" s="45" t="str">
        <f>IF(AND($A$1=$AA$7,$A$3=Histoire!$C$1),VLOOKUP(Bilans!C9,Histoire!$C$4:$L$32,10,FALSE),"")</f>
        <v/>
      </c>
      <c r="S9" s="45" t="str">
        <f>IF(AND($A$1=$AA$7,$A$3=Géographie!$C$1),VLOOKUP(Bilans!C9,Géographie!$C$4:$L$32,10,FALSE),"")</f>
        <v/>
      </c>
      <c r="T9" s="45" t="str">
        <f>IF(AND($A$1=$AA$7,$A$3=Sciences!$C$1),VLOOKUP(Bilans!C9,Sciences!$C$4:$L$32,10,FALSE),"")</f>
        <v/>
      </c>
      <c r="U9" s="45" t="str">
        <f>IF(AND($A$1=$AA$7,$A$3=Anglais!$C$1),VLOOKUP(Bilans!C9,Anglais!$C$4:$L$32,10,FALSE),"")</f>
        <v/>
      </c>
      <c r="V9" s="45">
        <f>IF(AND($A$1=$AA$7,$A$3=EPS!$C$1),VLOOKUP(Bilans!C9,EPS!$C$4:$L$32,2,FALSE),"")</f>
        <v>0</v>
      </c>
      <c r="W9" s="45">
        <f>IF(AND($A$1=$AA$7,$A$3=Comportement!$C$1),VLOOKUP(Bilans!C9,Comportement!$C$4:$L$32,2,FALSE),"")</f>
        <v>19</v>
      </c>
      <c r="X9" s="91">
        <f>IF(AND($A$1=$AA$7,$A$3=Dictée!$C$1),VLOOKUP(Bilans!C9,Dictée!$C$4:$L$32,8,FALSE),"")</f>
        <v>0.66666666666666663</v>
      </c>
      <c r="Y9" s="88">
        <f t="shared" si="0"/>
        <v>11.729166666666666</v>
      </c>
      <c r="Z9" s="101"/>
      <c r="AA9" s="101"/>
      <c r="AB9" s="254"/>
      <c r="AC9" s="255"/>
      <c r="AD9" s="255"/>
      <c r="AE9" s="255"/>
      <c r="AF9" s="255"/>
      <c r="AG9" s="255"/>
      <c r="AH9" s="256"/>
      <c r="AI9" s="101"/>
      <c r="AJ9" s="101"/>
      <c r="AK9" s="101"/>
      <c r="AL9" s="101"/>
      <c r="AM9" s="101"/>
      <c r="AN9" s="101"/>
      <c r="AO9" s="101"/>
      <c r="AP9" s="101"/>
      <c r="AQ9" s="101"/>
      <c r="AR9" s="101"/>
      <c r="AS9" s="101"/>
      <c r="AT9" s="101"/>
      <c r="AU9" s="101"/>
      <c r="AV9" s="101"/>
    </row>
    <row r="10" spans="1:48" x14ac:dyDescent="0.25">
      <c r="A10" s="80" t="str">
        <f>Orth!A8</f>
        <v>NOM 05</v>
      </c>
      <c r="B10" s="81" t="str">
        <f>Orth!B8</f>
        <v>Prénom 05</v>
      </c>
      <c r="C10" s="97" t="str">
        <f>Orth!C8</f>
        <v>NOM 05 Prénom 05</v>
      </c>
      <c r="D10" s="94">
        <f>IF(AND($A$1=$AA$7,$A$3=Orth!$C$1),VLOOKUP(Bilans!C10,Orth!$C$4:$L$32,10,FALSE),"")</f>
        <v>18</v>
      </c>
      <c r="E10" s="45">
        <f>IF(AND($A$1=$AA$7,$A$3=Conj!$C$1),VLOOKUP(Bilans!C10,Conj!$C$4:$L$32,10,FALSE),"")</f>
        <v>18.5</v>
      </c>
      <c r="F10" s="45">
        <f>IF(AND($A$1=$AA$7,$A$3=Gram!$C$1),VLOOKUP(Bilans!C10,Gram!$C$4:$L$32,10,FALSE),"")</f>
        <v>12.25</v>
      </c>
      <c r="G10" s="45" t="str">
        <f>IF(AND($A$1=$AA$7,$A$3=Voca!$C$1),VLOOKUP(Bilans!C10,Voca!$C$4:$L$32,10,FALSE),"")</f>
        <v/>
      </c>
      <c r="H10" s="45" t="str">
        <f>IF(AND($A$1=$AA$7,$A$3=Ecrit!$C$1),VLOOKUP(Bilans!C10,Ecrit!$C$4:$L$32,10,FALSE),"")</f>
        <v/>
      </c>
      <c r="I10" s="45" t="str">
        <f>IF(AND($A$1=$AA$7,$A$3=Exposé!$C$1),VLOOKUP(Bilans!C10,Exposé!$C$4:$L$32,10,FALSE),"")</f>
        <v/>
      </c>
      <c r="J10" s="45">
        <f>IF(AND($A$1=$AA$7,$A$3=Lecture!$C$1),VLOOKUP(Bilans!C10,Lecture!$C$4:$P$32,13,FALSE),"")</f>
        <v>12.571428571428571</v>
      </c>
      <c r="K10" s="45" t="str">
        <f>IF(AND($A$1=$AA$7,$A$3=Poésie!$C$1),VLOOKUP(Bilans!C10,Poésie!$C$4:$L$32,10,FALSE),"")</f>
        <v/>
      </c>
      <c r="L10" s="45" t="str">
        <f>IF(AND($A$1=$AA$7,$A$3=Num!$C$1),VLOOKUP(Bilans!C10,Num!$C$4:$L$32,10,FALSE),"")</f>
        <v/>
      </c>
      <c r="M10" s="45" t="str">
        <f>IF(AND($A$1=$AA$7,$A$3=Calcul!$C$1),VLOOKUP(Bilans!C10,Calcul!$C$4:$L$32,10,FALSE),"")</f>
        <v/>
      </c>
      <c r="N10" s="45" t="str">
        <f>IF(AND($A$1=$AA$7,$A$3=Calculmental!$C$1),VLOOKUP(Bilans!C10,Calculmental!$C$4:$L$32,10,FALSE),"")</f>
        <v/>
      </c>
      <c r="O10" s="45" t="str">
        <f>IF(AND($A$1=$AA$7,$A$3=Problèmes!$C$1),VLOOKUP(Bilans!C10,Problèmes!$C$4:$L$32,10,FALSE),"")</f>
        <v/>
      </c>
      <c r="P10" s="45" t="str">
        <f>IF(AND($A$1=$AA$7,$A$3=Mesures!$C$1),VLOOKUP(Bilans!C10,Mesures!$C$4:$L$32,10,FALSE),"")</f>
        <v/>
      </c>
      <c r="Q10" s="45" t="str">
        <f>IF(AND($A$1=$AA$7,$A$3=Géométrie!$C$1),VLOOKUP(Bilans!C10,Géométrie!$C$4:$L$32,10,FALSE),"")</f>
        <v/>
      </c>
      <c r="R10" s="45" t="str">
        <f>IF(AND($A$1=$AA$7,$A$3=Histoire!$C$1),VLOOKUP(Bilans!C10,Histoire!$C$4:$L$32,10,FALSE),"")</f>
        <v/>
      </c>
      <c r="S10" s="45" t="str">
        <f>IF(AND($A$1=$AA$7,$A$3=Géographie!$C$1),VLOOKUP(Bilans!C10,Géographie!$C$4:$L$32,10,FALSE),"")</f>
        <v/>
      </c>
      <c r="T10" s="45" t="str">
        <f>IF(AND($A$1=$AA$7,$A$3=Sciences!$C$1),VLOOKUP(Bilans!C10,Sciences!$C$4:$L$32,10,FALSE),"")</f>
        <v/>
      </c>
      <c r="U10" s="45" t="str">
        <f>IF(AND($A$1=$AA$7,$A$3=Anglais!$C$1),VLOOKUP(Bilans!C10,Anglais!$C$4:$L$32,10,FALSE),"")</f>
        <v/>
      </c>
      <c r="V10" s="45">
        <f>IF(AND($A$1=$AA$7,$A$3=EPS!$C$1),VLOOKUP(Bilans!C10,EPS!$C$4:$L$32,2,FALSE),"")</f>
        <v>0</v>
      </c>
      <c r="W10" s="45">
        <f>IF(AND($A$1=$AA$7,$A$3=Comportement!$C$1),VLOOKUP(Bilans!C10,Comportement!$C$4:$L$32,2,FALSE),"")</f>
        <v>19</v>
      </c>
      <c r="X10" s="91">
        <f>IF(AND($A$1=$AA$7,$A$3=Dictée!$C$1),VLOOKUP(Bilans!C10,Dictée!$C$4:$L$32,8,FALSE),"")</f>
        <v>0.80000000000000016</v>
      </c>
      <c r="Y10" s="88">
        <f t="shared" si="0"/>
        <v>15.330357142857142</v>
      </c>
      <c r="Z10" s="101"/>
      <c r="AA10" s="101"/>
      <c r="AB10" s="254"/>
      <c r="AC10" s="255"/>
      <c r="AD10" s="255"/>
      <c r="AE10" s="255"/>
      <c r="AF10" s="255"/>
      <c r="AG10" s="255"/>
      <c r="AH10" s="256"/>
      <c r="AI10" s="101"/>
      <c r="AJ10" s="101"/>
      <c r="AK10" s="101"/>
      <c r="AL10" s="101"/>
      <c r="AM10" s="101"/>
      <c r="AN10" s="101"/>
      <c r="AO10" s="101"/>
      <c r="AP10" s="101"/>
      <c r="AQ10" s="101"/>
      <c r="AR10" s="101"/>
      <c r="AS10" s="101"/>
      <c r="AT10" s="101"/>
      <c r="AU10" s="101"/>
      <c r="AV10" s="101"/>
    </row>
    <row r="11" spans="1:48" x14ac:dyDescent="0.25">
      <c r="A11" s="80" t="str">
        <f>Orth!A9</f>
        <v>NOM 06</v>
      </c>
      <c r="B11" s="81" t="str">
        <f>Orth!B9</f>
        <v>Prénom 06</v>
      </c>
      <c r="C11" s="97" t="str">
        <f>Orth!C9</f>
        <v>NOM 06 Prénom 06</v>
      </c>
      <c r="D11" s="94">
        <f>IF(AND($A$1=$AA$7,$A$3=Orth!$C$1),VLOOKUP(Bilans!C11,Orth!$C$4:$L$32,10,FALSE),"")</f>
        <v>19.625</v>
      </c>
      <c r="E11" s="45">
        <f>IF(AND($A$1=$AA$7,$A$3=Conj!$C$1),VLOOKUP(Bilans!C11,Conj!$C$4:$L$32,10,FALSE),"")</f>
        <v>19.25</v>
      </c>
      <c r="F11" s="45">
        <f>IF(AND($A$1=$AA$7,$A$3=Gram!$C$1),VLOOKUP(Bilans!C11,Gram!$C$4:$L$32,10,FALSE),"")</f>
        <v>14</v>
      </c>
      <c r="G11" s="45" t="str">
        <f>IF(AND($A$1=$AA$7,$A$3=Voca!$C$1),VLOOKUP(Bilans!C11,Voca!$C$4:$L$32,10,FALSE),"")</f>
        <v/>
      </c>
      <c r="H11" s="45" t="str">
        <f>IF(AND($A$1=$AA$7,$A$3=Ecrit!$C$1),VLOOKUP(Bilans!C11,Ecrit!$C$4:$L$32,10,FALSE),"")</f>
        <v/>
      </c>
      <c r="I11" s="45" t="str">
        <f>IF(AND($A$1=$AA$7,$A$3=Exposé!$C$1),VLOOKUP(Bilans!C11,Exposé!$C$4:$L$32,10,FALSE),"")</f>
        <v/>
      </c>
      <c r="J11" s="45">
        <f>IF(AND($A$1=$AA$7,$A$3=Lecture!$C$1),VLOOKUP(Bilans!C11,Lecture!$C$4:$P$32,13,FALSE),"")</f>
        <v>13.285714285714286</v>
      </c>
      <c r="K11" s="45" t="str">
        <f>IF(AND($A$1=$AA$7,$A$3=Poésie!$C$1),VLOOKUP(Bilans!C11,Poésie!$C$4:$L$32,10,FALSE),"")</f>
        <v/>
      </c>
      <c r="L11" s="45" t="str">
        <f>IF(AND($A$1=$AA$7,$A$3=Num!$C$1),VLOOKUP(Bilans!C11,Num!$C$4:$L$32,10,FALSE),"")</f>
        <v/>
      </c>
      <c r="M11" s="45" t="str">
        <f>IF(AND($A$1=$AA$7,$A$3=Calcul!$C$1),VLOOKUP(Bilans!C11,Calcul!$C$4:$L$32,10,FALSE),"")</f>
        <v/>
      </c>
      <c r="N11" s="45" t="str">
        <f>IF(AND($A$1=$AA$7,$A$3=Calculmental!$C$1),VLOOKUP(Bilans!C11,Calculmental!$C$4:$L$32,10,FALSE),"")</f>
        <v/>
      </c>
      <c r="O11" s="45" t="str">
        <f>IF(AND($A$1=$AA$7,$A$3=Problèmes!$C$1),VLOOKUP(Bilans!C11,Problèmes!$C$4:$L$32,10,FALSE),"")</f>
        <v/>
      </c>
      <c r="P11" s="45" t="str">
        <f>IF(AND($A$1=$AA$7,$A$3=Mesures!$C$1),VLOOKUP(Bilans!C11,Mesures!$C$4:$L$32,10,FALSE),"")</f>
        <v/>
      </c>
      <c r="Q11" s="45" t="str">
        <f>IF(AND($A$1=$AA$7,$A$3=Géométrie!$C$1),VLOOKUP(Bilans!C11,Géométrie!$C$4:$L$32,10,FALSE),"")</f>
        <v/>
      </c>
      <c r="R11" s="45" t="str">
        <f>IF(AND($A$1=$AA$7,$A$3=Histoire!$C$1),VLOOKUP(Bilans!C11,Histoire!$C$4:$L$32,10,FALSE),"")</f>
        <v/>
      </c>
      <c r="S11" s="45" t="str">
        <f>IF(AND($A$1=$AA$7,$A$3=Géographie!$C$1),VLOOKUP(Bilans!C11,Géographie!$C$4:$L$32,10,FALSE),"")</f>
        <v/>
      </c>
      <c r="T11" s="45" t="str">
        <f>IF(AND($A$1=$AA$7,$A$3=Sciences!$C$1),VLOOKUP(Bilans!C11,Sciences!$C$4:$L$32,10,FALSE),"")</f>
        <v/>
      </c>
      <c r="U11" s="45" t="str">
        <f>IF(AND($A$1=$AA$7,$A$3=Anglais!$C$1),VLOOKUP(Bilans!C11,Anglais!$C$4:$L$32,10,FALSE),"")</f>
        <v/>
      </c>
      <c r="V11" s="45">
        <f>IF(AND($A$1=$AA$7,$A$3=EPS!$C$1),VLOOKUP(Bilans!C11,EPS!$C$4:$L$32,2,FALSE),"")</f>
        <v>0</v>
      </c>
      <c r="W11" s="45">
        <f>IF(AND($A$1=$AA$7,$A$3=Comportement!$C$1),VLOOKUP(Bilans!C11,Comportement!$C$4:$L$32,2,FALSE),"")</f>
        <v>20</v>
      </c>
      <c r="X11" s="91">
        <f>IF(AND($A$1=$AA$7,$A$3=Dictée!$C$1),VLOOKUP(Bilans!C11,Dictée!$C$4:$L$32,8,FALSE),"")</f>
        <v>0.95000000000000007</v>
      </c>
      <c r="Y11" s="88">
        <f t="shared" si="0"/>
        <v>16.540178571428573</v>
      </c>
      <c r="Z11" s="101"/>
      <c r="AA11" s="101"/>
      <c r="AB11" s="254"/>
      <c r="AC11" s="255"/>
      <c r="AD11" s="255"/>
      <c r="AE11" s="255"/>
      <c r="AF11" s="255"/>
      <c r="AG11" s="255"/>
      <c r="AH11" s="256"/>
      <c r="AI11" s="101"/>
      <c r="AJ11" s="101"/>
      <c r="AK11" s="101"/>
      <c r="AL11" s="101"/>
      <c r="AM11" s="101"/>
      <c r="AN11" s="101"/>
      <c r="AO11" s="101"/>
      <c r="AP11" s="101"/>
      <c r="AQ11" s="101"/>
      <c r="AR11" s="101"/>
      <c r="AS11" s="101"/>
      <c r="AT11" s="101"/>
      <c r="AU11" s="101"/>
      <c r="AV11" s="101"/>
    </row>
    <row r="12" spans="1:48" x14ac:dyDescent="0.25">
      <c r="A12" s="80" t="str">
        <f>Orth!A10</f>
        <v>NOM 07</v>
      </c>
      <c r="B12" s="81" t="str">
        <f>Orth!B10</f>
        <v>Prénom 07</v>
      </c>
      <c r="C12" s="97" t="str">
        <f>Orth!C10</f>
        <v>NOM 07 Prénom 07</v>
      </c>
      <c r="D12" s="94">
        <f>IF(AND($A$1=$AA$7,$A$3=Orth!$C$1),VLOOKUP(Bilans!C12,Orth!$C$4:$L$32,10,FALSE),"")</f>
        <v>7.875</v>
      </c>
      <c r="E12" s="45">
        <f>IF(AND($A$1=$AA$7,$A$3=Conj!$C$1),VLOOKUP(Bilans!C12,Conj!$C$4:$L$32,10,FALSE),"")</f>
        <v>8</v>
      </c>
      <c r="F12" s="45">
        <f>IF(AND($A$1=$AA$7,$A$3=Gram!$C$1),VLOOKUP(Bilans!C12,Gram!$C$4:$L$32,10,FALSE),"")</f>
        <v>7.5</v>
      </c>
      <c r="G12" s="45" t="str">
        <f>IF(AND($A$1=$AA$7,$A$3=Voca!$C$1),VLOOKUP(Bilans!C12,Voca!$C$4:$L$32,10,FALSE),"")</f>
        <v/>
      </c>
      <c r="H12" s="45" t="str">
        <f>IF(AND($A$1=$AA$7,$A$3=Ecrit!$C$1),VLOOKUP(Bilans!C12,Ecrit!$C$4:$L$32,10,FALSE),"")</f>
        <v/>
      </c>
      <c r="I12" s="45" t="str">
        <f>IF(AND($A$1=$AA$7,$A$3=Exposé!$C$1),VLOOKUP(Bilans!C12,Exposé!$C$4:$L$32,10,FALSE),"")</f>
        <v/>
      </c>
      <c r="J12" s="45">
        <f>IF(AND($A$1=$AA$7,$A$3=Lecture!$C$1),VLOOKUP(Bilans!C12,Lecture!$C$4:$P$32,13,FALSE),"")</f>
        <v>7.333333333333333</v>
      </c>
      <c r="K12" s="45" t="str">
        <f>IF(AND($A$1=$AA$7,$A$3=Poésie!$C$1),VLOOKUP(Bilans!C12,Poésie!$C$4:$L$32,10,FALSE),"")</f>
        <v/>
      </c>
      <c r="L12" s="45">
        <f>IF(AND($A$1=$AA$7,$A$3=Num!$C$1),VLOOKUP(Bilans!C12,Num!$C$4:$L$32,10,FALSE),"")</f>
        <v>11</v>
      </c>
      <c r="M12" s="45" t="str">
        <f>IF(AND($A$1=$AA$7,$A$3=Calcul!$C$1),VLOOKUP(Bilans!C12,Calcul!$C$4:$L$32,10,FALSE),"")</f>
        <v/>
      </c>
      <c r="N12" s="45" t="str">
        <f>IF(AND($A$1=$AA$7,$A$3=Calculmental!$C$1),VLOOKUP(Bilans!C12,Calculmental!$C$4:$L$32,10,FALSE),"")</f>
        <v/>
      </c>
      <c r="O12" s="45" t="str">
        <f>IF(AND($A$1=$AA$7,$A$3=Problèmes!$C$1),VLOOKUP(Bilans!C12,Problèmes!$C$4:$L$32,10,FALSE),"")</f>
        <v/>
      </c>
      <c r="P12" s="45" t="str">
        <f>IF(AND($A$1=$AA$7,$A$3=Mesures!$C$1),VLOOKUP(Bilans!C12,Mesures!$C$4:$L$32,10,FALSE),"")</f>
        <v/>
      </c>
      <c r="Q12" s="45" t="str">
        <f>IF(AND($A$1=$AA$7,$A$3=Géométrie!$C$1),VLOOKUP(Bilans!C12,Géométrie!$C$4:$L$32,10,FALSE),"")</f>
        <v/>
      </c>
      <c r="R12" s="45" t="str">
        <f>IF(AND($A$1=$AA$7,$A$3=Histoire!$C$1),VLOOKUP(Bilans!C12,Histoire!$C$4:$L$32,10,FALSE),"")</f>
        <v/>
      </c>
      <c r="S12" s="45" t="str">
        <f>IF(AND($A$1=$AA$7,$A$3=Géographie!$C$1),VLOOKUP(Bilans!C12,Géographie!$C$4:$L$32,10,FALSE),"")</f>
        <v/>
      </c>
      <c r="T12" s="45" t="str">
        <f>IF(AND($A$1=$AA$7,$A$3=Sciences!$C$1),VLOOKUP(Bilans!C12,Sciences!$C$4:$L$32,10,FALSE),"")</f>
        <v/>
      </c>
      <c r="U12" s="45" t="str">
        <f>IF(AND($A$1=$AA$7,$A$3=Anglais!$C$1),VLOOKUP(Bilans!C12,Anglais!$C$4:$L$32,10,FALSE),"")</f>
        <v/>
      </c>
      <c r="V12" s="45">
        <f>IF(AND($A$1=$AA$7,$A$3=EPS!$C$1),VLOOKUP(Bilans!C12,EPS!$C$4:$L$32,2,FALSE),"")</f>
        <v>0</v>
      </c>
      <c r="W12" s="45">
        <f>IF(AND($A$1=$AA$7,$A$3=Comportement!$C$1),VLOOKUP(Bilans!C12,Comportement!$C$4:$L$32,2,FALSE),"")</f>
        <v>15</v>
      </c>
      <c r="X12" s="91">
        <f>IF(AND($A$1=$AA$7,$A$3=Dictée!$C$1),VLOOKUP(Bilans!C12,Dictée!$C$4:$L$32,8,FALSE),"")</f>
        <v>0.48333333333333334</v>
      </c>
      <c r="Y12" s="88">
        <f t="shared" si="0"/>
        <v>8.341666666666665</v>
      </c>
      <c r="Z12" s="101"/>
      <c r="AA12" s="101"/>
      <c r="AB12" s="254"/>
      <c r="AC12" s="255"/>
      <c r="AD12" s="255"/>
      <c r="AE12" s="255"/>
      <c r="AF12" s="255"/>
      <c r="AG12" s="255"/>
      <c r="AH12" s="256"/>
      <c r="AI12" s="101"/>
      <c r="AJ12" s="101"/>
      <c r="AK12" s="101"/>
      <c r="AL12" s="101"/>
      <c r="AM12" s="101"/>
      <c r="AN12" s="101"/>
      <c r="AO12" s="101"/>
      <c r="AP12" s="101"/>
      <c r="AQ12" s="101"/>
      <c r="AR12" s="101"/>
      <c r="AS12" s="101"/>
      <c r="AT12" s="101"/>
      <c r="AU12" s="101"/>
      <c r="AV12" s="101"/>
    </row>
    <row r="13" spans="1:48" x14ac:dyDescent="0.25">
      <c r="A13" s="80" t="str">
        <f>Orth!A11</f>
        <v>NOM 08</v>
      </c>
      <c r="B13" s="81" t="str">
        <f>Orth!B11</f>
        <v>Prénom 08</v>
      </c>
      <c r="C13" s="97" t="str">
        <f>Orth!C11</f>
        <v>NOM 08 Prénom 08</v>
      </c>
      <c r="D13" s="94">
        <f>IF(AND($A$1=$AA$7,$A$3=Orth!$C$1),VLOOKUP(Bilans!C13,Orth!$C$4:$L$32,10,FALSE),"")</f>
        <v>18</v>
      </c>
      <c r="E13" s="45">
        <f>IF(AND($A$1=$AA$7,$A$3=Conj!$C$1),VLOOKUP(Bilans!C13,Conj!$C$4:$L$32,10,FALSE),"")</f>
        <v>15.25</v>
      </c>
      <c r="F13" s="45">
        <f>IF(AND($A$1=$AA$7,$A$3=Gram!$C$1),VLOOKUP(Bilans!C13,Gram!$C$4:$L$32,10,FALSE),"")</f>
        <v>11.25</v>
      </c>
      <c r="G13" s="45" t="str">
        <f>IF(AND($A$1=$AA$7,$A$3=Voca!$C$1),VLOOKUP(Bilans!C13,Voca!$C$4:$L$32,10,FALSE),"")</f>
        <v/>
      </c>
      <c r="H13" s="45" t="str">
        <f>IF(AND($A$1=$AA$7,$A$3=Ecrit!$C$1),VLOOKUP(Bilans!C13,Ecrit!$C$4:$L$32,10,FALSE),"")</f>
        <v/>
      </c>
      <c r="I13" s="45" t="str">
        <f>IF(AND($A$1=$AA$7,$A$3=Exposé!$C$1),VLOOKUP(Bilans!C13,Exposé!$C$4:$L$32,10,FALSE),"")</f>
        <v/>
      </c>
      <c r="J13" s="45">
        <f>IF(AND($A$1=$AA$7,$A$3=Lecture!$C$1),VLOOKUP(Bilans!C13,Lecture!$C$4:$P$32,13,FALSE),"")</f>
        <v>12.285714285714286</v>
      </c>
      <c r="K13" s="45" t="str">
        <f>IF(AND($A$1=$AA$7,$A$3=Poésie!$C$1),VLOOKUP(Bilans!C13,Poésie!$C$4:$L$32,10,FALSE),"")</f>
        <v/>
      </c>
      <c r="L13" s="45" t="str">
        <f>IF(AND($A$1=$AA$7,$A$3=Num!$C$1),VLOOKUP(Bilans!C13,Num!$C$4:$L$32,10,FALSE),"")</f>
        <v/>
      </c>
      <c r="M13" s="45" t="str">
        <f>IF(AND($A$1=$AA$7,$A$3=Calcul!$C$1),VLOOKUP(Bilans!C13,Calcul!$C$4:$L$32,10,FALSE),"")</f>
        <v/>
      </c>
      <c r="N13" s="45" t="str">
        <f>IF(AND($A$1=$AA$7,$A$3=Calculmental!$C$1),VLOOKUP(Bilans!C13,Calculmental!$C$4:$L$32,10,FALSE),"")</f>
        <v/>
      </c>
      <c r="O13" s="45" t="str">
        <f>IF(AND($A$1=$AA$7,$A$3=Problèmes!$C$1),VLOOKUP(Bilans!C13,Problèmes!$C$4:$L$32,10,FALSE),"")</f>
        <v/>
      </c>
      <c r="P13" s="45" t="str">
        <f>IF(AND($A$1=$AA$7,$A$3=Mesures!$C$1),VLOOKUP(Bilans!C13,Mesures!$C$4:$L$32,10,FALSE),"")</f>
        <v/>
      </c>
      <c r="Q13" s="45" t="str">
        <f>IF(AND($A$1=$AA$7,$A$3=Géométrie!$C$1),VLOOKUP(Bilans!C13,Géométrie!$C$4:$L$32,10,FALSE),"")</f>
        <v/>
      </c>
      <c r="R13" s="45" t="str">
        <f>IF(AND($A$1=$AA$7,$A$3=Histoire!$C$1),VLOOKUP(Bilans!C13,Histoire!$C$4:$L$32,10,FALSE),"")</f>
        <v/>
      </c>
      <c r="S13" s="45" t="str">
        <f>IF(AND($A$1=$AA$7,$A$3=Géographie!$C$1),VLOOKUP(Bilans!C13,Géographie!$C$4:$L$32,10,FALSE),"")</f>
        <v/>
      </c>
      <c r="T13" s="45" t="str">
        <f>IF(AND($A$1=$AA$7,$A$3=Sciences!$C$1),VLOOKUP(Bilans!C13,Sciences!$C$4:$L$32,10,FALSE),"")</f>
        <v/>
      </c>
      <c r="U13" s="45" t="str">
        <f>IF(AND($A$1=$AA$7,$A$3=Anglais!$C$1),VLOOKUP(Bilans!C13,Anglais!$C$4:$L$32,10,FALSE),"")</f>
        <v/>
      </c>
      <c r="V13" s="45">
        <f>IF(AND($A$1=$AA$7,$A$3=EPS!$C$1),VLOOKUP(Bilans!C13,EPS!$C$4:$L$32,2,FALSE),"")</f>
        <v>0</v>
      </c>
      <c r="W13" s="45">
        <f>IF(AND($A$1=$AA$7,$A$3=Comportement!$C$1),VLOOKUP(Bilans!C13,Comportement!$C$4:$L$32,2,FALSE),"")</f>
        <v>20</v>
      </c>
      <c r="X13" s="91">
        <f>IF(AND($A$1=$AA$7,$A$3=Dictée!$C$1),VLOOKUP(Bilans!C13,Dictée!$C$4:$L$32,8,FALSE),"")</f>
        <v>0.66666666666666663</v>
      </c>
      <c r="Y13" s="88">
        <f t="shared" si="0"/>
        <v>14.196428571428571</v>
      </c>
      <c r="Z13" s="101"/>
      <c r="AA13" s="101"/>
      <c r="AB13" s="254"/>
      <c r="AC13" s="255"/>
      <c r="AD13" s="255"/>
      <c r="AE13" s="255"/>
      <c r="AF13" s="255"/>
      <c r="AG13" s="255"/>
      <c r="AH13" s="256"/>
      <c r="AI13" s="101"/>
      <c r="AJ13" s="101"/>
      <c r="AK13" s="101"/>
      <c r="AL13" s="101"/>
      <c r="AM13" s="101"/>
      <c r="AN13" s="101"/>
      <c r="AO13" s="101"/>
      <c r="AP13" s="101"/>
      <c r="AQ13" s="101"/>
      <c r="AR13" s="101"/>
      <c r="AS13" s="101"/>
      <c r="AT13" s="101"/>
      <c r="AU13" s="101"/>
      <c r="AV13" s="101"/>
    </row>
    <row r="14" spans="1:48" x14ac:dyDescent="0.25">
      <c r="A14" s="80" t="str">
        <f>Orth!A12</f>
        <v>NOM 09</v>
      </c>
      <c r="B14" s="81" t="str">
        <f>Orth!B12</f>
        <v>Prénom 09</v>
      </c>
      <c r="C14" s="97" t="str">
        <f>Orth!C12</f>
        <v>NOM 09 Prénom 09</v>
      </c>
      <c r="D14" s="94">
        <f>IF(AND($A$1=$AA$7,$A$3=Orth!$C$1),VLOOKUP(Bilans!C14,Orth!$C$4:$L$32,10,FALSE),"")</f>
        <v>13.5</v>
      </c>
      <c r="E14" s="45">
        <f>IF(AND($A$1=$AA$7,$A$3=Conj!$C$1),VLOOKUP(Bilans!C14,Conj!$C$4:$L$32,10,FALSE),"")</f>
        <v>12.5</v>
      </c>
      <c r="F14" s="45">
        <f>IF(AND($A$1=$AA$7,$A$3=Gram!$C$1),VLOOKUP(Bilans!C14,Gram!$C$4:$L$32,10,FALSE),"")</f>
        <v>9.5</v>
      </c>
      <c r="G14" s="45" t="str">
        <f>IF(AND($A$1=$AA$7,$A$3=Voca!$C$1),VLOOKUP(Bilans!C14,Voca!$C$4:$L$32,10,FALSE),"")</f>
        <v/>
      </c>
      <c r="H14" s="45" t="str">
        <f>IF(AND($A$1=$AA$7,$A$3=Ecrit!$C$1),VLOOKUP(Bilans!C14,Ecrit!$C$4:$L$32,10,FALSE),"")</f>
        <v/>
      </c>
      <c r="I14" s="45" t="str">
        <f>IF(AND($A$1=$AA$7,$A$3=Exposé!$C$1),VLOOKUP(Bilans!C14,Exposé!$C$4:$L$32,10,FALSE),"")</f>
        <v/>
      </c>
      <c r="J14" s="45">
        <f>IF(AND($A$1=$AA$7,$A$3=Lecture!$C$1),VLOOKUP(Bilans!C14,Lecture!$C$4:$P$32,13,FALSE),"")</f>
        <v>5</v>
      </c>
      <c r="K14" s="45" t="str">
        <f>IF(AND($A$1=$AA$7,$A$3=Poésie!$C$1),VLOOKUP(Bilans!C14,Poésie!$C$4:$L$32,10,FALSE),"")</f>
        <v/>
      </c>
      <c r="L14" s="45">
        <f>IF(AND($A$1=$AA$7,$A$3=Num!$C$1),VLOOKUP(Bilans!C14,Num!$C$4:$L$32,10,FALSE),"")</f>
        <v>14</v>
      </c>
      <c r="M14" s="45" t="str">
        <f>IF(AND($A$1=$AA$7,$A$3=Calcul!$C$1),VLOOKUP(Bilans!C14,Calcul!$C$4:$L$32,10,FALSE),"")</f>
        <v/>
      </c>
      <c r="N14" s="45" t="str">
        <f>IF(AND($A$1=$AA$7,$A$3=Calculmental!$C$1),VLOOKUP(Bilans!C14,Calculmental!$C$4:$L$32,10,FALSE),"")</f>
        <v/>
      </c>
      <c r="O14" s="45" t="str">
        <f>IF(AND($A$1=$AA$7,$A$3=Problèmes!$C$1),VLOOKUP(Bilans!C14,Problèmes!$C$4:$L$32,10,FALSE),"")</f>
        <v/>
      </c>
      <c r="P14" s="45" t="str">
        <f>IF(AND($A$1=$AA$7,$A$3=Mesures!$C$1),VLOOKUP(Bilans!C14,Mesures!$C$4:$L$32,10,FALSE),"")</f>
        <v/>
      </c>
      <c r="Q14" s="45" t="str">
        <f>IF(AND($A$1=$AA$7,$A$3=Géométrie!$C$1),VLOOKUP(Bilans!C14,Géométrie!$C$4:$L$32,10,FALSE),"")</f>
        <v/>
      </c>
      <c r="R14" s="45" t="str">
        <f>IF(AND($A$1=$AA$7,$A$3=Histoire!$C$1),VLOOKUP(Bilans!C14,Histoire!$C$4:$L$32,10,FALSE),"")</f>
        <v/>
      </c>
      <c r="S14" s="45" t="str">
        <f>IF(AND($A$1=$AA$7,$A$3=Géographie!$C$1),VLOOKUP(Bilans!C14,Géographie!$C$4:$L$32,10,FALSE),"")</f>
        <v/>
      </c>
      <c r="T14" s="45" t="str">
        <f>IF(AND($A$1=$AA$7,$A$3=Sciences!$C$1),VLOOKUP(Bilans!C14,Sciences!$C$4:$L$32,10,FALSE),"")</f>
        <v/>
      </c>
      <c r="U14" s="45" t="str">
        <f>IF(AND($A$1=$AA$7,$A$3=Anglais!$C$1),VLOOKUP(Bilans!C14,Anglais!$C$4:$L$32,10,FALSE),"")</f>
        <v/>
      </c>
      <c r="V14" s="45">
        <f>IF(AND($A$1=$AA$7,$A$3=EPS!$C$1),VLOOKUP(Bilans!C14,EPS!$C$4:$L$32,2,FALSE),"")</f>
        <v>0</v>
      </c>
      <c r="W14" s="45">
        <f>IF(AND($A$1=$AA$7,$A$3=Comportement!$C$1),VLOOKUP(Bilans!C14,Comportement!$C$4:$L$32,2,FALSE),"")</f>
        <v>19</v>
      </c>
      <c r="X14" s="91">
        <f>IF(AND($A$1=$AA$7,$A$3=Dictée!$C$1),VLOOKUP(Bilans!C14,Dictée!$C$4:$L$32,8,FALSE),"")</f>
        <v>0.78333333333333333</v>
      </c>
      <c r="Y14" s="88">
        <f t="shared" si="0"/>
        <v>10.9</v>
      </c>
      <c r="Z14" s="101"/>
      <c r="AA14" s="101"/>
      <c r="AB14" s="254"/>
      <c r="AC14" s="255"/>
      <c r="AD14" s="255"/>
      <c r="AE14" s="255"/>
      <c r="AF14" s="255"/>
      <c r="AG14" s="255"/>
      <c r="AH14" s="256"/>
      <c r="AI14" s="101"/>
      <c r="AJ14" s="101"/>
      <c r="AK14" s="101"/>
      <c r="AL14" s="101"/>
      <c r="AM14" s="101"/>
      <c r="AN14" s="101"/>
      <c r="AO14" s="101"/>
      <c r="AP14" s="101"/>
      <c r="AQ14" s="101"/>
      <c r="AR14" s="101"/>
      <c r="AS14" s="101"/>
      <c r="AT14" s="101"/>
      <c r="AU14" s="101"/>
      <c r="AV14" s="101"/>
    </row>
    <row r="15" spans="1:48" x14ac:dyDescent="0.25">
      <c r="A15" s="80" t="str">
        <f>Orth!A13</f>
        <v>NOM 10</v>
      </c>
      <c r="B15" s="81" t="str">
        <f>Orth!B13</f>
        <v>Prénom 10</v>
      </c>
      <c r="C15" s="97" t="str">
        <f>Orth!C13</f>
        <v>NOM 10 Prénom 10</v>
      </c>
      <c r="D15" s="94">
        <f>IF(AND($A$1=$AA$7,$A$3=Orth!$C$1),VLOOKUP(Bilans!C15,Orth!$C$4:$L$32,10,FALSE),"")</f>
        <v>17</v>
      </c>
      <c r="E15" s="45">
        <f>IF(AND($A$1=$AA$7,$A$3=Conj!$C$1),VLOOKUP(Bilans!C15,Conj!$C$4:$L$32,10,FALSE),"")</f>
        <v>13</v>
      </c>
      <c r="F15" s="45">
        <f>IF(AND($A$1=$AA$7,$A$3=Gram!$C$1),VLOOKUP(Bilans!C15,Gram!$C$4:$L$32,10,FALSE),"")</f>
        <v>10.5</v>
      </c>
      <c r="G15" s="45" t="str">
        <f>IF(AND($A$1=$AA$7,$A$3=Voca!$C$1),VLOOKUP(Bilans!C15,Voca!$C$4:$L$32,10,FALSE),"")</f>
        <v/>
      </c>
      <c r="H15" s="45" t="str">
        <f>IF(AND($A$1=$AA$7,$A$3=Ecrit!$C$1),VLOOKUP(Bilans!C15,Ecrit!$C$4:$L$32,10,FALSE),"")</f>
        <v/>
      </c>
      <c r="I15" s="45" t="str">
        <f>IF(AND($A$1=$AA$7,$A$3=Exposé!$C$1),VLOOKUP(Bilans!C15,Exposé!$C$4:$L$32,10,FALSE),"")</f>
        <v/>
      </c>
      <c r="J15" s="45">
        <f>IF(AND($A$1=$AA$7,$A$3=Lecture!$C$1),VLOOKUP(Bilans!C15,Lecture!$C$4:$P$32,13,FALSE),"")</f>
        <v>11</v>
      </c>
      <c r="K15" s="45" t="str">
        <f>IF(AND($A$1=$AA$7,$A$3=Poésie!$C$1),VLOOKUP(Bilans!C15,Poésie!$C$4:$L$32,10,FALSE),"")</f>
        <v/>
      </c>
      <c r="L15" s="45" t="str">
        <f>IF(AND($A$1=$AA$7,$A$3=Num!$C$1),VLOOKUP(Bilans!C15,Num!$C$4:$L$32,10,FALSE),"")</f>
        <v/>
      </c>
      <c r="M15" s="45" t="str">
        <f>IF(AND($A$1=$AA$7,$A$3=Calcul!$C$1),VLOOKUP(Bilans!C15,Calcul!$C$4:$L$32,10,FALSE),"")</f>
        <v/>
      </c>
      <c r="N15" s="45" t="str">
        <f>IF(AND($A$1=$AA$7,$A$3=Calculmental!$C$1),VLOOKUP(Bilans!C15,Calculmental!$C$4:$L$32,10,FALSE),"")</f>
        <v/>
      </c>
      <c r="O15" s="45" t="str">
        <f>IF(AND($A$1=$AA$7,$A$3=Problèmes!$C$1),VLOOKUP(Bilans!C15,Problèmes!$C$4:$L$32,10,FALSE),"")</f>
        <v/>
      </c>
      <c r="P15" s="45" t="str">
        <f>IF(AND($A$1=$AA$7,$A$3=Mesures!$C$1),VLOOKUP(Bilans!C15,Mesures!$C$4:$L$32,10,FALSE),"")</f>
        <v/>
      </c>
      <c r="Q15" s="45" t="str">
        <f>IF(AND($A$1=$AA$7,$A$3=Géométrie!$C$1),VLOOKUP(Bilans!C15,Géométrie!$C$4:$L$32,10,FALSE),"")</f>
        <v/>
      </c>
      <c r="R15" s="45" t="str">
        <f>IF(AND($A$1=$AA$7,$A$3=Histoire!$C$1),VLOOKUP(Bilans!C15,Histoire!$C$4:$L$32,10,FALSE),"")</f>
        <v/>
      </c>
      <c r="S15" s="45" t="str">
        <f>IF(AND($A$1=$AA$7,$A$3=Géographie!$C$1),VLOOKUP(Bilans!C15,Géographie!$C$4:$L$32,10,FALSE),"")</f>
        <v/>
      </c>
      <c r="T15" s="45" t="str">
        <f>IF(AND($A$1=$AA$7,$A$3=Sciences!$C$1),VLOOKUP(Bilans!C15,Sciences!$C$4:$L$32,10,FALSE),"")</f>
        <v/>
      </c>
      <c r="U15" s="45" t="str">
        <f>IF(AND($A$1=$AA$7,$A$3=Anglais!$C$1),VLOOKUP(Bilans!C15,Anglais!$C$4:$L$32,10,FALSE),"")</f>
        <v/>
      </c>
      <c r="V15" s="45">
        <f>IF(AND($A$1=$AA$7,$A$3=EPS!$C$1),VLOOKUP(Bilans!C15,EPS!$C$4:$L$32,2,FALSE),"")</f>
        <v>0</v>
      </c>
      <c r="W15" s="45">
        <f>IF(AND($A$1=$AA$7,$A$3=Comportement!$C$1),VLOOKUP(Bilans!C15,Comportement!$C$4:$L$32,2,FALSE),"")</f>
        <v>20</v>
      </c>
      <c r="X15" s="91">
        <f>IF(AND($A$1=$AA$7,$A$3=Dictée!$C$1),VLOOKUP(Bilans!C15,Dictée!$C$4:$L$32,8,FALSE),"")</f>
        <v>0.66666666666666663</v>
      </c>
      <c r="Y15" s="88">
        <f t="shared" si="0"/>
        <v>12.875</v>
      </c>
      <c r="Z15" s="101"/>
      <c r="AA15" s="101"/>
      <c r="AB15" s="254"/>
      <c r="AC15" s="255"/>
      <c r="AD15" s="255"/>
      <c r="AE15" s="255"/>
      <c r="AF15" s="255"/>
      <c r="AG15" s="255"/>
      <c r="AH15" s="256"/>
      <c r="AI15" s="101"/>
      <c r="AJ15" s="101"/>
      <c r="AK15" s="101"/>
      <c r="AL15" s="101"/>
      <c r="AM15" s="101"/>
      <c r="AN15" s="101"/>
      <c r="AO15" s="101"/>
      <c r="AP15" s="101"/>
      <c r="AQ15" s="101"/>
      <c r="AR15" s="101"/>
      <c r="AS15" s="101"/>
      <c r="AT15" s="101"/>
      <c r="AU15" s="101"/>
      <c r="AV15" s="101"/>
    </row>
    <row r="16" spans="1:48" x14ac:dyDescent="0.25">
      <c r="A16" s="80" t="str">
        <f>Orth!A14</f>
        <v>NOM 11</v>
      </c>
      <c r="B16" s="81" t="str">
        <f>Orth!B14</f>
        <v>Prénom 11</v>
      </c>
      <c r="C16" s="97" t="str">
        <f>Orth!C14</f>
        <v>NOM 11 Prénom 11</v>
      </c>
      <c r="D16" s="94">
        <f>IF(AND($A$1=$AA$7,$A$3=Orth!$C$1),VLOOKUP(Bilans!C16,Orth!$C$4:$L$32,10,FALSE),"")</f>
        <v>10.875</v>
      </c>
      <c r="E16" s="45">
        <f>IF(AND($A$1=$AA$7,$A$3=Conj!$C$1),VLOOKUP(Bilans!C16,Conj!$C$4:$L$32,10,FALSE),"")</f>
        <v>14.75</v>
      </c>
      <c r="F16" s="45">
        <f>IF(AND($A$1=$AA$7,$A$3=Gram!$C$1),VLOOKUP(Bilans!C16,Gram!$C$4:$L$32,10,FALSE),"")</f>
        <v>4.5</v>
      </c>
      <c r="G16" s="45" t="str">
        <f>IF(AND($A$1=$AA$7,$A$3=Voca!$C$1),VLOOKUP(Bilans!C16,Voca!$C$4:$L$32,10,FALSE),"")</f>
        <v/>
      </c>
      <c r="H16" s="45" t="str">
        <f>IF(AND($A$1=$AA$7,$A$3=Ecrit!$C$1),VLOOKUP(Bilans!C16,Ecrit!$C$4:$L$32,10,FALSE),"")</f>
        <v/>
      </c>
      <c r="I16" s="45" t="str">
        <f>IF(AND($A$1=$AA$7,$A$3=Exposé!$C$1),VLOOKUP(Bilans!C16,Exposé!$C$4:$L$32,10,FALSE),"")</f>
        <v/>
      </c>
      <c r="J16" s="45">
        <f>IF(AND($A$1=$AA$7,$A$3=Lecture!$C$1),VLOOKUP(Bilans!C16,Lecture!$C$4:$P$32,13,FALSE),"")</f>
        <v>11.857142857142858</v>
      </c>
      <c r="K16" s="45" t="str">
        <f>IF(AND($A$1=$AA$7,$A$3=Poésie!$C$1),VLOOKUP(Bilans!C16,Poésie!$C$4:$L$32,10,FALSE),"")</f>
        <v/>
      </c>
      <c r="L16" s="45" t="str">
        <f>IF(AND($A$1=$AA$7,$A$3=Num!$C$1),VLOOKUP(Bilans!C16,Num!$C$4:$L$32,10,FALSE),"")</f>
        <v/>
      </c>
      <c r="M16" s="45" t="str">
        <f>IF(AND($A$1=$AA$7,$A$3=Calcul!$C$1),VLOOKUP(Bilans!C16,Calcul!$C$4:$L$32,10,FALSE),"")</f>
        <v/>
      </c>
      <c r="N16" s="45" t="str">
        <f>IF(AND($A$1=$AA$7,$A$3=Calculmental!$C$1),VLOOKUP(Bilans!C16,Calculmental!$C$4:$L$32,10,FALSE),"")</f>
        <v/>
      </c>
      <c r="O16" s="45" t="str">
        <f>IF(AND($A$1=$AA$7,$A$3=Problèmes!$C$1),VLOOKUP(Bilans!C16,Problèmes!$C$4:$L$32,10,FALSE),"")</f>
        <v/>
      </c>
      <c r="P16" s="45" t="str">
        <f>IF(AND($A$1=$AA$7,$A$3=Mesures!$C$1),VLOOKUP(Bilans!C16,Mesures!$C$4:$L$32,10,FALSE),"")</f>
        <v/>
      </c>
      <c r="Q16" s="45" t="str">
        <f>IF(AND($A$1=$AA$7,$A$3=Géométrie!$C$1),VLOOKUP(Bilans!C16,Géométrie!$C$4:$L$32,10,FALSE),"")</f>
        <v/>
      </c>
      <c r="R16" s="45" t="str">
        <f>IF(AND($A$1=$AA$7,$A$3=Histoire!$C$1),VLOOKUP(Bilans!C16,Histoire!$C$4:$L$32,10,FALSE),"")</f>
        <v/>
      </c>
      <c r="S16" s="45" t="str">
        <f>IF(AND($A$1=$AA$7,$A$3=Géographie!$C$1),VLOOKUP(Bilans!C16,Géographie!$C$4:$L$32,10,FALSE),"")</f>
        <v/>
      </c>
      <c r="T16" s="45" t="str">
        <f>IF(AND($A$1=$AA$7,$A$3=Sciences!$C$1),VLOOKUP(Bilans!C16,Sciences!$C$4:$L$32,10,FALSE),"")</f>
        <v/>
      </c>
      <c r="U16" s="45" t="str">
        <f>IF(AND($A$1=$AA$7,$A$3=Anglais!$C$1),VLOOKUP(Bilans!C16,Anglais!$C$4:$L$32,10,FALSE),"")</f>
        <v/>
      </c>
      <c r="V16" s="45">
        <f>IF(AND($A$1=$AA$7,$A$3=EPS!$C$1),VLOOKUP(Bilans!C16,EPS!$C$4:$L$32,2,FALSE),"")</f>
        <v>0</v>
      </c>
      <c r="W16" s="45">
        <f>IF(AND($A$1=$AA$7,$A$3=Comportement!$C$1),VLOOKUP(Bilans!C16,Comportement!$C$4:$L$32,2,FALSE),"")</f>
        <v>8</v>
      </c>
      <c r="X16" s="91">
        <f>IF(AND($A$1=$AA$7,$A$3=Dictée!$C$1),VLOOKUP(Bilans!C16,Dictée!$C$4:$L$32,8,FALSE),"")</f>
        <v>0.5</v>
      </c>
      <c r="Y16" s="88">
        <f t="shared" si="0"/>
        <v>10.495535714285715</v>
      </c>
      <c r="Z16" s="101"/>
      <c r="AA16" s="101"/>
      <c r="AB16" s="254"/>
      <c r="AC16" s="255"/>
      <c r="AD16" s="255"/>
      <c r="AE16" s="255"/>
      <c r="AF16" s="255"/>
      <c r="AG16" s="255"/>
      <c r="AH16" s="256"/>
      <c r="AI16" s="101"/>
      <c r="AJ16" s="101"/>
      <c r="AK16" s="101"/>
      <c r="AL16" s="101"/>
      <c r="AM16" s="101"/>
      <c r="AN16" s="101"/>
      <c r="AO16" s="101"/>
      <c r="AP16" s="101"/>
      <c r="AQ16" s="101"/>
      <c r="AR16" s="101"/>
      <c r="AS16" s="101"/>
      <c r="AT16" s="101"/>
      <c r="AU16" s="101"/>
      <c r="AV16" s="101"/>
    </row>
    <row r="17" spans="1:48" x14ac:dyDescent="0.25">
      <c r="A17" s="80" t="str">
        <f>Orth!A15</f>
        <v>NOM 12</v>
      </c>
      <c r="B17" s="81" t="str">
        <f>Orth!B15</f>
        <v>Prénom 12</v>
      </c>
      <c r="C17" s="97" t="str">
        <f>Orth!C15</f>
        <v>NOM 12 Prénom 12</v>
      </c>
      <c r="D17" s="94">
        <f>IF(AND($A$1=$AA$7,$A$3=Orth!$C$1),VLOOKUP(Bilans!C17,Orth!$C$4:$L$32,10,FALSE),"")</f>
        <v>19.375</v>
      </c>
      <c r="E17" s="45">
        <f>IF(AND($A$1=$AA$7,$A$3=Conj!$C$1),VLOOKUP(Bilans!C17,Conj!$C$4:$L$32,10,FALSE),"")</f>
        <v>15.5</v>
      </c>
      <c r="F17" s="45">
        <f>IF(AND($A$1=$AA$7,$A$3=Gram!$C$1),VLOOKUP(Bilans!C17,Gram!$C$4:$L$32,10,FALSE),"")</f>
        <v>9</v>
      </c>
      <c r="G17" s="45" t="str">
        <f>IF(AND($A$1=$AA$7,$A$3=Voca!$C$1),VLOOKUP(Bilans!C17,Voca!$C$4:$L$32,10,FALSE),"")</f>
        <v/>
      </c>
      <c r="H17" s="45" t="str">
        <f>IF(AND($A$1=$AA$7,$A$3=Ecrit!$C$1),VLOOKUP(Bilans!C17,Ecrit!$C$4:$L$32,10,FALSE),"")</f>
        <v/>
      </c>
      <c r="I17" s="45" t="str">
        <f>IF(AND($A$1=$AA$7,$A$3=Exposé!$C$1),VLOOKUP(Bilans!C17,Exposé!$C$4:$L$32,10,FALSE),"")</f>
        <v/>
      </c>
      <c r="J17" s="45">
        <f>IF(AND($A$1=$AA$7,$A$3=Lecture!$C$1),VLOOKUP(Bilans!C17,Lecture!$C$4:$P$32,13,FALSE),"")</f>
        <v>11</v>
      </c>
      <c r="K17" s="45" t="str">
        <f>IF(AND($A$1=$AA$7,$A$3=Poésie!$C$1),VLOOKUP(Bilans!C17,Poésie!$C$4:$L$32,10,FALSE),"")</f>
        <v/>
      </c>
      <c r="L17" s="45" t="str">
        <f>IF(AND($A$1=$AA$7,$A$3=Num!$C$1),VLOOKUP(Bilans!C17,Num!$C$4:$L$32,10,FALSE),"")</f>
        <v/>
      </c>
      <c r="M17" s="45" t="str">
        <f>IF(AND($A$1=$AA$7,$A$3=Calcul!$C$1),VLOOKUP(Bilans!C17,Calcul!$C$4:$L$32,10,FALSE),"")</f>
        <v/>
      </c>
      <c r="N17" s="45" t="str">
        <f>IF(AND($A$1=$AA$7,$A$3=Calculmental!$C$1),VLOOKUP(Bilans!C17,Calculmental!$C$4:$L$32,10,FALSE),"")</f>
        <v/>
      </c>
      <c r="O17" s="45" t="str">
        <f>IF(AND($A$1=$AA$7,$A$3=Problèmes!$C$1),VLOOKUP(Bilans!C17,Problèmes!$C$4:$L$32,10,FALSE),"")</f>
        <v/>
      </c>
      <c r="P17" s="45" t="str">
        <f>IF(AND($A$1=$AA$7,$A$3=Mesures!$C$1),VLOOKUP(Bilans!C17,Mesures!$C$4:$L$32,10,FALSE),"")</f>
        <v/>
      </c>
      <c r="Q17" s="45" t="str">
        <f>IF(AND($A$1=$AA$7,$A$3=Géométrie!$C$1),VLOOKUP(Bilans!C17,Géométrie!$C$4:$L$32,10,FALSE),"")</f>
        <v/>
      </c>
      <c r="R17" s="45" t="str">
        <f>IF(AND($A$1=$AA$7,$A$3=Histoire!$C$1),VLOOKUP(Bilans!C17,Histoire!$C$4:$L$32,10,FALSE),"")</f>
        <v/>
      </c>
      <c r="S17" s="45" t="str">
        <f>IF(AND($A$1=$AA$7,$A$3=Géographie!$C$1),VLOOKUP(Bilans!C17,Géographie!$C$4:$L$32,10,FALSE),"")</f>
        <v/>
      </c>
      <c r="T17" s="45" t="str">
        <f>IF(AND($A$1=$AA$7,$A$3=Sciences!$C$1),VLOOKUP(Bilans!C17,Sciences!$C$4:$L$32,10,FALSE),"")</f>
        <v/>
      </c>
      <c r="U17" s="45" t="str">
        <f>IF(AND($A$1=$AA$7,$A$3=Anglais!$C$1),VLOOKUP(Bilans!C17,Anglais!$C$4:$L$32,10,FALSE),"")</f>
        <v/>
      </c>
      <c r="V17" s="45">
        <f>IF(AND($A$1=$AA$7,$A$3=EPS!$C$1),VLOOKUP(Bilans!C17,EPS!$C$4:$L$32,2,FALSE),"")</f>
        <v>0</v>
      </c>
      <c r="W17" s="45">
        <f>IF(AND($A$1=$AA$7,$A$3=Comportement!$C$1),VLOOKUP(Bilans!C17,Comportement!$C$4:$L$32,2,FALSE),"")</f>
        <v>20</v>
      </c>
      <c r="X17" s="91">
        <f>IF(AND($A$1=$AA$7,$A$3=Dictée!$C$1),VLOOKUP(Bilans!C17,Dictée!$C$4:$L$32,8,FALSE),"")</f>
        <v>0.71666666666666667</v>
      </c>
      <c r="Y17" s="88">
        <f t="shared" si="0"/>
        <v>13.71875</v>
      </c>
      <c r="Z17" s="101"/>
      <c r="AA17" s="101"/>
      <c r="AB17" s="254"/>
      <c r="AC17" s="255"/>
      <c r="AD17" s="255"/>
      <c r="AE17" s="255"/>
      <c r="AF17" s="255"/>
      <c r="AG17" s="255"/>
      <c r="AH17" s="256"/>
      <c r="AI17" s="101"/>
      <c r="AJ17" s="101"/>
      <c r="AK17" s="101"/>
      <c r="AL17" s="101"/>
      <c r="AM17" s="101"/>
      <c r="AN17" s="101"/>
      <c r="AO17" s="101"/>
      <c r="AP17" s="101"/>
      <c r="AQ17" s="101"/>
      <c r="AR17" s="101"/>
      <c r="AS17" s="101"/>
      <c r="AT17" s="101"/>
      <c r="AU17" s="101"/>
      <c r="AV17" s="101"/>
    </row>
    <row r="18" spans="1:48" x14ac:dyDescent="0.25">
      <c r="A18" s="80" t="str">
        <f>Orth!A16</f>
        <v>NOM 13</v>
      </c>
      <c r="B18" s="81" t="str">
        <f>Orth!B16</f>
        <v>Prénom 13</v>
      </c>
      <c r="C18" s="97" t="str">
        <f>Orth!C16</f>
        <v>NOM 13 Prénom 13</v>
      </c>
      <c r="D18" s="94">
        <f>IF(AND($A$1=$AA$7,$A$3=Orth!$C$1),VLOOKUP(Bilans!C18,Orth!$C$4:$L$32,10,FALSE),"")</f>
        <v>14.75</v>
      </c>
      <c r="E18" s="45">
        <f>IF(AND($A$1=$AA$7,$A$3=Conj!$C$1),VLOOKUP(Bilans!C18,Conj!$C$4:$L$32,10,FALSE),"")</f>
        <v>13.5</v>
      </c>
      <c r="F18" s="45">
        <f>IF(AND($A$1=$AA$7,$A$3=Gram!$C$1),VLOOKUP(Bilans!C18,Gram!$C$4:$L$32,10,FALSE),"")</f>
        <v>3.5</v>
      </c>
      <c r="G18" s="45" t="str">
        <f>IF(AND($A$1=$AA$7,$A$3=Voca!$C$1),VLOOKUP(Bilans!C18,Voca!$C$4:$L$32,10,FALSE),"")</f>
        <v/>
      </c>
      <c r="H18" s="45" t="str">
        <f>IF(AND($A$1=$AA$7,$A$3=Ecrit!$C$1),VLOOKUP(Bilans!C18,Ecrit!$C$4:$L$32,10,FALSE),"")</f>
        <v/>
      </c>
      <c r="I18" s="45" t="str">
        <f>IF(AND($A$1=$AA$7,$A$3=Exposé!$C$1),VLOOKUP(Bilans!C18,Exposé!$C$4:$L$32,10,FALSE),"")</f>
        <v/>
      </c>
      <c r="J18" s="45">
        <f>IF(AND($A$1=$AA$7,$A$3=Lecture!$C$1),VLOOKUP(Bilans!C18,Lecture!$C$4:$P$32,13,FALSE),"")</f>
        <v>11.166666666666666</v>
      </c>
      <c r="K18" s="45" t="str">
        <f>IF(AND($A$1=$AA$7,$A$3=Poésie!$C$1),VLOOKUP(Bilans!C18,Poésie!$C$4:$L$32,10,FALSE),"")</f>
        <v/>
      </c>
      <c r="L18" s="45" t="str">
        <f>IF(AND($A$1=$AA$7,$A$3=Num!$C$1),VLOOKUP(Bilans!C18,Num!$C$4:$L$32,10,FALSE),"")</f>
        <v/>
      </c>
      <c r="M18" s="45" t="str">
        <f>IF(AND($A$1=$AA$7,$A$3=Calcul!$C$1),VLOOKUP(Bilans!C18,Calcul!$C$4:$L$32,10,FALSE),"")</f>
        <v/>
      </c>
      <c r="N18" s="45" t="str">
        <f>IF(AND($A$1=$AA$7,$A$3=Calculmental!$C$1),VLOOKUP(Bilans!C18,Calculmental!$C$4:$L$32,10,FALSE),"")</f>
        <v/>
      </c>
      <c r="O18" s="45" t="str">
        <f>IF(AND($A$1=$AA$7,$A$3=Problèmes!$C$1),VLOOKUP(Bilans!C18,Problèmes!$C$4:$L$32,10,FALSE),"")</f>
        <v/>
      </c>
      <c r="P18" s="45" t="str">
        <f>IF(AND($A$1=$AA$7,$A$3=Mesures!$C$1),VLOOKUP(Bilans!C18,Mesures!$C$4:$L$32,10,FALSE),"")</f>
        <v/>
      </c>
      <c r="Q18" s="45" t="str">
        <f>IF(AND($A$1=$AA$7,$A$3=Géométrie!$C$1),VLOOKUP(Bilans!C18,Géométrie!$C$4:$L$32,10,FALSE),"")</f>
        <v/>
      </c>
      <c r="R18" s="45" t="str">
        <f>IF(AND($A$1=$AA$7,$A$3=Histoire!$C$1),VLOOKUP(Bilans!C18,Histoire!$C$4:$L$32,10,FALSE),"")</f>
        <v/>
      </c>
      <c r="S18" s="45" t="str">
        <f>IF(AND($A$1=$AA$7,$A$3=Géographie!$C$1),VLOOKUP(Bilans!C18,Géographie!$C$4:$L$32,10,FALSE),"")</f>
        <v/>
      </c>
      <c r="T18" s="45" t="str">
        <f>IF(AND($A$1=$AA$7,$A$3=Sciences!$C$1),VLOOKUP(Bilans!C18,Sciences!$C$4:$L$32,10,FALSE),"")</f>
        <v/>
      </c>
      <c r="U18" s="45" t="str">
        <f>IF(AND($A$1=$AA$7,$A$3=Anglais!$C$1),VLOOKUP(Bilans!C18,Anglais!$C$4:$L$32,10,FALSE),"")</f>
        <v/>
      </c>
      <c r="V18" s="45">
        <f>IF(AND($A$1=$AA$7,$A$3=EPS!$C$1),VLOOKUP(Bilans!C18,EPS!$C$4:$L$32,2,FALSE),"")</f>
        <v>0</v>
      </c>
      <c r="W18" s="45">
        <f>IF(AND($A$1=$AA$7,$A$3=Comportement!$C$1),VLOOKUP(Bilans!C18,Comportement!$C$4:$L$32,2,FALSE),"")</f>
        <v>9</v>
      </c>
      <c r="X18" s="91">
        <f>IF(AND($A$1=$AA$7,$A$3=Dictée!$C$1),VLOOKUP(Bilans!C18,Dictée!$C$4:$L$32,8,FALSE),"")</f>
        <v>0.42499999999999999</v>
      </c>
      <c r="Y18" s="88">
        <f t="shared" si="0"/>
        <v>10.729166666666666</v>
      </c>
      <c r="Z18" s="101"/>
      <c r="AA18" s="101"/>
      <c r="AB18" s="254"/>
      <c r="AC18" s="255"/>
      <c r="AD18" s="255"/>
      <c r="AE18" s="255"/>
      <c r="AF18" s="255"/>
      <c r="AG18" s="255"/>
      <c r="AH18" s="256"/>
      <c r="AI18" s="101"/>
      <c r="AJ18" s="101"/>
      <c r="AK18" s="101"/>
      <c r="AL18" s="101"/>
      <c r="AM18" s="101"/>
      <c r="AN18" s="101"/>
      <c r="AO18" s="101"/>
      <c r="AP18" s="101"/>
      <c r="AQ18" s="101"/>
      <c r="AR18" s="101"/>
      <c r="AS18" s="101"/>
      <c r="AT18" s="101"/>
      <c r="AU18" s="101"/>
      <c r="AV18" s="101"/>
    </row>
    <row r="19" spans="1:48" x14ac:dyDescent="0.25">
      <c r="A19" s="80" t="str">
        <f>Orth!A17</f>
        <v>NOM 14</v>
      </c>
      <c r="B19" s="81" t="str">
        <f>Orth!B17</f>
        <v>Prénom 14</v>
      </c>
      <c r="C19" s="97" t="str">
        <f>Orth!C17</f>
        <v>NOM 14 Prénom 14</v>
      </c>
      <c r="D19" s="94">
        <f>IF(AND($A$1=$AA$7,$A$3=Orth!$C$1),VLOOKUP(Bilans!C19,Orth!$C$4:$L$32,10,FALSE),"")</f>
        <v>19.625</v>
      </c>
      <c r="E19" s="45">
        <f>IF(AND($A$1=$AA$7,$A$3=Conj!$C$1),VLOOKUP(Bilans!C19,Conj!$C$4:$L$32,10,FALSE),"")</f>
        <v>19</v>
      </c>
      <c r="F19" s="45">
        <f>IF(AND($A$1=$AA$7,$A$3=Gram!$C$1),VLOOKUP(Bilans!C19,Gram!$C$4:$L$32,10,FALSE),"")</f>
        <v>13.25</v>
      </c>
      <c r="G19" s="45" t="str">
        <f>IF(AND($A$1=$AA$7,$A$3=Voca!$C$1),VLOOKUP(Bilans!C19,Voca!$C$4:$L$32,10,FALSE),"")</f>
        <v/>
      </c>
      <c r="H19" s="45" t="str">
        <f>IF(AND($A$1=$AA$7,$A$3=Ecrit!$C$1),VLOOKUP(Bilans!C19,Ecrit!$C$4:$L$32,10,FALSE),"")</f>
        <v/>
      </c>
      <c r="I19" s="45" t="str">
        <f>IF(AND($A$1=$AA$7,$A$3=Exposé!$C$1),VLOOKUP(Bilans!C19,Exposé!$C$4:$L$32,10,FALSE),"")</f>
        <v/>
      </c>
      <c r="J19" s="45">
        <f>IF(AND($A$1=$AA$7,$A$3=Lecture!$C$1),VLOOKUP(Bilans!C19,Lecture!$C$4:$P$32,13,FALSE),"")</f>
        <v>17.714285714285715</v>
      </c>
      <c r="K19" s="45" t="str">
        <f>IF(AND($A$1=$AA$7,$A$3=Poésie!$C$1),VLOOKUP(Bilans!C19,Poésie!$C$4:$L$32,10,FALSE),"")</f>
        <v/>
      </c>
      <c r="L19" s="45" t="str">
        <f>IF(AND($A$1=$AA$7,$A$3=Num!$C$1),VLOOKUP(Bilans!C19,Num!$C$4:$L$32,10,FALSE),"")</f>
        <v/>
      </c>
      <c r="M19" s="45" t="str">
        <f>IF(AND($A$1=$AA$7,$A$3=Calcul!$C$1),VLOOKUP(Bilans!C19,Calcul!$C$4:$L$32,10,FALSE),"")</f>
        <v/>
      </c>
      <c r="N19" s="45" t="str">
        <f>IF(AND($A$1=$AA$7,$A$3=Calculmental!$C$1),VLOOKUP(Bilans!C19,Calculmental!$C$4:$L$32,10,FALSE),"")</f>
        <v/>
      </c>
      <c r="O19" s="45" t="str">
        <f>IF(AND($A$1=$AA$7,$A$3=Problèmes!$C$1),VLOOKUP(Bilans!C19,Problèmes!$C$4:$L$32,10,FALSE),"")</f>
        <v/>
      </c>
      <c r="P19" s="45" t="str">
        <f>IF(AND($A$1=$AA$7,$A$3=Mesures!$C$1),VLOOKUP(Bilans!C19,Mesures!$C$4:$L$32,10,FALSE),"")</f>
        <v/>
      </c>
      <c r="Q19" s="45" t="str">
        <f>IF(AND($A$1=$AA$7,$A$3=Géométrie!$C$1),VLOOKUP(Bilans!C19,Géométrie!$C$4:$L$32,10,FALSE),"")</f>
        <v/>
      </c>
      <c r="R19" s="45" t="str">
        <f>IF(AND($A$1=$AA$7,$A$3=Histoire!$C$1),VLOOKUP(Bilans!C19,Histoire!$C$4:$L$32,10,FALSE),"")</f>
        <v/>
      </c>
      <c r="S19" s="45" t="str">
        <f>IF(AND($A$1=$AA$7,$A$3=Géographie!$C$1),VLOOKUP(Bilans!C19,Géographie!$C$4:$L$32,10,FALSE),"")</f>
        <v/>
      </c>
      <c r="T19" s="45" t="str">
        <f>IF(AND($A$1=$AA$7,$A$3=Sciences!$C$1),VLOOKUP(Bilans!C19,Sciences!$C$4:$L$32,10,FALSE),"")</f>
        <v/>
      </c>
      <c r="U19" s="45" t="str">
        <f>IF(AND($A$1=$AA$7,$A$3=Anglais!$C$1),VLOOKUP(Bilans!C19,Anglais!$C$4:$L$32,10,FALSE),"")</f>
        <v/>
      </c>
      <c r="V19" s="45">
        <f>IF(AND($A$1=$AA$7,$A$3=EPS!$C$1),VLOOKUP(Bilans!C19,EPS!$C$4:$L$32,2,FALSE),"")</f>
        <v>0</v>
      </c>
      <c r="W19" s="45">
        <f>IF(AND($A$1=$AA$7,$A$3=Comportement!$C$1),VLOOKUP(Bilans!C19,Comportement!$C$4:$L$32,2,FALSE),"")</f>
        <v>18</v>
      </c>
      <c r="X19" s="91">
        <f>IF(AND($A$1=$AA$7,$A$3=Dictée!$C$1),VLOOKUP(Bilans!C19,Dictée!$C$4:$L$32,8,FALSE),"")</f>
        <v>0.79999999999999993</v>
      </c>
      <c r="Y19" s="88">
        <f t="shared" si="0"/>
        <v>17.397321428571431</v>
      </c>
      <c r="Z19" s="101"/>
      <c r="AA19" s="101"/>
      <c r="AB19" s="254"/>
      <c r="AC19" s="255"/>
      <c r="AD19" s="255"/>
      <c r="AE19" s="255"/>
      <c r="AF19" s="255"/>
      <c r="AG19" s="255"/>
      <c r="AH19" s="256"/>
      <c r="AI19" s="101"/>
      <c r="AJ19" s="101"/>
      <c r="AK19" s="101"/>
      <c r="AL19" s="101"/>
      <c r="AM19" s="101"/>
      <c r="AN19" s="101"/>
      <c r="AO19" s="101"/>
      <c r="AP19" s="101"/>
      <c r="AQ19" s="101"/>
      <c r="AR19" s="101"/>
      <c r="AS19" s="101"/>
      <c r="AT19" s="101"/>
      <c r="AU19" s="101"/>
      <c r="AV19" s="101"/>
    </row>
    <row r="20" spans="1:48" x14ac:dyDescent="0.25">
      <c r="A20" s="80" t="str">
        <f>Orth!A18</f>
        <v>NOM 15</v>
      </c>
      <c r="B20" s="81" t="str">
        <f>Orth!B18</f>
        <v>Prénom 15</v>
      </c>
      <c r="C20" s="97" t="str">
        <f>Orth!C18</f>
        <v>NOM 15 Prénom 15</v>
      </c>
      <c r="D20" s="94">
        <f>IF(AND($A$1=$AA$7,$A$3=Orth!$C$1),VLOOKUP(Bilans!C20,Orth!$C$4:$L$32,10,FALSE),"")</f>
        <v>17.5</v>
      </c>
      <c r="E20" s="45">
        <f>IF(AND($A$1=$AA$7,$A$3=Conj!$C$1),VLOOKUP(Bilans!C20,Conj!$C$4:$L$32,10,FALSE),"")</f>
        <v>11.5</v>
      </c>
      <c r="F20" s="45">
        <f>IF(AND($A$1=$AA$7,$A$3=Gram!$C$1),VLOOKUP(Bilans!C20,Gram!$C$4:$L$32,10,FALSE),"")</f>
        <v>8.75</v>
      </c>
      <c r="G20" s="45" t="str">
        <f>IF(AND($A$1=$AA$7,$A$3=Voca!$C$1),VLOOKUP(Bilans!C20,Voca!$C$4:$L$32,10,FALSE),"")</f>
        <v/>
      </c>
      <c r="H20" s="45" t="str">
        <f>IF(AND($A$1=$AA$7,$A$3=Ecrit!$C$1),VLOOKUP(Bilans!C20,Ecrit!$C$4:$L$32,10,FALSE),"")</f>
        <v/>
      </c>
      <c r="I20" s="45" t="str">
        <f>IF(AND($A$1=$AA$7,$A$3=Exposé!$C$1),VLOOKUP(Bilans!C20,Exposé!$C$4:$L$32,10,FALSE),"")</f>
        <v/>
      </c>
      <c r="J20" s="45">
        <f>IF(AND($A$1=$AA$7,$A$3=Lecture!$C$1),VLOOKUP(Bilans!C20,Lecture!$C$4:$P$32,13,FALSE),"")</f>
        <v>14.833333333333334</v>
      </c>
      <c r="K20" s="45" t="str">
        <f>IF(AND($A$1=$AA$7,$A$3=Poésie!$C$1),VLOOKUP(Bilans!C20,Poésie!$C$4:$L$32,10,FALSE),"")</f>
        <v/>
      </c>
      <c r="L20" s="45" t="str">
        <f>IF(AND($A$1=$AA$7,$A$3=Num!$C$1),VLOOKUP(Bilans!C20,Num!$C$4:$L$32,10,FALSE),"")</f>
        <v/>
      </c>
      <c r="M20" s="45" t="str">
        <f>IF(AND($A$1=$AA$7,$A$3=Calcul!$C$1),VLOOKUP(Bilans!C20,Calcul!$C$4:$L$32,10,FALSE),"")</f>
        <v/>
      </c>
      <c r="N20" s="45" t="str">
        <f>IF(AND($A$1=$AA$7,$A$3=Calculmental!$C$1),VLOOKUP(Bilans!C20,Calculmental!$C$4:$L$32,10,FALSE),"")</f>
        <v/>
      </c>
      <c r="O20" s="45" t="str">
        <f>IF(AND($A$1=$AA$7,$A$3=Problèmes!$C$1),VLOOKUP(Bilans!C20,Problèmes!$C$4:$L$32,10,FALSE),"")</f>
        <v/>
      </c>
      <c r="P20" s="45" t="str">
        <f>IF(AND($A$1=$AA$7,$A$3=Mesures!$C$1),VLOOKUP(Bilans!C20,Mesures!$C$4:$L$32,10,FALSE),"")</f>
        <v/>
      </c>
      <c r="Q20" s="45" t="str">
        <f>IF(AND($A$1=$AA$7,$A$3=Géométrie!$C$1),VLOOKUP(Bilans!C20,Géométrie!$C$4:$L$32,10,FALSE),"")</f>
        <v/>
      </c>
      <c r="R20" s="45" t="str">
        <f>IF(AND($A$1=$AA$7,$A$3=Histoire!$C$1),VLOOKUP(Bilans!C20,Histoire!$C$4:$L$32,10,FALSE),"")</f>
        <v/>
      </c>
      <c r="S20" s="45" t="str">
        <f>IF(AND($A$1=$AA$7,$A$3=Géographie!$C$1),VLOOKUP(Bilans!C20,Géographie!$C$4:$L$32,10,FALSE),"")</f>
        <v/>
      </c>
      <c r="T20" s="45" t="str">
        <f>IF(AND($A$1=$AA$7,$A$3=Sciences!$C$1),VLOOKUP(Bilans!C20,Sciences!$C$4:$L$32,10,FALSE),"")</f>
        <v/>
      </c>
      <c r="U20" s="45" t="str">
        <f>IF(AND($A$1=$AA$7,$A$3=Anglais!$C$1),VLOOKUP(Bilans!C20,Anglais!$C$4:$L$32,10,FALSE),"")</f>
        <v/>
      </c>
      <c r="V20" s="45">
        <f>IF(AND($A$1=$AA$7,$A$3=EPS!$C$1),VLOOKUP(Bilans!C20,EPS!$C$4:$L$32,2,FALSE),"")</f>
        <v>0</v>
      </c>
      <c r="W20" s="45">
        <f>IF(AND($A$1=$AA$7,$A$3=Comportement!$C$1),VLOOKUP(Bilans!C20,Comportement!$C$4:$L$32,2,FALSE),"")</f>
        <v>18</v>
      </c>
      <c r="X20" s="91">
        <f>IF(AND($A$1=$AA$7,$A$3=Dictée!$C$1),VLOOKUP(Bilans!C20,Dictée!$C$4:$L$32,8,FALSE),"")</f>
        <v>0.875</v>
      </c>
      <c r="Y20" s="88">
        <f t="shared" si="0"/>
        <v>13.145833333333334</v>
      </c>
      <c r="Z20" s="101"/>
      <c r="AA20" s="101"/>
      <c r="AB20" s="254"/>
      <c r="AC20" s="255"/>
      <c r="AD20" s="255"/>
      <c r="AE20" s="255"/>
      <c r="AF20" s="255"/>
      <c r="AG20" s="255"/>
      <c r="AH20" s="256"/>
      <c r="AI20" s="101"/>
      <c r="AJ20" s="101"/>
      <c r="AK20" s="101"/>
      <c r="AL20" s="101"/>
      <c r="AM20" s="101"/>
      <c r="AN20" s="101"/>
      <c r="AO20" s="101"/>
      <c r="AP20" s="101"/>
      <c r="AQ20" s="101"/>
      <c r="AR20" s="101"/>
      <c r="AS20" s="101"/>
      <c r="AT20" s="101"/>
      <c r="AU20" s="101"/>
      <c r="AV20" s="101"/>
    </row>
    <row r="21" spans="1:48" x14ac:dyDescent="0.25">
      <c r="A21" s="80" t="str">
        <f>Orth!A19</f>
        <v>NOM 16</v>
      </c>
      <c r="B21" s="81" t="str">
        <f>Orth!B19</f>
        <v>Prénom 16</v>
      </c>
      <c r="C21" s="97" t="str">
        <f>Orth!C19</f>
        <v>NOM 16 Prénom 16</v>
      </c>
      <c r="D21" s="94">
        <f>IF(AND($A$1=$AA$7,$A$3=Orth!$C$1),VLOOKUP(Bilans!C21,Orth!$C$4:$L$32,10,FALSE),"")</f>
        <v>13.875</v>
      </c>
      <c r="E21" s="45">
        <f>IF(AND($A$1=$AA$7,$A$3=Conj!$C$1),VLOOKUP(Bilans!C21,Conj!$C$4:$L$32,10,FALSE),"")</f>
        <v>8.5</v>
      </c>
      <c r="F21" s="45">
        <f>IF(AND($A$1=$AA$7,$A$3=Gram!$C$1),VLOOKUP(Bilans!C21,Gram!$C$4:$L$32,10,FALSE),"")</f>
        <v>4.5</v>
      </c>
      <c r="G21" s="45" t="str">
        <f>IF(AND($A$1=$AA$7,$A$3=Voca!$C$1),VLOOKUP(Bilans!C21,Voca!$C$4:$L$32,10,FALSE),"")</f>
        <v/>
      </c>
      <c r="H21" s="45" t="str">
        <f>IF(AND($A$1=$AA$7,$A$3=Ecrit!$C$1),VLOOKUP(Bilans!C21,Ecrit!$C$4:$L$32,10,FALSE),"")</f>
        <v/>
      </c>
      <c r="I21" s="45" t="str">
        <f>IF(AND($A$1=$AA$7,$A$3=Exposé!$C$1),VLOOKUP(Bilans!C21,Exposé!$C$4:$L$32,10,FALSE),"")</f>
        <v/>
      </c>
      <c r="J21" s="45">
        <f>IF(AND($A$1=$AA$7,$A$3=Lecture!$C$1),VLOOKUP(Bilans!C21,Lecture!$C$4:$P$32,13,FALSE),"")</f>
        <v>10</v>
      </c>
      <c r="K21" s="45" t="str">
        <f>IF(AND($A$1=$AA$7,$A$3=Poésie!$C$1),VLOOKUP(Bilans!C21,Poésie!$C$4:$L$32,10,FALSE),"")</f>
        <v/>
      </c>
      <c r="L21" s="45" t="str">
        <f>IF(AND($A$1=$AA$7,$A$3=Num!$C$1),VLOOKUP(Bilans!C21,Num!$C$4:$L$32,10,FALSE),"")</f>
        <v/>
      </c>
      <c r="M21" s="45" t="str">
        <f>IF(AND($A$1=$AA$7,$A$3=Calcul!$C$1),VLOOKUP(Bilans!C21,Calcul!$C$4:$L$32,10,FALSE),"")</f>
        <v/>
      </c>
      <c r="N21" s="45" t="str">
        <f>IF(AND($A$1=$AA$7,$A$3=Calculmental!$C$1),VLOOKUP(Bilans!C21,Calculmental!$C$4:$L$32,10,FALSE),"")</f>
        <v/>
      </c>
      <c r="O21" s="45" t="str">
        <f>IF(AND($A$1=$AA$7,$A$3=Problèmes!$C$1),VLOOKUP(Bilans!C21,Problèmes!$C$4:$L$32,10,FALSE),"")</f>
        <v/>
      </c>
      <c r="P21" s="45" t="str">
        <f>IF(AND($A$1=$AA$7,$A$3=Mesures!$C$1),VLOOKUP(Bilans!C21,Mesures!$C$4:$L$32,10,FALSE),"")</f>
        <v/>
      </c>
      <c r="Q21" s="45" t="str">
        <f>IF(AND($A$1=$AA$7,$A$3=Géométrie!$C$1),VLOOKUP(Bilans!C21,Géométrie!$C$4:$L$32,10,FALSE),"")</f>
        <v/>
      </c>
      <c r="R21" s="45" t="str">
        <f>IF(AND($A$1=$AA$7,$A$3=Histoire!$C$1),VLOOKUP(Bilans!C21,Histoire!$C$4:$L$32,10,FALSE),"")</f>
        <v/>
      </c>
      <c r="S21" s="45" t="str">
        <f>IF(AND($A$1=$AA$7,$A$3=Géographie!$C$1),VLOOKUP(Bilans!C21,Géographie!$C$4:$L$32,10,FALSE),"")</f>
        <v/>
      </c>
      <c r="T21" s="45" t="str">
        <f>IF(AND($A$1=$AA$7,$A$3=Sciences!$C$1),VLOOKUP(Bilans!C21,Sciences!$C$4:$L$32,10,FALSE),"")</f>
        <v/>
      </c>
      <c r="U21" s="45" t="str">
        <f>IF(AND($A$1=$AA$7,$A$3=Anglais!$C$1),VLOOKUP(Bilans!C21,Anglais!$C$4:$L$32,10,FALSE),"")</f>
        <v/>
      </c>
      <c r="V21" s="45">
        <f>IF(AND($A$1=$AA$7,$A$3=EPS!$C$1),VLOOKUP(Bilans!C21,EPS!$C$4:$L$32,2,FALSE),"")</f>
        <v>0</v>
      </c>
      <c r="W21" s="45">
        <f>IF(AND($A$1=$AA$7,$A$3=Comportement!$C$1),VLOOKUP(Bilans!C21,Comportement!$C$4:$L$32,2,FALSE),"")</f>
        <v>19</v>
      </c>
      <c r="X21" s="91">
        <f>IF(AND($A$1=$AA$7,$A$3=Dictée!$C$1),VLOOKUP(Bilans!C21,Dictée!$C$4:$L$32,8,FALSE),"")</f>
        <v>0.5</v>
      </c>
      <c r="Y21" s="88">
        <f t="shared" si="0"/>
        <v>9.21875</v>
      </c>
      <c r="Z21" s="101"/>
      <c r="AA21" s="101"/>
      <c r="AB21" s="254"/>
      <c r="AC21" s="255"/>
      <c r="AD21" s="255"/>
      <c r="AE21" s="255"/>
      <c r="AF21" s="255"/>
      <c r="AG21" s="255"/>
      <c r="AH21" s="256"/>
      <c r="AI21" s="101"/>
      <c r="AJ21" s="101"/>
      <c r="AK21" s="101"/>
      <c r="AL21" s="101"/>
      <c r="AM21" s="101"/>
      <c r="AN21" s="101"/>
      <c r="AO21" s="101"/>
      <c r="AP21" s="101"/>
      <c r="AQ21" s="101"/>
      <c r="AR21" s="101"/>
      <c r="AS21" s="101"/>
      <c r="AT21" s="101"/>
      <c r="AU21" s="101"/>
      <c r="AV21" s="101"/>
    </row>
    <row r="22" spans="1:48" x14ac:dyDescent="0.25">
      <c r="A22" s="80" t="str">
        <f>Orth!A20</f>
        <v>NOM 17</v>
      </c>
      <c r="B22" s="81" t="str">
        <f>Orth!B20</f>
        <v>Prénom 17</v>
      </c>
      <c r="C22" s="97" t="str">
        <f>Orth!C20</f>
        <v>NOM 17 Prénom 17</v>
      </c>
      <c r="D22" s="94">
        <f>IF(AND($A$1=$AA$7,$A$3=Orth!$C$1),VLOOKUP(Bilans!C22,Orth!$C$4:$L$32,10,FALSE),"")</f>
        <v>17.625</v>
      </c>
      <c r="E22" s="45">
        <f>IF(AND($A$1=$AA$7,$A$3=Conj!$C$1),VLOOKUP(Bilans!C22,Conj!$C$4:$L$32,10,FALSE),"")</f>
        <v>15</v>
      </c>
      <c r="F22" s="45">
        <f>IF(AND($A$1=$AA$7,$A$3=Gram!$C$1),VLOOKUP(Bilans!C22,Gram!$C$4:$L$32,10,FALSE),"")</f>
        <v>4.25</v>
      </c>
      <c r="G22" s="45" t="str">
        <f>IF(AND($A$1=$AA$7,$A$3=Voca!$C$1),VLOOKUP(Bilans!C22,Voca!$C$4:$L$32,10,FALSE),"")</f>
        <v/>
      </c>
      <c r="H22" s="45" t="str">
        <f>IF(AND($A$1=$AA$7,$A$3=Ecrit!$C$1),VLOOKUP(Bilans!C22,Ecrit!$C$4:$L$32,10,FALSE),"")</f>
        <v/>
      </c>
      <c r="I22" s="45" t="str">
        <f>IF(AND($A$1=$AA$7,$A$3=Exposé!$C$1),VLOOKUP(Bilans!C22,Exposé!$C$4:$L$32,10,FALSE),"")</f>
        <v/>
      </c>
      <c r="J22" s="45">
        <f>IF(AND($A$1=$AA$7,$A$3=Lecture!$C$1),VLOOKUP(Bilans!C22,Lecture!$C$4:$P$32,13,FALSE),"")</f>
        <v>11.8</v>
      </c>
      <c r="K22" s="45" t="str">
        <f>IF(AND($A$1=$AA$7,$A$3=Poésie!$C$1),VLOOKUP(Bilans!C22,Poésie!$C$4:$L$32,10,FALSE),"")</f>
        <v/>
      </c>
      <c r="L22" s="45" t="str">
        <f>IF(AND($A$1=$AA$7,$A$3=Num!$C$1),VLOOKUP(Bilans!C22,Num!$C$4:$L$32,10,FALSE),"")</f>
        <v/>
      </c>
      <c r="M22" s="45" t="str">
        <f>IF(AND($A$1=$AA$7,$A$3=Calcul!$C$1),VLOOKUP(Bilans!C22,Calcul!$C$4:$L$32,10,FALSE),"")</f>
        <v/>
      </c>
      <c r="N22" s="45" t="str">
        <f>IF(AND($A$1=$AA$7,$A$3=Calculmental!$C$1),VLOOKUP(Bilans!C22,Calculmental!$C$4:$L$32,10,FALSE),"")</f>
        <v/>
      </c>
      <c r="O22" s="45" t="str">
        <f>IF(AND($A$1=$AA$7,$A$3=Problèmes!$C$1),VLOOKUP(Bilans!C22,Problèmes!$C$4:$L$32,10,FALSE),"")</f>
        <v/>
      </c>
      <c r="P22" s="45" t="str">
        <f>IF(AND($A$1=$AA$7,$A$3=Mesures!$C$1),VLOOKUP(Bilans!C22,Mesures!$C$4:$L$32,10,FALSE),"")</f>
        <v/>
      </c>
      <c r="Q22" s="45" t="str">
        <f>IF(AND($A$1=$AA$7,$A$3=Géométrie!$C$1),VLOOKUP(Bilans!C22,Géométrie!$C$4:$L$32,10,FALSE),"")</f>
        <v/>
      </c>
      <c r="R22" s="45" t="str">
        <f>IF(AND($A$1=$AA$7,$A$3=Histoire!$C$1),VLOOKUP(Bilans!C22,Histoire!$C$4:$L$32,10,FALSE),"")</f>
        <v/>
      </c>
      <c r="S22" s="45" t="str">
        <f>IF(AND($A$1=$AA$7,$A$3=Géographie!$C$1),VLOOKUP(Bilans!C22,Géographie!$C$4:$L$32,10,FALSE),"")</f>
        <v/>
      </c>
      <c r="T22" s="45" t="str">
        <f>IF(AND($A$1=$AA$7,$A$3=Sciences!$C$1),VLOOKUP(Bilans!C22,Sciences!$C$4:$L$32,10,FALSE),"")</f>
        <v/>
      </c>
      <c r="U22" s="45" t="str">
        <f>IF(AND($A$1=$AA$7,$A$3=Anglais!$C$1),VLOOKUP(Bilans!C22,Anglais!$C$4:$L$32,10,FALSE),"")</f>
        <v/>
      </c>
      <c r="V22" s="45">
        <f>IF(AND($A$1=$AA$7,$A$3=EPS!$C$1),VLOOKUP(Bilans!C22,EPS!$C$4:$L$32,2,FALSE),"")</f>
        <v>0</v>
      </c>
      <c r="W22" s="45">
        <f>IF(AND($A$1=$AA$7,$A$3=Comportement!$C$1),VLOOKUP(Bilans!C22,Comportement!$C$4:$L$32,2,FALSE),"")</f>
        <v>13</v>
      </c>
      <c r="X22" s="91">
        <f>IF(AND($A$1=$AA$7,$A$3=Dictée!$C$1),VLOOKUP(Bilans!C22,Dictée!$C$4:$L$32,8,FALSE),"")</f>
        <v>0.54999999999999993</v>
      </c>
      <c r="Y22" s="88">
        <f t="shared" si="0"/>
        <v>12.168749999999999</v>
      </c>
      <c r="Z22" s="101"/>
      <c r="AA22" s="101"/>
      <c r="AB22" s="254"/>
      <c r="AC22" s="255"/>
      <c r="AD22" s="255"/>
      <c r="AE22" s="255"/>
      <c r="AF22" s="255"/>
      <c r="AG22" s="255"/>
      <c r="AH22" s="256"/>
      <c r="AI22" s="101"/>
      <c r="AJ22" s="101"/>
      <c r="AK22" s="101"/>
      <c r="AL22" s="101"/>
      <c r="AM22" s="101"/>
      <c r="AN22" s="101"/>
      <c r="AO22" s="101"/>
      <c r="AP22" s="101"/>
      <c r="AQ22" s="101"/>
      <c r="AR22" s="101"/>
      <c r="AS22" s="101"/>
      <c r="AT22" s="101"/>
      <c r="AU22" s="101"/>
      <c r="AV22" s="101"/>
    </row>
    <row r="23" spans="1:48" ht="15.75" thickBot="1" x14ac:dyDescent="0.3">
      <c r="A23" s="80" t="str">
        <f>Orth!A21</f>
        <v>NOM 18</v>
      </c>
      <c r="B23" s="81" t="str">
        <f>Orth!B21</f>
        <v>Prénom 18</v>
      </c>
      <c r="C23" s="97" t="str">
        <f>Orth!C21</f>
        <v>NOM 18 Prénom 18</v>
      </c>
      <c r="D23" s="94">
        <f>IF(AND($A$1=$AA$7,$A$3=Orth!$C$1),VLOOKUP(Bilans!C23,Orth!$C$4:$L$32,10,FALSE),"")</f>
        <v>17.375</v>
      </c>
      <c r="E23" s="45">
        <f>IF(AND($A$1=$AA$7,$A$3=Conj!$C$1),VLOOKUP(Bilans!C23,Conj!$C$4:$L$32,10,FALSE),"")</f>
        <v>12.5</v>
      </c>
      <c r="F23" s="45">
        <f>IF(AND($A$1=$AA$7,$A$3=Gram!$C$1),VLOOKUP(Bilans!C23,Gram!$C$4:$L$32,10,FALSE),"")</f>
        <v>7</v>
      </c>
      <c r="G23" s="45" t="str">
        <f>IF(AND($A$1=$AA$7,$A$3=Voca!$C$1),VLOOKUP(Bilans!C23,Voca!$C$4:$L$32,10,FALSE),"")</f>
        <v/>
      </c>
      <c r="H23" s="45" t="str">
        <f>IF(AND($A$1=$AA$7,$A$3=Ecrit!$C$1),VLOOKUP(Bilans!C23,Ecrit!$C$4:$L$32,10,FALSE),"")</f>
        <v/>
      </c>
      <c r="I23" s="45" t="str">
        <f>IF(AND($A$1=$AA$7,$A$3=Exposé!$C$1),VLOOKUP(Bilans!C23,Exposé!$C$4:$L$32,10,FALSE),"")</f>
        <v/>
      </c>
      <c r="J23" s="45">
        <f>IF(AND($A$1=$AA$7,$A$3=Lecture!$C$1),VLOOKUP(Bilans!C23,Lecture!$C$4:$P$32,13,FALSE),"")</f>
        <v>9.8571428571428577</v>
      </c>
      <c r="K23" s="45" t="str">
        <f>IF(AND($A$1=$AA$7,$A$3=Poésie!$C$1),VLOOKUP(Bilans!C23,Poésie!$C$4:$L$32,10,FALSE),"")</f>
        <v/>
      </c>
      <c r="L23" s="45" t="str">
        <f>IF(AND($A$1=$AA$7,$A$3=Num!$C$1),VLOOKUP(Bilans!C23,Num!$C$4:$L$32,10,FALSE),"")</f>
        <v/>
      </c>
      <c r="M23" s="45" t="str">
        <f>IF(AND($A$1=$AA$7,$A$3=Calcul!$C$1),VLOOKUP(Bilans!C23,Calcul!$C$4:$L$32,10,FALSE),"")</f>
        <v/>
      </c>
      <c r="N23" s="45" t="str">
        <f>IF(AND($A$1=$AA$7,$A$3=Calculmental!$C$1),VLOOKUP(Bilans!C23,Calculmental!$C$4:$L$32,10,FALSE),"")</f>
        <v/>
      </c>
      <c r="O23" s="45" t="str">
        <f>IF(AND($A$1=$AA$7,$A$3=Problèmes!$C$1),VLOOKUP(Bilans!C23,Problèmes!$C$4:$L$32,10,FALSE),"")</f>
        <v/>
      </c>
      <c r="P23" s="45" t="str">
        <f>IF(AND($A$1=$AA$7,$A$3=Mesures!$C$1),VLOOKUP(Bilans!C23,Mesures!$C$4:$L$32,10,FALSE),"")</f>
        <v/>
      </c>
      <c r="Q23" s="45" t="str">
        <f>IF(AND($A$1=$AA$7,$A$3=Géométrie!$C$1),VLOOKUP(Bilans!C23,Géométrie!$C$4:$L$32,10,FALSE),"")</f>
        <v/>
      </c>
      <c r="R23" s="45" t="str">
        <f>IF(AND($A$1=$AA$7,$A$3=Histoire!$C$1),VLOOKUP(Bilans!C23,Histoire!$C$4:$L$32,10,FALSE),"")</f>
        <v/>
      </c>
      <c r="S23" s="45" t="str">
        <f>IF(AND($A$1=$AA$7,$A$3=Géographie!$C$1),VLOOKUP(Bilans!C23,Géographie!$C$4:$L$32,10,FALSE),"")</f>
        <v/>
      </c>
      <c r="T23" s="45" t="str">
        <f>IF(AND($A$1=$AA$7,$A$3=Sciences!$C$1),VLOOKUP(Bilans!C23,Sciences!$C$4:$L$32,10,FALSE),"")</f>
        <v/>
      </c>
      <c r="U23" s="45" t="str">
        <f>IF(AND($A$1=$AA$7,$A$3=Anglais!$C$1),VLOOKUP(Bilans!C23,Anglais!$C$4:$L$32,10,FALSE),"")</f>
        <v/>
      </c>
      <c r="V23" s="45">
        <f>IF(AND($A$1=$AA$7,$A$3=EPS!$C$1),VLOOKUP(Bilans!C23,EPS!$C$4:$L$32,2,FALSE),"")</f>
        <v>0</v>
      </c>
      <c r="W23" s="45">
        <f>IF(AND($A$1=$AA$7,$A$3=Comportement!$C$1),VLOOKUP(Bilans!C23,Comportement!$C$4:$L$32,2,FALSE),"")</f>
        <v>18</v>
      </c>
      <c r="X23" s="91">
        <f>IF(AND($A$1=$AA$7,$A$3=Dictée!$C$1),VLOOKUP(Bilans!C23,Dictée!$C$4:$L$32,8,FALSE),"")</f>
        <v>0.65</v>
      </c>
      <c r="Y23" s="88">
        <f t="shared" si="0"/>
        <v>11.683035714285715</v>
      </c>
      <c r="Z23" s="101"/>
      <c r="AA23" s="101"/>
      <c r="AB23" s="257"/>
      <c r="AC23" s="258"/>
      <c r="AD23" s="258"/>
      <c r="AE23" s="258"/>
      <c r="AF23" s="258"/>
      <c r="AG23" s="258"/>
      <c r="AH23" s="259"/>
      <c r="AI23" s="101"/>
      <c r="AJ23" s="101"/>
      <c r="AK23" s="101"/>
      <c r="AL23" s="101"/>
      <c r="AM23" s="101"/>
      <c r="AN23" s="101"/>
      <c r="AO23" s="101"/>
      <c r="AP23" s="101"/>
      <c r="AQ23" s="101"/>
      <c r="AR23" s="101"/>
      <c r="AS23" s="101"/>
      <c r="AT23" s="101"/>
      <c r="AU23" s="101"/>
      <c r="AV23" s="101"/>
    </row>
    <row r="24" spans="1:48" x14ac:dyDescent="0.25">
      <c r="A24" s="80" t="str">
        <f>Orth!A22</f>
        <v>NOM 19</v>
      </c>
      <c r="B24" s="81" t="str">
        <f>Orth!B22</f>
        <v>Prénom 19</v>
      </c>
      <c r="C24" s="97" t="str">
        <f>Orth!C22</f>
        <v>NOM 19 Prénom 19</v>
      </c>
      <c r="D24" s="94">
        <f>IF(AND($A$1=$AA$7,$A$3=Orth!$C$1),VLOOKUP(Bilans!C24,Orth!$C$4:$L$32,10,FALSE),"")</f>
        <v>7.375</v>
      </c>
      <c r="E24" s="45">
        <f>IF(AND($A$1=$AA$7,$A$3=Conj!$C$1),VLOOKUP(Bilans!C24,Conj!$C$4:$L$32,10,FALSE),"")</f>
        <v>16.5</v>
      </c>
      <c r="F24" s="45">
        <f>IF(AND($A$1=$AA$7,$A$3=Gram!$C$1),VLOOKUP(Bilans!C24,Gram!$C$4:$L$32,10,FALSE),"")</f>
        <v>8.75</v>
      </c>
      <c r="G24" s="45" t="str">
        <f>IF(AND($A$1=$AA$7,$A$3=Voca!$C$1),VLOOKUP(Bilans!C24,Voca!$C$4:$L$32,10,FALSE),"")</f>
        <v/>
      </c>
      <c r="H24" s="45" t="str">
        <f>IF(AND($A$1=$AA$7,$A$3=Ecrit!$C$1),VLOOKUP(Bilans!C24,Ecrit!$C$4:$L$32,10,FALSE),"")</f>
        <v/>
      </c>
      <c r="I24" s="45" t="str">
        <f>IF(AND($A$1=$AA$7,$A$3=Exposé!$C$1),VLOOKUP(Bilans!C24,Exposé!$C$4:$L$32,10,FALSE),"")</f>
        <v/>
      </c>
      <c r="J24" s="45">
        <f>IF(AND($A$1=$AA$7,$A$3=Lecture!$C$1),VLOOKUP(Bilans!C24,Lecture!$C$4:$P$32,13,FALSE),"")</f>
        <v>10.166666666666666</v>
      </c>
      <c r="K24" s="45" t="str">
        <f>IF(AND($A$1=$AA$7,$A$3=Poésie!$C$1),VLOOKUP(Bilans!C24,Poésie!$C$4:$L$32,10,FALSE),"")</f>
        <v/>
      </c>
      <c r="L24" s="45" t="str">
        <f>IF(AND($A$1=$AA$7,$A$3=Num!$C$1),VLOOKUP(Bilans!C24,Num!$C$4:$L$32,10,FALSE),"")</f>
        <v/>
      </c>
      <c r="M24" s="45" t="str">
        <f>IF(AND($A$1=$AA$7,$A$3=Calcul!$C$1),VLOOKUP(Bilans!C24,Calcul!$C$4:$L$32,10,FALSE),"")</f>
        <v/>
      </c>
      <c r="N24" s="45" t="str">
        <f>IF(AND($A$1=$AA$7,$A$3=Calculmental!$C$1),VLOOKUP(Bilans!C24,Calculmental!$C$4:$L$32,10,FALSE),"")</f>
        <v/>
      </c>
      <c r="O24" s="45" t="str">
        <f>IF(AND($A$1=$AA$7,$A$3=Problèmes!$C$1),VLOOKUP(Bilans!C24,Problèmes!$C$4:$L$32,10,FALSE),"")</f>
        <v/>
      </c>
      <c r="P24" s="45" t="str">
        <f>IF(AND($A$1=$AA$7,$A$3=Mesures!$C$1),VLOOKUP(Bilans!C24,Mesures!$C$4:$L$32,10,FALSE),"")</f>
        <v/>
      </c>
      <c r="Q24" s="45" t="str">
        <f>IF(AND($A$1=$AA$7,$A$3=Géométrie!$C$1),VLOOKUP(Bilans!C24,Géométrie!$C$4:$L$32,10,FALSE),"")</f>
        <v/>
      </c>
      <c r="R24" s="45" t="str">
        <f>IF(AND($A$1=$AA$7,$A$3=Histoire!$C$1),VLOOKUP(Bilans!C24,Histoire!$C$4:$L$32,10,FALSE),"")</f>
        <v/>
      </c>
      <c r="S24" s="45" t="str">
        <f>IF(AND($A$1=$AA$7,$A$3=Géographie!$C$1),VLOOKUP(Bilans!C24,Géographie!$C$4:$L$32,10,FALSE),"")</f>
        <v/>
      </c>
      <c r="T24" s="45" t="str">
        <f>IF(AND($A$1=$AA$7,$A$3=Sciences!$C$1),VLOOKUP(Bilans!C24,Sciences!$C$4:$L$32,10,FALSE),"")</f>
        <v/>
      </c>
      <c r="U24" s="45" t="str">
        <f>IF(AND($A$1=$AA$7,$A$3=Anglais!$C$1),VLOOKUP(Bilans!C24,Anglais!$C$4:$L$32,10,FALSE),"")</f>
        <v/>
      </c>
      <c r="V24" s="45">
        <f>IF(AND($A$1=$AA$7,$A$3=EPS!$C$1),VLOOKUP(Bilans!C24,EPS!$C$4:$L$32,2,FALSE),"")</f>
        <v>0</v>
      </c>
      <c r="W24" s="45">
        <f>IF(AND($A$1=$AA$7,$A$3=Comportement!$C$1),VLOOKUP(Bilans!C24,Comportement!$C$4:$L$32,2,FALSE),"")</f>
        <v>19</v>
      </c>
      <c r="X24" s="91">
        <f>IF(AND($A$1=$AA$7,$A$3=Dictée!$C$1),VLOOKUP(Bilans!C24,Dictée!$C$4:$L$32,8,FALSE),"")</f>
        <v>0.5</v>
      </c>
      <c r="Y24" s="88">
        <f t="shared" si="0"/>
        <v>10.697916666666666</v>
      </c>
      <c r="Z24" s="101"/>
      <c r="AA24" s="101"/>
      <c r="AB24" s="101"/>
      <c r="AC24" s="101"/>
      <c r="AD24" s="101"/>
      <c r="AE24" s="101"/>
      <c r="AF24" s="101"/>
      <c r="AG24" s="101"/>
      <c r="AH24" s="101"/>
      <c r="AI24" s="101"/>
      <c r="AJ24" s="101"/>
      <c r="AK24" s="101"/>
      <c r="AL24" s="101"/>
      <c r="AM24" s="101"/>
      <c r="AN24" s="101"/>
      <c r="AO24" s="101"/>
      <c r="AP24" s="101"/>
      <c r="AQ24" s="101"/>
      <c r="AR24" s="101"/>
      <c r="AS24" s="101"/>
      <c r="AT24" s="101"/>
      <c r="AU24" s="101"/>
      <c r="AV24" s="101"/>
    </row>
    <row r="25" spans="1:48" x14ac:dyDescent="0.25">
      <c r="A25" s="80" t="str">
        <f>Orth!A23</f>
        <v>NOM 20</v>
      </c>
      <c r="B25" s="81" t="str">
        <f>Orth!B23</f>
        <v>Prénom 20</v>
      </c>
      <c r="C25" s="97" t="str">
        <f>Orth!C23</f>
        <v>NOM 20 Prénom 20</v>
      </c>
      <c r="D25" s="94">
        <f>IF(AND($A$1=$AA$7,$A$3=Orth!$C$1),VLOOKUP(Bilans!C25,Orth!$C$4:$L$32,10,FALSE),"")</f>
        <v>19.375</v>
      </c>
      <c r="E25" s="45">
        <f>IF(AND($A$1=$AA$7,$A$3=Conj!$C$1),VLOOKUP(Bilans!C25,Conj!$C$4:$L$32,10,FALSE),"")</f>
        <v>17</v>
      </c>
      <c r="F25" s="45">
        <f>IF(AND($A$1=$AA$7,$A$3=Gram!$C$1),VLOOKUP(Bilans!C25,Gram!$C$4:$L$32,10,FALSE),"")</f>
        <v>12.5</v>
      </c>
      <c r="G25" s="45" t="str">
        <f>IF(AND($A$1=$AA$7,$A$3=Voca!$C$1),VLOOKUP(Bilans!C25,Voca!$C$4:$L$32,10,FALSE),"")</f>
        <v/>
      </c>
      <c r="H25" s="45" t="str">
        <f>IF(AND($A$1=$AA$7,$A$3=Ecrit!$C$1),VLOOKUP(Bilans!C25,Ecrit!$C$4:$L$32,10,FALSE),"")</f>
        <v/>
      </c>
      <c r="I25" s="45" t="str">
        <f>IF(AND($A$1=$AA$7,$A$3=Exposé!$C$1),VLOOKUP(Bilans!C25,Exposé!$C$4:$L$32,10,FALSE),"")</f>
        <v/>
      </c>
      <c r="J25" s="45">
        <f>IF(AND($A$1=$AA$7,$A$3=Lecture!$C$1),VLOOKUP(Bilans!C25,Lecture!$C$4:$P$32,13,FALSE),"")</f>
        <v>14.857142857142858</v>
      </c>
      <c r="K25" s="45" t="str">
        <f>IF(AND($A$1=$AA$7,$A$3=Poésie!$C$1),VLOOKUP(Bilans!C25,Poésie!$C$4:$L$32,10,FALSE),"")</f>
        <v/>
      </c>
      <c r="L25" s="45" t="str">
        <f>IF(AND($A$1=$AA$7,$A$3=Num!$C$1),VLOOKUP(Bilans!C25,Num!$C$4:$L$32,10,FALSE),"")</f>
        <v/>
      </c>
      <c r="M25" s="45" t="str">
        <f>IF(AND($A$1=$AA$7,$A$3=Calcul!$C$1),VLOOKUP(Bilans!C25,Calcul!$C$4:$L$32,10,FALSE),"")</f>
        <v/>
      </c>
      <c r="N25" s="45" t="str">
        <f>IF(AND($A$1=$AA$7,$A$3=Calculmental!$C$1),VLOOKUP(Bilans!C25,Calculmental!$C$4:$L$32,10,FALSE),"")</f>
        <v/>
      </c>
      <c r="O25" s="45" t="str">
        <f>IF(AND($A$1=$AA$7,$A$3=Problèmes!$C$1),VLOOKUP(Bilans!C25,Problèmes!$C$4:$L$32,10,FALSE),"")</f>
        <v/>
      </c>
      <c r="P25" s="45" t="str">
        <f>IF(AND($A$1=$AA$7,$A$3=Mesures!$C$1),VLOOKUP(Bilans!C25,Mesures!$C$4:$L$32,10,FALSE),"")</f>
        <v/>
      </c>
      <c r="Q25" s="45" t="str">
        <f>IF(AND($A$1=$AA$7,$A$3=Géométrie!$C$1),VLOOKUP(Bilans!C25,Géométrie!$C$4:$L$32,10,FALSE),"")</f>
        <v/>
      </c>
      <c r="R25" s="45" t="str">
        <f>IF(AND($A$1=$AA$7,$A$3=Histoire!$C$1),VLOOKUP(Bilans!C25,Histoire!$C$4:$L$32,10,FALSE),"")</f>
        <v/>
      </c>
      <c r="S25" s="45" t="str">
        <f>IF(AND($A$1=$AA$7,$A$3=Géographie!$C$1),VLOOKUP(Bilans!C25,Géographie!$C$4:$L$32,10,FALSE),"")</f>
        <v/>
      </c>
      <c r="T25" s="45" t="str">
        <f>IF(AND($A$1=$AA$7,$A$3=Sciences!$C$1),VLOOKUP(Bilans!C25,Sciences!$C$4:$L$32,10,FALSE),"")</f>
        <v/>
      </c>
      <c r="U25" s="45" t="str">
        <f>IF(AND($A$1=$AA$7,$A$3=Anglais!$C$1),VLOOKUP(Bilans!C25,Anglais!$C$4:$L$32,10,FALSE),"")</f>
        <v/>
      </c>
      <c r="V25" s="45">
        <f>IF(AND($A$1=$AA$7,$A$3=EPS!$C$1),VLOOKUP(Bilans!C25,EPS!$C$4:$L$32,2,FALSE),"")</f>
        <v>0</v>
      </c>
      <c r="W25" s="45">
        <f>IF(AND($A$1=$AA$7,$A$3=Comportement!$C$1),VLOOKUP(Bilans!C25,Comportement!$C$4:$L$32,2,FALSE),"")</f>
        <v>20</v>
      </c>
      <c r="X25" s="91">
        <f>IF(AND($A$1=$AA$7,$A$3=Dictée!$C$1),VLOOKUP(Bilans!C25,Dictée!$C$4:$L$32,8,FALSE),"")</f>
        <v>0.85</v>
      </c>
      <c r="Y25" s="88">
        <f t="shared" si="0"/>
        <v>15.933035714285715</v>
      </c>
      <c r="Z25" s="101"/>
      <c r="AA25" s="101"/>
      <c r="AB25" s="101"/>
      <c r="AC25" s="101"/>
      <c r="AD25" s="101"/>
      <c r="AE25" s="101"/>
      <c r="AF25" s="101"/>
      <c r="AG25" s="101"/>
      <c r="AH25" s="101"/>
      <c r="AI25" s="101"/>
      <c r="AJ25" s="101"/>
      <c r="AK25" s="101"/>
      <c r="AL25" s="101"/>
      <c r="AM25" s="101"/>
      <c r="AN25" s="101"/>
      <c r="AO25" s="101"/>
      <c r="AP25" s="101"/>
      <c r="AQ25" s="101"/>
      <c r="AR25" s="101"/>
      <c r="AS25" s="101"/>
      <c r="AT25" s="101"/>
      <c r="AU25" s="101"/>
      <c r="AV25" s="101"/>
    </row>
    <row r="26" spans="1:48" x14ac:dyDescent="0.25">
      <c r="A26" s="80" t="str">
        <f>Orth!A24</f>
        <v>NOM 21</v>
      </c>
      <c r="B26" s="81" t="str">
        <f>Orth!B24</f>
        <v>Prénom 21</v>
      </c>
      <c r="C26" s="97" t="str">
        <f>Orth!C24</f>
        <v>NOM 21 Prénom 21</v>
      </c>
      <c r="D26" s="94">
        <f>IF(AND($A$1=$AA$7,$A$3=Orth!$C$1),VLOOKUP(Bilans!C26,Orth!$C$4:$L$32,10,FALSE),"")</f>
        <v>14.375</v>
      </c>
      <c r="E26" s="45">
        <f>IF(AND($A$1=$AA$7,$A$3=Conj!$C$1),VLOOKUP(Bilans!C26,Conj!$C$4:$L$32,10,FALSE),"")</f>
        <v>19</v>
      </c>
      <c r="F26" s="45">
        <f>IF(AND($A$1=$AA$7,$A$3=Gram!$C$1),VLOOKUP(Bilans!C26,Gram!$C$4:$L$32,10,FALSE),"")</f>
        <v>12.5</v>
      </c>
      <c r="G26" s="45" t="str">
        <f>IF(AND($A$1=$AA$7,$A$3=Voca!$C$1),VLOOKUP(Bilans!C26,Voca!$C$4:$L$32,10,FALSE),"")</f>
        <v/>
      </c>
      <c r="H26" s="45" t="str">
        <f>IF(AND($A$1=$AA$7,$A$3=Ecrit!$C$1),VLOOKUP(Bilans!C26,Ecrit!$C$4:$L$32,10,FALSE),"")</f>
        <v/>
      </c>
      <c r="I26" s="45" t="str">
        <f>IF(AND($A$1=$AA$7,$A$3=Exposé!$C$1),VLOOKUP(Bilans!C26,Exposé!$C$4:$L$32,10,FALSE),"")</f>
        <v/>
      </c>
      <c r="J26" s="45">
        <f>IF(AND($A$1=$AA$7,$A$3=Lecture!$C$1),VLOOKUP(Bilans!C26,Lecture!$C$4:$P$32,13,FALSE),"")</f>
        <v>14.857142857142858</v>
      </c>
      <c r="K26" s="45" t="str">
        <f>IF(AND($A$1=$AA$7,$A$3=Poésie!$C$1),VLOOKUP(Bilans!C26,Poésie!$C$4:$L$32,10,FALSE),"")</f>
        <v/>
      </c>
      <c r="L26" s="45" t="str">
        <f>IF(AND($A$1=$AA$7,$A$3=Num!$C$1),VLOOKUP(Bilans!C26,Num!$C$4:$L$32,10,FALSE),"")</f>
        <v/>
      </c>
      <c r="M26" s="45" t="str">
        <f>IF(AND($A$1=$AA$7,$A$3=Calcul!$C$1),VLOOKUP(Bilans!C26,Calcul!$C$4:$L$32,10,FALSE),"")</f>
        <v/>
      </c>
      <c r="N26" s="45" t="str">
        <f>IF(AND($A$1=$AA$7,$A$3=Calculmental!$C$1),VLOOKUP(Bilans!C26,Calculmental!$C$4:$L$32,10,FALSE),"")</f>
        <v/>
      </c>
      <c r="O26" s="45" t="str">
        <f>IF(AND($A$1=$AA$7,$A$3=Problèmes!$C$1),VLOOKUP(Bilans!C26,Problèmes!$C$4:$L$32,10,FALSE),"")</f>
        <v/>
      </c>
      <c r="P26" s="45" t="str">
        <f>IF(AND($A$1=$AA$7,$A$3=Mesures!$C$1),VLOOKUP(Bilans!C26,Mesures!$C$4:$L$32,10,FALSE),"")</f>
        <v/>
      </c>
      <c r="Q26" s="45" t="str">
        <f>IF(AND($A$1=$AA$7,$A$3=Géométrie!$C$1),VLOOKUP(Bilans!C26,Géométrie!$C$4:$L$32,10,FALSE),"")</f>
        <v/>
      </c>
      <c r="R26" s="45" t="str">
        <f>IF(AND($A$1=$AA$7,$A$3=Histoire!$C$1),VLOOKUP(Bilans!C26,Histoire!$C$4:$L$32,10,FALSE),"")</f>
        <v/>
      </c>
      <c r="S26" s="45" t="str">
        <f>IF(AND($A$1=$AA$7,$A$3=Géographie!$C$1),VLOOKUP(Bilans!C26,Géographie!$C$4:$L$32,10,FALSE),"")</f>
        <v/>
      </c>
      <c r="T26" s="45" t="str">
        <f>IF(AND($A$1=$AA$7,$A$3=Sciences!$C$1),VLOOKUP(Bilans!C26,Sciences!$C$4:$L$32,10,FALSE),"")</f>
        <v/>
      </c>
      <c r="U26" s="45" t="str">
        <f>IF(AND($A$1=$AA$7,$A$3=Anglais!$C$1),VLOOKUP(Bilans!C26,Anglais!$C$4:$L$32,10,FALSE),"")</f>
        <v/>
      </c>
      <c r="V26" s="45">
        <f>IF(AND($A$1=$AA$7,$A$3=EPS!$C$1),VLOOKUP(Bilans!C26,EPS!$C$4:$L$32,2,FALSE),"")</f>
        <v>0</v>
      </c>
      <c r="W26" s="45">
        <f>IF(AND($A$1=$AA$7,$A$3=Comportement!$C$1),VLOOKUP(Bilans!C26,Comportement!$C$4:$L$32,2,FALSE),"")</f>
        <v>20</v>
      </c>
      <c r="X26" s="91">
        <f>IF(AND($A$1=$AA$7,$A$3=Dictée!$C$1),VLOOKUP(Bilans!C26,Dictée!$C$4:$L$32,8,FALSE),"")</f>
        <v>0.78333333333333333</v>
      </c>
      <c r="Y26" s="88">
        <f t="shared" si="0"/>
        <v>15.183035714285715</v>
      </c>
      <c r="Z26" s="101"/>
      <c r="AA26" s="101"/>
      <c r="AB26" s="101"/>
      <c r="AC26" s="101"/>
      <c r="AD26" s="101"/>
      <c r="AE26" s="101"/>
      <c r="AF26" s="101"/>
      <c r="AG26" s="101"/>
      <c r="AH26" s="101"/>
      <c r="AI26" s="101"/>
      <c r="AJ26" s="101"/>
      <c r="AK26" s="101"/>
      <c r="AL26" s="101"/>
      <c r="AM26" s="101"/>
      <c r="AN26" s="101"/>
      <c r="AO26" s="101"/>
      <c r="AP26" s="101"/>
      <c r="AQ26" s="101"/>
      <c r="AR26" s="101"/>
      <c r="AS26" s="101"/>
      <c r="AT26" s="101"/>
      <c r="AU26" s="101"/>
      <c r="AV26" s="101"/>
    </row>
    <row r="27" spans="1:48" x14ac:dyDescent="0.25">
      <c r="A27" s="80" t="str">
        <f>Orth!A25</f>
        <v>NOM 22</v>
      </c>
      <c r="B27" s="81" t="str">
        <f>Orth!B25</f>
        <v>Prénom 22</v>
      </c>
      <c r="C27" s="97" t="str">
        <f>Orth!C25</f>
        <v>NOM 22 Prénom 22</v>
      </c>
      <c r="D27" s="94">
        <f>IF(AND($A$1=$AA$7,$A$3=Orth!$C$1),VLOOKUP(Bilans!C27,Orth!$C$4:$L$32,10,FALSE),"")</f>
        <v>18.5</v>
      </c>
      <c r="E27" s="45">
        <f>IF(AND($A$1=$AA$7,$A$3=Conj!$C$1),VLOOKUP(Bilans!C27,Conj!$C$4:$L$32,10,FALSE),"")</f>
        <v>18.5</v>
      </c>
      <c r="F27" s="45">
        <f>IF(AND($A$1=$AA$7,$A$3=Gram!$C$1),VLOOKUP(Bilans!C27,Gram!$C$4:$L$32,10,FALSE),"")</f>
        <v>12</v>
      </c>
      <c r="G27" s="45" t="str">
        <f>IF(AND($A$1=$AA$7,$A$3=Voca!$C$1),VLOOKUP(Bilans!C27,Voca!$C$4:$L$32,10,FALSE),"")</f>
        <v/>
      </c>
      <c r="H27" s="45" t="str">
        <f>IF(AND($A$1=$AA$7,$A$3=Ecrit!$C$1),VLOOKUP(Bilans!C27,Ecrit!$C$4:$L$32,10,FALSE),"")</f>
        <v/>
      </c>
      <c r="I27" s="45" t="str">
        <f>IF(AND($A$1=$AA$7,$A$3=Exposé!$C$1),VLOOKUP(Bilans!C27,Exposé!$C$4:$L$32,10,FALSE),"")</f>
        <v/>
      </c>
      <c r="J27" s="45">
        <f>IF(AND($A$1=$AA$7,$A$3=Lecture!$C$1),VLOOKUP(Bilans!C27,Lecture!$C$4:$P$32,13,FALSE),"")</f>
        <v>13.428571428571429</v>
      </c>
      <c r="K27" s="45" t="str">
        <f>IF(AND($A$1=$AA$7,$A$3=Poésie!$C$1),VLOOKUP(Bilans!C27,Poésie!$C$4:$L$32,10,FALSE),"")</f>
        <v/>
      </c>
      <c r="L27" s="45" t="str">
        <f>IF(AND($A$1=$AA$7,$A$3=Num!$C$1),VLOOKUP(Bilans!C27,Num!$C$4:$L$32,10,FALSE),"")</f>
        <v/>
      </c>
      <c r="M27" s="45" t="str">
        <f>IF(AND($A$1=$AA$7,$A$3=Calcul!$C$1),VLOOKUP(Bilans!C27,Calcul!$C$4:$L$32,10,FALSE),"")</f>
        <v/>
      </c>
      <c r="N27" s="45" t="str">
        <f>IF(AND($A$1=$AA$7,$A$3=Calculmental!$C$1),VLOOKUP(Bilans!C27,Calculmental!$C$4:$L$32,10,FALSE),"")</f>
        <v/>
      </c>
      <c r="O27" s="45" t="str">
        <f>IF(AND($A$1=$AA$7,$A$3=Problèmes!$C$1),VLOOKUP(Bilans!C27,Problèmes!$C$4:$L$32,10,FALSE),"")</f>
        <v/>
      </c>
      <c r="P27" s="45" t="str">
        <f>IF(AND($A$1=$AA$7,$A$3=Mesures!$C$1),VLOOKUP(Bilans!C27,Mesures!$C$4:$L$32,10,FALSE),"")</f>
        <v/>
      </c>
      <c r="Q27" s="45" t="str">
        <f>IF(AND($A$1=$AA$7,$A$3=Géométrie!$C$1),VLOOKUP(Bilans!C27,Géométrie!$C$4:$L$32,10,FALSE),"")</f>
        <v/>
      </c>
      <c r="R27" s="45" t="str">
        <f>IF(AND($A$1=$AA$7,$A$3=Histoire!$C$1),VLOOKUP(Bilans!C27,Histoire!$C$4:$L$32,10,FALSE),"")</f>
        <v/>
      </c>
      <c r="S27" s="45" t="str">
        <f>IF(AND($A$1=$AA$7,$A$3=Géographie!$C$1),VLOOKUP(Bilans!C27,Géographie!$C$4:$L$32,10,FALSE),"")</f>
        <v/>
      </c>
      <c r="T27" s="45" t="str">
        <f>IF(AND($A$1=$AA$7,$A$3=Sciences!$C$1),VLOOKUP(Bilans!C27,Sciences!$C$4:$L$32,10,FALSE),"")</f>
        <v/>
      </c>
      <c r="U27" s="45" t="str">
        <f>IF(AND($A$1=$AA$7,$A$3=Anglais!$C$1),VLOOKUP(Bilans!C27,Anglais!$C$4:$L$32,10,FALSE),"")</f>
        <v/>
      </c>
      <c r="V27" s="45">
        <f>IF(AND($A$1=$AA$7,$A$3=EPS!$C$1),VLOOKUP(Bilans!C27,EPS!$C$4:$L$32,2,FALSE),"")</f>
        <v>0</v>
      </c>
      <c r="W27" s="45">
        <f>IF(AND($A$1=$AA$7,$A$3=Comportement!$C$1),VLOOKUP(Bilans!C27,Comportement!$C$4:$L$32,2,FALSE),"")</f>
        <v>18</v>
      </c>
      <c r="X27" s="91">
        <f>IF(AND($A$1=$AA$7,$A$3=Dictée!$C$1),VLOOKUP(Bilans!C27,Dictée!$C$4:$L$32,8,FALSE),"")</f>
        <v>0.75</v>
      </c>
      <c r="Y27" s="88">
        <f t="shared" si="0"/>
        <v>15.607142857142858</v>
      </c>
      <c r="Z27" s="101"/>
      <c r="AA27" s="101"/>
      <c r="AB27" s="101"/>
      <c r="AC27" s="101"/>
      <c r="AD27" s="101"/>
      <c r="AE27" s="101"/>
      <c r="AF27" s="101"/>
      <c r="AG27" s="101"/>
      <c r="AH27" s="101"/>
      <c r="AI27" s="101"/>
      <c r="AJ27" s="101"/>
      <c r="AK27" s="101"/>
      <c r="AL27" s="101"/>
      <c r="AM27" s="101"/>
      <c r="AN27" s="101"/>
      <c r="AO27" s="101"/>
      <c r="AP27" s="101"/>
      <c r="AQ27" s="101"/>
      <c r="AR27" s="101"/>
      <c r="AS27" s="101"/>
      <c r="AT27" s="101"/>
      <c r="AU27" s="101"/>
      <c r="AV27" s="101"/>
    </row>
    <row r="28" spans="1:48" x14ac:dyDescent="0.25">
      <c r="A28" s="80" t="str">
        <f>Orth!A26</f>
        <v>NOM 23</v>
      </c>
      <c r="B28" s="81" t="str">
        <f>Orth!B26</f>
        <v>Prénom 23</v>
      </c>
      <c r="C28" s="97" t="str">
        <f>Orth!C26</f>
        <v>NOM 23 Prénom 23</v>
      </c>
      <c r="D28" s="94">
        <f>IF(AND($A$1=$AA$7,$A$3=Orth!$C$1),VLOOKUP(Bilans!C28,Orth!$C$4:$L$32,10,FALSE),"")</f>
        <v>18.25</v>
      </c>
      <c r="E28" s="45">
        <f>IF(AND($A$1=$AA$7,$A$3=Conj!$C$1),VLOOKUP(Bilans!C28,Conj!$C$4:$L$32,10,FALSE),"")</f>
        <v>12.5</v>
      </c>
      <c r="F28" s="45">
        <f>IF(AND($A$1=$AA$7,$A$3=Gram!$C$1),VLOOKUP(Bilans!C28,Gram!$C$4:$L$32,10,FALSE),"")</f>
        <v>11</v>
      </c>
      <c r="G28" s="45" t="str">
        <f>IF(AND($A$1=$AA$7,$A$3=Voca!$C$1),VLOOKUP(Bilans!C28,Voca!$C$4:$L$32,10,FALSE),"")</f>
        <v/>
      </c>
      <c r="H28" s="45" t="str">
        <f>IF(AND($A$1=$AA$7,$A$3=Ecrit!$C$1),VLOOKUP(Bilans!C28,Ecrit!$C$4:$L$32,10,FALSE),"")</f>
        <v/>
      </c>
      <c r="I28" s="45" t="str">
        <f>IF(AND($A$1=$AA$7,$A$3=Exposé!$C$1),VLOOKUP(Bilans!C28,Exposé!$C$4:$L$32,10,FALSE),"")</f>
        <v/>
      </c>
      <c r="J28" s="45">
        <f>IF(AND($A$1=$AA$7,$A$3=Lecture!$C$1),VLOOKUP(Bilans!C28,Lecture!$C$4:$P$32,13,FALSE),"")</f>
        <v>13.714285714285714</v>
      </c>
      <c r="K28" s="45" t="str">
        <f>IF(AND($A$1=$AA$7,$A$3=Poésie!$C$1),VLOOKUP(Bilans!C28,Poésie!$C$4:$L$32,10,FALSE),"")</f>
        <v/>
      </c>
      <c r="L28" s="45" t="str">
        <f>IF(AND($A$1=$AA$7,$A$3=Num!$C$1),VLOOKUP(Bilans!C28,Num!$C$4:$L$32,10,FALSE),"")</f>
        <v/>
      </c>
      <c r="M28" s="45" t="str">
        <f>IF(AND($A$1=$AA$7,$A$3=Calcul!$C$1),VLOOKUP(Bilans!C28,Calcul!$C$4:$L$32,10,FALSE),"")</f>
        <v/>
      </c>
      <c r="N28" s="45" t="str">
        <f>IF(AND($A$1=$AA$7,$A$3=Calculmental!$C$1),VLOOKUP(Bilans!C28,Calculmental!$C$4:$L$32,10,FALSE),"")</f>
        <v/>
      </c>
      <c r="O28" s="45" t="str">
        <f>IF(AND($A$1=$AA$7,$A$3=Problèmes!$C$1),VLOOKUP(Bilans!C28,Problèmes!$C$4:$L$32,10,FALSE),"")</f>
        <v/>
      </c>
      <c r="P28" s="45" t="str">
        <f>IF(AND($A$1=$AA$7,$A$3=Mesures!$C$1),VLOOKUP(Bilans!C28,Mesures!$C$4:$L$32,10,FALSE),"")</f>
        <v/>
      </c>
      <c r="Q28" s="45" t="str">
        <f>IF(AND($A$1=$AA$7,$A$3=Géométrie!$C$1),VLOOKUP(Bilans!C28,Géométrie!$C$4:$L$32,10,FALSE),"")</f>
        <v/>
      </c>
      <c r="R28" s="45" t="str">
        <f>IF(AND($A$1=$AA$7,$A$3=Histoire!$C$1),VLOOKUP(Bilans!C28,Histoire!$C$4:$L$32,10,FALSE),"")</f>
        <v/>
      </c>
      <c r="S28" s="45" t="str">
        <f>IF(AND($A$1=$AA$7,$A$3=Géographie!$C$1),VLOOKUP(Bilans!C28,Géographie!$C$4:$L$32,10,FALSE),"")</f>
        <v/>
      </c>
      <c r="T28" s="45" t="str">
        <f>IF(AND($A$1=$AA$7,$A$3=Sciences!$C$1),VLOOKUP(Bilans!C28,Sciences!$C$4:$L$32,10,FALSE),"")</f>
        <v/>
      </c>
      <c r="U28" s="45" t="str">
        <f>IF(AND($A$1=$AA$7,$A$3=Anglais!$C$1),VLOOKUP(Bilans!C28,Anglais!$C$4:$L$32,10,FALSE),"")</f>
        <v/>
      </c>
      <c r="V28" s="45">
        <f>IF(AND($A$1=$AA$7,$A$3=EPS!$C$1),VLOOKUP(Bilans!C28,EPS!$C$4:$L$32,2,FALSE),"")</f>
        <v>0</v>
      </c>
      <c r="W28" s="45">
        <f>IF(AND($A$1=$AA$7,$A$3=Comportement!$C$1),VLOOKUP(Bilans!C28,Comportement!$C$4:$L$32,2,FALSE),"")</f>
        <v>20</v>
      </c>
      <c r="X28" s="91">
        <f>IF(AND($A$1=$AA$7,$A$3=Dictée!$C$1),VLOOKUP(Bilans!C28,Dictée!$C$4:$L$32,8,FALSE),"")</f>
        <v>0.76666666666666661</v>
      </c>
      <c r="Y28" s="88">
        <f t="shared" si="0"/>
        <v>13.866071428571429</v>
      </c>
      <c r="Z28" s="101"/>
      <c r="AA28" s="101"/>
      <c r="AB28" s="101"/>
      <c r="AC28" s="101"/>
      <c r="AD28" s="101"/>
      <c r="AE28" s="101"/>
      <c r="AF28" s="101"/>
      <c r="AG28" s="101"/>
      <c r="AH28" s="101"/>
      <c r="AI28" s="101"/>
      <c r="AJ28" s="101"/>
      <c r="AK28" s="101"/>
      <c r="AL28" s="101"/>
      <c r="AM28" s="101"/>
      <c r="AN28" s="101"/>
      <c r="AO28" s="101"/>
      <c r="AP28" s="101"/>
      <c r="AQ28" s="101"/>
      <c r="AR28" s="101"/>
      <c r="AS28" s="101"/>
      <c r="AT28" s="101"/>
      <c r="AU28" s="101"/>
      <c r="AV28" s="101"/>
    </row>
    <row r="29" spans="1:48" x14ac:dyDescent="0.25">
      <c r="A29" s="80" t="str">
        <f>Orth!A27</f>
        <v>NOM 24</v>
      </c>
      <c r="B29" s="81" t="str">
        <f>Orth!B27</f>
        <v>Prénom 24</v>
      </c>
      <c r="C29" s="97" t="str">
        <f>Orth!C27</f>
        <v>NOM 24 Prénom 24</v>
      </c>
      <c r="D29" s="94">
        <f>IF(AND($A$1=$AA$7,$A$3=Orth!$C$1),VLOOKUP(Bilans!C29,Orth!$C$4:$L$32,10,FALSE),"")</f>
        <v>19.75</v>
      </c>
      <c r="E29" s="45">
        <f>IF(AND($A$1=$AA$7,$A$3=Conj!$C$1),VLOOKUP(Bilans!C29,Conj!$C$4:$L$32,10,FALSE),"")</f>
        <v>20</v>
      </c>
      <c r="F29" s="45">
        <f>IF(AND($A$1=$AA$7,$A$3=Gram!$C$1),VLOOKUP(Bilans!C29,Gram!$C$4:$L$32,10,FALSE),"")</f>
        <v>14</v>
      </c>
      <c r="G29" s="45" t="str">
        <f>IF(AND($A$1=$AA$7,$A$3=Voca!$C$1),VLOOKUP(Bilans!C29,Voca!$C$4:$L$32,10,FALSE),"")</f>
        <v/>
      </c>
      <c r="H29" s="45" t="str">
        <f>IF(AND($A$1=$AA$7,$A$3=Ecrit!$C$1),VLOOKUP(Bilans!C29,Ecrit!$C$4:$L$32,10,FALSE),"")</f>
        <v/>
      </c>
      <c r="I29" s="45" t="str">
        <f>IF(AND($A$1=$AA$7,$A$3=Exposé!$C$1),VLOOKUP(Bilans!C29,Exposé!$C$4:$L$32,10,FALSE),"")</f>
        <v/>
      </c>
      <c r="J29" s="45">
        <f>IF(AND($A$1=$AA$7,$A$3=Lecture!$C$1),VLOOKUP(Bilans!C29,Lecture!$C$4:$P$32,13,FALSE),"")</f>
        <v>16.428571428571427</v>
      </c>
      <c r="K29" s="45" t="str">
        <f>IF(AND($A$1=$AA$7,$A$3=Poésie!$C$1),VLOOKUP(Bilans!C29,Poésie!$C$4:$L$32,10,FALSE),"")</f>
        <v/>
      </c>
      <c r="L29" s="45" t="str">
        <f>IF(AND($A$1=$AA$7,$A$3=Num!$C$1),VLOOKUP(Bilans!C29,Num!$C$4:$L$32,10,FALSE),"")</f>
        <v/>
      </c>
      <c r="M29" s="45" t="str">
        <f>IF(AND($A$1=$AA$7,$A$3=Calcul!$C$1),VLOOKUP(Bilans!C29,Calcul!$C$4:$L$32,10,FALSE),"")</f>
        <v/>
      </c>
      <c r="N29" s="45" t="str">
        <f>IF(AND($A$1=$AA$7,$A$3=Calculmental!$C$1),VLOOKUP(Bilans!C29,Calculmental!$C$4:$L$32,10,FALSE),"")</f>
        <v/>
      </c>
      <c r="O29" s="45" t="str">
        <f>IF(AND($A$1=$AA$7,$A$3=Problèmes!$C$1),VLOOKUP(Bilans!C29,Problèmes!$C$4:$L$32,10,FALSE),"")</f>
        <v/>
      </c>
      <c r="P29" s="45" t="str">
        <f>IF(AND($A$1=$AA$7,$A$3=Mesures!$C$1),VLOOKUP(Bilans!C29,Mesures!$C$4:$L$32,10,FALSE),"")</f>
        <v/>
      </c>
      <c r="Q29" s="45" t="str">
        <f>IF(AND($A$1=$AA$7,$A$3=Géométrie!$C$1),VLOOKUP(Bilans!C29,Géométrie!$C$4:$L$32,10,FALSE),"")</f>
        <v/>
      </c>
      <c r="R29" s="45" t="str">
        <f>IF(AND($A$1=$AA$7,$A$3=Histoire!$C$1),VLOOKUP(Bilans!C29,Histoire!$C$4:$L$32,10,FALSE),"")</f>
        <v/>
      </c>
      <c r="S29" s="45" t="str">
        <f>IF(AND($A$1=$AA$7,$A$3=Géographie!$C$1),VLOOKUP(Bilans!C29,Géographie!$C$4:$L$32,10,FALSE),"")</f>
        <v/>
      </c>
      <c r="T29" s="45" t="str">
        <f>IF(AND($A$1=$AA$7,$A$3=Sciences!$C$1),VLOOKUP(Bilans!C29,Sciences!$C$4:$L$32,10,FALSE),"")</f>
        <v/>
      </c>
      <c r="U29" s="45" t="str">
        <f>IF(AND($A$1=$AA$7,$A$3=Anglais!$C$1),VLOOKUP(Bilans!C29,Anglais!$C$4:$L$32,10,FALSE),"")</f>
        <v/>
      </c>
      <c r="V29" s="45">
        <f>IF(AND($A$1=$AA$7,$A$3=EPS!$C$1),VLOOKUP(Bilans!C29,EPS!$C$4:$L$32,2,FALSE),"")</f>
        <v>0</v>
      </c>
      <c r="W29" s="45">
        <f>IF(AND($A$1=$AA$7,$A$3=Comportement!$C$1),VLOOKUP(Bilans!C29,Comportement!$C$4:$L$32,2,FALSE),"")</f>
        <v>20</v>
      </c>
      <c r="X29" s="91">
        <f>IF(AND($A$1=$AA$7,$A$3=Dictée!$C$1),VLOOKUP(Bilans!C29,Dictée!$C$4:$L$32,8,FALSE),"")</f>
        <v>0.9</v>
      </c>
      <c r="Y29" s="88">
        <f t="shared" si="0"/>
        <v>17.544642857142858</v>
      </c>
      <c r="Z29" s="101"/>
      <c r="AA29" s="101"/>
      <c r="AB29" s="101"/>
      <c r="AC29" s="101"/>
      <c r="AD29" s="101"/>
      <c r="AE29" s="101"/>
      <c r="AF29" s="101"/>
      <c r="AG29" s="101"/>
      <c r="AH29" s="101"/>
      <c r="AI29" s="101"/>
      <c r="AJ29" s="101"/>
      <c r="AK29" s="101"/>
      <c r="AL29" s="101"/>
      <c r="AM29" s="101"/>
      <c r="AN29" s="101"/>
      <c r="AO29" s="101"/>
      <c r="AP29" s="101"/>
      <c r="AQ29" s="101"/>
      <c r="AR29" s="101"/>
      <c r="AS29" s="101"/>
      <c r="AT29" s="101"/>
      <c r="AU29" s="101"/>
      <c r="AV29" s="101"/>
    </row>
    <row r="30" spans="1:48" x14ac:dyDescent="0.25">
      <c r="A30" s="80" t="str">
        <f>Orth!A28</f>
        <v>NOM 25</v>
      </c>
      <c r="B30" s="81" t="str">
        <f>Orth!B28</f>
        <v>Prénom 25</v>
      </c>
      <c r="C30" s="97" t="str">
        <f>Orth!C28</f>
        <v>NOM 25 Prénom 25</v>
      </c>
      <c r="D30" s="94" t="str">
        <f>IF(AND($A$1=$AA$7,$A$3=Orth!$C$1),VLOOKUP(Bilans!C30,Orth!$C$4:$L$32,10,FALSE),"")</f>
        <v/>
      </c>
      <c r="E30" s="45" t="str">
        <f>IF(AND($A$1=$AA$7,$A$3=Conj!$C$1),VLOOKUP(Bilans!C30,Conj!$C$4:$L$32,10,FALSE),"")</f>
        <v/>
      </c>
      <c r="F30" s="45" t="str">
        <f>IF(AND($A$1=$AA$7,$A$3=Gram!$C$1),VLOOKUP(Bilans!C30,Gram!$C$4:$L$32,10,FALSE),"")</f>
        <v/>
      </c>
      <c r="G30" s="45" t="str">
        <f>IF(AND($A$1=$AA$7,$A$3=Voca!$C$1),VLOOKUP(Bilans!C30,Voca!$C$4:$L$32,10,FALSE),"")</f>
        <v/>
      </c>
      <c r="H30" s="45" t="str">
        <f>IF(AND($A$1=$AA$7,$A$3=Ecrit!$C$1),VLOOKUP(Bilans!C30,Ecrit!$C$4:$L$32,10,FALSE),"")</f>
        <v/>
      </c>
      <c r="I30" s="45" t="str">
        <f>IF(AND($A$1=$AA$7,$A$3=Exposé!$C$1),VLOOKUP(Bilans!C30,Exposé!$C$4:$L$32,10,FALSE),"")</f>
        <v/>
      </c>
      <c r="J30" s="45" t="str">
        <f>IF(AND($A$1=$AA$7,$A$3=Lecture!$C$1),VLOOKUP(Bilans!C30,Lecture!$C$4:$P$32,13,FALSE),"")</f>
        <v/>
      </c>
      <c r="K30" s="45" t="str">
        <f>IF(AND($A$1=$AA$7,$A$3=Poésie!$C$1),VLOOKUP(Bilans!C30,Poésie!$C$4:$L$32,10,FALSE),"")</f>
        <v/>
      </c>
      <c r="L30" s="45" t="str">
        <f>IF(AND($A$1=$AA$7,$A$3=Num!$C$1),VLOOKUP(Bilans!C30,Num!$C$4:$L$32,10,FALSE),"")</f>
        <v/>
      </c>
      <c r="M30" s="45" t="str">
        <f>IF(AND($A$1=$AA$7,$A$3=Calcul!$C$1),VLOOKUP(Bilans!C30,Calcul!$C$4:$L$32,10,FALSE),"")</f>
        <v/>
      </c>
      <c r="N30" s="45" t="str">
        <f>IF(AND($A$1=$AA$7,$A$3=Calculmental!$C$1),VLOOKUP(Bilans!C30,Calculmental!$C$4:$L$32,10,FALSE),"")</f>
        <v/>
      </c>
      <c r="O30" s="45" t="str">
        <f>IF(AND($A$1=$AA$7,$A$3=Problèmes!$C$1),VLOOKUP(Bilans!C30,Problèmes!$C$4:$L$32,10,FALSE),"")</f>
        <v/>
      </c>
      <c r="P30" s="45" t="str">
        <f>IF(AND($A$1=$AA$7,$A$3=Mesures!$C$1),VLOOKUP(Bilans!C30,Mesures!$C$4:$L$32,10,FALSE),"")</f>
        <v/>
      </c>
      <c r="Q30" s="45" t="str">
        <f>IF(AND($A$1=$AA$7,$A$3=Géométrie!$C$1),VLOOKUP(Bilans!C30,Géométrie!$C$4:$L$32,10,FALSE),"")</f>
        <v/>
      </c>
      <c r="R30" s="45" t="str">
        <f>IF(AND($A$1=$AA$7,$A$3=Histoire!$C$1),VLOOKUP(Bilans!C30,Histoire!$C$4:$L$32,10,FALSE),"")</f>
        <v/>
      </c>
      <c r="S30" s="45" t="str">
        <f>IF(AND($A$1=$AA$7,$A$3=Géographie!$C$1),VLOOKUP(Bilans!C30,Géographie!$C$4:$L$32,10,FALSE),"")</f>
        <v/>
      </c>
      <c r="T30" s="45" t="str">
        <f>IF(AND($A$1=$AA$7,$A$3=Sciences!$C$1),VLOOKUP(Bilans!C30,Sciences!$C$4:$L$32,10,FALSE),"")</f>
        <v/>
      </c>
      <c r="U30" s="45" t="str">
        <f>IF(AND($A$1=$AA$7,$A$3=Anglais!$C$1),VLOOKUP(Bilans!C30,Anglais!$C$4:$L$32,10,FALSE),"")</f>
        <v/>
      </c>
      <c r="V30" s="45">
        <f>IF(AND($A$1=$AA$7,$A$3=EPS!$C$1),VLOOKUP(Bilans!C30,EPS!$C$4:$L$32,2,FALSE),"")</f>
        <v>0</v>
      </c>
      <c r="W30" s="45">
        <f>IF(AND($A$1=$AA$7,$A$3=Comportement!$C$1),VLOOKUP(Bilans!C30,Comportement!$C$4:$L$32,2,FALSE),"")</f>
        <v>0</v>
      </c>
      <c r="X30" s="91" t="str">
        <f>IF(AND($A$1=$AA$7,$A$3=Dictée!$C$1),VLOOKUP(Bilans!C30,Dictée!$C$4:$L$32,8,FALSE),"")</f>
        <v/>
      </c>
      <c r="Y30" s="88" t="str">
        <f t="shared" si="0"/>
        <v/>
      </c>
      <c r="Z30" s="101"/>
      <c r="AA30" s="101"/>
      <c r="AB30" s="101"/>
      <c r="AC30" s="101"/>
      <c r="AD30" s="101"/>
      <c r="AE30" s="101"/>
      <c r="AF30" s="101"/>
      <c r="AG30" s="101"/>
      <c r="AH30" s="101"/>
      <c r="AI30" s="101"/>
      <c r="AJ30" s="101"/>
      <c r="AK30" s="101"/>
      <c r="AL30" s="101"/>
      <c r="AM30" s="101"/>
      <c r="AN30" s="101"/>
      <c r="AO30" s="101"/>
      <c r="AP30" s="101"/>
      <c r="AQ30" s="101"/>
      <c r="AR30" s="101"/>
      <c r="AS30" s="101"/>
      <c r="AT30" s="101"/>
      <c r="AU30" s="101"/>
      <c r="AV30" s="101"/>
    </row>
    <row r="31" spans="1:48" x14ac:dyDescent="0.25">
      <c r="A31" s="80" t="str">
        <f>Orth!A29</f>
        <v>NOM 26</v>
      </c>
      <c r="B31" s="81" t="str">
        <f>Orth!B29</f>
        <v>Prénom 26</v>
      </c>
      <c r="C31" s="97" t="str">
        <f>Orth!C29</f>
        <v>NOM 26 Prénom 26</v>
      </c>
      <c r="D31" s="94" t="str">
        <f>IF(AND($A$1=$AA$7,$A$3=Orth!$C$1),VLOOKUP(Bilans!C31,Orth!$C$4:$L$32,10,FALSE),"")</f>
        <v/>
      </c>
      <c r="E31" s="45" t="str">
        <f>IF(AND($A$1=$AA$7,$A$3=Conj!$C$1),VLOOKUP(Bilans!C31,Conj!$C$4:$L$32,10,FALSE),"")</f>
        <v/>
      </c>
      <c r="F31" s="45" t="str">
        <f>IF(AND($A$1=$AA$7,$A$3=Gram!$C$1),VLOOKUP(Bilans!C31,Gram!$C$4:$L$32,10,FALSE),"")</f>
        <v/>
      </c>
      <c r="G31" s="45" t="str">
        <f>IF(AND($A$1=$AA$7,$A$3=Voca!$C$1),VLOOKUP(Bilans!C31,Voca!$C$4:$L$32,10,FALSE),"")</f>
        <v/>
      </c>
      <c r="H31" s="45" t="str">
        <f>IF(AND($A$1=$AA$7,$A$3=Ecrit!$C$1),VLOOKUP(Bilans!C31,Ecrit!$C$4:$L$32,10,FALSE),"")</f>
        <v/>
      </c>
      <c r="I31" s="45" t="str">
        <f>IF(AND($A$1=$AA$7,$A$3=Exposé!$C$1),VLOOKUP(Bilans!C31,Exposé!$C$4:$L$32,10,FALSE),"")</f>
        <v/>
      </c>
      <c r="J31" s="45" t="str">
        <f>IF(AND($A$1=$AA$7,$A$3=Lecture!$C$1),VLOOKUP(Bilans!C31,Lecture!$C$4:$P$32,13,FALSE),"")</f>
        <v/>
      </c>
      <c r="K31" s="45" t="str">
        <f>IF(AND($A$1=$AA$7,$A$3=Poésie!$C$1),VLOOKUP(Bilans!C31,Poésie!$C$4:$L$32,10,FALSE),"")</f>
        <v/>
      </c>
      <c r="L31" s="45" t="str">
        <f>IF(AND($A$1=$AA$7,$A$3=Num!$C$1),VLOOKUP(Bilans!C31,Num!$C$4:$L$32,10,FALSE),"")</f>
        <v/>
      </c>
      <c r="M31" s="45" t="str">
        <f>IF(AND($A$1=$AA$7,$A$3=Calcul!$C$1),VLOOKUP(Bilans!C31,Calcul!$C$4:$L$32,10,FALSE),"")</f>
        <v/>
      </c>
      <c r="N31" s="45" t="str">
        <f>IF(AND($A$1=$AA$7,$A$3=Calculmental!$C$1),VLOOKUP(Bilans!C31,Calculmental!$C$4:$L$32,10,FALSE),"")</f>
        <v/>
      </c>
      <c r="O31" s="45" t="str">
        <f>IF(AND($A$1=$AA$7,$A$3=Problèmes!$C$1),VLOOKUP(Bilans!C31,Problèmes!$C$4:$L$32,10,FALSE),"")</f>
        <v/>
      </c>
      <c r="P31" s="45" t="str">
        <f>IF(AND($A$1=$AA$7,$A$3=Mesures!$C$1),VLOOKUP(Bilans!C31,Mesures!$C$4:$L$32,10,FALSE),"")</f>
        <v/>
      </c>
      <c r="Q31" s="45" t="str">
        <f>IF(AND($A$1=$AA$7,$A$3=Géométrie!$C$1),VLOOKUP(Bilans!C31,Géométrie!$C$4:$L$32,10,FALSE),"")</f>
        <v/>
      </c>
      <c r="R31" s="45" t="str">
        <f>IF(AND($A$1=$AA$7,$A$3=Histoire!$C$1),VLOOKUP(Bilans!C31,Histoire!$C$4:$L$32,10,FALSE),"")</f>
        <v/>
      </c>
      <c r="S31" s="45" t="str">
        <f>IF(AND($A$1=$AA$7,$A$3=Géographie!$C$1),VLOOKUP(Bilans!C31,Géographie!$C$4:$L$32,10,FALSE),"")</f>
        <v/>
      </c>
      <c r="T31" s="45" t="str">
        <f>IF(AND($A$1=$AA$7,$A$3=Sciences!$C$1),VLOOKUP(Bilans!C31,Sciences!$C$4:$L$32,10,FALSE),"")</f>
        <v/>
      </c>
      <c r="U31" s="45" t="str">
        <f>IF(AND($A$1=$AA$7,$A$3=Anglais!$C$1),VLOOKUP(Bilans!C31,Anglais!$C$4:$L$32,10,FALSE),"")</f>
        <v/>
      </c>
      <c r="V31" s="45">
        <f>IF(AND($A$1=$AA$7,$A$3=EPS!$C$1),VLOOKUP(Bilans!C31,EPS!$C$4:$L$32,2,FALSE),"")</f>
        <v>0</v>
      </c>
      <c r="W31" s="45">
        <f>IF(AND($A$1=$AA$7,$A$3=Comportement!$C$1),VLOOKUP(Bilans!C31,Comportement!$C$4:$L$32,2,FALSE),"")</f>
        <v>0</v>
      </c>
      <c r="X31" s="91" t="str">
        <f>IF(AND($A$1=$AA$7,$A$3=Dictée!$C$1),VLOOKUP(Bilans!C31,Dictée!$C$4:$L$32,8,FALSE),"")</f>
        <v/>
      </c>
      <c r="Y31" s="88" t="str">
        <f t="shared" si="0"/>
        <v/>
      </c>
      <c r="Z31" s="101"/>
      <c r="AA31" s="101"/>
      <c r="AB31" s="101"/>
      <c r="AC31" s="101"/>
      <c r="AD31" s="101"/>
      <c r="AE31" s="101"/>
      <c r="AF31" s="101"/>
      <c r="AG31" s="101"/>
      <c r="AH31" s="101"/>
      <c r="AI31" s="101"/>
      <c r="AJ31" s="101"/>
      <c r="AK31" s="101"/>
      <c r="AL31" s="101"/>
      <c r="AM31" s="101"/>
      <c r="AN31" s="101"/>
      <c r="AO31" s="101"/>
      <c r="AP31" s="101"/>
      <c r="AQ31" s="101"/>
      <c r="AR31" s="101"/>
      <c r="AS31" s="101"/>
      <c r="AT31" s="101"/>
      <c r="AU31" s="101"/>
      <c r="AV31" s="101"/>
    </row>
    <row r="32" spans="1:48" x14ac:dyDescent="0.25">
      <c r="A32" s="80" t="str">
        <f>Orth!A30</f>
        <v>NOM 27</v>
      </c>
      <c r="B32" s="81" t="str">
        <f>Orth!B30</f>
        <v>Prénom 27</v>
      </c>
      <c r="C32" s="97" t="str">
        <f>Orth!C30</f>
        <v>NOM 27 Prénom 27</v>
      </c>
      <c r="D32" s="94" t="str">
        <f>IF(AND($A$1=$AA$7,$A$3=Orth!$C$1),VLOOKUP(Bilans!C32,Orth!$C$4:$L$32,10,FALSE),"")</f>
        <v/>
      </c>
      <c r="E32" s="45" t="str">
        <f>IF(AND($A$1=$AA$7,$A$3=Conj!$C$1),VLOOKUP(Bilans!C32,Conj!$C$4:$L$32,10,FALSE),"")</f>
        <v/>
      </c>
      <c r="F32" s="45" t="str">
        <f>IF(AND($A$1=$AA$7,$A$3=Gram!$C$1),VLOOKUP(Bilans!C32,Gram!$C$4:$L$32,10,FALSE),"")</f>
        <v/>
      </c>
      <c r="G32" s="45" t="str">
        <f>IF(AND($A$1=$AA$7,$A$3=Voca!$C$1),VLOOKUP(Bilans!C32,Voca!$C$4:$L$32,10,FALSE),"")</f>
        <v/>
      </c>
      <c r="H32" s="45" t="str">
        <f>IF(AND($A$1=$AA$7,$A$3=Ecrit!$C$1),VLOOKUP(Bilans!C32,Ecrit!$C$4:$L$32,10,FALSE),"")</f>
        <v/>
      </c>
      <c r="I32" s="45" t="str">
        <f>IF(AND($A$1=$AA$7,$A$3=Exposé!$C$1),VLOOKUP(Bilans!C32,Exposé!$C$4:$L$32,10,FALSE),"")</f>
        <v/>
      </c>
      <c r="J32" s="45" t="str">
        <f>IF(AND($A$1=$AA$7,$A$3=Lecture!$C$1),VLOOKUP(Bilans!C32,Lecture!$C$4:$P$32,13,FALSE),"")</f>
        <v/>
      </c>
      <c r="K32" s="45" t="str">
        <f>IF(AND($A$1=$AA$7,$A$3=Poésie!$C$1),VLOOKUP(Bilans!C32,Poésie!$C$4:$L$32,10,FALSE),"")</f>
        <v/>
      </c>
      <c r="L32" s="45" t="str">
        <f>IF(AND($A$1=$AA$7,$A$3=Num!$C$1),VLOOKUP(Bilans!C32,Num!$C$4:$L$32,10,FALSE),"")</f>
        <v/>
      </c>
      <c r="M32" s="45" t="str">
        <f>IF(AND($A$1=$AA$7,$A$3=Calcul!$C$1),VLOOKUP(Bilans!C32,Calcul!$C$4:$L$32,10,FALSE),"")</f>
        <v/>
      </c>
      <c r="N32" s="45" t="str">
        <f>IF(AND($A$1=$AA$7,$A$3=Calculmental!$C$1),VLOOKUP(Bilans!C32,Calculmental!$C$4:$L$32,10,FALSE),"")</f>
        <v/>
      </c>
      <c r="O32" s="45" t="str">
        <f>IF(AND($A$1=$AA$7,$A$3=Problèmes!$C$1),VLOOKUP(Bilans!C32,Problèmes!$C$4:$L$32,10,FALSE),"")</f>
        <v/>
      </c>
      <c r="P32" s="45" t="str">
        <f>IF(AND($A$1=$AA$7,$A$3=Mesures!$C$1),VLOOKUP(Bilans!C32,Mesures!$C$4:$L$32,10,FALSE),"")</f>
        <v/>
      </c>
      <c r="Q32" s="45" t="str">
        <f>IF(AND($A$1=$AA$7,$A$3=Géométrie!$C$1),VLOOKUP(Bilans!C32,Géométrie!$C$4:$L$32,10,FALSE),"")</f>
        <v/>
      </c>
      <c r="R32" s="45" t="str">
        <f>IF(AND($A$1=$AA$7,$A$3=Histoire!$C$1),VLOOKUP(Bilans!C32,Histoire!$C$4:$L$32,10,FALSE),"")</f>
        <v/>
      </c>
      <c r="S32" s="45" t="str">
        <f>IF(AND($A$1=$AA$7,$A$3=Géographie!$C$1),VLOOKUP(Bilans!C32,Géographie!$C$4:$L$32,10,FALSE),"")</f>
        <v/>
      </c>
      <c r="T32" s="45" t="str">
        <f>IF(AND($A$1=$AA$7,$A$3=Sciences!$C$1),VLOOKUP(Bilans!C32,Sciences!$C$4:$L$32,10,FALSE),"")</f>
        <v/>
      </c>
      <c r="U32" s="45" t="str">
        <f>IF(AND($A$1=$AA$7,$A$3=Anglais!$C$1),VLOOKUP(Bilans!C32,Anglais!$C$4:$L$32,10,FALSE),"")</f>
        <v/>
      </c>
      <c r="V32" s="45">
        <f>IF(AND($A$1=$AA$7,$A$3=EPS!$C$1),VLOOKUP(Bilans!C32,EPS!$C$4:$L$32,2,FALSE),"")</f>
        <v>0</v>
      </c>
      <c r="W32" s="45">
        <f>IF(AND($A$1=$AA$7,$A$3=Comportement!$C$1),VLOOKUP(Bilans!C32,Comportement!$C$4:$L$32,2,FALSE),"")</f>
        <v>0</v>
      </c>
      <c r="X32" s="91" t="str">
        <f>IF(AND($A$1=$AA$7,$A$3=Dictée!$C$1),VLOOKUP(Bilans!C32,Dictée!$C$4:$L$32,8,FALSE),"")</f>
        <v/>
      </c>
      <c r="Y32" s="88" t="str">
        <f t="shared" si="0"/>
        <v/>
      </c>
      <c r="Z32" s="101"/>
      <c r="AA32" s="101"/>
      <c r="AB32" s="101"/>
      <c r="AC32" s="101"/>
      <c r="AD32" s="101"/>
      <c r="AE32" s="101"/>
      <c r="AF32" s="101"/>
      <c r="AG32" s="101"/>
      <c r="AH32" s="101"/>
      <c r="AI32" s="101"/>
      <c r="AJ32" s="101"/>
      <c r="AK32" s="101"/>
      <c r="AL32" s="101"/>
      <c r="AM32" s="101"/>
      <c r="AN32" s="101"/>
      <c r="AO32" s="101"/>
      <c r="AP32" s="101"/>
      <c r="AQ32" s="101"/>
      <c r="AR32" s="101"/>
      <c r="AS32" s="101"/>
      <c r="AT32" s="101"/>
      <c r="AU32" s="101"/>
      <c r="AV32" s="101"/>
    </row>
    <row r="33" spans="1:48" x14ac:dyDescent="0.25">
      <c r="A33" s="80" t="str">
        <f>Orth!A31</f>
        <v>NOM 28</v>
      </c>
      <c r="B33" s="81" t="str">
        <f>Orth!B31</f>
        <v>Prénom 28</v>
      </c>
      <c r="C33" s="97" t="str">
        <f>Orth!C31</f>
        <v>NOM 28 Prénom 28</v>
      </c>
      <c r="D33" s="94" t="str">
        <f>IF(AND($A$1=$AA$7,$A$3=Orth!$C$1),VLOOKUP(Bilans!C33,Orth!$C$4:$L$32,10,FALSE),"")</f>
        <v/>
      </c>
      <c r="E33" s="45" t="str">
        <f>IF(AND($A$1=$AA$7,$A$3=Conj!$C$1),VLOOKUP(Bilans!C33,Conj!$C$4:$L$32,10,FALSE),"")</f>
        <v/>
      </c>
      <c r="F33" s="45" t="str">
        <f>IF(AND($A$1=$AA$7,$A$3=Gram!$C$1),VLOOKUP(Bilans!C33,Gram!$C$4:$L$32,10,FALSE),"")</f>
        <v/>
      </c>
      <c r="G33" s="45" t="str">
        <f>IF(AND($A$1=$AA$7,$A$3=Voca!$C$1),VLOOKUP(Bilans!C33,Voca!$C$4:$L$32,10,FALSE),"")</f>
        <v/>
      </c>
      <c r="H33" s="45" t="str">
        <f>IF(AND($A$1=$AA$7,$A$3=Ecrit!$C$1),VLOOKUP(Bilans!C33,Ecrit!$C$4:$L$32,10,FALSE),"")</f>
        <v/>
      </c>
      <c r="I33" s="45" t="str">
        <f>IF(AND($A$1=$AA$7,$A$3=Exposé!$C$1),VLOOKUP(Bilans!C33,Exposé!$C$4:$L$32,10,FALSE),"")</f>
        <v/>
      </c>
      <c r="J33" s="45" t="str">
        <f>IF(AND($A$1=$AA$7,$A$3=Lecture!$C$1),VLOOKUP(Bilans!C33,Lecture!$C$4:$P$32,13,FALSE),"")</f>
        <v/>
      </c>
      <c r="K33" s="45" t="str">
        <f>IF(AND($A$1=$AA$7,$A$3=Poésie!$C$1),VLOOKUP(Bilans!C33,Poésie!$C$4:$L$32,10,FALSE),"")</f>
        <v/>
      </c>
      <c r="L33" s="45" t="str">
        <f>IF(AND($A$1=$AA$7,$A$3=Num!$C$1),VLOOKUP(Bilans!C33,Num!$C$4:$L$32,10,FALSE),"")</f>
        <v/>
      </c>
      <c r="M33" s="45" t="str">
        <f>IF(AND($A$1=$AA$7,$A$3=Calcul!$C$1),VLOOKUP(Bilans!C33,Calcul!$C$4:$L$32,10,FALSE),"")</f>
        <v/>
      </c>
      <c r="N33" s="45" t="str">
        <f>IF(AND($A$1=$AA$7,$A$3=Calculmental!$C$1),VLOOKUP(Bilans!C33,Calculmental!$C$4:$L$32,10,FALSE),"")</f>
        <v/>
      </c>
      <c r="O33" s="45" t="str">
        <f>IF(AND($A$1=$AA$7,$A$3=Problèmes!$C$1),VLOOKUP(Bilans!C33,Problèmes!$C$4:$L$32,10,FALSE),"")</f>
        <v/>
      </c>
      <c r="P33" s="45" t="str">
        <f>IF(AND($A$1=$AA$7,$A$3=Mesures!$C$1),VLOOKUP(Bilans!C33,Mesures!$C$4:$L$32,10,FALSE),"")</f>
        <v/>
      </c>
      <c r="Q33" s="45" t="str">
        <f>IF(AND($A$1=$AA$7,$A$3=Géométrie!$C$1),VLOOKUP(Bilans!C33,Géométrie!$C$4:$L$32,10,FALSE),"")</f>
        <v/>
      </c>
      <c r="R33" s="45" t="str">
        <f>IF(AND($A$1=$AA$7,$A$3=Histoire!$C$1),VLOOKUP(Bilans!C33,Histoire!$C$4:$L$32,10,FALSE),"")</f>
        <v/>
      </c>
      <c r="S33" s="45" t="str">
        <f>IF(AND($A$1=$AA$7,$A$3=Géographie!$C$1),VLOOKUP(Bilans!C33,Géographie!$C$4:$L$32,10,FALSE),"")</f>
        <v/>
      </c>
      <c r="T33" s="45" t="str">
        <f>IF(AND($A$1=$AA$7,$A$3=Sciences!$C$1),VLOOKUP(Bilans!C33,Sciences!$C$4:$L$32,10,FALSE),"")</f>
        <v/>
      </c>
      <c r="U33" s="45" t="str">
        <f>IF(AND($A$1=$AA$7,$A$3=Anglais!$C$1),VLOOKUP(Bilans!C33,Anglais!$C$4:$L$32,10,FALSE),"")</f>
        <v/>
      </c>
      <c r="V33" s="45">
        <f>IF(AND($A$1=$AA$7,$A$3=EPS!$C$1),VLOOKUP(Bilans!C33,EPS!$C$4:$L$32,2,FALSE),"")</f>
        <v>0</v>
      </c>
      <c r="W33" s="45">
        <f>IF(AND($A$1=$AA$7,$A$3=Comportement!$C$1),VLOOKUP(Bilans!C33,Comportement!$C$4:$L$32,2,FALSE),"")</f>
        <v>0</v>
      </c>
      <c r="X33" s="91" t="str">
        <f>IF(AND($A$1=$AA$7,$A$3=Dictée!$C$1),VLOOKUP(Bilans!C33,Dictée!$C$4:$L$32,8,FALSE),"")</f>
        <v/>
      </c>
      <c r="Y33" s="88" t="str">
        <f t="shared" si="0"/>
        <v/>
      </c>
      <c r="Z33" s="101"/>
      <c r="AA33" s="101"/>
      <c r="AB33" s="101"/>
      <c r="AC33" s="101"/>
      <c r="AD33" s="101"/>
      <c r="AE33" s="101"/>
      <c r="AF33" s="101"/>
      <c r="AG33" s="101"/>
      <c r="AH33" s="101"/>
      <c r="AI33" s="101"/>
      <c r="AJ33" s="101"/>
      <c r="AK33" s="101"/>
      <c r="AL33" s="101"/>
      <c r="AM33" s="101"/>
      <c r="AN33" s="101"/>
      <c r="AO33" s="101"/>
      <c r="AP33" s="101"/>
      <c r="AQ33" s="101"/>
      <c r="AR33" s="101"/>
      <c r="AS33" s="101"/>
      <c r="AT33" s="101"/>
      <c r="AU33" s="101"/>
      <c r="AV33" s="101"/>
    </row>
    <row r="34" spans="1:48" ht="15.75" thickBot="1" x14ac:dyDescent="0.3">
      <c r="A34" s="82" t="str">
        <f>Orth!A32</f>
        <v>NOM 29</v>
      </c>
      <c r="B34" s="83" t="str">
        <f>Orth!B32</f>
        <v>Prénom 29</v>
      </c>
      <c r="C34" s="98" t="str">
        <f>Orth!C32</f>
        <v>NOM 29 Prénom 29</v>
      </c>
      <c r="D34" s="95" t="str">
        <f>IF(AND($A$1=$AA$7,$A$3=Orth!$C$1),VLOOKUP(Bilans!C34,Orth!$C$4:$L$32,10,FALSE),"")</f>
        <v/>
      </c>
      <c r="E34" s="46" t="str">
        <f>IF(AND($A$1=$AA$7,$A$3=Conj!$C$1),VLOOKUP(Bilans!C34,Conj!$C$4:$L$32,10,FALSE),"")</f>
        <v/>
      </c>
      <c r="F34" s="46" t="str">
        <f>IF(AND($A$1=$AA$7,$A$3=Gram!$C$1),VLOOKUP(Bilans!C34,Gram!$C$4:$L$32,10,FALSE),"")</f>
        <v/>
      </c>
      <c r="G34" s="46" t="str">
        <f>IF(AND($A$1=$AA$7,$A$3=Voca!$C$1),VLOOKUP(Bilans!C34,Voca!$C$4:$L$32,10,FALSE),"")</f>
        <v/>
      </c>
      <c r="H34" s="46" t="str">
        <f>IF(AND($A$1=$AA$7,$A$3=Ecrit!$C$1),VLOOKUP(Bilans!C34,Ecrit!$C$4:$L$32,10,FALSE),"")</f>
        <v/>
      </c>
      <c r="I34" s="46" t="str">
        <f>IF(AND($A$1=$AA$7,$A$3=Exposé!$C$1),VLOOKUP(Bilans!C34,Exposé!$C$4:$L$32,10,FALSE),"")</f>
        <v/>
      </c>
      <c r="J34" s="46" t="str">
        <f>IF(AND($A$1=$AA$7,$A$3=Lecture!$C$1),VLOOKUP(Bilans!C34,Lecture!$C$4:$P$32,13,FALSE),"")</f>
        <v/>
      </c>
      <c r="K34" s="46" t="str">
        <f>IF(AND($A$1=$AA$7,$A$3=Poésie!$C$1),VLOOKUP(Bilans!C34,Poésie!$C$4:$L$32,10,FALSE),"")</f>
        <v/>
      </c>
      <c r="L34" s="46" t="str">
        <f>IF(AND($A$1=$AA$7,$A$3=Num!$C$1),VLOOKUP(Bilans!C34,Num!$C$4:$L$32,10,FALSE),"")</f>
        <v/>
      </c>
      <c r="M34" s="46" t="str">
        <f>IF(AND($A$1=$AA$7,$A$3=Calcul!$C$1),VLOOKUP(Bilans!C34,Calcul!$C$4:$L$32,10,FALSE),"")</f>
        <v/>
      </c>
      <c r="N34" s="46" t="str">
        <f>IF(AND($A$1=$AA$7,$A$3=Calculmental!$C$1),VLOOKUP(Bilans!C34,Calculmental!$C$4:$L$32,10,FALSE),"")</f>
        <v/>
      </c>
      <c r="O34" s="46" t="str">
        <f>IF(AND($A$1=$AA$7,$A$3=Problèmes!$C$1),VLOOKUP(Bilans!C34,Problèmes!$C$4:$L$32,10,FALSE),"")</f>
        <v/>
      </c>
      <c r="P34" s="46" t="str">
        <f>IF(AND($A$1=$AA$7,$A$3=Mesures!$C$1),VLOOKUP(Bilans!C34,Mesures!$C$4:$L$32,10,FALSE),"")</f>
        <v/>
      </c>
      <c r="Q34" s="46" t="str">
        <f>IF(AND($A$1=$AA$7,$A$3=Géométrie!$C$1),VLOOKUP(Bilans!C34,Géométrie!$C$4:$L$32,10,FALSE),"")</f>
        <v/>
      </c>
      <c r="R34" s="46" t="str">
        <f>IF(AND($A$1=$AA$7,$A$3=Histoire!$C$1),VLOOKUP(Bilans!C34,Histoire!$C$4:$L$32,10,FALSE),"")</f>
        <v/>
      </c>
      <c r="S34" s="46" t="str">
        <f>IF(AND($A$1=$AA$7,$A$3=Géographie!$C$1),VLOOKUP(Bilans!C34,Géographie!$C$4:$L$32,10,FALSE),"")</f>
        <v/>
      </c>
      <c r="T34" s="46" t="str">
        <f>IF(AND($A$1=$AA$7,$A$3=Sciences!$C$1),VLOOKUP(Bilans!C34,Sciences!$C$4:$L$32,10,FALSE),"")</f>
        <v/>
      </c>
      <c r="U34" s="46" t="str">
        <f>IF(AND($A$1=$AA$7,$A$3=Anglais!$C$1),VLOOKUP(Bilans!C34,Anglais!$C$4:$L$32,10,FALSE),"")</f>
        <v/>
      </c>
      <c r="V34" s="46">
        <f>IF(AND($A$1=$AA$7,$A$3=EPS!$C$1),VLOOKUP(Bilans!C34,EPS!$C$4:$L$32,2,FALSE),"")</f>
        <v>0</v>
      </c>
      <c r="W34" s="46">
        <f>IF(AND($A$1=$AA$7,$A$3=Comportement!$C$1),VLOOKUP(Bilans!C34,Comportement!$C$4:$L$32,2,FALSE),"")</f>
        <v>0</v>
      </c>
      <c r="X34" s="92" t="str">
        <f>IF(AND($A$1=$AA$7,$A$3=Dictée!$C$1),VLOOKUP(Bilans!C34,Dictée!$C$4:$L$32,8,FALSE),"")</f>
        <v/>
      </c>
      <c r="Y34" s="89" t="str">
        <f t="shared" si="0"/>
        <v/>
      </c>
      <c r="Z34" s="101"/>
      <c r="AA34" s="101"/>
      <c r="AB34" s="101"/>
      <c r="AC34" s="101"/>
      <c r="AD34" s="101"/>
      <c r="AE34" s="101"/>
      <c r="AF34" s="101"/>
      <c r="AG34" s="101"/>
      <c r="AH34" s="101"/>
      <c r="AI34" s="101"/>
      <c r="AJ34" s="101"/>
      <c r="AK34" s="101"/>
      <c r="AL34" s="101"/>
      <c r="AM34" s="101"/>
      <c r="AN34" s="101"/>
      <c r="AO34" s="101"/>
      <c r="AP34" s="101"/>
      <c r="AQ34" s="101"/>
      <c r="AR34" s="101"/>
      <c r="AS34" s="101"/>
      <c r="AT34" s="101"/>
      <c r="AU34" s="101"/>
      <c r="AV34" s="101"/>
    </row>
    <row r="35" spans="1:48" ht="15.75" thickBot="1" x14ac:dyDescent="0.3">
      <c r="A35" s="71"/>
      <c r="B35" s="71"/>
      <c r="C35" s="76"/>
      <c r="D35" s="99"/>
      <c r="E35" s="99"/>
      <c r="F35" s="99"/>
      <c r="G35" s="99"/>
      <c r="H35" s="99"/>
      <c r="I35" s="99"/>
      <c r="J35" s="99"/>
      <c r="K35" s="99"/>
      <c r="L35" s="99"/>
      <c r="M35" s="99"/>
      <c r="N35" s="99"/>
      <c r="O35" s="99"/>
      <c r="P35" s="99"/>
      <c r="Q35" s="99"/>
      <c r="R35" s="99"/>
      <c r="S35" s="99"/>
      <c r="T35" s="99"/>
      <c r="U35" s="99"/>
      <c r="V35" s="99"/>
      <c r="W35" s="99"/>
      <c r="X35" s="100"/>
      <c r="Y35" s="8"/>
      <c r="Z35" s="101"/>
      <c r="AA35" s="101"/>
      <c r="AB35" s="101"/>
      <c r="AC35" s="101"/>
      <c r="AD35" s="101"/>
      <c r="AE35" s="101"/>
      <c r="AF35" s="101"/>
      <c r="AG35" s="101"/>
      <c r="AH35" s="101"/>
      <c r="AI35" s="101"/>
      <c r="AJ35" s="101"/>
      <c r="AK35" s="101"/>
      <c r="AL35" s="101"/>
      <c r="AM35" s="101"/>
      <c r="AN35" s="101"/>
      <c r="AO35" s="101"/>
      <c r="AP35" s="101"/>
      <c r="AQ35" s="101"/>
      <c r="AR35" s="101"/>
      <c r="AS35" s="101"/>
      <c r="AT35" s="101"/>
      <c r="AU35" s="101"/>
      <c r="AV35" s="101"/>
    </row>
    <row r="36" spans="1:48" ht="15.75" thickBot="1" x14ac:dyDescent="0.3">
      <c r="A36" s="71"/>
      <c r="B36" s="71"/>
      <c r="C36" s="76"/>
      <c r="D36" s="76"/>
      <c r="E36" s="75"/>
      <c r="F36" s="75"/>
      <c r="G36" s="75"/>
      <c r="H36" s="75"/>
      <c r="I36" s="269" t="s">
        <v>183</v>
      </c>
      <c r="J36" s="270"/>
      <c r="K36" s="270"/>
      <c r="L36" s="271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5"/>
      <c r="Y36" s="8"/>
      <c r="Z36" s="101"/>
      <c r="AA36" s="101"/>
      <c r="AB36" s="101"/>
      <c r="AC36" s="101"/>
      <c r="AD36" s="101"/>
      <c r="AE36" s="101"/>
      <c r="AF36" s="101"/>
      <c r="AG36" s="101"/>
      <c r="AH36" s="101"/>
      <c r="AI36" s="101"/>
      <c r="AJ36" s="101"/>
      <c r="AK36" s="101"/>
      <c r="AL36" s="101"/>
      <c r="AM36" s="101"/>
      <c r="AN36" s="101"/>
      <c r="AO36" s="101"/>
      <c r="AP36" s="101"/>
      <c r="AQ36" s="101"/>
      <c r="AR36" s="101"/>
      <c r="AS36" s="101"/>
      <c r="AT36" s="101"/>
      <c r="AU36" s="101"/>
      <c r="AV36" s="101"/>
    </row>
    <row r="37" spans="1:48" ht="15.75" thickBot="1" x14ac:dyDescent="0.3">
      <c r="A37" s="71"/>
      <c r="B37" s="71"/>
      <c r="C37" s="76"/>
      <c r="D37" s="76"/>
      <c r="E37" s="75"/>
      <c r="F37" s="75"/>
      <c r="G37" s="75"/>
      <c r="H37" s="75"/>
      <c r="I37" s="272">
        <f>IF(COUNT(Y6:Y34)&gt;0,AVERAGE(Y6:Y34),"")</f>
        <v>13.19077380952381</v>
      </c>
      <c r="J37" s="273"/>
      <c r="K37" s="273"/>
      <c r="L37" s="274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5"/>
      <c r="Y37" s="8"/>
      <c r="Z37" s="101"/>
      <c r="AA37" s="101"/>
      <c r="AB37" s="101"/>
      <c r="AC37" s="101"/>
      <c r="AD37" s="101"/>
      <c r="AE37" s="101"/>
      <c r="AF37" s="101"/>
      <c r="AG37" s="101"/>
      <c r="AH37" s="101"/>
      <c r="AI37" s="101"/>
      <c r="AJ37" s="101"/>
      <c r="AK37" s="101"/>
      <c r="AL37" s="101"/>
      <c r="AM37" s="101"/>
      <c r="AN37" s="101"/>
      <c r="AO37" s="101"/>
      <c r="AP37" s="101"/>
      <c r="AQ37" s="101"/>
      <c r="AR37" s="101"/>
      <c r="AS37" s="101"/>
      <c r="AT37" s="101"/>
      <c r="AU37" s="101"/>
      <c r="AV37" s="101"/>
    </row>
    <row r="38" spans="1:48" ht="15.75" thickBot="1" x14ac:dyDescent="0.3">
      <c r="A38" s="76"/>
      <c r="B38" s="76"/>
      <c r="C38" s="76"/>
      <c r="D38" s="76"/>
      <c r="E38" s="75"/>
      <c r="F38" s="75"/>
      <c r="G38" s="75"/>
      <c r="H38" s="75"/>
      <c r="I38" s="272"/>
      <c r="J38" s="273"/>
      <c r="K38" s="273"/>
      <c r="L38" s="274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5"/>
      <c r="Y38" s="8"/>
      <c r="Z38" s="101"/>
      <c r="AA38" s="101"/>
      <c r="AB38" s="101"/>
      <c r="AC38" s="101"/>
      <c r="AD38" s="101"/>
      <c r="AE38" s="101"/>
      <c r="AF38" s="101"/>
      <c r="AG38" s="101"/>
      <c r="AH38" s="101"/>
      <c r="AI38" s="101"/>
      <c r="AJ38" s="101"/>
      <c r="AK38" s="101"/>
      <c r="AL38" s="101"/>
      <c r="AM38" s="101"/>
      <c r="AN38" s="101"/>
      <c r="AO38" s="101"/>
      <c r="AP38" s="101"/>
      <c r="AQ38" s="101"/>
      <c r="AR38" s="101"/>
      <c r="AS38" s="101"/>
      <c r="AT38" s="101"/>
      <c r="AU38" s="101"/>
      <c r="AV38" s="101"/>
    </row>
    <row r="39" spans="1:48" x14ac:dyDescent="0.25">
      <c r="A39" s="76"/>
      <c r="B39" s="76"/>
      <c r="C39" s="76"/>
      <c r="D39" s="76"/>
      <c r="E39" s="75"/>
      <c r="F39" s="75"/>
      <c r="G39" s="75"/>
      <c r="H39" s="75"/>
      <c r="I39" s="75"/>
      <c r="J39" s="75"/>
      <c r="K39" s="75"/>
      <c r="L39" s="74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5"/>
      <c r="Y39" s="8"/>
      <c r="Z39" s="101"/>
      <c r="AA39" s="101"/>
      <c r="AB39" s="101"/>
      <c r="AC39" s="101"/>
      <c r="AD39" s="101"/>
      <c r="AE39" s="101"/>
      <c r="AF39" s="101"/>
      <c r="AG39" s="101"/>
      <c r="AH39" s="101"/>
      <c r="AI39" s="101"/>
      <c r="AJ39" s="101"/>
      <c r="AK39" s="101"/>
      <c r="AL39" s="101"/>
      <c r="AM39" s="101"/>
      <c r="AN39" s="101"/>
      <c r="AO39" s="101"/>
      <c r="AP39" s="101"/>
      <c r="AQ39" s="101"/>
      <c r="AR39" s="101"/>
      <c r="AS39" s="101"/>
      <c r="AT39" s="101"/>
      <c r="AU39" s="101"/>
      <c r="AV39" s="101"/>
    </row>
    <row r="40" spans="1:48" x14ac:dyDescent="0.25">
      <c r="A40" s="76"/>
      <c r="B40" s="76"/>
      <c r="C40" s="76"/>
      <c r="D40" s="76"/>
      <c r="E40" s="75"/>
      <c r="F40" s="75"/>
      <c r="G40" s="75"/>
      <c r="H40" s="75"/>
      <c r="I40" s="75"/>
      <c r="J40" s="75"/>
      <c r="K40" s="75"/>
      <c r="L40" s="74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5"/>
      <c r="Y40" s="8"/>
      <c r="Z40" s="101"/>
      <c r="AA40" s="101"/>
      <c r="AB40" s="101"/>
      <c r="AC40" s="101"/>
      <c r="AD40" s="101"/>
      <c r="AE40" s="101"/>
      <c r="AF40" s="101"/>
      <c r="AG40" s="101"/>
      <c r="AH40" s="101"/>
      <c r="AI40" s="101"/>
      <c r="AJ40" s="101"/>
      <c r="AK40" s="101"/>
      <c r="AL40" s="101"/>
      <c r="AM40" s="101"/>
      <c r="AN40" s="101"/>
      <c r="AO40" s="101"/>
      <c r="AP40" s="101"/>
      <c r="AQ40" s="101"/>
      <c r="AR40" s="101"/>
      <c r="AS40" s="101"/>
      <c r="AT40" s="101"/>
      <c r="AU40" s="101"/>
      <c r="AV40" s="101"/>
    </row>
    <row r="41" spans="1:48" x14ac:dyDescent="0.25">
      <c r="A41" s="76"/>
      <c r="B41" s="76"/>
      <c r="C41" s="76"/>
      <c r="D41" s="76"/>
      <c r="E41" s="75"/>
      <c r="F41" s="75"/>
      <c r="G41" s="75"/>
      <c r="H41" s="75"/>
      <c r="I41" s="75"/>
      <c r="J41" s="75"/>
      <c r="K41" s="75"/>
      <c r="L41" s="74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5"/>
      <c r="Y41" s="8"/>
      <c r="Z41" s="101"/>
      <c r="AA41" s="101"/>
      <c r="AB41" s="101"/>
      <c r="AC41" s="101"/>
      <c r="AD41" s="101"/>
      <c r="AE41" s="101"/>
      <c r="AF41" s="101"/>
      <c r="AG41" s="101"/>
      <c r="AH41" s="101"/>
      <c r="AI41" s="101"/>
      <c r="AJ41" s="101"/>
      <c r="AK41" s="101"/>
      <c r="AL41" s="101"/>
      <c r="AM41" s="101"/>
      <c r="AN41" s="101"/>
      <c r="AO41" s="101"/>
      <c r="AP41" s="101"/>
      <c r="AQ41" s="101"/>
      <c r="AR41" s="101"/>
      <c r="AS41" s="101"/>
      <c r="AT41" s="101"/>
      <c r="AU41" s="101"/>
      <c r="AV41" s="101"/>
    </row>
    <row r="42" spans="1:48" x14ac:dyDescent="0.25">
      <c r="A42" s="76"/>
      <c r="B42" s="76"/>
      <c r="C42" s="76"/>
      <c r="D42" s="76"/>
      <c r="E42" s="75"/>
      <c r="F42" s="75"/>
      <c r="G42" s="75"/>
      <c r="H42" s="75"/>
      <c r="I42" s="75"/>
      <c r="J42" s="75"/>
      <c r="K42" s="75"/>
      <c r="L42" s="74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5"/>
      <c r="Y42" s="8"/>
      <c r="Z42" s="101"/>
      <c r="AA42" s="101"/>
      <c r="AB42" s="101"/>
      <c r="AC42" s="101"/>
      <c r="AD42" s="101"/>
      <c r="AE42" s="101"/>
      <c r="AF42" s="101"/>
      <c r="AG42" s="101"/>
      <c r="AH42" s="101"/>
      <c r="AI42" s="101"/>
      <c r="AJ42" s="101"/>
      <c r="AK42" s="101"/>
      <c r="AL42" s="101"/>
      <c r="AM42" s="101"/>
      <c r="AN42" s="101"/>
      <c r="AO42" s="101"/>
      <c r="AP42" s="101"/>
      <c r="AQ42" s="101"/>
      <c r="AR42" s="101"/>
      <c r="AS42" s="101"/>
      <c r="AT42" s="101"/>
      <c r="AU42" s="101"/>
      <c r="AV42" s="101"/>
    </row>
    <row r="43" spans="1:48" x14ac:dyDescent="0.25">
      <c r="A43" s="76"/>
      <c r="B43" s="76"/>
      <c r="C43" s="76"/>
      <c r="D43" s="76"/>
      <c r="E43" s="75"/>
      <c r="F43" s="75"/>
      <c r="G43" s="75"/>
      <c r="H43" s="75"/>
      <c r="I43" s="75"/>
      <c r="J43" s="75"/>
      <c r="K43" s="75"/>
      <c r="L43" s="74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5"/>
      <c r="Y43" s="8"/>
      <c r="Z43" s="101"/>
      <c r="AA43" s="101"/>
      <c r="AB43" s="101"/>
      <c r="AC43" s="101"/>
      <c r="AD43" s="101"/>
      <c r="AE43" s="101"/>
      <c r="AF43" s="101"/>
      <c r="AG43" s="101"/>
      <c r="AH43" s="101"/>
      <c r="AI43" s="101"/>
      <c r="AJ43" s="101"/>
      <c r="AK43" s="101"/>
      <c r="AL43" s="101"/>
      <c r="AM43" s="101"/>
      <c r="AN43" s="101"/>
      <c r="AO43" s="101"/>
      <c r="AP43" s="101"/>
      <c r="AQ43" s="101"/>
      <c r="AR43" s="101"/>
      <c r="AS43" s="101"/>
      <c r="AT43" s="101"/>
      <c r="AU43" s="101"/>
      <c r="AV43" s="101"/>
    </row>
    <row r="44" spans="1:48" x14ac:dyDescent="0.25">
      <c r="A44" s="76"/>
      <c r="B44" s="76"/>
      <c r="C44" s="76"/>
      <c r="D44" s="76"/>
      <c r="E44" s="75"/>
      <c r="F44" s="75"/>
      <c r="G44" s="75"/>
      <c r="H44" s="75"/>
      <c r="I44" s="75"/>
      <c r="J44" s="75"/>
      <c r="K44" s="75"/>
      <c r="L44" s="74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5"/>
      <c r="Y44" s="8"/>
      <c r="Z44" s="101"/>
      <c r="AA44" s="101"/>
      <c r="AB44" s="101"/>
      <c r="AC44" s="101"/>
      <c r="AD44" s="101"/>
      <c r="AE44" s="101"/>
      <c r="AF44" s="101"/>
      <c r="AG44" s="101"/>
      <c r="AH44" s="101"/>
      <c r="AI44" s="101"/>
      <c r="AJ44" s="101"/>
      <c r="AK44" s="101"/>
      <c r="AL44" s="101"/>
      <c r="AM44" s="101"/>
      <c r="AN44" s="101"/>
      <c r="AO44" s="101"/>
      <c r="AP44" s="101"/>
      <c r="AQ44" s="101"/>
      <c r="AR44" s="101"/>
      <c r="AS44" s="101"/>
      <c r="AT44" s="101"/>
      <c r="AU44" s="101"/>
      <c r="AV44" s="101"/>
    </row>
    <row r="45" spans="1:48" x14ac:dyDescent="0.25">
      <c r="A45" s="76"/>
      <c r="B45" s="76"/>
      <c r="C45" s="76"/>
      <c r="D45" s="76"/>
      <c r="E45" s="75"/>
      <c r="F45" s="75"/>
      <c r="G45" s="75"/>
      <c r="H45" s="75"/>
      <c r="I45" s="75"/>
      <c r="J45" s="75"/>
      <c r="K45" s="75"/>
      <c r="L45" s="74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5"/>
      <c r="Y45" s="8"/>
      <c r="Z45" s="101"/>
      <c r="AA45" s="101"/>
      <c r="AB45" s="101"/>
      <c r="AC45" s="101"/>
      <c r="AD45" s="101"/>
      <c r="AE45" s="101"/>
      <c r="AF45" s="101"/>
      <c r="AG45" s="101"/>
      <c r="AH45" s="101"/>
      <c r="AI45" s="101"/>
      <c r="AJ45" s="101"/>
      <c r="AK45" s="101"/>
      <c r="AL45" s="101"/>
      <c r="AM45" s="101"/>
      <c r="AN45" s="101"/>
      <c r="AO45" s="101"/>
      <c r="AP45" s="101"/>
      <c r="AQ45" s="101"/>
      <c r="AR45" s="101"/>
      <c r="AS45" s="101"/>
      <c r="AT45" s="101"/>
      <c r="AU45" s="101"/>
      <c r="AV45" s="101"/>
    </row>
    <row r="46" spans="1:48" x14ac:dyDescent="0.25">
      <c r="A46" s="76"/>
      <c r="B46" s="76"/>
      <c r="C46" s="76"/>
      <c r="D46" s="76"/>
      <c r="E46" s="75"/>
      <c r="F46" s="75"/>
      <c r="G46" s="75"/>
      <c r="H46" s="75"/>
      <c r="I46" s="75"/>
      <c r="J46" s="75"/>
      <c r="K46" s="75"/>
      <c r="L46" s="74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5"/>
      <c r="Y46" s="8"/>
      <c r="Z46" s="101"/>
      <c r="AA46" s="101"/>
      <c r="AB46" s="101"/>
      <c r="AC46" s="101"/>
      <c r="AD46" s="101"/>
      <c r="AE46" s="101"/>
      <c r="AF46" s="101"/>
      <c r="AG46" s="101"/>
      <c r="AH46" s="101"/>
      <c r="AI46" s="101"/>
      <c r="AJ46" s="101"/>
      <c r="AK46" s="101"/>
      <c r="AL46" s="101"/>
      <c r="AM46" s="101"/>
      <c r="AN46" s="101"/>
      <c r="AO46" s="101"/>
      <c r="AP46" s="101"/>
      <c r="AQ46" s="101"/>
      <c r="AR46" s="101"/>
      <c r="AS46" s="101"/>
      <c r="AT46" s="101"/>
      <c r="AU46" s="101"/>
      <c r="AV46" s="101"/>
    </row>
    <row r="47" spans="1:48" x14ac:dyDescent="0.25">
      <c r="A47" s="76"/>
      <c r="B47" s="76"/>
      <c r="C47" s="76"/>
      <c r="D47" s="76"/>
      <c r="E47" s="75"/>
      <c r="F47" s="75"/>
      <c r="G47" s="75"/>
      <c r="H47" s="75"/>
      <c r="I47" s="75"/>
      <c r="J47" s="75"/>
      <c r="K47" s="75"/>
      <c r="L47" s="74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5"/>
      <c r="Y47" s="8"/>
      <c r="Z47" s="101"/>
      <c r="AA47" s="101"/>
      <c r="AB47" s="101"/>
      <c r="AC47" s="101"/>
      <c r="AD47" s="101"/>
      <c r="AE47" s="101"/>
      <c r="AF47" s="101"/>
      <c r="AG47" s="101"/>
      <c r="AH47" s="101"/>
      <c r="AI47" s="101"/>
      <c r="AJ47" s="101"/>
      <c r="AK47" s="101"/>
      <c r="AL47" s="101"/>
      <c r="AM47" s="101"/>
      <c r="AN47" s="101"/>
      <c r="AO47" s="101"/>
      <c r="AP47" s="101"/>
      <c r="AQ47" s="101"/>
      <c r="AR47" s="101"/>
      <c r="AS47" s="101"/>
      <c r="AT47" s="101"/>
      <c r="AU47" s="101"/>
      <c r="AV47" s="101"/>
    </row>
    <row r="48" spans="1:48" x14ac:dyDescent="0.25">
      <c r="A48" s="76"/>
      <c r="B48" s="76"/>
      <c r="C48" s="76"/>
      <c r="D48" s="76"/>
      <c r="E48" s="75"/>
      <c r="F48" s="75"/>
      <c r="G48" s="75"/>
      <c r="H48" s="75"/>
      <c r="I48" s="75"/>
      <c r="J48" s="75"/>
      <c r="K48" s="75"/>
      <c r="L48" s="74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5"/>
      <c r="Y48" s="8"/>
      <c r="Z48" s="101"/>
      <c r="AA48" s="101"/>
      <c r="AB48" s="101"/>
      <c r="AC48" s="101"/>
      <c r="AD48" s="101"/>
      <c r="AE48" s="101"/>
      <c r="AF48" s="101"/>
      <c r="AG48" s="101"/>
      <c r="AH48" s="101"/>
      <c r="AI48" s="101"/>
      <c r="AJ48" s="101"/>
      <c r="AK48" s="101"/>
      <c r="AL48" s="101"/>
      <c r="AM48" s="101"/>
      <c r="AN48" s="101"/>
      <c r="AO48" s="101"/>
      <c r="AP48" s="101"/>
      <c r="AQ48" s="101"/>
      <c r="AR48" s="101"/>
      <c r="AS48" s="101"/>
      <c r="AT48" s="101"/>
      <c r="AU48" s="101"/>
      <c r="AV48" s="101"/>
    </row>
    <row r="49" spans="1:48" x14ac:dyDescent="0.25">
      <c r="A49" s="76"/>
      <c r="B49" s="76"/>
      <c r="C49" s="76"/>
      <c r="D49" s="76"/>
      <c r="E49" s="75"/>
      <c r="F49" s="75"/>
      <c r="G49" s="75"/>
      <c r="H49" s="75"/>
      <c r="I49" s="75"/>
      <c r="J49" s="75"/>
      <c r="K49" s="75"/>
      <c r="L49" s="74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5"/>
      <c r="Y49" s="8"/>
      <c r="Z49" s="101"/>
      <c r="AA49" s="101"/>
      <c r="AB49" s="101"/>
      <c r="AC49" s="101"/>
      <c r="AD49" s="101"/>
      <c r="AE49" s="101"/>
      <c r="AF49" s="101"/>
      <c r="AG49" s="101"/>
      <c r="AH49" s="101"/>
      <c r="AI49" s="101"/>
      <c r="AJ49" s="101"/>
      <c r="AK49" s="101"/>
      <c r="AL49" s="101"/>
      <c r="AM49" s="101"/>
      <c r="AN49" s="101"/>
      <c r="AO49" s="101"/>
      <c r="AP49" s="101"/>
      <c r="AQ49" s="101"/>
      <c r="AR49" s="101"/>
      <c r="AS49" s="101"/>
      <c r="AT49" s="101"/>
      <c r="AU49" s="101"/>
      <c r="AV49" s="101"/>
    </row>
    <row r="50" spans="1:48" x14ac:dyDescent="0.25">
      <c r="A50" s="76"/>
      <c r="B50" s="76"/>
      <c r="C50" s="76"/>
      <c r="D50" s="76"/>
      <c r="E50" s="75"/>
      <c r="F50" s="75"/>
      <c r="G50" s="75"/>
      <c r="H50" s="75"/>
      <c r="I50" s="75"/>
      <c r="J50" s="75"/>
      <c r="K50" s="75"/>
      <c r="L50" s="74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5"/>
      <c r="Y50" s="8"/>
      <c r="Z50" s="101"/>
      <c r="AA50" s="101"/>
      <c r="AB50" s="101"/>
      <c r="AC50" s="101"/>
      <c r="AD50" s="101"/>
      <c r="AE50" s="101"/>
      <c r="AF50" s="101"/>
      <c r="AG50" s="101"/>
      <c r="AH50" s="101"/>
      <c r="AI50" s="101"/>
      <c r="AJ50" s="101"/>
      <c r="AK50" s="101"/>
      <c r="AL50" s="101"/>
      <c r="AM50" s="101"/>
      <c r="AN50" s="101"/>
      <c r="AO50" s="101"/>
      <c r="AP50" s="101"/>
      <c r="AQ50" s="101"/>
      <c r="AR50" s="101"/>
      <c r="AS50" s="101"/>
      <c r="AT50" s="101"/>
      <c r="AU50" s="101"/>
      <c r="AV50" s="101"/>
    </row>
    <row r="51" spans="1:48" x14ac:dyDescent="0.25">
      <c r="A51" s="76"/>
      <c r="B51" s="76"/>
      <c r="C51" s="76"/>
      <c r="D51" s="76"/>
      <c r="E51" s="75"/>
      <c r="F51" s="75"/>
      <c r="G51" s="75"/>
      <c r="H51" s="75"/>
      <c r="I51" s="75"/>
      <c r="J51" s="75"/>
      <c r="K51" s="75"/>
      <c r="L51" s="74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5"/>
      <c r="Y51" s="8"/>
      <c r="Z51" s="101"/>
      <c r="AA51" s="101"/>
      <c r="AB51" s="101"/>
      <c r="AC51" s="101"/>
      <c r="AD51" s="101"/>
      <c r="AE51" s="101"/>
      <c r="AF51" s="101"/>
      <c r="AG51" s="101"/>
      <c r="AH51" s="101"/>
      <c r="AI51" s="101"/>
      <c r="AJ51" s="101"/>
      <c r="AK51" s="101"/>
      <c r="AL51" s="101"/>
      <c r="AM51" s="101"/>
      <c r="AN51" s="101"/>
      <c r="AO51" s="101"/>
      <c r="AP51" s="101"/>
      <c r="AQ51" s="101"/>
      <c r="AR51" s="101"/>
      <c r="AS51" s="101"/>
      <c r="AT51" s="101"/>
      <c r="AU51" s="101"/>
      <c r="AV51" s="101"/>
    </row>
    <row r="52" spans="1:48" x14ac:dyDescent="0.25">
      <c r="A52" s="76"/>
      <c r="B52" s="76"/>
      <c r="C52" s="76"/>
      <c r="D52" s="76"/>
      <c r="E52" s="75"/>
      <c r="F52" s="75"/>
      <c r="G52" s="75"/>
      <c r="H52" s="75"/>
      <c r="I52" s="75"/>
      <c r="J52" s="75"/>
      <c r="K52" s="75"/>
      <c r="L52" s="74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5"/>
      <c r="Y52" s="8"/>
      <c r="Z52" s="101"/>
      <c r="AA52" s="101"/>
      <c r="AB52" s="101"/>
      <c r="AC52" s="101"/>
      <c r="AD52" s="101"/>
      <c r="AE52" s="101"/>
      <c r="AF52" s="101"/>
      <c r="AG52" s="101"/>
      <c r="AH52" s="101"/>
      <c r="AI52" s="101"/>
      <c r="AJ52" s="101"/>
      <c r="AK52" s="101"/>
      <c r="AL52" s="101"/>
      <c r="AM52" s="101"/>
      <c r="AN52" s="101"/>
      <c r="AO52" s="101"/>
      <c r="AP52" s="101"/>
      <c r="AQ52" s="101"/>
      <c r="AR52" s="101"/>
      <c r="AS52" s="101"/>
      <c r="AT52" s="101"/>
      <c r="AU52" s="101"/>
      <c r="AV52" s="101"/>
    </row>
    <row r="53" spans="1:48" x14ac:dyDescent="0.25">
      <c r="A53" s="76"/>
      <c r="B53" s="76"/>
      <c r="C53" s="76"/>
      <c r="D53" s="76"/>
      <c r="E53" s="75"/>
      <c r="F53" s="75"/>
      <c r="G53" s="75"/>
      <c r="H53" s="75"/>
      <c r="I53" s="75"/>
      <c r="J53" s="75"/>
      <c r="K53" s="75"/>
      <c r="L53" s="74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5"/>
      <c r="Y53" s="8"/>
      <c r="Z53" s="101"/>
      <c r="AA53" s="101"/>
      <c r="AB53" s="101"/>
      <c r="AC53" s="101"/>
      <c r="AD53" s="101"/>
      <c r="AE53" s="101"/>
      <c r="AF53" s="101"/>
      <c r="AG53" s="101"/>
      <c r="AH53" s="101"/>
      <c r="AI53" s="101"/>
      <c r="AJ53" s="101"/>
      <c r="AK53" s="101"/>
      <c r="AL53" s="101"/>
      <c r="AM53" s="101"/>
      <c r="AN53" s="101"/>
      <c r="AO53" s="101"/>
      <c r="AP53" s="101"/>
      <c r="AQ53" s="101"/>
      <c r="AR53" s="101"/>
      <c r="AS53" s="101"/>
      <c r="AT53" s="101"/>
      <c r="AU53" s="101"/>
      <c r="AV53" s="101"/>
    </row>
    <row r="54" spans="1:48" x14ac:dyDescent="0.25">
      <c r="A54" s="76"/>
      <c r="B54" s="76"/>
      <c r="C54" s="76"/>
      <c r="D54" s="76"/>
      <c r="E54" s="75"/>
      <c r="F54" s="75"/>
      <c r="G54" s="75"/>
      <c r="H54" s="75"/>
      <c r="I54" s="75"/>
      <c r="J54" s="75"/>
      <c r="K54" s="75"/>
      <c r="L54" s="74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5"/>
      <c r="Y54" s="8"/>
      <c r="Z54" s="101"/>
      <c r="AA54" s="101"/>
      <c r="AB54" s="101"/>
      <c r="AC54" s="101"/>
      <c r="AD54" s="101"/>
      <c r="AE54" s="101"/>
      <c r="AF54" s="101"/>
      <c r="AG54" s="101"/>
      <c r="AH54" s="101"/>
      <c r="AI54" s="101"/>
      <c r="AJ54" s="101"/>
      <c r="AK54" s="101"/>
      <c r="AL54" s="101"/>
      <c r="AM54" s="101"/>
      <c r="AN54" s="101"/>
      <c r="AO54" s="101"/>
      <c r="AP54" s="101"/>
      <c r="AQ54" s="101"/>
      <c r="AR54" s="101"/>
      <c r="AS54" s="101"/>
      <c r="AT54" s="101"/>
      <c r="AU54" s="101"/>
      <c r="AV54" s="101"/>
    </row>
    <row r="55" spans="1:48" x14ac:dyDescent="0.25">
      <c r="A55" s="76"/>
      <c r="B55" s="76"/>
      <c r="C55" s="76"/>
      <c r="D55" s="76"/>
      <c r="E55" s="75"/>
      <c r="F55" s="75"/>
      <c r="G55" s="75"/>
      <c r="H55" s="75"/>
      <c r="I55" s="75"/>
      <c r="J55" s="75"/>
      <c r="K55" s="75"/>
      <c r="L55" s="74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5"/>
      <c r="Y55" s="8"/>
      <c r="Z55" s="101"/>
      <c r="AA55" s="101"/>
      <c r="AB55" s="101"/>
      <c r="AC55" s="101"/>
      <c r="AD55" s="101"/>
      <c r="AE55" s="101"/>
      <c r="AF55" s="101"/>
      <c r="AG55" s="101"/>
      <c r="AH55" s="101"/>
      <c r="AI55" s="101"/>
      <c r="AJ55" s="101"/>
      <c r="AK55" s="101"/>
      <c r="AL55" s="101"/>
      <c r="AM55" s="101"/>
      <c r="AN55" s="101"/>
      <c r="AO55" s="101"/>
      <c r="AP55" s="101"/>
      <c r="AQ55" s="101"/>
      <c r="AR55" s="101"/>
      <c r="AS55" s="101"/>
      <c r="AT55" s="101"/>
      <c r="AU55" s="101"/>
      <c r="AV55" s="101"/>
    </row>
    <row r="56" spans="1:48" x14ac:dyDescent="0.25">
      <c r="A56" s="76"/>
      <c r="B56" s="76"/>
      <c r="C56" s="76"/>
      <c r="D56" s="76"/>
      <c r="E56" s="75"/>
      <c r="F56" s="75"/>
      <c r="G56" s="75"/>
      <c r="H56" s="75"/>
      <c r="I56" s="75"/>
      <c r="J56" s="75"/>
      <c r="K56" s="75"/>
      <c r="L56" s="74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5"/>
      <c r="Y56" s="8"/>
      <c r="Z56" s="101"/>
      <c r="AA56" s="101"/>
      <c r="AB56" s="101"/>
      <c r="AC56" s="101"/>
      <c r="AD56" s="101"/>
      <c r="AE56" s="101"/>
      <c r="AF56" s="101"/>
      <c r="AG56" s="101"/>
      <c r="AH56" s="101"/>
      <c r="AI56" s="101"/>
      <c r="AJ56" s="101"/>
      <c r="AK56" s="101"/>
      <c r="AL56" s="101"/>
      <c r="AM56" s="101"/>
      <c r="AN56" s="101"/>
      <c r="AO56" s="101"/>
      <c r="AP56" s="101"/>
      <c r="AQ56" s="101"/>
      <c r="AR56" s="101"/>
      <c r="AS56" s="101"/>
      <c r="AT56" s="101"/>
      <c r="AU56" s="101"/>
      <c r="AV56" s="101"/>
    </row>
    <row r="57" spans="1:48" x14ac:dyDescent="0.25">
      <c r="A57" s="76"/>
      <c r="B57" s="76"/>
      <c r="C57" s="76"/>
      <c r="D57" s="76"/>
      <c r="E57" s="75"/>
      <c r="F57" s="75"/>
      <c r="G57" s="75"/>
      <c r="H57" s="75"/>
      <c r="I57" s="75"/>
      <c r="J57" s="75"/>
      <c r="K57" s="75"/>
      <c r="L57" s="74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5"/>
      <c r="Y57" s="8"/>
      <c r="Z57" s="101"/>
      <c r="AA57" s="101"/>
      <c r="AB57" s="101"/>
      <c r="AC57" s="101"/>
      <c r="AD57" s="101"/>
      <c r="AE57" s="101"/>
      <c r="AF57" s="101"/>
      <c r="AG57" s="101"/>
      <c r="AH57" s="101"/>
      <c r="AI57" s="101"/>
      <c r="AJ57" s="101"/>
      <c r="AK57" s="101"/>
      <c r="AL57" s="101"/>
      <c r="AM57" s="101"/>
      <c r="AN57" s="101"/>
      <c r="AO57" s="101"/>
      <c r="AP57" s="101"/>
      <c r="AQ57" s="101"/>
      <c r="AR57" s="101"/>
      <c r="AS57" s="101"/>
      <c r="AT57" s="101"/>
      <c r="AU57" s="101"/>
      <c r="AV57" s="101"/>
    </row>
    <row r="58" spans="1:48" x14ac:dyDescent="0.25">
      <c r="A58" s="76"/>
      <c r="B58" s="76"/>
      <c r="C58" s="76"/>
      <c r="D58" s="76"/>
      <c r="E58" s="75"/>
      <c r="F58" s="75"/>
      <c r="G58" s="75"/>
      <c r="H58" s="75"/>
      <c r="I58" s="75"/>
      <c r="J58" s="75"/>
      <c r="K58" s="75"/>
      <c r="L58" s="74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5"/>
      <c r="Y58" s="8"/>
      <c r="Z58" s="101"/>
      <c r="AA58" s="101"/>
      <c r="AB58" s="101"/>
      <c r="AC58" s="101"/>
      <c r="AD58" s="101"/>
      <c r="AE58" s="101"/>
      <c r="AF58" s="101"/>
      <c r="AG58" s="101"/>
      <c r="AH58" s="101"/>
      <c r="AI58" s="101"/>
      <c r="AJ58" s="101"/>
      <c r="AK58" s="101"/>
      <c r="AL58" s="101"/>
      <c r="AM58" s="101"/>
      <c r="AN58" s="101"/>
      <c r="AO58" s="101"/>
      <c r="AP58" s="101"/>
      <c r="AQ58" s="101"/>
      <c r="AR58" s="101"/>
      <c r="AS58" s="101"/>
      <c r="AT58" s="101"/>
      <c r="AU58" s="101"/>
      <c r="AV58" s="101"/>
    </row>
    <row r="59" spans="1:48" x14ac:dyDescent="0.25">
      <c r="A59" s="76"/>
      <c r="B59" s="76"/>
      <c r="C59" s="76"/>
      <c r="D59" s="76"/>
      <c r="E59" s="75"/>
      <c r="F59" s="75"/>
      <c r="G59" s="75"/>
      <c r="H59" s="75"/>
      <c r="I59" s="75"/>
      <c r="J59" s="75"/>
      <c r="K59" s="75"/>
      <c r="L59" s="74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5"/>
      <c r="Y59" s="8"/>
      <c r="Z59" s="101"/>
      <c r="AA59" s="101"/>
      <c r="AB59" s="101"/>
      <c r="AC59" s="101"/>
      <c r="AD59" s="101"/>
      <c r="AE59" s="101"/>
      <c r="AF59" s="101"/>
      <c r="AG59" s="101"/>
      <c r="AH59" s="101"/>
      <c r="AI59" s="101"/>
      <c r="AJ59" s="101"/>
      <c r="AK59" s="101"/>
      <c r="AL59" s="101"/>
      <c r="AM59" s="101"/>
      <c r="AN59" s="101"/>
      <c r="AO59" s="101"/>
      <c r="AP59" s="101"/>
      <c r="AQ59" s="101"/>
      <c r="AR59" s="101"/>
      <c r="AS59" s="101"/>
      <c r="AT59" s="101"/>
      <c r="AU59" s="101"/>
      <c r="AV59" s="101"/>
    </row>
    <row r="60" spans="1:48" x14ac:dyDescent="0.25">
      <c r="A60" s="76"/>
      <c r="B60" s="76"/>
      <c r="C60" s="76"/>
      <c r="D60" s="76"/>
      <c r="E60" s="75"/>
      <c r="F60" s="75"/>
      <c r="G60" s="75"/>
      <c r="H60" s="75"/>
      <c r="I60" s="75"/>
      <c r="J60" s="75"/>
      <c r="K60" s="75"/>
      <c r="L60" s="74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5"/>
      <c r="Y60" s="8"/>
      <c r="Z60" s="101"/>
      <c r="AA60" s="101"/>
      <c r="AB60" s="101"/>
      <c r="AC60" s="101"/>
      <c r="AD60" s="101"/>
      <c r="AE60" s="101"/>
      <c r="AF60" s="101"/>
      <c r="AG60" s="101"/>
      <c r="AH60" s="101"/>
      <c r="AI60" s="101"/>
      <c r="AJ60" s="101"/>
      <c r="AK60" s="101"/>
      <c r="AL60" s="101"/>
      <c r="AM60" s="101"/>
      <c r="AN60" s="101"/>
      <c r="AO60" s="101"/>
      <c r="AP60" s="101"/>
      <c r="AQ60" s="101"/>
      <c r="AR60" s="101"/>
      <c r="AS60" s="101"/>
      <c r="AT60" s="101"/>
      <c r="AU60" s="101"/>
      <c r="AV60" s="101"/>
    </row>
    <row r="61" spans="1:48" x14ac:dyDescent="0.25">
      <c r="A61" s="76"/>
      <c r="B61" s="76"/>
      <c r="C61" s="76"/>
      <c r="D61" s="76"/>
      <c r="E61" s="75"/>
      <c r="F61" s="75"/>
      <c r="G61" s="75"/>
      <c r="H61" s="75"/>
      <c r="I61" s="75"/>
      <c r="J61" s="75"/>
      <c r="K61" s="75"/>
      <c r="L61" s="74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5"/>
      <c r="Y61" s="8"/>
      <c r="Z61" s="101"/>
      <c r="AA61" s="101"/>
      <c r="AB61" s="101"/>
      <c r="AC61" s="101"/>
      <c r="AD61" s="101"/>
      <c r="AE61" s="101"/>
      <c r="AF61" s="101"/>
      <c r="AG61" s="101"/>
      <c r="AH61" s="101"/>
      <c r="AI61" s="101"/>
      <c r="AJ61" s="101"/>
      <c r="AK61" s="101"/>
      <c r="AL61" s="101"/>
      <c r="AM61" s="101"/>
      <c r="AN61" s="101"/>
      <c r="AO61" s="101"/>
      <c r="AP61" s="101"/>
      <c r="AQ61" s="101"/>
      <c r="AR61" s="101"/>
      <c r="AS61" s="101"/>
      <c r="AT61" s="101"/>
      <c r="AU61" s="101"/>
      <c r="AV61" s="101"/>
    </row>
    <row r="62" spans="1:48" x14ac:dyDescent="0.25">
      <c r="A62" s="76"/>
      <c r="B62" s="76"/>
      <c r="C62" s="76"/>
      <c r="D62" s="76"/>
      <c r="E62" s="75"/>
      <c r="F62" s="75"/>
      <c r="G62" s="75"/>
      <c r="H62" s="75"/>
      <c r="I62" s="75"/>
      <c r="J62" s="75"/>
      <c r="K62" s="75"/>
      <c r="L62" s="74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5"/>
      <c r="Y62" s="8"/>
      <c r="Z62" s="101"/>
      <c r="AA62" s="101"/>
      <c r="AB62" s="101"/>
      <c r="AC62" s="101"/>
      <c r="AD62" s="101"/>
      <c r="AE62" s="101"/>
      <c r="AF62" s="101"/>
      <c r="AG62" s="101"/>
      <c r="AH62" s="101"/>
      <c r="AI62" s="101"/>
      <c r="AJ62" s="101"/>
      <c r="AK62" s="101"/>
      <c r="AL62" s="101"/>
      <c r="AM62" s="101"/>
      <c r="AN62" s="101"/>
      <c r="AO62" s="101"/>
      <c r="AP62" s="101"/>
      <c r="AQ62" s="101"/>
      <c r="AR62" s="101"/>
      <c r="AS62" s="101"/>
      <c r="AT62" s="101"/>
      <c r="AU62" s="101"/>
      <c r="AV62" s="101"/>
    </row>
    <row r="63" spans="1:48" x14ac:dyDescent="0.25">
      <c r="A63" s="76"/>
      <c r="B63" s="76"/>
      <c r="C63" s="76"/>
      <c r="D63" s="76"/>
      <c r="E63" s="75"/>
      <c r="F63" s="75"/>
      <c r="G63" s="75"/>
      <c r="H63" s="75"/>
      <c r="I63" s="75"/>
      <c r="J63" s="75"/>
      <c r="K63" s="75"/>
      <c r="L63" s="74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5"/>
      <c r="Y63" s="8"/>
      <c r="Z63" s="101"/>
      <c r="AA63" s="101"/>
      <c r="AB63" s="101"/>
      <c r="AC63" s="101"/>
      <c r="AD63" s="101"/>
      <c r="AE63" s="101"/>
      <c r="AF63" s="101"/>
      <c r="AG63" s="101"/>
      <c r="AH63" s="101"/>
      <c r="AI63" s="101"/>
      <c r="AJ63" s="101"/>
      <c r="AK63" s="101"/>
      <c r="AL63" s="101"/>
      <c r="AM63" s="101"/>
      <c r="AN63" s="101"/>
      <c r="AO63" s="101"/>
      <c r="AP63" s="101"/>
      <c r="AQ63" s="101"/>
      <c r="AR63" s="101"/>
      <c r="AS63" s="101"/>
      <c r="AT63" s="101"/>
      <c r="AU63" s="101"/>
      <c r="AV63" s="101"/>
    </row>
    <row r="64" spans="1:48" x14ac:dyDescent="0.25">
      <c r="A64" s="76"/>
      <c r="B64" s="76"/>
      <c r="C64" s="76"/>
      <c r="D64" s="76"/>
      <c r="E64" s="75"/>
      <c r="F64" s="75"/>
      <c r="G64" s="75"/>
      <c r="H64" s="75"/>
      <c r="I64" s="75"/>
      <c r="J64" s="75"/>
      <c r="K64" s="75"/>
      <c r="L64" s="74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5"/>
      <c r="Y64" s="8"/>
      <c r="Z64" s="101"/>
      <c r="AA64" s="101"/>
      <c r="AB64" s="101"/>
      <c r="AC64" s="101"/>
      <c r="AD64" s="101"/>
      <c r="AE64" s="101"/>
      <c r="AF64" s="101"/>
      <c r="AG64" s="101"/>
      <c r="AH64" s="101"/>
      <c r="AI64" s="101"/>
      <c r="AJ64" s="101"/>
      <c r="AK64" s="101"/>
      <c r="AL64" s="101"/>
      <c r="AM64" s="101"/>
      <c r="AN64" s="101"/>
      <c r="AO64" s="101"/>
      <c r="AP64" s="101"/>
      <c r="AQ64" s="101"/>
      <c r="AR64" s="101"/>
      <c r="AS64" s="101"/>
      <c r="AT64" s="101"/>
      <c r="AU64" s="101"/>
      <c r="AV64" s="101"/>
    </row>
    <row r="65" spans="1:48" x14ac:dyDescent="0.25">
      <c r="A65" s="76"/>
      <c r="B65" s="76"/>
      <c r="C65" s="76"/>
      <c r="D65" s="76"/>
      <c r="E65" s="75"/>
      <c r="F65" s="75"/>
      <c r="G65" s="75"/>
      <c r="H65" s="75"/>
      <c r="I65" s="75"/>
      <c r="J65" s="75"/>
      <c r="K65" s="75"/>
      <c r="L65" s="74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5"/>
      <c r="Y65" s="8"/>
      <c r="Z65" s="101"/>
      <c r="AA65" s="101"/>
      <c r="AB65" s="101"/>
      <c r="AC65" s="101"/>
      <c r="AD65" s="101"/>
      <c r="AE65" s="101"/>
      <c r="AF65" s="101"/>
      <c r="AG65" s="101"/>
      <c r="AH65" s="101"/>
      <c r="AI65" s="101"/>
      <c r="AJ65" s="101"/>
      <c r="AK65" s="101"/>
      <c r="AL65" s="101"/>
      <c r="AM65" s="101"/>
      <c r="AN65" s="101"/>
      <c r="AO65" s="101"/>
      <c r="AP65" s="101"/>
      <c r="AQ65" s="101"/>
      <c r="AR65" s="101"/>
      <c r="AS65" s="101"/>
      <c r="AT65" s="101"/>
      <c r="AU65" s="101"/>
      <c r="AV65" s="101"/>
    </row>
    <row r="66" spans="1:48" x14ac:dyDescent="0.25">
      <c r="A66" s="76"/>
      <c r="B66" s="76"/>
      <c r="C66" s="76"/>
      <c r="D66" s="76"/>
      <c r="E66" s="75"/>
      <c r="F66" s="75"/>
      <c r="G66" s="75"/>
      <c r="H66" s="75"/>
      <c r="I66" s="75"/>
      <c r="J66" s="75"/>
      <c r="K66" s="75"/>
      <c r="L66" s="74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5"/>
      <c r="Y66" s="8"/>
      <c r="Z66" s="101"/>
      <c r="AA66" s="101"/>
      <c r="AB66" s="101"/>
      <c r="AC66" s="101"/>
      <c r="AD66" s="101"/>
      <c r="AE66" s="101"/>
      <c r="AF66" s="101"/>
      <c r="AG66" s="101"/>
      <c r="AH66" s="101"/>
      <c r="AI66" s="101"/>
      <c r="AJ66" s="101"/>
      <c r="AK66" s="101"/>
      <c r="AL66" s="101"/>
      <c r="AM66" s="101"/>
      <c r="AN66" s="101"/>
      <c r="AO66" s="101"/>
      <c r="AP66" s="101"/>
      <c r="AQ66" s="101"/>
      <c r="AR66" s="101"/>
      <c r="AS66" s="101"/>
      <c r="AT66" s="101"/>
      <c r="AU66" s="101"/>
      <c r="AV66" s="101"/>
    </row>
    <row r="67" spans="1:48" x14ac:dyDescent="0.25">
      <c r="A67" s="76"/>
      <c r="B67" s="76"/>
      <c r="C67" s="76"/>
      <c r="D67" s="76"/>
      <c r="E67" s="75"/>
      <c r="F67" s="75"/>
      <c r="G67" s="75"/>
      <c r="H67" s="75"/>
      <c r="I67" s="75"/>
      <c r="J67" s="75"/>
      <c r="K67" s="75"/>
      <c r="L67" s="74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5"/>
      <c r="Y67" s="8"/>
      <c r="Z67" s="101"/>
      <c r="AA67" s="101"/>
      <c r="AB67" s="101"/>
      <c r="AC67" s="101"/>
      <c r="AD67" s="101"/>
      <c r="AE67" s="101"/>
      <c r="AF67" s="101"/>
      <c r="AG67" s="101"/>
      <c r="AH67" s="101"/>
      <c r="AI67" s="101"/>
      <c r="AJ67" s="101"/>
      <c r="AK67" s="101"/>
      <c r="AL67" s="101"/>
      <c r="AM67" s="101"/>
      <c r="AN67" s="101"/>
      <c r="AO67" s="101"/>
      <c r="AP67" s="101"/>
      <c r="AQ67" s="101"/>
      <c r="AR67" s="101"/>
      <c r="AS67" s="101"/>
      <c r="AT67" s="101"/>
      <c r="AU67" s="101"/>
      <c r="AV67" s="101"/>
    </row>
    <row r="68" spans="1:48" x14ac:dyDescent="0.25">
      <c r="A68" s="76"/>
      <c r="B68" s="76"/>
      <c r="C68" s="76"/>
      <c r="D68" s="76"/>
      <c r="E68" s="75"/>
      <c r="F68" s="75"/>
      <c r="G68" s="75"/>
      <c r="H68" s="75"/>
      <c r="I68" s="75"/>
      <c r="J68" s="75"/>
      <c r="K68" s="75"/>
      <c r="L68" s="74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5"/>
      <c r="Y68" s="8"/>
      <c r="Z68" s="101"/>
      <c r="AA68" s="101"/>
      <c r="AB68" s="101"/>
      <c r="AC68" s="101"/>
      <c r="AD68" s="101"/>
      <c r="AE68" s="101"/>
      <c r="AF68" s="101"/>
      <c r="AG68" s="101"/>
      <c r="AH68" s="101"/>
      <c r="AI68" s="101"/>
      <c r="AJ68" s="101"/>
      <c r="AK68" s="101"/>
      <c r="AL68" s="101"/>
      <c r="AM68" s="101"/>
      <c r="AN68" s="101"/>
      <c r="AO68" s="101"/>
      <c r="AP68" s="101"/>
      <c r="AQ68" s="101"/>
      <c r="AR68" s="101"/>
      <c r="AS68" s="101"/>
      <c r="AT68" s="101"/>
      <c r="AU68" s="101"/>
      <c r="AV68" s="101"/>
    </row>
    <row r="69" spans="1:48" x14ac:dyDescent="0.25">
      <c r="A69" s="76"/>
      <c r="B69" s="76"/>
      <c r="C69" s="76"/>
      <c r="D69" s="76"/>
      <c r="E69" s="75"/>
      <c r="F69" s="75"/>
      <c r="G69" s="75"/>
      <c r="H69" s="75"/>
      <c r="I69" s="75"/>
      <c r="J69" s="75"/>
      <c r="K69" s="75"/>
      <c r="L69" s="74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5"/>
      <c r="Y69" s="8"/>
      <c r="Z69" s="101"/>
      <c r="AA69" s="101"/>
      <c r="AB69" s="101"/>
      <c r="AC69" s="101"/>
      <c r="AD69" s="101"/>
      <c r="AE69" s="101"/>
      <c r="AF69" s="101"/>
      <c r="AG69" s="101"/>
      <c r="AH69" s="101"/>
      <c r="AI69" s="101"/>
      <c r="AJ69" s="101"/>
      <c r="AK69" s="101"/>
      <c r="AL69" s="101"/>
      <c r="AM69" s="101"/>
      <c r="AN69" s="101"/>
      <c r="AO69" s="101"/>
      <c r="AP69" s="101"/>
      <c r="AQ69" s="101"/>
      <c r="AR69" s="101"/>
      <c r="AS69" s="101"/>
      <c r="AT69" s="101"/>
      <c r="AU69" s="101"/>
      <c r="AV69" s="101"/>
    </row>
    <row r="70" spans="1:48" x14ac:dyDescent="0.25">
      <c r="A70" s="76"/>
      <c r="B70" s="76"/>
      <c r="C70" s="76"/>
      <c r="D70" s="76"/>
      <c r="E70" s="75"/>
      <c r="F70" s="75"/>
      <c r="G70" s="75"/>
      <c r="H70" s="75"/>
      <c r="I70" s="75"/>
      <c r="J70" s="75"/>
      <c r="K70" s="75"/>
      <c r="L70" s="74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5"/>
      <c r="Y70" s="8"/>
      <c r="Z70" s="101"/>
      <c r="AA70" s="101"/>
      <c r="AB70" s="101"/>
      <c r="AC70" s="101"/>
      <c r="AD70" s="101"/>
      <c r="AE70" s="101"/>
      <c r="AF70" s="101"/>
      <c r="AG70" s="101"/>
      <c r="AH70" s="101"/>
      <c r="AI70" s="101"/>
      <c r="AJ70" s="101"/>
      <c r="AK70" s="101"/>
      <c r="AL70" s="101"/>
      <c r="AM70" s="101"/>
      <c r="AN70" s="101"/>
      <c r="AO70" s="101"/>
      <c r="AP70" s="101"/>
      <c r="AQ70" s="101"/>
      <c r="AR70" s="101"/>
      <c r="AS70" s="101"/>
      <c r="AT70" s="101"/>
      <c r="AU70" s="101"/>
      <c r="AV70" s="101"/>
    </row>
    <row r="71" spans="1:48" x14ac:dyDescent="0.25">
      <c r="A71" s="76"/>
      <c r="B71" s="76"/>
      <c r="C71" s="76"/>
      <c r="D71" s="76"/>
      <c r="E71" s="75"/>
      <c r="F71" s="75"/>
      <c r="G71" s="75"/>
      <c r="H71" s="75"/>
      <c r="I71" s="75"/>
      <c r="J71" s="75"/>
      <c r="K71" s="75"/>
      <c r="L71" s="74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5"/>
      <c r="Y71" s="8"/>
      <c r="Z71" s="101"/>
      <c r="AA71" s="101"/>
      <c r="AB71" s="101"/>
      <c r="AC71" s="101"/>
      <c r="AD71" s="101"/>
      <c r="AE71" s="101"/>
      <c r="AF71" s="101"/>
      <c r="AG71" s="101"/>
      <c r="AH71" s="101"/>
      <c r="AI71" s="101"/>
      <c r="AJ71" s="101"/>
      <c r="AK71" s="101"/>
      <c r="AL71" s="101"/>
      <c r="AM71" s="101"/>
      <c r="AN71" s="101"/>
      <c r="AO71" s="101"/>
      <c r="AP71" s="101"/>
      <c r="AQ71" s="101"/>
      <c r="AR71" s="101"/>
      <c r="AS71" s="101"/>
      <c r="AT71" s="101"/>
      <c r="AU71" s="101"/>
      <c r="AV71" s="101"/>
    </row>
    <row r="72" spans="1:48" x14ac:dyDescent="0.25">
      <c r="A72" s="76"/>
      <c r="B72" s="76"/>
      <c r="C72" s="76"/>
      <c r="D72" s="76"/>
      <c r="E72" s="75"/>
      <c r="F72" s="75"/>
      <c r="G72" s="75"/>
      <c r="H72" s="75"/>
      <c r="I72" s="75"/>
      <c r="J72" s="75"/>
      <c r="K72" s="75"/>
      <c r="L72" s="74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5"/>
      <c r="Y72" s="8"/>
      <c r="Z72" s="101"/>
      <c r="AA72" s="101"/>
      <c r="AB72" s="101"/>
      <c r="AC72" s="101"/>
      <c r="AD72" s="101"/>
      <c r="AE72" s="101"/>
      <c r="AF72" s="101"/>
      <c r="AG72" s="101"/>
      <c r="AH72" s="101"/>
      <c r="AI72" s="101"/>
      <c r="AJ72" s="101"/>
      <c r="AK72" s="101"/>
      <c r="AL72" s="101"/>
      <c r="AM72" s="101"/>
      <c r="AN72" s="101"/>
      <c r="AO72" s="101"/>
      <c r="AP72" s="101"/>
      <c r="AQ72" s="101"/>
      <c r="AR72" s="101"/>
      <c r="AS72" s="101"/>
      <c r="AT72" s="101"/>
      <c r="AU72" s="101"/>
      <c r="AV72" s="101"/>
    </row>
    <row r="73" spans="1:48" x14ac:dyDescent="0.25">
      <c r="A73" s="76"/>
      <c r="B73" s="76"/>
      <c r="C73" s="76"/>
      <c r="D73" s="76"/>
      <c r="E73" s="75"/>
      <c r="F73" s="75"/>
      <c r="G73" s="75"/>
      <c r="H73" s="75"/>
      <c r="I73" s="75"/>
      <c r="J73" s="75"/>
      <c r="K73" s="75"/>
      <c r="L73" s="74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5"/>
      <c r="Y73" s="8"/>
      <c r="Z73" s="101"/>
      <c r="AA73" s="101"/>
      <c r="AB73" s="101"/>
      <c r="AC73" s="101"/>
      <c r="AD73" s="101"/>
      <c r="AE73" s="101"/>
      <c r="AF73" s="101"/>
      <c r="AG73" s="101"/>
      <c r="AH73" s="101"/>
      <c r="AI73" s="101"/>
      <c r="AJ73" s="101"/>
      <c r="AK73" s="101"/>
      <c r="AL73" s="101"/>
      <c r="AM73" s="101"/>
      <c r="AN73" s="101"/>
      <c r="AO73" s="101"/>
      <c r="AP73" s="101"/>
      <c r="AQ73" s="101"/>
      <c r="AR73" s="101"/>
      <c r="AS73" s="101"/>
      <c r="AT73" s="101"/>
      <c r="AU73" s="101"/>
      <c r="AV73" s="101"/>
    </row>
  </sheetData>
  <sheetProtection sheet="1" objects="1" scenarios="1"/>
  <mergeCells count="27">
    <mergeCell ref="I36:L36"/>
    <mergeCell ref="I37:L38"/>
    <mergeCell ref="A1:C2"/>
    <mergeCell ref="A3:C4"/>
    <mergeCell ref="O1:O5"/>
    <mergeCell ref="D1:D5"/>
    <mergeCell ref="E1:E5"/>
    <mergeCell ref="F1:F5"/>
    <mergeCell ref="G1:G5"/>
    <mergeCell ref="H1:H5"/>
    <mergeCell ref="I1:I5"/>
    <mergeCell ref="J1:J5"/>
    <mergeCell ref="K1:K5"/>
    <mergeCell ref="L1:L5"/>
    <mergeCell ref="M1:M5"/>
    <mergeCell ref="N1:N5"/>
    <mergeCell ref="AB5:AH23"/>
    <mergeCell ref="Y1:Y5"/>
    <mergeCell ref="P1:P5"/>
    <mergeCell ref="Q1:Q5"/>
    <mergeCell ref="R1:R5"/>
    <mergeCell ref="S1:S5"/>
    <mergeCell ref="T1:T5"/>
    <mergeCell ref="X1:X5"/>
    <mergeCell ref="U1:U5"/>
    <mergeCell ref="V1:V5"/>
    <mergeCell ref="W1:W5"/>
  </mergeCells>
  <conditionalFormatting sqref="D6:W34">
    <cfRule type="colorScale" priority="1">
      <colorScale>
        <cfvo type="num" val="0"/>
        <cfvo type="num" val="10"/>
        <cfvo type="num" val="16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AI113"/>
  <sheetViews>
    <sheetView zoomScaleNormal="100" workbookViewId="0"/>
  </sheetViews>
  <sheetFormatPr baseColWidth="10" defaultRowHeight="15" x14ac:dyDescent="0.25"/>
  <cols>
    <col min="1" max="1" width="2.42578125" style="186" customWidth="1"/>
    <col min="2" max="2" width="27.7109375" style="187" customWidth="1"/>
    <col min="3" max="3" width="11.42578125" style="186" customWidth="1"/>
    <col min="4" max="11" width="11.42578125" style="188" customWidth="1"/>
    <col min="12" max="12" width="11.42578125" style="187" customWidth="1"/>
    <col min="13" max="13" width="17.5703125" style="189" bestFit="1" customWidth="1"/>
    <col min="14" max="23" width="11.42578125" style="32"/>
    <col min="24" max="35" width="11.42578125" style="41"/>
  </cols>
  <sheetData>
    <row r="1" spans="1:35" ht="39.950000000000003" customHeight="1" thickTop="1" thickBot="1" x14ac:dyDescent="0.3">
      <c r="A1" s="139"/>
      <c r="B1" s="336" t="s">
        <v>173</v>
      </c>
      <c r="C1" s="337"/>
      <c r="D1" s="337"/>
      <c r="E1" s="337"/>
      <c r="F1" s="337"/>
      <c r="G1" s="337"/>
      <c r="H1" s="337"/>
      <c r="I1" s="338"/>
      <c r="J1" s="191" t="s">
        <v>175</v>
      </c>
      <c r="K1" s="284" t="s">
        <v>174</v>
      </c>
      <c r="L1" s="284"/>
      <c r="M1" s="284"/>
      <c r="N1" s="284"/>
      <c r="O1" s="284"/>
      <c r="P1" s="284"/>
      <c r="Q1" s="284"/>
      <c r="R1" s="40"/>
      <c r="S1" s="40"/>
      <c r="T1" s="40"/>
      <c r="U1" s="40"/>
      <c r="V1" s="40"/>
      <c r="W1" s="40"/>
      <c r="X1" s="101"/>
      <c r="Y1" s="101"/>
      <c r="Z1" s="101"/>
      <c r="AA1" s="101"/>
      <c r="AB1" s="101"/>
      <c r="AC1" s="101"/>
      <c r="AD1" s="101"/>
      <c r="AE1" s="101"/>
    </row>
    <row r="2" spans="1:35" ht="39.950000000000003" customHeight="1" thickTop="1" x14ac:dyDescent="0.25">
      <c r="A2" s="142"/>
      <c r="B2" s="339" t="str">
        <f>Orth!C1</f>
        <v>Période 1 - septembre-octobre</v>
      </c>
      <c r="C2" s="339"/>
      <c r="D2" s="339"/>
      <c r="E2" s="339"/>
      <c r="F2" s="339"/>
      <c r="G2" s="339"/>
      <c r="H2" s="339"/>
      <c r="I2" s="339"/>
      <c r="J2" s="143"/>
      <c r="K2" s="143"/>
      <c r="L2" s="140"/>
      <c r="M2" s="141"/>
      <c r="N2" s="40"/>
      <c r="O2" s="40"/>
      <c r="P2" s="40"/>
      <c r="Q2" s="40"/>
      <c r="R2" s="40"/>
      <c r="S2" s="40"/>
      <c r="T2" s="40"/>
      <c r="U2" s="40"/>
      <c r="V2" s="40"/>
      <c r="W2" s="40"/>
      <c r="X2" s="101"/>
      <c r="Y2" s="101"/>
      <c r="Z2" s="101"/>
      <c r="AA2" s="101"/>
      <c r="AB2" s="101"/>
      <c r="AC2" s="101"/>
      <c r="AD2" s="101"/>
      <c r="AE2" s="101"/>
    </row>
    <row r="3" spans="1:35" ht="15" customHeight="1" thickBot="1" x14ac:dyDescent="0.3">
      <c r="A3" s="144"/>
      <c r="B3" s="144"/>
      <c r="C3" s="144"/>
      <c r="D3" s="145"/>
      <c r="E3" s="145"/>
      <c r="F3" s="145"/>
      <c r="G3" s="145"/>
      <c r="H3" s="145"/>
      <c r="I3" s="145"/>
      <c r="J3" s="145"/>
      <c r="K3" s="146"/>
      <c r="L3" s="144"/>
      <c r="M3" s="141"/>
      <c r="N3" s="40"/>
      <c r="O3" s="40"/>
      <c r="P3" s="40"/>
      <c r="Q3" s="40"/>
      <c r="R3" s="40"/>
      <c r="S3" s="40"/>
      <c r="T3" s="40"/>
      <c r="U3" s="40"/>
      <c r="V3" s="40"/>
      <c r="W3" s="40"/>
      <c r="X3" s="101"/>
      <c r="Y3" s="101"/>
      <c r="Z3" s="101"/>
      <c r="AA3" s="101"/>
      <c r="AB3" s="101"/>
      <c r="AC3" s="101"/>
      <c r="AD3" s="101"/>
      <c r="AE3" s="101"/>
    </row>
    <row r="4" spans="1:35" ht="24.95" customHeight="1" thickTop="1" thickBot="1" x14ac:dyDescent="0.3">
      <c r="A4" s="142"/>
      <c r="B4" s="295" t="s">
        <v>86</v>
      </c>
      <c r="C4" s="296"/>
      <c r="D4" s="296"/>
      <c r="E4" s="296"/>
      <c r="F4" s="296"/>
      <c r="G4" s="296"/>
      <c r="H4" s="296"/>
      <c r="I4" s="297"/>
      <c r="J4" s="143"/>
      <c r="K4" s="143"/>
      <c r="L4" s="146"/>
      <c r="M4" s="141"/>
      <c r="N4" s="40"/>
      <c r="O4" s="40"/>
      <c r="P4" s="40"/>
      <c r="Q4" s="40"/>
      <c r="R4" s="40"/>
      <c r="S4" s="40"/>
      <c r="T4" s="40"/>
      <c r="U4" s="40"/>
      <c r="V4" s="40"/>
      <c r="W4" s="40"/>
      <c r="X4" s="101"/>
      <c r="Y4" s="101"/>
      <c r="Z4" s="101"/>
      <c r="AA4" s="101"/>
      <c r="AB4" s="101"/>
      <c r="AC4" s="101"/>
      <c r="AD4" s="101"/>
      <c r="AE4" s="101"/>
    </row>
    <row r="5" spans="1:35" ht="9.9499999999999993" customHeight="1" thickTop="1" thickBot="1" x14ac:dyDescent="0.3">
      <c r="A5" s="142"/>
      <c r="B5" s="147"/>
      <c r="C5" s="142"/>
      <c r="D5" s="148"/>
      <c r="E5" s="148"/>
      <c r="F5" s="148"/>
      <c r="G5" s="148"/>
      <c r="H5" s="148"/>
      <c r="I5" s="148"/>
      <c r="J5" s="143"/>
      <c r="K5" s="143"/>
      <c r="L5" s="146"/>
      <c r="M5" s="141"/>
      <c r="N5" s="40"/>
      <c r="O5" s="40"/>
      <c r="P5" s="40"/>
      <c r="Q5" s="40"/>
      <c r="R5" s="40"/>
      <c r="S5" s="40"/>
      <c r="T5" s="40"/>
      <c r="U5" s="40"/>
      <c r="V5" s="40"/>
      <c r="W5" s="40"/>
      <c r="X5" s="101"/>
      <c r="Y5" s="101"/>
      <c r="Z5" s="101"/>
      <c r="AA5" s="101"/>
      <c r="AB5" s="101"/>
      <c r="AC5" s="101"/>
      <c r="AD5" s="101"/>
      <c r="AE5" s="101"/>
    </row>
    <row r="6" spans="1:35" ht="32.1" customHeight="1" x14ac:dyDescent="0.25">
      <c r="A6" s="142"/>
      <c r="B6" s="317"/>
      <c r="C6" s="309" t="s">
        <v>87</v>
      </c>
      <c r="D6" s="310"/>
      <c r="E6" s="310"/>
      <c r="F6" s="310"/>
      <c r="G6" s="311"/>
      <c r="H6" s="149" t="s">
        <v>88</v>
      </c>
      <c r="I6" s="150" t="s">
        <v>133</v>
      </c>
      <c r="J6" s="143"/>
      <c r="K6" s="143"/>
      <c r="L6" s="146"/>
      <c r="M6" s="141"/>
      <c r="N6" s="40"/>
      <c r="O6" s="40"/>
      <c r="P6" s="40"/>
      <c r="Q6" s="40"/>
      <c r="R6" s="40"/>
      <c r="S6" s="40"/>
      <c r="T6" s="40"/>
      <c r="U6" s="40"/>
      <c r="V6" s="40"/>
      <c r="W6" s="40"/>
      <c r="X6" s="101"/>
      <c r="Y6" s="101"/>
      <c r="Z6" s="101"/>
      <c r="AA6" s="101"/>
      <c r="AB6" s="101"/>
      <c r="AC6" s="101"/>
      <c r="AD6" s="101"/>
      <c r="AE6" s="101"/>
    </row>
    <row r="7" spans="1:35" ht="24.95" customHeight="1" thickBot="1" x14ac:dyDescent="0.3">
      <c r="A7" s="142"/>
      <c r="B7" s="317"/>
      <c r="C7" s="312" t="s">
        <v>89</v>
      </c>
      <c r="D7" s="313"/>
      <c r="E7" s="313"/>
      <c r="F7" s="313"/>
      <c r="G7" s="314"/>
      <c r="H7" s="151" t="s">
        <v>89</v>
      </c>
      <c r="I7" s="152" t="s">
        <v>89</v>
      </c>
      <c r="J7" s="143"/>
      <c r="K7" s="143"/>
      <c r="L7" s="146"/>
      <c r="M7" s="141" t="str">
        <f>B1</f>
        <v>NOM 01 Prénom 01</v>
      </c>
      <c r="N7" s="40"/>
      <c r="O7" s="40"/>
      <c r="P7" s="40"/>
      <c r="Q7" s="40"/>
      <c r="R7" s="40"/>
      <c r="S7" s="40"/>
      <c r="T7" s="40"/>
      <c r="U7" s="40"/>
      <c r="V7" s="40"/>
      <c r="W7" s="40"/>
      <c r="X7" s="101"/>
      <c r="Y7" s="101"/>
      <c r="Z7" s="101"/>
      <c r="AA7" s="101"/>
      <c r="AB7" s="101"/>
      <c r="AC7" s="101"/>
      <c r="AD7" s="101"/>
      <c r="AE7" s="101"/>
    </row>
    <row r="8" spans="1:35" ht="24.95" customHeight="1" x14ac:dyDescent="0.25">
      <c r="A8" s="142"/>
      <c r="B8" s="153" t="s">
        <v>5</v>
      </c>
      <c r="C8" s="154">
        <f>IF(AND($B$1=$M$7,Bulletins!$B$2=Orth!$C$1),VLOOKUP(Bulletins!$B$1,Orth!$C$4:$L$32,2,FALSE),"")</f>
        <v>19</v>
      </c>
      <c r="D8" s="155">
        <f>IF(AND($B$1=$M$7,Bulletins!$B$2=Orth!$C$1),VLOOKUP(Bulletins!$B$1,Orth!$C$4:$L$32,3,FALSE),"")</f>
        <v>15</v>
      </c>
      <c r="E8" s="155">
        <f>IF(AND($B$1=$M$7,Bulletins!$B$2=Orth!$C$1),VLOOKUP(Bulletins!$B$1,Orth!$C$4:$L$32,4,FALSE),"")</f>
        <v>13</v>
      </c>
      <c r="F8" s="155">
        <f>IF(AND($B$1=$M$7,Bulletins!$B$2=Orth!$C$1),VLOOKUP(Bulletins!$B$1,Orth!$C$4:$L$32,5,FALSE),"")</f>
        <v>0</v>
      </c>
      <c r="G8" s="156">
        <f>IF(AND($B$1=$M$7,Bulletins!$B$2=Orth!$C$1),VLOOKUP(Bulletins!$B$1,Orth!$C$4:$L$32,6,FALSE),"")</f>
        <v>0</v>
      </c>
      <c r="H8" s="157">
        <f>IF(AND($B$1=$M$7,Bulletins!$B$2=Orth!$C$1),VLOOKUP(Bulletins!$B$1,Orth!$C$4:$L$32,9,FALSE),"")</f>
        <v>19.5</v>
      </c>
      <c r="I8" s="158">
        <f>IF(AND($B$1=$M$7,Bulletins!$B$2=Orth!$C$1),VLOOKUP(Bulletins!$B$1,Orth!$C$4:$L$32,10,FALSE),"")</f>
        <v>16.625</v>
      </c>
      <c r="J8" s="143"/>
      <c r="K8" s="143"/>
      <c r="L8" s="146"/>
      <c r="M8" s="141"/>
      <c r="N8" s="201"/>
      <c r="O8" s="202"/>
      <c r="P8" s="202"/>
      <c r="Q8" s="202"/>
      <c r="R8" s="202"/>
      <c r="S8" s="202"/>
      <c r="T8" s="203"/>
      <c r="U8" s="40"/>
      <c r="V8" s="40"/>
      <c r="W8" s="40"/>
      <c r="X8" s="101"/>
      <c r="Y8" s="101"/>
      <c r="Z8" s="101"/>
      <c r="AA8" s="101"/>
      <c r="AB8" s="101"/>
      <c r="AC8" s="101"/>
      <c r="AD8" s="101"/>
      <c r="AE8" s="101"/>
    </row>
    <row r="9" spans="1:35" ht="24.95" customHeight="1" x14ac:dyDescent="0.25">
      <c r="A9" s="142"/>
      <c r="B9" s="159" t="s">
        <v>47</v>
      </c>
      <c r="C9" s="160">
        <f>IF(AND($B$1=$M$7,Bulletins!$B$2=Conj!$C$1),VLOOKUP(Bulletins!$B$1,Conj!$C$4:$L$32,2,FALSE),"")</f>
        <v>10</v>
      </c>
      <c r="D9" s="161">
        <f>IF(AND($B$1=$M$7,Bulletins!$B$2=Conj!$C$1),VLOOKUP(Bulletins!$B$1,Conj!$C$4:$L$32,3,FALSE),"")</f>
        <v>0</v>
      </c>
      <c r="E9" s="161">
        <f>IF(AND($B$1=$M$7,Bulletins!$B$2=Conj!$C$1),VLOOKUP(Bulletins!$B$1,Conj!$C$4:$L$32,4,FALSE),"")</f>
        <v>0</v>
      </c>
      <c r="F9" s="161">
        <f>IF(AND($B$1=$M$7,Bulletins!$B$2=Conj!$C$1),VLOOKUP(Bulletins!$B$1,Conj!$C$4:$L$32,5,FALSE),"")</f>
        <v>0</v>
      </c>
      <c r="G9" s="162">
        <f>IF(AND($B$1=$M$7,Bulletins!$B$2=Conj!$C$1),VLOOKUP(Bulletins!$B$1,Conj!$C$4:$L$32,6,FALSE),"")</f>
        <v>0</v>
      </c>
      <c r="H9" s="163">
        <f>IF(AND($B$1=$M$7,Bulletins!$B$2=Conj!$C$1),VLOOKUP(Bulletins!$B$1,Conj!$C$4:$L$32,9,FALSE),"")</f>
        <v>18.5</v>
      </c>
      <c r="I9" s="164">
        <f>IF(AND($B$1=$M$7,Bulletins!$B$2=Conj!$C$1),VLOOKUP(Bulletins!$B$1,Conj!$C$4:$L$32,10,FALSE),"")</f>
        <v>9.5</v>
      </c>
      <c r="J9" s="143"/>
      <c r="K9" s="143"/>
      <c r="L9" s="146"/>
      <c r="M9" s="141"/>
      <c r="N9" s="204"/>
      <c r="O9" s="205"/>
      <c r="P9" s="205"/>
      <c r="Q9" s="205"/>
      <c r="R9" s="205"/>
      <c r="S9" s="205"/>
      <c r="T9" s="206"/>
      <c r="U9" s="40"/>
      <c r="V9" s="40"/>
      <c r="W9" s="40"/>
      <c r="X9" s="101"/>
      <c r="Y9" s="101"/>
      <c r="Z9" s="101"/>
      <c r="AA9" s="101"/>
      <c r="AB9" s="101"/>
      <c r="AC9" s="101"/>
      <c r="AD9" s="101"/>
      <c r="AE9" s="101"/>
    </row>
    <row r="10" spans="1:35" ht="24.95" customHeight="1" x14ac:dyDescent="0.25">
      <c r="A10" s="142"/>
      <c r="B10" s="159" t="s">
        <v>48</v>
      </c>
      <c r="C10" s="160">
        <f>IF(AND($B$1=$M$7,Bulletins!$B$2=Gram!$C$1),VLOOKUP(Bulletins!$B$1,Gram!$C$4:$L$32,2,FALSE),"")</f>
        <v>10</v>
      </c>
      <c r="D10" s="161">
        <f>IF(AND($B$1=$M$7,Bulletins!$B$2=Gram!$C$1),VLOOKUP(Bulletins!$B$1,Gram!$C$4:$L$32,3,FALSE),"")</f>
        <v>0</v>
      </c>
      <c r="E10" s="161">
        <f>IF(AND($B$1=$M$7,Bulletins!$B$2=Gram!$C$1),VLOOKUP(Bulletins!$B$1,Gram!$C$4:$L$32,4,FALSE),"")</f>
        <v>0</v>
      </c>
      <c r="F10" s="161">
        <f>IF(AND($B$1=$M$7,Bulletins!$B$2=Gram!$C$1),VLOOKUP(Bulletins!$B$1,Gram!$C$4:$L$32,5,FALSE),"")</f>
        <v>0</v>
      </c>
      <c r="G10" s="162">
        <f>IF(AND($B$1=$M$7,Bulletins!$B$2=Gram!$C$1),VLOOKUP(Bulletins!$B$1,Gram!$C$4:$L$32,6,FALSE),"")</f>
        <v>0</v>
      </c>
      <c r="H10" s="163">
        <f>IF(AND($B$1=$M$7,Bulletins!$B$2=Gram!$C$1),VLOOKUP(Bulletins!$B$1,Gram!$C$4:$L$32,9,FALSE),"")</f>
        <v>16.5</v>
      </c>
      <c r="I10" s="164">
        <f>IF(AND($B$1=$M$7,Bulletins!$B$2=Gram!$C$1),VLOOKUP(Bulletins!$B$1,Gram!$C$4:$L$32,10,FALSE),"")</f>
        <v>8.8333333333333339</v>
      </c>
      <c r="J10" s="143"/>
      <c r="K10" s="143"/>
      <c r="L10" s="146"/>
      <c r="M10" s="141"/>
      <c r="N10" s="204"/>
      <c r="O10" s="205"/>
      <c r="P10" s="205"/>
      <c r="Q10" s="205"/>
      <c r="R10" s="205"/>
      <c r="S10" s="205"/>
      <c r="T10" s="206"/>
      <c r="U10" s="40"/>
      <c r="V10" s="40"/>
      <c r="W10" s="40"/>
      <c r="X10" s="101"/>
      <c r="Y10" s="101"/>
      <c r="Z10" s="101"/>
      <c r="AA10" s="101"/>
      <c r="AB10" s="101"/>
      <c r="AC10" s="101"/>
      <c r="AD10" s="101"/>
      <c r="AE10" s="101"/>
    </row>
    <row r="11" spans="1:35" ht="24.95" customHeight="1" x14ac:dyDescent="0.25">
      <c r="A11" s="142"/>
      <c r="B11" s="159" t="s">
        <v>49</v>
      </c>
      <c r="C11" s="160">
        <f>IF(AND($B$1=$M$7,Bulletins!$B$2=Voca!$C$1),VLOOKUP(Bulletins!$B$1,Voca!$C$4:$L$32,2,FALSE),"")</f>
        <v>10</v>
      </c>
      <c r="D11" s="161">
        <f>IF(AND($B$1=$M$7,Bulletins!$B$2=Voca!$C$1),VLOOKUP(Bulletins!$B$1,Voca!$C$4:$L$32,3,FALSE),"")</f>
        <v>12</v>
      </c>
      <c r="E11" s="161">
        <f>IF(AND($B$1=$M$7,Bulletins!$B$2=Voca!$C$1),VLOOKUP(Bulletins!$B$1,Voca!$C$4:$L$32,4,FALSE),"")</f>
        <v>0</v>
      </c>
      <c r="F11" s="161">
        <f>IF(AND($B$1=$M$7,Bulletins!$B$2=Voca!$C$1),VLOOKUP(Bulletins!$B$1,Voca!$C$4:$L$32,5,FALSE),"")</f>
        <v>0</v>
      </c>
      <c r="G11" s="162">
        <f>IF(AND($B$1=$M$7,Bulletins!$B$2=Voca!$C$1),VLOOKUP(Bulletins!$B$1,Voca!$C$4:$L$32,6,FALSE),"")</f>
        <v>0</v>
      </c>
      <c r="H11" s="163">
        <f>IF(AND($B$1=$M$7,Bulletins!$B$2=Voca!$C$1),VLOOKUP(Bulletins!$B$1,Voca!$C$4:$L$32,9,FALSE),"")</f>
        <v>0</v>
      </c>
      <c r="I11" s="164">
        <f>IF(AND($B$1=$M$7,Bulletins!$B$2=Voca!$C$1),VLOOKUP(Bulletins!$B$1,Voca!$C$4:$L$32,10,FALSE),"")</f>
        <v>11</v>
      </c>
      <c r="J11" s="143"/>
      <c r="K11" s="143"/>
      <c r="L11" s="146"/>
      <c r="M11" s="141"/>
      <c r="N11" s="204"/>
      <c r="O11" s="205"/>
      <c r="P11" s="205"/>
      <c r="Q11" s="205"/>
      <c r="R11" s="205"/>
      <c r="S11" s="205"/>
      <c r="T11" s="206"/>
      <c r="U11" s="40"/>
      <c r="V11" s="40"/>
      <c r="W11" s="40"/>
      <c r="X11" s="101"/>
      <c r="Y11" s="101"/>
      <c r="Z11" s="101"/>
      <c r="AA11" s="101"/>
      <c r="AB11" s="101"/>
      <c r="AC11" s="101"/>
      <c r="AD11" s="101"/>
      <c r="AE11" s="101"/>
    </row>
    <row r="12" spans="1:35" ht="24.95" customHeight="1" x14ac:dyDescent="0.25">
      <c r="A12" s="142"/>
      <c r="B12" s="159" t="s">
        <v>82</v>
      </c>
      <c r="C12" s="160">
        <f>IF(AND($B$1=$M$7,Bulletins!$B$2=Ecrit!$C$1),VLOOKUP(Bulletins!$B$1,Ecrit!$C$4:$L$32,2,FALSE),"")</f>
        <v>10</v>
      </c>
      <c r="D12" s="161">
        <f>IF(AND($B$1=$M$7,Bulletins!$B$2=Ecrit!$C$1),VLOOKUP(Bulletins!$B$1,Ecrit!$C$4:$L$32,3,FALSE),"")</f>
        <v>14</v>
      </c>
      <c r="E12" s="161">
        <f>IF(AND($B$1=$M$7,Bulletins!$B$2=Ecrit!$C$1),VLOOKUP(Bulletins!$B$1,Ecrit!$C$4:$L$32,4,FALSE),"")</f>
        <v>0</v>
      </c>
      <c r="F12" s="161">
        <f>IF(AND($B$1=$M$7,Bulletins!$B$2=Ecrit!$C$1),VLOOKUP(Bulletins!$B$1,Ecrit!$C$4:$L$32,5,FALSE),"")</f>
        <v>0</v>
      </c>
      <c r="G12" s="162">
        <f>IF(AND($B$1=$M$7,Bulletins!$B$2=Ecrit!$C$1),VLOOKUP(Bulletins!$B$1,Ecrit!$C$4:$L$32,6,FALSE),"")</f>
        <v>0</v>
      </c>
      <c r="H12" s="163">
        <f>IF(AND($B$1=$M$7,Bulletins!$B$2=Ecrit!$C$1),VLOOKUP(Bulletins!$B$1,Ecrit!$C$4:$L$32,9,FALSE),"")</f>
        <v>0</v>
      </c>
      <c r="I12" s="164">
        <f>IF(AND($B$1=$M$7,Bulletins!$B$2=Ecrit!$C$1),VLOOKUP(Bulletins!$B$1,Ecrit!$C$4:$L$32,10,FALSE),"")</f>
        <v>12</v>
      </c>
      <c r="J12" s="143"/>
      <c r="K12" s="143"/>
      <c r="L12" s="146"/>
      <c r="M12" s="141"/>
      <c r="N12" s="204"/>
      <c r="O12" s="205"/>
      <c r="P12" s="205"/>
      <c r="Q12" s="205"/>
      <c r="R12" s="205"/>
      <c r="S12" s="205"/>
      <c r="T12" s="206"/>
      <c r="U12" s="40"/>
      <c r="V12" s="40"/>
      <c r="W12" s="40"/>
      <c r="X12" s="101"/>
      <c r="Y12" s="101"/>
      <c r="Z12" s="101"/>
      <c r="AA12" s="101"/>
      <c r="AB12" s="101"/>
      <c r="AC12" s="101"/>
      <c r="AD12" s="101"/>
      <c r="AE12" s="101"/>
    </row>
    <row r="13" spans="1:35" ht="24.95" customHeight="1" x14ac:dyDescent="0.25">
      <c r="A13" s="142"/>
      <c r="B13" s="159" t="s">
        <v>51</v>
      </c>
      <c r="C13" s="160">
        <f>IF(AND($B$1=$M$7,Bulletins!$B$2=Exposé!$C$1),VLOOKUP(Bulletins!$B$1,Exposé!$C$4:$L$32,2,FALSE),"")</f>
        <v>0</v>
      </c>
      <c r="D13" s="161">
        <f>IF(AND($B$1=$M$7,Bulletins!$B$2=Exposé!$C$1),VLOOKUP(Bulletins!$B$1,Exposé!$C$4:$L$32,3,FALSE),"")</f>
        <v>0</v>
      </c>
      <c r="E13" s="161">
        <f>IF(AND($B$1=$M$7,Bulletins!$B$2=Exposé!$C$1),VLOOKUP(Bulletins!$B$1,Exposé!$C$4:$L$32,4,FALSE),"")</f>
        <v>0</v>
      </c>
      <c r="F13" s="161">
        <f>IF(AND($B$1=$M$7,Bulletins!$B$2=Exposé!$C$1),VLOOKUP(Bulletins!$B$1,Exposé!$C$4:$L$32,5,FALSE),"")</f>
        <v>0</v>
      </c>
      <c r="G13" s="162">
        <f>IF(AND($B$1=$M$7,Bulletins!$B$2=Exposé!$C$1),VLOOKUP(Bulletins!$B$1,Exposé!$C$4:$L$32,6,FALSE),"")</f>
        <v>0</v>
      </c>
      <c r="H13" s="163">
        <f>IF(AND($B$1=$M$7,Bulletins!$B$2=Exposé!$C$1),VLOOKUP(Bulletins!$B$1,Exposé!$C$4:$L$32,9,FALSE),"")</f>
        <v>0</v>
      </c>
      <c r="I13" s="164" t="str">
        <f>IF(AND($B$1=$M$7,Bulletins!$B$2=Exposé!$C$1),VLOOKUP(Bulletins!$B$1,Exposé!$C$4:$L$32,10,FALSE),"")</f>
        <v/>
      </c>
      <c r="J13" s="143"/>
      <c r="K13" s="143"/>
      <c r="L13" s="146"/>
      <c r="M13" s="141"/>
      <c r="N13" s="204"/>
      <c r="O13" s="205"/>
      <c r="P13" s="205"/>
      <c r="Q13" s="205"/>
      <c r="R13" s="205"/>
      <c r="S13" s="205"/>
      <c r="T13" s="206"/>
      <c r="U13" s="40"/>
      <c r="V13" s="40"/>
      <c r="W13" s="40"/>
      <c r="X13" s="101"/>
      <c r="Y13" s="101"/>
      <c r="Z13" s="101"/>
      <c r="AA13" s="101"/>
      <c r="AB13" s="101"/>
      <c r="AC13" s="101"/>
      <c r="AD13" s="101"/>
      <c r="AE13" s="101"/>
    </row>
    <row r="14" spans="1:35" ht="24.95" customHeight="1" thickBot="1" x14ac:dyDescent="0.3">
      <c r="A14" s="142"/>
      <c r="B14" s="165" t="s">
        <v>52</v>
      </c>
      <c r="C14" s="166">
        <f>IF(AND($B$1=$M$7,Bulletins!$B$2=Poésie!$C$1),VLOOKUP(Bulletins!$B$1,Poésie!$C$4:$L$32,2,FALSE),"")</f>
        <v>0</v>
      </c>
      <c r="D14" s="167">
        <f>IF(AND($B$1=$M$7,Bulletins!$B$2=Poésie!$C$1),VLOOKUP(Bulletins!$B$1,Poésie!$C$4:$L$32,3,FALSE),"")</f>
        <v>0</v>
      </c>
      <c r="E14" s="167">
        <f>IF(AND($B$1=$M$7,Bulletins!$B$2=Poésie!$C$1),VLOOKUP(Bulletins!$B$1,Poésie!$C$4:$L$32,4,FALSE),"")</f>
        <v>0</v>
      </c>
      <c r="F14" s="167">
        <f>IF(AND($B$1=$M$7,Bulletins!$B$2=Poésie!$C$1),VLOOKUP(Bulletins!$B$1,Poésie!$C$4:$L$32,5,FALSE),"")</f>
        <v>0</v>
      </c>
      <c r="G14" s="168">
        <f>IF(AND($B$1=$M$7,Bulletins!$B$2=Poésie!$C$1),VLOOKUP(Bulletins!$B$1,Poésie!$C$4:$L$32,6,FALSE),"")</f>
        <v>0</v>
      </c>
      <c r="H14" s="169">
        <f>IF(AND($B$1=$M$7,Bulletins!$B$2=Poésie!$C$1),VLOOKUP(Bulletins!$B$1,Poésie!$C$4:$L$32,9,FALSE),"")</f>
        <v>0</v>
      </c>
      <c r="I14" s="170" t="str">
        <f>IF(AND($B$1=$M$7,Bulletins!$B$2=Poésie!$C$1),VLOOKUP(Bulletins!$B$1,Poésie!$C$4:$L$32,10,FALSE),"")</f>
        <v/>
      </c>
      <c r="J14" s="143"/>
      <c r="K14" s="143"/>
      <c r="L14" s="146"/>
      <c r="M14" s="141"/>
      <c r="N14" s="204"/>
      <c r="O14" s="205"/>
      <c r="P14" s="205"/>
      <c r="Q14" s="205"/>
      <c r="R14" s="205"/>
      <c r="S14" s="205"/>
      <c r="T14" s="206"/>
      <c r="U14" s="40"/>
      <c r="V14" s="40"/>
      <c r="W14" s="40"/>
      <c r="X14" s="101"/>
      <c r="Y14" s="101"/>
      <c r="Z14" s="101"/>
      <c r="AA14" s="101"/>
      <c r="AB14" s="101"/>
      <c r="AC14" s="101"/>
      <c r="AD14" s="101"/>
      <c r="AE14" s="101"/>
    </row>
    <row r="15" spans="1:35" ht="9.9499999999999993" customHeight="1" thickBot="1" x14ac:dyDescent="0.3">
      <c r="A15" s="142"/>
      <c r="B15" s="147"/>
      <c r="C15" s="142"/>
      <c r="D15" s="148"/>
      <c r="E15" s="148"/>
      <c r="F15" s="148"/>
      <c r="G15" s="148"/>
      <c r="H15" s="148"/>
      <c r="I15" s="148"/>
      <c r="J15" s="143"/>
      <c r="K15" s="143"/>
      <c r="L15" s="146"/>
      <c r="M15" s="141"/>
      <c r="N15" s="204"/>
      <c r="O15" s="205"/>
      <c r="P15" s="205"/>
      <c r="Q15" s="205"/>
      <c r="R15" s="205"/>
      <c r="S15" s="205"/>
      <c r="T15" s="206"/>
      <c r="U15" s="40"/>
      <c r="V15" s="40"/>
      <c r="W15" s="40"/>
      <c r="X15" s="101"/>
      <c r="Y15" s="101"/>
      <c r="Z15" s="101"/>
      <c r="AA15" s="101"/>
      <c r="AB15" s="101"/>
      <c r="AC15" s="101"/>
      <c r="AD15" s="101"/>
      <c r="AE15" s="101"/>
    </row>
    <row r="16" spans="1:35" s="55" customFormat="1" ht="30" customHeight="1" x14ac:dyDescent="0.25">
      <c r="A16" s="147"/>
      <c r="B16" s="324" t="s">
        <v>132</v>
      </c>
      <c r="C16" s="171" t="s">
        <v>115</v>
      </c>
      <c r="D16" s="172" t="s">
        <v>116</v>
      </c>
      <c r="E16" s="172" t="s">
        <v>117</v>
      </c>
      <c r="F16" s="172" t="s">
        <v>118</v>
      </c>
      <c r="G16" s="173" t="s">
        <v>119</v>
      </c>
      <c r="H16" s="328" t="s">
        <v>121</v>
      </c>
      <c r="I16" s="326" t="s">
        <v>133</v>
      </c>
      <c r="J16" s="143"/>
      <c r="K16" s="143"/>
      <c r="L16" s="146"/>
      <c r="M16" s="141"/>
      <c r="N16" s="204"/>
      <c r="O16" s="205"/>
      <c r="P16" s="205"/>
      <c r="Q16" s="205"/>
      <c r="R16" s="205"/>
      <c r="S16" s="205"/>
      <c r="T16" s="206"/>
      <c r="U16" s="40"/>
      <c r="V16" s="40"/>
      <c r="W16" s="40"/>
      <c r="X16" s="107"/>
      <c r="Y16" s="107"/>
      <c r="Z16" s="107"/>
      <c r="AA16" s="107"/>
      <c r="AB16" s="107"/>
      <c r="AC16" s="107"/>
      <c r="AD16" s="107"/>
      <c r="AE16" s="107"/>
      <c r="AF16" s="54"/>
      <c r="AG16" s="54"/>
      <c r="AH16" s="54"/>
      <c r="AI16" s="54"/>
    </row>
    <row r="17" spans="1:31" ht="24.95" customHeight="1" thickBot="1" x14ac:dyDescent="0.3">
      <c r="A17" s="142"/>
      <c r="B17" s="325"/>
      <c r="C17" s="174">
        <f>IF(AND($B$1=$M$7,Bulletins!$B$2=Lecture!$C$1),VLOOKUP(Bulletins!$B$1,Lecture!$C$4:$P$32,2,FALSE),"")</f>
        <v>13</v>
      </c>
      <c r="D17" s="175">
        <f>IF(AND($B$1=$M$7,Bulletins!$B$2=Lecture!$C$1),VLOOKUP(Bulletins!$B$1,Lecture!$C$4:$P$32,3,FALSE),"")</f>
        <v>13</v>
      </c>
      <c r="E17" s="175">
        <f>IF(AND($B$1=$M$7,Bulletins!$B$2=Lecture!$C$1),VLOOKUP(Bulletins!$B$1,Lecture!$C$4:$P$32,4,FALSE),"")</f>
        <v>0</v>
      </c>
      <c r="F17" s="175">
        <f>IF(AND($B$1=$M$7,Bulletins!$B$2=Lecture!$C$1),VLOOKUP(Bulletins!$B$1,Lecture!$C$4:$P$32,5,FALSE),"")</f>
        <v>0</v>
      </c>
      <c r="G17" s="176">
        <f>IF(AND($B$1=$M$7,Bulletins!$B$2=Lecture!$C$1),VLOOKUP(Bulletins!$B$1,Lecture!$C$4:$P$32,6,FALSE),"")</f>
        <v>0</v>
      </c>
      <c r="H17" s="329"/>
      <c r="I17" s="327"/>
      <c r="J17" s="143"/>
      <c r="K17" s="143"/>
      <c r="L17" s="146"/>
      <c r="M17" s="141"/>
      <c r="N17" s="204"/>
      <c r="O17" s="205"/>
      <c r="P17" s="205"/>
      <c r="Q17" s="205"/>
      <c r="R17" s="205"/>
      <c r="S17" s="205"/>
      <c r="T17" s="206"/>
      <c r="U17" s="40"/>
      <c r="V17" s="40"/>
      <c r="W17" s="40"/>
      <c r="X17" s="101"/>
      <c r="Y17" s="101"/>
      <c r="Z17" s="101"/>
      <c r="AA17" s="101"/>
      <c r="AB17" s="101"/>
      <c r="AC17" s="101"/>
      <c r="AD17" s="101"/>
      <c r="AE17" s="101"/>
    </row>
    <row r="18" spans="1:31" ht="84.95" customHeight="1" thickBot="1" x14ac:dyDescent="0.3">
      <c r="A18" s="142"/>
      <c r="B18" s="334" t="s">
        <v>134</v>
      </c>
      <c r="C18" s="177" t="str">
        <f>Lecture!I33</f>
        <v>Evaluation diagnostique n° 1</v>
      </c>
      <c r="D18" s="178" t="str">
        <f>Lecture!J33</f>
        <v>Evaluation diagnostique n° 2</v>
      </c>
      <c r="E18" s="178" t="str">
        <f>Lecture!K33</f>
        <v>Repérer les connecteurs</v>
      </c>
      <c r="F18" s="178" t="str">
        <f>Lecture!L33</f>
        <v>Repérer les substituts</v>
      </c>
      <c r="G18" s="179" t="str">
        <f>Lecture!M33</f>
        <v>Faire des inférences</v>
      </c>
      <c r="H18" s="332" t="str">
        <f>IF(AND($B$1=$M$7,Bulletins!$B$2=Lecture!$C$1),VLOOKUP(Bulletins!$B$1,Lecture!$C$4:$P$32,12,FALSE),"")</f>
        <v>rouge</v>
      </c>
      <c r="I18" s="330">
        <f>IF(AND($B$1=$M$7,Bulletins!$B$2=Lecture!$C$1),VLOOKUP(Bulletins!$B$1,Lecture!$C$4:$P$32,13,FALSE),"")</f>
        <v>13.142857142857142</v>
      </c>
      <c r="J18" s="143"/>
      <c r="K18" s="143"/>
      <c r="L18" s="146"/>
      <c r="M18" s="141"/>
      <c r="N18" s="207"/>
      <c r="O18" s="208"/>
      <c r="P18" s="208"/>
      <c r="Q18" s="208"/>
      <c r="R18" s="208"/>
      <c r="S18" s="208"/>
      <c r="T18" s="209"/>
      <c r="U18" s="40"/>
      <c r="V18" s="40"/>
      <c r="W18" s="40"/>
      <c r="X18" s="101"/>
      <c r="Y18" s="101"/>
      <c r="Z18" s="101"/>
      <c r="AA18" s="101"/>
      <c r="AB18" s="101"/>
      <c r="AC18" s="101"/>
      <c r="AD18" s="101"/>
      <c r="AE18" s="101"/>
    </row>
    <row r="19" spans="1:31" ht="24.95" customHeight="1" thickBot="1" x14ac:dyDescent="0.3">
      <c r="A19" s="142"/>
      <c r="B19" s="335"/>
      <c r="C19" s="174">
        <f>IF(AND($B$1=$M$7,Bulletins!$B$2=Lecture!$C$1),VLOOKUP(Bulletins!$B$1,Lecture!$C$4:$P$32,7,FALSE),"")</f>
        <v>13</v>
      </c>
      <c r="D19" s="175">
        <f>IF(AND($B$1=$M$7,Bulletins!$B$2=Lecture!$C$1),VLOOKUP(Bulletins!$B$1,Lecture!$C$4:$P$32,8,FALSE),"")</f>
        <v>12</v>
      </c>
      <c r="E19" s="175">
        <f>IF(AND($B$1=$M$7,Bulletins!$B$2=Lecture!$C$1),VLOOKUP(Bulletins!$B$1,Lecture!$C$4:$P$32,9,FALSE),"")</f>
        <v>16</v>
      </c>
      <c r="F19" s="175">
        <f>IF(AND($B$1=$M$7,Bulletins!$B$2=Lecture!$C$1),VLOOKUP(Bulletins!$B$1,Lecture!$C$4:$P$32,10,FALSE),"")</f>
        <v>18</v>
      </c>
      <c r="G19" s="176">
        <f>IF(AND($B$1=$M$7,Bulletins!$B$2=Lecture!$C$1),VLOOKUP(Bulletins!$B$1,Lecture!$C$4:$P$32,11,FALSE),"")</f>
        <v>7</v>
      </c>
      <c r="H19" s="333"/>
      <c r="I19" s="331"/>
      <c r="J19" s="143"/>
      <c r="K19" s="143"/>
      <c r="L19" s="146"/>
      <c r="M19" s="141"/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101"/>
      <c r="Y19" s="101"/>
      <c r="Z19" s="101"/>
      <c r="AA19" s="101"/>
      <c r="AB19" s="101"/>
      <c r="AC19" s="101"/>
      <c r="AD19" s="101"/>
      <c r="AE19" s="101"/>
    </row>
    <row r="20" spans="1:31" ht="9.9499999999999993" customHeight="1" thickBot="1" x14ac:dyDescent="0.3">
      <c r="A20" s="142"/>
      <c r="B20" s="147"/>
      <c r="C20" s="142"/>
      <c r="D20" s="148"/>
      <c r="E20" s="148"/>
      <c r="F20" s="148"/>
      <c r="G20" s="148"/>
      <c r="H20" s="148"/>
      <c r="I20" s="148"/>
      <c r="J20" s="143"/>
      <c r="K20" s="143"/>
      <c r="L20" s="146"/>
      <c r="M20" s="141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101"/>
      <c r="Y20" s="101"/>
      <c r="Z20" s="101"/>
      <c r="AA20" s="101"/>
      <c r="AB20" s="101"/>
      <c r="AC20" s="101"/>
      <c r="AD20" s="101"/>
      <c r="AE20" s="101"/>
    </row>
    <row r="21" spans="1:31" ht="30" customHeight="1" thickBot="1" x14ac:dyDescent="0.3">
      <c r="A21" s="142"/>
      <c r="B21" s="318" t="s">
        <v>135</v>
      </c>
      <c r="C21" s="319"/>
      <c r="D21" s="319"/>
      <c r="E21" s="319"/>
      <c r="F21" s="319"/>
      <c r="G21" s="319"/>
      <c r="H21" s="319"/>
      <c r="I21" s="320"/>
      <c r="J21" s="143"/>
      <c r="K21" s="143"/>
      <c r="L21" s="146"/>
      <c r="M21" s="141"/>
      <c r="N21" s="40"/>
      <c r="O21" s="40"/>
      <c r="P21" s="40"/>
      <c r="Q21" s="40"/>
      <c r="R21" s="40"/>
      <c r="S21" s="40"/>
      <c r="T21" s="40"/>
      <c r="U21" s="40"/>
      <c r="V21" s="40"/>
      <c r="W21" s="40"/>
      <c r="X21" s="101"/>
      <c r="Y21" s="101"/>
      <c r="Z21" s="101"/>
      <c r="AA21" s="101"/>
      <c r="AB21" s="101"/>
      <c r="AC21" s="101"/>
      <c r="AD21" s="101"/>
      <c r="AE21" s="101"/>
    </row>
    <row r="22" spans="1:31" ht="24.95" customHeight="1" x14ac:dyDescent="0.25">
      <c r="A22" s="142"/>
      <c r="B22" s="343" t="s">
        <v>139</v>
      </c>
      <c r="C22" s="321" t="s">
        <v>141</v>
      </c>
      <c r="D22" s="321"/>
      <c r="E22" s="321"/>
      <c r="F22" s="321"/>
      <c r="G22" s="321"/>
      <c r="H22" s="321"/>
      <c r="I22" s="60"/>
      <c r="J22" s="143"/>
      <c r="K22" s="143"/>
      <c r="L22" s="146"/>
      <c r="M22" s="141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101"/>
      <c r="Y22" s="101"/>
      <c r="Z22" s="101"/>
      <c r="AA22" s="101"/>
      <c r="AB22" s="101"/>
      <c r="AC22" s="101"/>
      <c r="AD22" s="101"/>
      <c r="AE22" s="101"/>
    </row>
    <row r="23" spans="1:31" ht="24.95" customHeight="1" x14ac:dyDescent="0.25">
      <c r="A23" s="142"/>
      <c r="B23" s="344"/>
      <c r="C23" s="322" t="s">
        <v>142</v>
      </c>
      <c r="D23" s="322"/>
      <c r="E23" s="322"/>
      <c r="F23" s="322"/>
      <c r="G23" s="322"/>
      <c r="H23" s="322"/>
      <c r="I23" s="58"/>
      <c r="J23" s="143"/>
      <c r="K23" s="143"/>
      <c r="L23" s="146"/>
      <c r="M23" s="141"/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101"/>
      <c r="Y23" s="101"/>
      <c r="Z23" s="101"/>
      <c r="AA23" s="101"/>
      <c r="AB23" s="101"/>
      <c r="AC23" s="101"/>
      <c r="AD23" s="101"/>
      <c r="AE23" s="101"/>
    </row>
    <row r="24" spans="1:31" ht="24.95" customHeight="1" x14ac:dyDescent="0.25">
      <c r="A24" s="142"/>
      <c r="B24" s="344"/>
      <c r="C24" s="322" t="s">
        <v>143</v>
      </c>
      <c r="D24" s="322"/>
      <c r="E24" s="322"/>
      <c r="F24" s="322"/>
      <c r="G24" s="322"/>
      <c r="H24" s="322"/>
      <c r="I24" s="58"/>
      <c r="J24" s="143"/>
      <c r="K24" s="143"/>
      <c r="L24" s="146"/>
      <c r="M24" s="141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101"/>
      <c r="Y24" s="101"/>
      <c r="Z24" s="101"/>
      <c r="AA24" s="101"/>
      <c r="AB24" s="101"/>
      <c r="AC24" s="101"/>
      <c r="AD24" s="101"/>
      <c r="AE24" s="101"/>
    </row>
    <row r="25" spans="1:31" ht="24.95" customHeight="1" x14ac:dyDescent="0.25">
      <c r="A25" s="142"/>
      <c r="B25" s="344"/>
      <c r="C25" s="322" t="s">
        <v>151</v>
      </c>
      <c r="D25" s="322"/>
      <c r="E25" s="322"/>
      <c r="F25" s="322"/>
      <c r="G25" s="322"/>
      <c r="H25" s="322"/>
      <c r="I25" s="58"/>
      <c r="J25" s="143"/>
      <c r="K25" s="143"/>
      <c r="L25" s="146"/>
      <c r="M25" s="141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101"/>
      <c r="Y25" s="101"/>
      <c r="Z25" s="101"/>
      <c r="AA25" s="101"/>
      <c r="AB25" s="101"/>
      <c r="AC25" s="101"/>
      <c r="AD25" s="101"/>
      <c r="AE25" s="101"/>
    </row>
    <row r="26" spans="1:31" ht="24.95" customHeight="1" thickBot="1" x14ac:dyDescent="0.3">
      <c r="A26" s="142"/>
      <c r="B26" s="345"/>
      <c r="C26" s="323" t="s">
        <v>144</v>
      </c>
      <c r="D26" s="323"/>
      <c r="E26" s="323"/>
      <c r="F26" s="323"/>
      <c r="G26" s="323"/>
      <c r="H26" s="323"/>
      <c r="I26" s="59"/>
      <c r="J26" s="143"/>
      <c r="K26" s="143"/>
      <c r="L26" s="146"/>
      <c r="M26" s="141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101"/>
      <c r="Y26" s="101"/>
      <c r="Z26" s="101"/>
      <c r="AA26" s="101"/>
      <c r="AB26" s="101"/>
      <c r="AC26" s="101"/>
      <c r="AD26" s="101"/>
      <c r="AE26" s="101"/>
    </row>
    <row r="27" spans="1:31" ht="24.95" customHeight="1" x14ac:dyDescent="0.25">
      <c r="A27" s="142"/>
      <c r="B27" s="343" t="s">
        <v>140</v>
      </c>
      <c r="C27" s="321" t="s">
        <v>145</v>
      </c>
      <c r="D27" s="321"/>
      <c r="E27" s="321"/>
      <c r="F27" s="321"/>
      <c r="G27" s="321"/>
      <c r="H27" s="321"/>
      <c r="I27" s="60"/>
      <c r="J27" s="143"/>
      <c r="K27" s="143"/>
      <c r="L27" s="146"/>
      <c r="M27" s="141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101"/>
      <c r="Y27" s="101"/>
      <c r="Z27" s="101"/>
      <c r="AA27" s="101"/>
      <c r="AB27" s="101"/>
      <c r="AC27" s="101"/>
      <c r="AD27" s="101"/>
      <c r="AE27" s="101"/>
    </row>
    <row r="28" spans="1:31" ht="24.95" customHeight="1" x14ac:dyDescent="0.25">
      <c r="A28" s="142"/>
      <c r="B28" s="344"/>
      <c r="C28" s="322" t="s">
        <v>146</v>
      </c>
      <c r="D28" s="322"/>
      <c r="E28" s="322"/>
      <c r="F28" s="322"/>
      <c r="G28" s="322"/>
      <c r="H28" s="322"/>
      <c r="I28" s="58"/>
      <c r="J28" s="143"/>
      <c r="K28" s="143"/>
      <c r="L28" s="146"/>
      <c r="M28" s="141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101"/>
      <c r="Y28" s="101"/>
      <c r="Z28" s="101"/>
      <c r="AA28" s="101"/>
      <c r="AB28" s="101"/>
      <c r="AC28" s="101"/>
      <c r="AD28" s="101"/>
      <c r="AE28" s="101"/>
    </row>
    <row r="29" spans="1:31" ht="24.95" customHeight="1" x14ac:dyDescent="0.25">
      <c r="A29" s="142"/>
      <c r="B29" s="344"/>
      <c r="C29" s="322" t="s">
        <v>147</v>
      </c>
      <c r="D29" s="322"/>
      <c r="E29" s="322"/>
      <c r="F29" s="322"/>
      <c r="G29" s="322"/>
      <c r="H29" s="322"/>
      <c r="I29" s="58"/>
      <c r="J29" s="143"/>
      <c r="K29" s="143"/>
      <c r="L29" s="146"/>
      <c r="M29" s="141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101"/>
      <c r="Y29" s="101"/>
      <c r="Z29" s="101"/>
      <c r="AA29" s="101"/>
      <c r="AB29" s="101"/>
      <c r="AC29" s="101"/>
      <c r="AD29" s="101"/>
      <c r="AE29" s="101"/>
    </row>
    <row r="30" spans="1:31" ht="24.95" customHeight="1" thickBot="1" x14ac:dyDescent="0.3">
      <c r="A30" s="142"/>
      <c r="B30" s="345"/>
      <c r="C30" s="323" t="s">
        <v>148</v>
      </c>
      <c r="D30" s="323"/>
      <c r="E30" s="323"/>
      <c r="F30" s="323"/>
      <c r="G30" s="323"/>
      <c r="H30" s="323"/>
      <c r="I30" s="59"/>
      <c r="J30" s="143"/>
      <c r="K30" s="143"/>
      <c r="L30" s="146"/>
      <c r="M30" s="141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101"/>
      <c r="Y30" s="101"/>
      <c r="Z30" s="101"/>
      <c r="AA30" s="101"/>
      <c r="AB30" s="101"/>
      <c r="AC30" s="101"/>
      <c r="AD30" s="101"/>
      <c r="AE30" s="101"/>
    </row>
    <row r="31" spans="1:31" ht="9.9499999999999993" customHeight="1" thickBot="1" x14ac:dyDescent="0.3">
      <c r="A31" s="142"/>
      <c r="B31" s="147"/>
      <c r="C31" s="142"/>
      <c r="D31" s="148"/>
      <c r="E31" s="148"/>
      <c r="F31" s="148"/>
      <c r="G31" s="148"/>
      <c r="H31" s="148"/>
      <c r="I31" s="148"/>
      <c r="J31" s="143"/>
      <c r="K31" s="143"/>
      <c r="L31" s="146"/>
      <c r="M31" s="141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101"/>
      <c r="Y31" s="101"/>
      <c r="Z31" s="101"/>
      <c r="AA31" s="101"/>
      <c r="AB31" s="101"/>
      <c r="AC31" s="101"/>
      <c r="AD31" s="101"/>
      <c r="AE31" s="101"/>
    </row>
    <row r="32" spans="1:31" ht="24.95" customHeight="1" thickBot="1" x14ac:dyDescent="0.3">
      <c r="A32" s="142"/>
      <c r="B32" s="147"/>
      <c r="C32" s="306" t="s">
        <v>149</v>
      </c>
      <c r="D32" s="307"/>
      <c r="E32" s="307"/>
      <c r="F32" s="307"/>
      <c r="G32" s="307"/>
      <c r="H32" s="307"/>
      <c r="I32" s="180">
        <f>IF(COUNT(I8:I14)&gt;0,AVERAGE(I8,I9,I10,I11,I12,I13,I14,I18),"")</f>
        <v>11.850198412698413</v>
      </c>
      <c r="J32" s="143"/>
      <c r="K32" s="143"/>
      <c r="L32" s="146"/>
      <c r="M32" s="141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101"/>
      <c r="Y32" s="101"/>
      <c r="Z32" s="101"/>
      <c r="AA32" s="101"/>
      <c r="AB32" s="101"/>
      <c r="AC32" s="101"/>
      <c r="AD32" s="101"/>
      <c r="AE32" s="101"/>
    </row>
    <row r="33" spans="1:31" ht="9.9499999999999993" customHeight="1" thickBot="1" x14ac:dyDescent="0.3">
      <c r="A33" s="142"/>
      <c r="B33" s="147"/>
      <c r="C33" s="142"/>
      <c r="D33" s="148"/>
      <c r="E33" s="148"/>
      <c r="F33" s="148"/>
      <c r="G33" s="148"/>
      <c r="H33" s="148"/>
      <c r="I33" s="148"/>
      <c r="J33" s="143"/>
      <c r="K33" s="143"/>
      <c r="L33" s="140"/>
      <c r="M33" s="141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101"/>
      <c r="Y33" s="101"/>
      <c r="Z33" s="101"/>
      <c r="AA33" s="101"/>
      <c r="AB33" s="101"/>
      <c r="AC33" s="101"/>
      <c r="AD33" s="101"/>
      <c r="AE33" s="101"/>
    </row>
    <row r="34" spans="1:31" ht="24.95" customHeight="1" thickBot="1" x14ac:dyDescent="0.3">
      <c r="A34" s="142"/>
      <c r="B34" s="181" t="s">
        <v>150</v>
      </c>
      <c r="C34" s="182">
        <f>IF(AND($B$1=$M$7,Bulletins!$B$2=Dictée!$C$1),VLOOKUP(Bulletins!$B$1,Dictée!$C$4:$P$32,8,FALSE),"")</f>
        <v>0.9</v>
      </c>
      <c r="D34" s="148"/>
      <c r="E34" s="315" t="s">
        <v>152</v>
      </c>
      <c r="F34" s="316"/>
      <c r="G34" s="183" t="str">
        <f>IF(AND($B$1=$M$7,Bulletins!$B$2=Dictée!$C$1),VLOOKUP(Bulletins!$B$1,Dictée!$C$4:$P$32,9,FALSE),"")</f>
        <v>rouge</v>
      </c>
      <c r="H34" s="148"/>
      <c r="I34" s="148"/>
      <c r="J34" s="143"/>
      <c r="K34" s="143"/>
      <c r="L34" s="140"/>
      <c r="M34" s="141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101"/>
      <c r="Y34" s="101"/>
      <c r="Z34" s="101"/>
      <c r="AA34" s="101"/>
      <c r="AB34" s="101"/>
      <c r="AC34" s="101"/>
      <c r="AD34" s="101"/>
      <c r="AE34" s="101"/>
    </row>
    <row r="35" spans="1:31" ht="15" customHeight="1" thickBot="1" x14ac:dyDescent="0.3">
      <c r="A35" s="142"/>
      <c r="B35" s="147"/>
      <c r="C35" s="142"/>
      <c r="D35" s="148"/>
      <c r="E35" s="148"/>
      <c r="F35" s="148"/>
      <c r="G35" s="148"/>
      <c r="H35" s="148"/>
      <c r="I35" s="148"/>
      <c r="J35" s="143"/>
      <c r="K35" s="143"/>
      <c r="L35" s="140"/>
      <c r="M35" s="141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101"/>
      <c r="Y35" s="101"/>
      <c r="Z35" s="101"/>
      <c r="AA35" s="101"/>
      <c r="AB35" s="101"/>
      <c r="AC35" s="101"/>
      <c r="AD35" s="101"/>
      <c r="AE35" s="101"/>
    </row>
    <row r="36" spans="1:31" ht="24.95" customHeight="1" thickTop="1" thickBot="1" x14ac:dyDescent="0.3">
      <c r="A36" s="142"/>
      <c r="B36" s="295" t="s">
        <v>153</v>
      </c>
      <c r="C36" s="296"/>
      <c r="D36" s="296"/>
      <c r="E36" s="296"/>
      <c r="F36" s="296"/>
      <c r="G36" s="296"/>
      <c r="H36" s="296"/>
      <c r="I36" s="297"/>
      <c r="J36" s="143"/>
      <c r="K36" s="143"/>
      <c r="L36" s="140"/>
      <c r="M36" s="141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101"/>
      <c r="Y36" s="101"/>
      <c r="Z36" s="101"/>
      <c r="AA36" s="101"/>
      <c r="AB36" s="101"/>
      <c r="AC36" s="101"/>
      <c r="AD36" s="101"/>
      <c r="AE36" s="101"/>
    </row>
    <row r="37" spans="1:31" ht="9.9499999999999993" customHeight="1" thickTop="1" thickBot="1" x14ac:dyDescent="0.3">
      <c r="A37" s="142"/>
      <c r="B37" s="147"/>
      <c r="C37" s="142"/>
      <c r="D37" s="148"/>
      <c r="E37" s="148"/>
      <c r="F37" s="148"/>
      <c r="G37" s="148"/>
      <c r="H37" s="148"/>
      <c r="I37" s="148"/>
      <c r="J37" s="143"/>
      <c r="K37" s="143"/>
      <c r="L37" s="140"/>
      <c r="M37" s="141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101"/>
      <c r="Y37" s="101"/>
      <c r="Z37" s="101"/>
      <c r="AA37" s="101"/>
      <c r="AB37" s="101"/>
      <c r="AC37" s="101"/>
      <c r="AD37" s="101"/>
      <c r="AE37" s="101"/>
    </row>
    <row r="38" spans="1:31" ht="25.5" x14ac:dyDescent="0.25">
      <c r="A38" s="142"/>
      <c r="B38" s="317"/>
      <c r="C38" s="309" t="s">
        <v>87</v>
      </c>
      <c r="D38" s="310"/>
      <c r="E38" s="310"/>
      <c r="F38" s="310"/>
      <c r="G38" s="311"/>
      <c r="H38" s="149" t="s">
        <v>88</v>
      </c>
      <c r="I38" s="150" t="s">
        <v>133</v>
      </c>
      <c r="J38" s="143"/>
      <c r="K38" s="143"/>
      <c r="L38" s="140"/>
      <c r="M38" s="141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101"/>
      <c r="Y38" s="101"/>
      <c r="Z38" s="101"/>
      <c r="AA38" s="101"/>
      <c r="AB38" s="101"/>
      <c r="AC38" s="101"/>
      <c r="AD38" s="101"/>
      <c r="AE38" s="101"/>
    </row>
    <row r="39" spans="1:31" ht="24.95" customHeight="1" thickBot="1" x14ac:dyDescent="0.3">
      <c r="A39" s="142"/>
      <c r="B39" s="317"/>
      <c r="C39" s="312" t="s">
        <v>89</v>
      </c>
      <c r="D39" s="313"/>
      <c r="E39" s="313"/>
      <c r="F39" s="313"/>
      <c r="G39" s="314"/>
      <c r="H39" s="151" t="s">
        <v>89</v>
      </c>
      <c r="I39" s="152" t="s">
        <v>89</v>
      </c>
      <c r="J39" s="143"/>
      <c r="K39" s="143"/>
      <c r="L39" s="140"/>
      <c r="M39" s="141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101"/>
      <c r="Y39" s="101"/>
      <c r="Z39" s="101"/>
      <c r="AA39" s="101"/>
      <c r="AB39" s="101"/>
      <c r="AC39" s="101"/>
      <c r="AD39" s="101"/>
      <c r="AE39" s="101"/>
    </row>
    <row r="40" spans="1:31" ht="24.95" customHeight="1" x14ac:dyDescent="0.25">
      <c r="A40" s="142"/>
      <c r="B40" s="153" t="s">
        <v>53</v>
      </c>
      <c r="C40" s="154">
        <f>IF(AND($B$1=$M$7,Bulletins!$B$2=Num!$C$1),VLOOKUP(Bulletins!$B$1,Num!$C$4:$L$32,2,FALSE),"")</f>
        <v>12</v>
      </c>
      <c r="D40" s="155">
        <f>IF(AND($B$1=$M$7,Bulletins!$B$2=Num!$C$1),VLOOKUP(Bulletins!$B$1,Num!$C$4:$L$32,3,FALSE),"")</f>
        <v>0</v>
      </c>
      <c r="E40" s="155">
        <f>IF(AND($B$1=$M$7,Bulletins!$B$2=Num!$C$1),VLOOKUP(Bulletins!$B$1,Num!$C$4:$L$32,4,FALSE),"")</f>
        <v>0</v>
      </c>
      <c r="F40" s="155">
        <f>IF(AND($B$1=$M$7,Bulletins!$B$2=Num!$C$1),VLOOKUP(Bulletins!$B$1,Num!$C$4:$L$32,5,FALSE),"")</f>
        <v>0</v>
      </c>
      <c r="G40" s="156">
        <f>IF(AND($B$1=$M$7,Bulletins!$B$2=Num!$C$1),VLOOKUP(Bulletins!$B$1,Num!$C$4:$L$32,6,FALSE),"")</f>
        <v>0</v>
      </c>
      <c r="H40" s="157">
        <f>IF(AND($B$1=$M$7,Bulletins!$B$2=Num!$C$1),VLOOKUP(Bulletins!$B$1,Num!$C$4:$L$32,9,FALSE),"")</f>
        <v>0</v>
      </c>
      <c r="I40" s="158">
        <f>IF(AND($B$1=$M$7,Bulletins!$B$2=Num!$C$1),VLOOKUP(Bulletins!$B$1,Num!$C$4:$L$32,10,FALSE),"")</f>
        <v>12</v>
      </c>
      <c r="J40" s="143"/>
      <c r="K40" s="143"/>
      <c r="L40" s="140"/>
      <c r="M40" s="141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101"/>
      <c r="Y40" s="101"/>
      <c r="Z40" s="101"/>
      <c r="AA40" s="101"/>
      <c r="AB40" s="101"/>
      <c r="AC40" s="101"/>
      <c r="AD40" s="101"/>
      <c r="AE40" s="101"/>
    </row>
    <row r="41" spans="1:31" ht="24.95" customHeight="1" x14ac:dyDescent="0.25">
      <c r="A41" s="142"/>
      <c r="B41" s="159" t="s">
        <v>54</v>
      </c>
      <c r="C41" s="160">
        <f>IF(AND($B$1=$M$7,Bulletins!$B$2=Calcul!$C$1),VLOOKUP(Bulletins!$B$1,Calcul!$C$4:$L$32,2,FALSE),"")</f>
        <v>0</v>
      </c>
      <c r="D41" s="161">
        <f>IF(AND($B$1=$M$7,Bulletins!$B$2=Calcul!$C$1),VLOOKUP(Bulletins!$B$1,Calcul!$C$4:$L$32,3,FALSE),"")</f>
        <v>0</v>
      </c>
      <c r="E41" s="161">
        <f>IF(AND($B$1=$M$7,Bulletins!$B$2=Calcul!$C$1),VLOOKUP(Bulletins!$B$1,Calcul!$C$4:$L$32,4,FALSE),"")</f>
        <v>0</v>
      </c>
      <c r="F41" s="161">
        <f>IF(AND($B$1=$M$7,Bulletins!$B$2=Calcul!$C$1),VLOOKUP(Bulletins!$B$1,Calcul!$C$4:$L$32,5,FALSE),"")</f>
        <v>0</v>
      </c>
      <c r="G41" s="162">
        <f>IF(AND($B$1=$M$7,Bulletins!$B$2=Calcul!$C$1),VLOOKUP(Bulletins!$B$1,Calcul!$C$4:$L$32,6,FALSE),"")</f>
        <v>0</v>
      </c>
      <c r="H41" s="163">
        <f>IF(AND($B$1=$M$7,Bulletins!$B$2=Calcul!$C$1),VLOOKUP(Bulletins!$B$1,Calcul!$C$4:$L$32,9,FALSE),"")</f>
        <v>0</v>
      </c>
      <c r="I41" s="164" t="str">
        <f>IF(AND($B$1=$M$7,Bulletins!$B$2=Calcul!$C$1),VLOOKUP(Bulletins!$B$1,Calcul!$C$4:$L$32,10,FALSE),"")</f>
        <v/>
      </c>
      <c r="J41" s="143"/>
      <c r="K41" s="143"/>
      <c r="L41" s="140"/>
      <c r="M41" s="141"/>
      <c r="N41" s="40"/>
      <c r="O41" s="40"/>
      <c r="P41" s="40"/>
      <c r="Q41" s="40"/>
      <c r="R41" s="40"/>
      <c r="S41" s="40"/>
      <c r="T41" s="40"/>
      <c r="U41" s="40"/>
      <c r="V41" s="40"/>
      <c r="W41" s="40"/>
      <c r="X41" s="101"/>
      <c r="Y41" s="101"/>
      <c r="Z41" s="101"/>
      <c r="AA41" s="101"/>
      <c r="AB41" s="101"/>
      <c r="AC41" s="101"/>
      <c r="AD41" s="101"/>
      <c r="AE41" s="101"/>
    </row>
    <row r="42" spans="1:31" ht="24.95" customHeight="1" x14ac:dyDescent="0.25">
      <c r="A42" s="142"/>
      <c r="B42" s="159" t="s">
        <v>55</v>
      </c>
      <c r="C42" s="160">
        <f>IF(AND($B$1=$M$7,Bulletins!$B$2=Calculmental!$C$1),VLOOKUP(Bulletins!$B$1,Calculmental!$C$4:$L$32,2,FALSE),"")</f>
        <v>14</v>
      </c>
      <c r="D42" s="161">
        <f>IF(AND($B$1=$M$7,Bulletins!$B$2=Calculmental!$C$1),VLOOKUP(Bulletins!$B$1,Calculmental!$C$4:$L$32,3,FALSE),"")</f>
        <v>0</v>
      </c>
      <c r="E42" s="161">
        <f>IF(AND($B$1=$M$7,Bulletins!$B$2=Calculmental!$C$1),VLOOKUP(Bulletins!$B$1,Calculmental!$C$4:$L$32,4,FALSE),"")</f>
        <v>0</v>
      </c>
      <c r="F42" s="161">
        <f>IF(AND($B$1=$M$7,Bulletins!$B$2=Calculmental!$C$1),VLOOKUP(Bulletins!$B$1,Calculmental!$C$4:$L$32,5,FALSE),"")</f>
        <v>0</v>
      </c>
      <c r="G42" s="162">
        <f>IF(AND($B$1=$M$7,Bulletins!$B$2=Calculmental!$C$1),VLOOKUP(Bulletins!$B$1,Calculmental!$C$4:$L$32,6,FALSE),"")</f>
        <v>0</v>
      </c>
      <c r="H42" s="163">
        <f>IF(AND($B$1=$M$7,Bulletins!$B$2=Calculmental!$C$1),VLOOKUP(Bulletins!$B$1,Calculmental!$C$4:$L$32,9,FALSE),"")</f>
        <v>0</v>
      </c>
      <c r="I42" s="164">
        <f>IF(AND($B$1=$M$7,Bulletins!$B$2=Calculmental!$C$1),VLOOKUP(Bulletins!$B$1,Calculmental!$C$4:$L$32,10,FALSE),"")</f>
        <v>14</v>
      </c>
      <c r="J42" s="143"/>
      <c r="K42" s="143"/>
      <c r="L42" s="140"/>
      <c r="M42" s="141"/>
      <c r="N42" s="40"/>
      <c r="O42" s="40"/>
      <c r="P42" s="40"/>
      <c r="Q42" s="40"/>
      <c r="R42" s="40"/>
      <c r="S42" s="40"/>
      <c r="T42" s="40"/>
      <c r="U42" s="40"/>
      <c r="V42" s="40"/>
      <c r="W42" s="40"/>
      <c r="X42" s="101"/>
      <c r="Y42" s="101"/>
      <c r="Z42" s="101"/>
      <c r="AA42" s="101"/>
      <c r="AB42" s="101"/>
      <c r="AC42" s="101"/>
      <c r="AD42" s="101"/>
      <c r="AE42" s="101"/>
    </row>
    <row r="43" spans="1:31" ht="24.95" customHeight="1" x14ac:dyDescent="0.25">
      <c r="A43" s="142"/>
      <c r="B43" s="159" t="s">
        <v>56</v>
      </c>
      <c r="C43" s="160">
        <f>IF(AND($B$1=$M$7,Bulletins!$B$2=Problèmes!$C$1),VLOOKUP(Bulletins!$B$1,Problèmes!$C$4:$L$32,2,FALSE),"")</f>
        <v>0</v>
      </c>
      <c r="D43" s="161">
        <f>IF(AND($B$1=$M$7,Bulletins!$B$2=Problèmes!$C$1),VLOOKUP(Bulletins!$B$1,Problèmes!$C$4:$L$32,3,FALSE),"")</f>
        <v>0</v>
      </c>
      <c r="E43" s="161">
        <f>IF(AND($B$1=$M$7,Bulletins!$B$2=Problèmes!$C$1),VLOOKUP(Bulletins!$B$1,Problèmes!$C$4:$L$32,4,FALSE),"")</f>
        <v>0</v>
      </c>
      <c r="F43" s="161">
        <f>IF(AND($B$1=$M$7,Bulletins!$B$2=Problèmes!$C$1),VLOOKUP(Bulletins!$B$1,Problèmes!$C$4:$L$32,5,FALSE),"")</f>
        <v>0</v>
      </c>
      <c r="G43" s="162">
        <f>IF(AND($B$1=$M$7,Bulletins!$B$2=Problèmes!$C$1),VLOOKUP(Bulletins!$B$1,Problèmes!$C$4:$L$32,6,FALSE),"")</f>
        <v>0</v>
      </c>
      <c r="H43" s="163">
        <f>IF(AND($B$1=$M$7,Bulletins!$B$2=Problèmes!$C$1),VLOOKUP(Bulletins!$B$1,Problèmes!$C$4:$L$32,9,FALSE),"")</f>
        <v>0</v>
      </c>
      <c r="I43" s="164" t="str">
        <f>IF(AND($B$1=$M$7,Bulletins!$B$2=Problèmes!$C$1),VLOOKUP(Bulletins!$B$1,Problèmes!$C$4:$L$32,10,FALSE),"")</f>
        <v/>
      </c>
      <c r="J43" s="143"/>
      <c r="K43" s="143"/>
      <c r="L43" s="140"/>
      <c r="M43" s="141"/>
      <c r="N43" s="40"/>
      <c r="O43" s="40"/>
      <c r="P43" s="40"/>
      <c r="Q43" s="40"/>
      <c r="R43" s="40"/>
      <c r="S43" s="40"/>
      <c r="T43" s="40"/>
      <c r="U43" s="40"/>
      <c r="V43" s="40"/>
      <c r="W43" s="40"/>
      <c r="X43" s="101"/>
      <c r="Y43" s="101"/>
      <c r="Z43" s="101"/>
      <c r="AA43" s="101"/>
      <c r="AB43" s="101"/>
      <c r="AC43" s="101"/>
      <c r="AD43" s="101"/>
      <c r="AE43" s="101"/>
    </row>
    <row r="44" spans="1:31" ht="24.95" customHeight="1" x14ac:dyDescent="0.25">
      <c r="A44" s="142"/>
      <c r="B44" s="159" t="s">
        <v>57</v>
      </c>
      <c r="C44" s="160">
        <f>IF(AND($B$1=$M$7,Bulletins!$B$2=Mesures!$C$1),VLOOKUP(Bulletins!$B$1,Mesures!$C$4:$L$32,2,FALSE),"")</f>
        <v>0</v>
      </c>
      <c r="D44" s="161">
        <f>IF(AND($B$1=$M$7,Bulletins!$B$2=Mesures!$C$1),VLOOKUP(Bulletins!$B$1,Mesures!$C$4:$L$32,3,FALSE),"")</f>
        <v>0</v>
      </c>
      <c r="E44" s="161">
        <f>IF(AND($B$1=$M$7,Bulletins!$B$2=Mesures!$C$1),VLOOKUP(Bulletins!$B$1,Mesures!$C$4:$L$32,4,FALSE),"")</f>
        <v>0</v>
      </c>
      <c r="F44" s="161">
        <f>IF(AND($B$1=$M$7,Bulletins!$B$2=Mesures!$C$1),VLOOKUP(Bulletins!$B$1,Mesures!$C$4:$L$32,5,FALSE),"")</f>
        <v>0</v>
      </c>
      <c r="G44" s="162">
        <f>IF(AND($B$1=$M$7,Bulletins!$B$2=Mesures!$C$1),VLOOKUP(Bulletins!$B$1,Mesures!$C$4:$L$32,6,FALSE),"")</f>
        <v>0</v>
      </c>
      <c r="H44" s="163">
        <f>IF(AND($B$1=$M$7,Bulletins!$B$2=Mesures!$C$1),VLOOKUP(Bulletins!$B$1,Mesures!$C$4:$L$32,9,FALSE),"")</f>
        <v>0</v>
      </c>
      <c r="I44" s="164" t="str">
        <f>IF(AND($B$1=$M$7,Bulletins!$B$2=Mesures!$C$1),VLOOKUP(Bulletins!$B$1,Mesures!$C$4:$L$32,10,FALSE),"")</f>
        <v/>
      </c>
      <c r="J44" s="143"/>
      <c r="K44" s="143"/>
      <c r="L44" s="140"/>
      <c r="M44" s="141"/>
      <c r="N44" s="40"/>
      <c r="O44" s="40"/>
      <c r="P44" s="40"/>
      <c r="Q44" s="40"/>
      <c r="R44" s="40"/>
      <c r="S44" s="40"/>
      <c r="T44" s="40"/>
      <c r="U44" s="40"/>
      <c r="V44" s="40"/>
      <c r="W44" s="40"/>
      <c r="X44" s="101"/>
      <c r="Y44" s="101"/>
      <c r="Z44" s="101"/>
      <c r="AA44" s="101"/>
      <c r="AB44" s="101"/>
      <c r="AC44" s="101"/>
      <c r="AD44" s="101"/>
      <c r="AE44" s="101"/>
    </row>
    <row r="45" spans="1:31" ht="24.95" customHeight="1" thickBot="1" x14ac:dyDescent="0.3">
      <c r="A45" s="142"/>
      <c r="B45" s="165" t="s">
        <v>58</v>
      </c>
      <c r="C45" s="166">
        <f>IF(AND($B$1=$M$7,Bulletins!$B$2=Géométrie!$C$1),VLOOKUP(Bulletins!$B$1,Géométrie!$C$4:$L$32,2,FALSE),"")</f>
        <v>0</v>
      </c>
      <c r="D45" s="167">
        <f>IF(AND($B$1=$M$7,Bulletins!$B$2=Géométrie!$C$1),VLOOKUP(Bulletins!$B$1,Géométrie!$C$4:$L$32,3,FALSE),"")</f>
        <v>0</v>
      </c>
      <c r="E45" s="167">
        <f>IF(AND($B$1=$M$7,Bulletins!$B$2=Géométrie!$C$1),VLOOKUP(Bulletins!$B$1,Géométrie!$C$4:$L$32,4,FALSE),"")</f>
        <v>0</v>
      </c>
      <c r="F45" s="167">
        <f>IF(AND($B$1=$M$7,Bulletins!$B$2=Géométrie!$C$1),VLOOKUP(Bulletins!$B$1,Géométrie!$C$4:$L$32,5,FALSE),"")</f>
        <v>0</v>
      </c>
      <c r="G45" s="168">
        <f>IF(AND($B$1=$M$7,Bulletins!$B$2=Géométrie!$C$1),VLOOKUP(Bulletins!$B$1,Géométrie!$C$4:$L$32,6,FALSE),"")</f>
        <v>0</v>
      </c>
      <c r="H45" s="169">
        <f>IF(AND($B$1=$M$7,Bulletins!$B$2=Géométrie!$C$1),VLOOKUP(Bulletins!$B$1,Géométrie!$C$4:$L$32,9,FALSE),"")</f>
        <v>0</v>
      </c>
      <c r="I45" s="170" t="str">
        <f>IF(AND($B$1=$M$7,Bulletins!$B$2=Géométrie!$C$1),VLOOKUP(Bulletins!$B$1,Géométrie!$C$4:$L$32,10,FALSE),"")</f>
        <v/>
      </c>
      <c r="J45" s="143"/>
      <c r="K45" s="143"/>
      <c r="L45" s="140"/>
      <c r="M45" s="141"/>
      <c r="N45" s="40"/>
      <c r="O45" s="40"/>
      <c r="P45" s="40"/>
      <c r="Q45" s="40"/>
      <c r="R45" s="40"/>
      <c r="S45" s="40"/>
      <c r="T45" s="40"/>
      <c r="U45" s="40"/>
      <c r="V45" s="40"/>
      <c r="W45" s="40"/>
      <c r="X45" s="101"/>
      <c r="Y45" s="101"/>
      <c r="Z45" s="101"/>
      <c r="AA45" s="101"/>
      <c r="AB45" s="101"/>
      <c r="AC45" s="101"/>
      <c r="AD45" s="101"/>
      <c r="AE45" s="101"/>
    </row>
    <row r="46" spans="1:31" ht="9.9499999999999993" customHeight="1" thickBot="1" x14ac:dyDescent="0.3">
      <c r="A46" s="142"/>
      <c r="B46" s="147"/>
      <c r="C46" s="142"/>
      <c r="D46" s="148"/>
      <c r="E46" s="148"/>
      <c r="F46" s="148"/>
      <c r="G46" s="148"/>
      <c r="H46" s="148"/>
      <c r="I46" s="148"/>
      <c r="J46" s="143"/>
      <c r="K46" s="143"/>
      <c r="L46" s="140"/>
      <c r="M46" s="141"/>
      <c r="N46" s="40"/>
      <c r="O46" s="40"/>
      <c r="P46" s="40"/>
      <c r="Q46" s="40"/>
      <c r="R46" s="40"/>
      <c r="S46" s="40"/>
      <c r="T46" s="40"/>
      <c r="U46" s="40"/>
      <c r="V46" s="40"/>
      <c r="W46" s="40"/>
      <c r="X46" s="101"/>
      <c r="Y46" s="101"/>
      <c r="Z46" s="101"/>
      <c r="AA46" s="101"/>
      <c r="AB46" s="101"/>
      <c r="AC46" s="101"/>
      <c r="AD46" s="101"/>
      <c r="AE46" s="101"/>
    </row>
    <row r="47" spans="1:31" ht="24.95" customHeight="1" thickBot="1" x14ac:dyDescent="0.3">
      <c r="A47" s="142"/>
      <c r="B47" s="147"/>
      <c r="C47" s="306" t="s">
        <v>154</v>
      </c>
      <c r="D47" s="307"/>
      <c r="E47" s="307"/>
      <c r="F47" s="307"/>
      <c r="G47" s="307"/>
      <c r="H47" s="307"/>
      <c r="I47" s="180">
        <f>IF(COUNT(I40:I45)&gt;0,AVERAGE(I40:I45),"")</f>
        <v>13</v>
      </c>
      <c r="J47" s="143"/>
      <c r="K47" s="143"/>
      <c r="L47" s="140"/>
      <c r="M47" s="141"/>
      <c r="N47" s="40"/>
      <c r="O47" s="40"/>
      <c r="P47" s="40"/>
      <c r="Q47" s="40"/>
      <c r="R47" s="40"/>
      <c r="S47" s="40"/>
      <c r="T47" s="40"/>
      <c r="U47" s="40"/>
      <c r="V47" s="40"/>
      <c r="W47" s="40"/>
      <c r="X47" s="101"/>
      <c r="Y47" s="101"/>
      <c r="Z47" s="101"/>
      <c r="AA47" s="101"/>
      <c r="AB47" s="101"/>
      <c r="AC47" s="101"/>
      <c r="AD47" s="101"/>
      <c r="AE47" s="101"/>
    </row>
    <row r="48" spans="1:31" ht="15" customHeight="1" thickBot="1" x14ac:dyDescent="0.3">
      <c r="A48" s="142"/>
      <c r="B48" s="147"/>
      <c r="C48" s="142"/>
      <c r="D48" s="148"/>
      <c r="E48" s="148"/>
      <c r="F48" s="148"/>
      <c r="G48" s="148"/>
      <c r="H48" s="148"/>
      <c r="I48" s="148"/>
      <c r="J48" s="143"/>
      <c r="K48" s="143"/>
      <c r="L48" s="140"/>
      <c r="M48" s="141"/>
      <c r="N48" s="40"/>
      <c r="O48" s="40"/>
      <c r="P48" s="40"/>
      <c r="Q48" s="40"/>
      <c r="R48" s="40"/>
      <c r="S48" s="40"/>
      <c r="T48" s="40"/>
      <c r="U48" s="40"/>
      <c r="V48" s="40"/>
      <c r="W48" s="40"/>
      <c r="X48" s="101"/>
      <c r="Y48" s="101"/>
      <c r="Z48" s="101"/>
      <c r="AA48" s="101"/>
      <c r="AB48" s="101"/>
      <c r="AC48" s="101"/>
      <c r="AD48" s="101"/>
      <c r="AE48" s="101"/>
    </row>
    <row r="49" spans="1:31" ht="24.95" customHeight="1" thickTop="1" thickBot="1" x14ac:dyDescent="0.3">
      <c r="A49" s="142"/>
      <c r="B49" s="295" t="s">
        <v>155</v>
      </c>
      <c r="C49" s="296"/>
      <c r="D49" s="296"/>
      <c r="E49" s="296"/>
      <c r="F49" s="296"/>
      <c r="G49" s="296"/>
      <c r="H49" s="296"/>
      <c r="I49" s="297"/>
      <c r="J49" s="143"/>
      <c r="K49" s="143"/>
      <c r="L49" s="140"/>
      <c r="M49" s="141"/>
      <c r="N49" s="40"/>
      <c r="O49" s="40"/>
      <c r="P49" s="40"/>
      <c r="Q49" s="40"/>
      <c r="R49" s="40"/>
      <c r="S49" s="40"/>
      <c r="T49" s="40"/>
      <c r="U49" s="40"/>
      <c r="V49" s="40"/>
      <c r="W49" s="40"/>
      <c r="X49" s="101"/>
      <c r="Y49" s="101"/>
      <c r="Z49" s="101"/>
      <c r="AA49" s="101"/>
      <c r="AB49" s="101"/>
      <c r="AC49" s="101"/>
      <c r="AD49" s="101"/>
      <c r="AE49" s="101"/>
    </row>
    <row r="50" spans="1:31" ht="9.9499999999999993" customHeight="1" thickTop="1" thickBot="1" x14ac:dyDescent="0.3">
      <c r="A50" s="142"/>
      <c r="B50" s="147"/>
      <c r="C50" s="142"/>
      <c r="D50" s="148"/>
      <c r="E50" s="148"/>
      <c r="F50" s="148"/>
      <c r="G50" s="148"/>
      <c r="H50" s="148"/>
      <c r="I50" s="148"/>
      <c r="J50" s="143"/>
      <c r="K50" s="143"/>
      <c r="L50" s="140"/>
      <c r="M50" s="141"/>
      <c r="N50" s="40"/>
      <c r="O50" s="40"/>
      <c r="P50" s="40"/>
      <c r="Q50" s="40"/>
      <c r="R50" s="40"/>
      <c r="S50" s="40"/>
      <c r="T50" s="40"/>
      <c r="U50" s="40"/>
      <c r="V50" s="40"/>
      <c r="W50" s="40"/>
      <c r="X50" s="101"/>
      <c r="Y50" s="101"/>
      <c r="Z50" s="101"/>
      <c r="AA50" s="101"/>
      <c r="AB50" s="101"/>
      <c r="AC50" s="101"/>
      <c r="AD50" s="101"/>
      <c r="AE50" s="101"/>
    </row>
    <row r="51" spans="1:31" ht="25.5" x14ac:dyDescent="0.25">
      <c r="A51" s="142"/>
      <c r="B51" s="308"/>
      <c r="C51" s="309" t="s">
        <v>87</v>
      </c>
      <c r="D51" s="310"/>
      <c r="E51" s="310"/>
      <c r="F51" s="310"/>
      <c r="G51" s="311"/>
      <c r="H51" s="149" t="s">
        <v>88</v>
      </c>
      <c r="I51" s="150" t="s">
        <v>133</v>
      </c>
      <c r="J51" s="143"/>
      <c r="K51" s="143"/>
      <c r="L51" s="140"/>
      <c r="M51" s="141"/>
      <c r="N51" s="40"/>
      <c r="O51" s="40"/>
      <c r="P51" s="40"/>
      <c r="Q51" s="40"/>
      <c r="R51" s="40"/>
      <c r="S51" s="40"/>
      <c r="T51" s="40"/>
      <c r="U51" s="40"/>
      <c r="V51" s="40"/>
      <c r="W51" s="40"/>
      <c r="X51" s="101"/>
      <c r="Y51" s="101"/>
      <c r="Z51" s="101"/>
      <c r="AA51" s="101"/>
      <c r="AB51" s="101"/>
      <c r="AC51" s="101"/>
      <c r="AD51" s="101"/>
      <c r="AE51" s="101"/>
    </row>
    <row r="52" spans="1:31" ht="24.95" customHeight="1" thickBot="1" x14ac:dyDescent="0.3">
      <c r="A52" s="142"/>
      <c r="B52" s="308"/>
      <c r="C52" s="312" t="s">
        <v>89</v>
      </c>
      <c r="D52" s="313"/>
      <c r="E52" s="313"/>
      <c r="F52" s="313"/>
      <c r="G52" s="314"/>
      <c r="H52" s="151" t="s">
        <v>89</v>
      </c>
      <c r="I52" s="152" t="s">
        <v>89</v>
      </c>
      <c r="J52" s="143"/>
      <c r="K52" s="143"/>
      <c r="L52" s="140"/>
      <c r="M52" s="141"/>
      <c r="N52" s="40"/>
      <c r="O52" s="40"/>
      <c r="P52" s="40"/>
      <c r="Q52" s="40"/>
      <c r="R52" s="40"/>
      <c r="S52" s="40"/>
      <c r="T52" s="40"/>
      <c r="U52" s="40"/>
      <c r="V52" s="40"/>
      <c r="W52" s="40"/>
      <c r="X52" s="101"/>
      <c r="Y52" s="101"/>
      <c r="Z52" s="101"/>
      <c r="AA52" s="101"/>
      <c r="AB52" s="101"/>
      <c r="AC52" s="101"/>
      <c r="AD52" s="101"/>
      <c r="AE52" s="101"/>
    </row>
    <row r="53" spans="1:31" ht="24.95" customHeight="1" x14ac:dyDescent="0.25">
      <c r="A53" s="142"/>
      <c r="B53" s="153" t="s">
        <v>59</v>
      </c>
      <c r="C53" s="154">
        <f>IF(AND($B$1=$M$7,Bulletins!$B$2=Histoire!$C$1),VLOOKUP(Bulletins!$B$1,Histoire!$C$4:$L$32,2,FALSE),"")</f>
        <v>20</v>
      </c>
      <c r="D53" s="155">
        <f>IF(AND($B$1=$M$7,Bulletins!$B$2=Histoire!$C$1),VLOOKUP(Bulletins!$B$1,Histoire!$C$4:$L$32,3,FALSE),"")</f>
        <v>0</v>
      </c>
      <c r="E53" s="155">
        <f>IF(AND($B$1=$M$7,Bulletins!$B$2=Histoire!$C$1),VLOOKUP(Bulletins!$B$1,Histoire!$C$4:$L$32,4,FALSE),"")</f>
        <v>0</v>
      </c>
      <c r="F53" s="155">
        <f>IF(AND($B$1=$M$7,Bulletins!$B$2=Histoire!$C$1),VLOOKUP(Bulletins!$B$1,Histoire!$C$4:$L$32,5,FALSE),"")</f>
        <v>0</v>
      </c>
      <c r="G53" s="156">
        <f>IF(AND($B$1=$M$7,Bulletins!$B$2=Histoire!$C$1),VLOOKUP(Bulletins!$B$1,Histoire!$C$4:$L$32,6,FALSE),"")</f>
        <v>0</v>
      </c>
      <c r="H53" s="157">
        <f>IF(AND($B$1=$M$7,Bulletins!$B$2=Histoire!$C$1),VLOOKUP(Bulletins!$B$1,Histoire!$C$4:$L$32,9,FALSE),"")</f>
        <v>0</v>
      </c>
      <c r="I53" s="158">
        <f>IF(AND($B$1=$M$7,Bulletins!$B$2=Histoire!$C$1),VLOOKUP(Bulletins!$B$1,Histoire!$C$4:$L$32,10,FALSE),"")</f>
        <v>20</v>
      </c>
      <c r="J53" s="143"/>
      <c r="K53" s="143"/>
      <c r="L53" s="140"/>
      <c r="M53" s="141"/>
      <c r="N53" s="40"/>
      <c r="O53" s="40"/>
      <c r="P53" s="40"/>
      <c r="Q53" s="40"/>
      <c r="R53" s="40"/>
      <c r="S53" s="40"/>
      <c r="T53" s="40"/>
      <c r="U53" s="40"/>
      <c r="V53" s="40"/>
      <c r="W53" s="40"/>
      <c r="X53" s="101"/>
      <c r="Y53" s="101"/>
      <c r="Z53" s="101"/>
      <c r="AA53" s="101"/>
      <c r="AB53" s="101"/>
      <c r="AC53" s="101"/>
      <c r="AD53" s="101"/>
      <c r="AE53" s="101"/>
    </row>
    <row r="54" spans="1:31" ht="24.95" customHeight="1" x14ac:dyDescent="0.25">
      <c r="A54" s="142"/>
      <c r="B54" s="159" t="s">
        <v>60</v>
      </c>
      <c r="C54" s="160">
        <f>IF(AND($B$1=$M$7,Bulletins!$B$2=Géographie!$C$1),VLOOKUP(Bulletins!$B$1,Géographie!$C$4:$L$32,2,FALSE),"")</f>
        <v>0</v>
      </c>
      <c r="D54" s="161">
        <f>IF(AND($B$1=$M$7,Bulletins!$B$2=Géographie!$C$1),VLOOKUP(Bulletins!$B$1,Géographie!$C$4:$L$32,3,FALSE),"")</f>
        <v>0</v>
      </c>
      <c r="E54" s="161">
        <f>IF(AND($B$1=$M$7,Bulletins!$B$2=Géographie!$C$1),VLOOKUP(Bulletins!$B$1,Géographie!$C$4:$L$32,4,FALSE),"")</f>
        <v>0</v>
      </c>
      <c r="F54" s="161">
        <f>IF(AND($B$1=$M$7,Bulletins!$B$2=Géographie!$C$1),VLOOKUP(Bulletins!$B$1,Géographie!$C$4:$L$32,5,FALSE),"")</f>
        <v>0</v>
      </c>
      <c r="G54" s="162">
        <f>IF(AND($B$1=$M$7,Bulletins!$B$2=Géographie!$C$1),VLOOKUP(Bulletins!$B$1,Géographie!$C$4:$L$32,6,FALSE),"")</f>
        <v>0</v>
      </c>
      <c r="H54" s="163">
        <f>IF(AND($B$1=$M$7,Bulletins!$B$2=Géographie!$C$1),VLOOKUP(Bulletins!$B$1,Géographie!$C$4:$L$32,9,FALSE),"")</f>
        <v>0</v>
      </c>
      <c r="I54" s="164" t="str">
        <f>IF(AND($B$1=$M$7,Bulletins!$B$2=Géographie!$C$1),VLOOKUP(Bulletins!$B$1,Géographie!$C$4:$L$32,10,FALSE),"")</f>
        <v/>
      </c>
      <c r="J54" s="143"/>
      <c r="K54" s="143"/>
      <c r="L54" s="140"/>
      <c r="M54" s="141"/>
      <c r="N54" s="40"/>
      <c r="O54" s="40"/>
      <c r="P54" s="40"/>
      <c r="Q54" s="40"/>
      <c r="R54" s="40"/>
      <c r="S54" s="40"/>
      <c r="T54" s="40"/>
      <c r="U54" s="40"/>
      <c r="V54" s="40"/>
      <c r="W54" s="40"/>
      <c r="X54" s="101"/>
      <c r="Y54" s="101"/>
      <c r="Z54" s="101"/>
      <c r="AA54" s="101"/>
      <c r="AB54" s="101"/>
      <c r="AC54" s="101"/>
      <c r="AD54" s="101"/>
      <c r="AE54" s="101"/>
    </row>
    <row r="55" spans="1:31" ht="24.95" customHeight="1" x14ac:dyDescent="0.25">
      <c r="A55" s="142"/>
      <c r="B55" s="159" t="s">
        <v>61</v>
      </c>
      <c r="C55" s="160">
        <f>IF(AND($B$1=$M$7,Bulletins!$B$2=Sciences!$C$1),VLOOKUP(Bulletins!$B$1,Sciences!$C$4:$L$32,2,FALSE),"")</f>
        <v>0</v>
      </c>
      <c r="D55" s="161">
        <f>IF(AND($B$1=$M$7,Bulletins!$B$2=Sciences!$C$1),VLOOKUP(Bulletins!$B$1,Sciences!$C$4:$L$32,3,FALSE),"")</f>
        <v>0</v>
      </c>
      <c r="E55" s="161">
        <f>IF(AND($B$1=$M$7,Bulletins!$B$2=Sciences!$C$1),VLOOKUP(Bulletins!$B$1,Sciences!$C$4:$L$32,4,FALSE),"")</f>
        <v>0</v>
      </c>
      <c r="F55" s="161">
        <f>IF(AND($B$1=$M$7,Bulletins!$B$2=Sciences!$C$1),VLOOKUP(Bulletins!$B$1,Sciences!$C$4:$L$32,5,FALSE),"")</f>
        <v>0</v>
      </c>
      <c r="G55" s="162">
        <f>IF(AND($B$1=$M$7,Bulletins!$B$2=Sciences!$C$1),VLOOKUP(Bulletins!$B$1,Sciences!$C$4:$L$32,6,FALSE),"")</f>
        <v>0</v>
      </c>
      <c r="H55" s="163">
        <f>IF(AND($B$1=$M$7,Bulletins!$B$2=Sciences!$C$1),VLOOKUP(Bulletins!$B$1,Sciences!$C$4:$L$32,9,FALSE),"")</f>
        <v>0</v>
      </c>
      <c r="I55" s="164" t="str">
        <f>IF(AND($B$1=$M$7,Bulletins!$B$2=Sciences!$C$1),VLOOKUP(Bulletins!$B$1,Sciences!$C$4:$L$32,10,FALSE),"")</f>
        <v/>
      </c>
      <c r="J55" s="143"/>
      <c r="K55" s="143"/>
      <c r="L55" s="140"/>
      <c r="M55" s="141"/>
      <c r="N55" s="40"/>
      <c r="O55" s="40"/>
      <c r="P55" s="40"/>
      <c r="Q55" s="40"/>
      <c r="R55" s="40"/>
      <c r="S55" s="40"/>
      <c r="T55" s="40"/>
      <c r="U55" s="40"/>
      <c r="V55" s="40"/>
      <c r="W55" s="40"/>
      <c r="X55" s="101"/>
      <c r="Y55" s="101"/>
      <c r="Z55" s="101"/>
      <c r="AA55" s="101"/>
      <c r="AB55" s="101"/>
      <c r="AC55" s="101"/>
      <c r="AD55" s="101"/>
      <c r="AE55" s="101"/>
    </row>
    <row r="56" spans="1:31" ht="24.95" customHeight="1" thickBot="1" x14ac:dyDescent="0.3">
      <c r="A56" s="142"/>
      <c r="B56" s="165" t="s">
        <v>62</v>
      </c>
      <c r="C56" s="166">
        <f>IF(AND($B$1=$M$7,Bulletins!$B$2=Anglais!$C$1),VLOOKUP(Bulletins!$B$1,Anglais!$C$4:$L$32,2,FALSE),"")</f>
        <v>8</v>
      </c>
      <c r="D56" s="167">
        <f>IF(AND($B$1=$M$7,Bulletins!$B$2=Anglais!$C$1),VLOOKUP(Bulletins!$B$1,Anglais!$C$4:$L$32,3,FALSE),"")</f>
        <v>0</v>
      </c>
      <c r="E56" s="167">
        <f>IF(AND($B$1=$M$7,Bulletins!$B$2=Anglais!$C$1),VLOOKUP(Bulletins!$B$1,Anglais!$C$4:$L$32,4,FALSE),"")</f>
        <v>0</v>
      </c>
      <c r="F56" s="167">
        <f>IF(AND($B$1=$M$7,Bulletins!$B$2=Anglais!$C$1),VLOOKUP(Bulletins!$B$1,Anglais!$C$4:$L$32,5,FALSE),"")</f>
        <v>0</v>
      </c>
      <c r="G56" s="168">
        <f>IF(AND($B$1=$M$7,Bulletins!$B$2=Anglais!$C$1),VLOOKUP(Bulletins!$B$1,Anglais!$C$4:$L$32,6,FALSE),"")</f>
        <v>0</v>
      </c>
      <c r="H56" s="169">
        <f>IF(AND($B$1=$M$7,Bulletins!$B$2=Anglais!$C$1),VLOOKUP(Bulletins!$B$1,Anglais!$C$4:$L$32,9,FALSE),"")</f>
        <v>0</v>
      </c>
      <c r="I56" s="170">
        <f>IF(AND($B$1=$M$7,Bulletins!$B$2=Anglais!$C$1),VLOOKUP(Bulletins!$B$1,Anglais!$C$4:$L$32,10,FALSE),"")</f>
        <v>8</v>
      </c>
      <c r="J56" s="143"/>
      <c r="K56" s="143"/>
      <c r="L56" s="140"/>
      <c r="M56" s="141"/>
      <c r="N56" s="40"/>
      <c r="O56" s="40"/>
      <c r="P56" s="40"/>
      <c r="Q56" s="40"/>
      <c r="R56" s="40"/>
      <c r="S56" s="40"/>
      <c r="T56" s="40"/>
      <c r="U56" s="40"/>
      <c r="V56" s="40"/>
      <c r="W56" s="40"/>
      <c r="X56" s="101"/>
      <c r="Y56" s="101"/>
      <c r="Z56" s="101"/>
      <c r="AA56" s="101"/>
      <c r="AB56" s="101"/>
      <c r="AC56" s="101"/>
      <c r="AD56" s="101"/>
      <c r="AE56" s="101"/>
    </row>
    <row r="57" spans="1:31" ht="9.9499999999999993" customHeight="1" thickBot="1" x14ac:dyDescent="0.3">
      <c r="A57" s="142"/>
      <c r="B57" s="147"/>
      <c r="C57" s="142"/>
      <c r="D57" s="148"/>
      <c r="E57" s="148"/>
      <c r="F57" s="148"/>
      <c r="G57" s="148"/>
      <c r="H57" s="148"/>
      <c r="I57" s="148"/>
      <c r="J57" s="143"/>
      <c r="K57" s="143"/>
      <c r="L57" s="140"/>
      <c r="M57" s="141"/>
      <c r="N57" s="40"/>
      <c r="O57" s="40"/>
      <c r="P57" s="40"/>
      <c r="Q57" s="40"/>
      <c r="R57" s="40"/>
      <c r="S57" s="40"/>
      <c r="T57" s="40"/>
      <c r="U57" s="40"/>
      <c r="V57" s="40"/>
      <c r="W57" s="40"/>
      <c r="X57" s="101"/>
      <c r="Y57" s="101"/>
      <c r="Z57" s="101"/>
      <c r="AA57" s="101"/>
      <c r="AB57" s="101"/>
      <c r="AC57" s="101"/>
      <c r="AD57" s="101"/>
      <c r="AE57" s="101"/>
    </row>
    <row r="58" spans="1:31" ht="24.95" customHeight="1" thickBot="1" x14ac:dyDescent="0.3">
      <c r="A58" s="142"/>
      <c r="B58" s="147"/>
      <c r="C58" s="306" t="s">
        <v>156</v>
      </c>
      <c r="D58" s="307"/>
      <c r="E58" s="307"/>
      <c r="F58" s="307"/>
      <c r="G58" s="307"/>
      <c r="H58" s="307"/>
      <c r="I58" s="180">
        <f>IF(COUNT(I53:I56)&gt;0,AVERAGE(I53:I56),"")</f>
        <v>14</v>
      </c>
      <c r="J58" s="143"/>
      <c r="K58" s="143"/>
      <c r="L58" s="140"/>
      <c r="M58" s="141"/>
      <c r="N58" s="40"/>
      <c r="O58" s="40"/>
      <c r="P58" s="40"/>
      <c r="Q58" s="40"/>
      <c r="R58" s="40"/>
      <c r="S58" s="40"/>
      <c r="T58" s="40"/>
      <c r="U58" s="40"/>
      <c r="V58" s="40"/>
      <c r="W58" s="40"/>
      <c r="X58" s="101"/>
      <c r="Y58" s="101"/>
      <c r="Z58" s="101"/>
      <c r="AA58" s="101"/>
      <c r="AB58" s="101"/>
      <c r="AC58" s="101"/>
      <c r="AD58" s="101"/>
      <c r="AE58" s="101"/>
    </row>
    <row r="59" spans="1:31" ht="15" customHeight="1" thickBot="1" x14ac:dyDescent="0.3">
      <c r="A59" s="142"/>
      <c r="B59" s="147"/>
      <c r="C59" s="142"/>
      <c r="D59" s="148"/>
      <c r="E59" s="148"/>
      <c r="F59" s="148"/>
      <c r="G59" s="148"/>
      <c r="H59" s="148"/>
      <c r="I59" s="148"/>
      <c r="J59" s="143"/>
      <c r="K59" s="143"/>
      <c r="L59" s="140"/>
      <c r="M59" s="141"/>
      <c r="N59" s="40"/>
      <c r="O59" s="40"/>
      <c r="P59" s="40"/>
      <c r="Q59" s="40"/>
      <c r="R59" s="40"/>
      <c r="S59" s="40"/>
      <c r="T59" s="40"/>
      <c r="U59" s="40"/>
      <c r="V59" s="40"/>
      <c r="W59" s="40"/>
      <c r="X59" s="101"/>
      <c r="Y59" s="101"/>
      <c r="Z59" s="101"/>
      <c r="AA59" s="101"/>
      <c r="AB59" s="101"/>
      <c r="AC59" s="101"/>
      <c r="AD59" s="101"/>
      <c r="AE59" s="101"/>
    </row>
    <row r="60" spans="1:31" ht="24.95" customHeight="1" thickTop="1" thickBot="1" x14ac:dyDescent="0.3">
      <c r="A60" s="142"/>
      <c r="B60" s="295" t="s">
        <v>167</v>
      </c>
      <c r="C60" s="296"/>
      <c r="D60" s="296"/>
      <c r="E60" s="296"/>
      <c r="F60" s="296"/>
      <c r="G60" s="296"/>
      <c r="H60" s="296"/>
      <c r="I60" s="297"/>
      <c r="J60" s="143"/>
      <c r="K60" s="143"/>
      <c r="L60" s="140"/>
      <c r="M60" s="141"/>
      <c r="N60" s="40"/>
      <c r="O60" s="40"/>
      <c r="P60" s="40"/>
      <c r="Q60" s="40"/>
      <c r="R60" s="40"/>
      <c r="S60" s="40"/>
      <c r="T60" s="40"/>
      <c r="U60" s="40"/>
      <c r="V60" s="40"/>
      <c r="W60" s="40"/>
      <c r="X60" s="101"/>
      <c r="Y60" s="101"/>
      <c r="Z60" s="101"/>
      <c r="AA60" s="101"/>
      <c r="AB60" s="101"/>
      <c r="AC60" s="101"/>
      <c r="AD60" s="101"/>
      <c r="AE60" s="101"/>
    </row>
    <row r="61" spans="1:31" ht="9.9499999999999993" customHeight="1" thickTop="1" x14ac:dyDescent="0.25">
      <c r="A61" s="142"/>
      <c r="B61" s="147"/>
      <c r="C61" s="142"/>
      <c r="D61" s="148"/>
      <c r="E61" s="148"/>
      <c r="F61" s="148"/>
      <c r="G61" s="148"/>
      <c r="H61" s="148"/>
      <c r="I61" s="148"/>
      <c r="J61" s="143"/>
      <c r="K61" s="143"/>
      <c r="L61" s="140"/>
      <c r="M61" s="141"/>
      <c r="N61" s="40"/>
      <c r="O61" s="40"/>
      <c r="P61" s="40"/>
      <c r="Q61" s="40"/>
      <c r="R61" s="40"/>
      <c r="S61" s="40"/>
      <c r="T61" s="40"/>
      <c r="U61" s="40"/>
      <c r="V61" s="40"/>
      <c r="W61" s="40"/>
      <c r="X61" s="101"/>
      <c r="Y61" s="101"/>
      <c r="Z61" s="101"/>
      <c r="AA61" s="101"/>
      <c r="AB61" s="101"/>
      <c r="AC61" s="101"/>
      <c r="AD61" s="101"/>
      <c r="AE61" s="101"/>
    </row>
    <row r="62" spans="1:31" ht="24.95" customHeight="1" thickBot="1" x14ac:dyDescent="0.3">
      <c r="A62" s="142"/>
      <c r="B62" s="298" t="s">
        <v>157</v>
      </c>
      <c r="C62" s="298"/>
      <c r="D62" s="298"/>
      <c r="E62" s="298"/>
      <c r="F62" s="298"/>
      <c r="G62" s="298"/>
      <c r="H62" s="298"/>
      <c r="I62" s="298"/>
      <c r="J62" s="143"/>
      <c r="K62" s="143"/>
      <c r="L62" s="140"/>
      <c r="M62" s="141"/>
      <c r="N62" s="40"/>
      <c r="O62" s="40"/>
      <c r="P62" s="40"/>
      <c r="Q62" s="40"/>
      <c r="R62" s="40"/>
      <c r="S62" s="40"/>
      <c r="T62" s="40"/>
      <c r="U62" s="40"/>
      <c r="V62" s="40"/>
      <c r="W62" s="40"/>
      <c r="X62" s="101"/>
      <c r="Y62" s="101"/>
      <c r="Z62" s="101"/>
      <c r="AA62" s="101"/>
      <c r="AB62" s="101"/>
      <c r="AC62" s="101"/>
      <c r="AD62" s="101"/>
      <c r="AE62" s="101"/>
    </row>
    <row r="63" spans="1:31" ht="24.95" customHeight="1" x14ac:dyDescent="0.25">
      <c r="A63" s="142"/>
      <c r="B63" s="184" t="s">
        <v>158</v>
      </c>
      <c r="C63" s="305" t="s">
        <v>159</v>
      </c>
      <c r="D63" s="305"/>
      <c r="E63" s="304" t="s">
        <v>160</v>
      </c>
      <c r="F63" s="304"/>
      <c r="G63" s="302" t="s">
        <v>161</v>
      </c>
      <c r="H63" s="303"/>
      <c r="I63" s="148"/>
      <c r="J63" s="143"/>
      <c r="K63" s="143"/>
      <c r="L63" s="140"/>
      <c r="M63" s="141"/>
      <c r="N63" s="40"/>
      <c r="O63" s="40"/>
      <c r="P63" s="40"/>
      <c r="Q63" s="40"/>
      <c r="R63" s="40"/>
      <c r="S63" s="40"/>
      <c r="T63" s="40"/>
      <c r="U63" s="40"/>
      <c r="V63" s="40"/>
      <c r="W63" s="40"/>
      <c r="X63" s="101"/>
      <c r="Y63" s="101"/>
      <c r="Z63" s="101"/>
      <c r="AA63" s="101"/>
      <c r="AB63" s="101"/>
      <c r="AC63" s="101"/>
      <c r="AD63" s="101"/>
      <c r="AE63" s="101"/>
    </row>
    <row r="64" spans="1:31" ht="24.95" customHeight="1" thickBot="1" x14ac:dyDescent="0.3">
      <c r="A64" s="142"/>
      <c r="B64" s="190"/>
      <c r="C64" s="301"/>
      <c r="D64" s="301"/>
      <c r="E64" s="299"/>
      <c r="F64" s="299"/>
      <c r="G64" s="299"/>
      <c r="H64" s="300"/>
      <c r="I64" s="148"/>
      <c r="J64" s="143"/>
      <c r="K64" s="143"/>
      <c r="L64" s="140"/>
      <c r="M64" s="141"/>
      <c r="N64" s="40"/>
      <c r="O64" s="40"/>
      <c r="P64" s="40"/>
      <c r="Q64" s="40"/>
      <c r="R64" s="40"/>
      <c r="S64" s="40"/>
      <c r="T64" s="40"/>
      <c r="U64" s="40"/>
      <c r="V64" s="40"/>
      <c r="W64" s="40"/>
      <c r="X64" s="101"/>
      <c r="Y64" s="101"/>
      <c r="Z64" s="101"/>
      <c r="AA64" s="101"/>
      <c r="AB64" s="101"/>
      <c r="AC64" s="101"/>
      <c r="AD64" s="101"/>
      <c r="AE64" s="101"/>
    </row>
    <row r="65" spans="1:31" ht="15" customHeight="1" thickBot="1" x14ac:dyDescent="0.3">
      <c r="A65" s="142"/>
      <c r="B65" s="147"/>
      <c r="C65" s="142"/>
      <c r="D65" s="148"/>
      <c r="E65" s="148"/>
      <c r="F65" s="148"/>
      <c r="G65" s="148"/>
      <c r="H65" s="148"/>
      <c r="I65" s="148"/>
      <c r="J65" s="143"/>
      <c r="K65" s="143"/>
      <c r="L65" s="140"/>
      <c r="M65" s="141"/>
      <c r="N65" s="40"/>
      <c r="O65" s="40"/>
      <c r="P65" s="40"/>
      <c r="Q65" s="40"/>
      <c r="R65" s="40"/>
      <c r="S65" s="40"/>
      <c r="T65" s="40"/>
      <c r="U65" s="40"/>
      <c r="V65" s="40"/>
      <c r="W65" s="40"/>
      <c r="X65" s="101"/>
      <c r="Y65" s="101"/>
      <c r="Z65" s="101"/>
      <c r="AA65" s="101"/>
      <c r="AB65" s="101"/>
      <c r="AC65" s="101"/>
      <c r="AD65" s="101"/>
      <c r="AE65" s="101"/>
    </row>
    <row r="66" spans="1:31" ht="24.95" customHeight="1" thickTop="1" thickBot="1" x14ac:dyDescent="0.3">
      <c r="A66" s="142"/>
      <c r="B66" s="295" t="s">
        <v>84</v>
      </c>
      <c r="C66" s="296"/>
      <c r="D66" s="296"/>
      <c r="E66" s="296"/>
      <c r="F66" s="296"/>
      <c r="G66" s="296"/>
      <c r="H66" s="296"/>
      <c r="I66" s="297"/>
      <c r="J66" s="143"/>
      <c r="K66" s="143"/>
      <c r="L66" s="140"/>
      <c r="M66" s="141"/>
      <c r="N66" s="40"/>
      <c r="O66" s="40"/>
      <c r="P66" s="40"/>
      <c r="Q66" s="40"/>
      <c r="R66" s="40"/>
      <c r="S66" s="40"/>
      <c r="T66" s="40"/>
      <c r="U66" s="40"/>
      <c r="V66" s="40"/>
      <c r="W66" s="40"/>
      <c r="X66" s="101"/>
      <c r="Y66" s="101"/>
      <c r="Z66" s="101"/>
      <c r="AA66" s="101"/>
      <c r="AB66" s="101"/>
      <c r="AC66" s="101"/>
      <c r="AD66" s="101"/>
      <c r="AE66" s="101"/>
    </row>
    <row r="67" spans="1:31" ht="9.9499999999999993" customHeight="1" thickTop="1" thickBot="1" x14ac:dyDescent="0.3">
      <c r="A67" s="142"/>
      <c r="B67" s="147"/>
      <c r="C67" s="142"/>
      <c r="D67" s="148"/>
      <c r="E67" s="148"/>
      <c r="F67" s="148"/>
      <c r="G67" s="148"/>
      <c r="H67" s="148"/>
      <c r="I67" s="148"/>
      <c r="J67" s="143"/>
      <c r="K67" s="285" t="s">
        <v>181</v>
      </c>
      <c r="L67" s="285"/>
      <c r="M67" s="285"/>
      <c r="N67" s="285"/>
      <c r="O67" s="40"/>
      <c r="P67" s="40"/>
      <c r="Q67" s="40"/>
      <c r="R67" s="40"/>
      <c r="S67" s="40"/>
      <c r="T67" s="40"/>
      <c r="U67" s="40"/>
      <c r="V67" s="40"/>
      <c r="W67" s="40"/>
      <c r="X67" s="101"/>
      <c r="Y67" s="101"/>
      <c r="Z67" s="101"/>
      <c r="AA67" s="101"/>
      <c r="AB67" s="101"/>
      <c r="AC67" s="101"/>
      <c r="AD67" s="101"/>
      <c r="AE67" s="101"/>
    </row>
    <row r="68" spans="1:31" ht="24.95" customHeight="1" thickBot="1" x14ac:dyDescent="0.3">
      <c r="A68" s="142"/>
      <c r="B68" s="298" t="s">
        <v>184</v>
      </c>
      <c r="C68" s="298"/>
      <c r="D68" s="298"/>
      <c r="E68" s="298"/>
      <c r="F68" s="298"/>
      <c r="G68" s="298"/>
      <c r="H68" s="298"/>
      <c r="I68" s="185">
        <f>IF(AND($B$1=$M$7,Bulletins!$B$2=Comportement!$C$1),VLOOKUP(Bulletins!$B$1,Comportement!$C$4:$L$32,2,FALSE),"")</f>
        <v>20</v>
      </c>
      <c r="J68" s="143"/>
      <c r="K68" s="143"/>
      <c r="L68" s="140"/>
      <c r="M68" s="141"/>
      <c r="N68" s="40"/>
      <c r="O68" s="40"/>
      <c r="P68" s="40"/>
      <c r="Q68" s="40"/>
      <c r="R68" s="40"/>
      <c r="S68" s="40"/>
      <c r="T68" s="40"/>
      <c r="U68" s="40"/>
      <c r="V68" s="40"/>
      <c r="W68" s="40"/>
      <c r="X68" s="101"/>
      <c r="Y68" s="101"/>
      <c r="Z68" s="101"/>
      <c r="AA68" s="101"/>
      <c r="AB68" s="101"/>
      <c r="AC68" s="101"/>
      <c r="AD68" s="101"/>
      <c r="AE68" s="101"/>
    </row>
    <row r="69" spans="1:31" ht="24.95" customHeight="1" x14ac:dyDescent="0.25">
      <c r="A69" s="142"/>
      <c r="B69" s="184" t="s">
        <v>162</v>
      </c>
      <c r="C69" s="305" t="s">
        <v>163</v>
      </c>
      <c r="D69" s="305"/>
      <c r="E69" s="304" t="s">
        <v>164</v>
      </c>
      <c r="F69" s="304"/>
      <c r="G69" s="302" t="s">
        <v>165</v>
      </c>
      <c r="H69" s="303"/>
      <c r="I69" s="148"/>
      <c r="J69" s="143"/>
      <c r="K69" s="143"/>
      <c r="L69" s="140"/>
      <c r="M69" s="141"/>
      <c r="N69" s="40"/>
      <c r="O69" s="40"/>
      <c r="P69" s="40"/>
      <c r="Q69" s="40"/>
      <c r="R69" s="40"/>
      <c r="S69" s="40"/>
      <c r="T69" s="40"/>
      <c r="U69" s="40"/>
      <c r="V69" s="40"/>
      <c r="W69" s="40"/>
      <c r="X69" s="101"/>
      <c r="Y69" s="101"/>
      <c r="Z69" s="101"/>
      <c r="AA69" s="101"/>
      <c r="AB69" s="101"/>
      <c r="AC69" s="101"/>
      <c r="AD69" s="101"/>
      <c r="AE69" s="101"/>
    </row>
    <row r="70" spans="1:31" ht="24.95" customHeight="1" thickBot="1" x14ac:dyDescent="0.3">
      <c r="A70" s="142"/>
      <c r="B70" s="190"/>
      <c r="C70" s="301"/>
      <c r="D70" s="301"/>
      <c r="E70" s="299"/>
      <c r="F70" s="299"/>
      <c r="G70" s="299"/>
      <c r="H70" s="300"/>
      <c r="I70" s="148"/>
      <c r="J70" s="143"/>
      <c r="K70" s="143"/>
      <c r="L70" s="140"/>
      <c r="M70" s="141"/>
      <c r="N70" s="40"/>
      <c r="O70" s="40"/>
      <c r="P70" s="40"/>
      <c r="Q70" s="40"/>
      <c r="R70" s="40"/>
      <c r="S70" s="40"/>
      <c r="T70" s="40"/>
      <c r="U70" s="40"/>
      <c r="V70" s="40"/>
      <c r="W70" s="40"/>
      <c r="X70" s="101"/>
      <c r="Y70" s="101"/>
      <c r="Z70" s="101"/>
      <c r="AA70" s="101"/>
      <c r="AB70" s="101"/>
      <c r="AC70" s="101"/>
      <c r="AD70" s="101"/>
      <c r="AE70" s="101"/>
    </row>
    <row r="71" spans="1:31" ht="15" customHeight="1" thickBot="1" x14ac:dyDescent="0.3">
      <c r="A71" s="142"/>
      <c r="B71" s="147"/>
      <c r="C71" s="142"/>
      <c r="D71" s="148"/>
      <c r="E71" s="148"/>
      <c r="F71" s="148"/>
      <c r="G71" s="148"/>
      <c r="H71" s="148"/>
      <c r="I71" s="148"/>
      <c r="J71" s="143"/>
      <c r="K71" s="143"/>
      <c r="L71" s="140"/>
      <c r="M71" s="141"/>
      <c r="N71" s="40"/>
      <c r="O71" s="40"/>
      <c r="P71" s="40"/>
      <c r="Q71" s="40"/>
      <c r="R71" s="40"/>
      <c r="S71" s="40"/>
      <c r="T71" s="40"/>
      <c r="U71" s="40"/>
      <c r="V71" s="40"/>
      <c r="W71" s="40"/>
      <c r="X71" s="101"/>
      <c r="Y71" s="101"/>
      <c r="Z71" s="101"/>
      <c r="AA71" s="101"/>
      <c r="AB71" s="101"/>
      <c r="AC71" s="101"/>
      <c r="AD71" s="101"/>
      <c r="AE71" s="101"/>
    </row>
    <row r="72" spans="1:31" ht="24.95" customHeight="1" x14ac:dyDescent="0.25">
      <c r="A72" s="142"/>
      <c r="B72" s="286" t="s">
        <v>166</v>
      </c>
      <c r="C72" s="287"/>
      <c r="D72" s="287"/>
      <c r="E72" s="287"/>
      <c r="F72" s="287"/>
      <c r="G72" s="287"/>
      <c r="H72" s="287"/>
      <c r="I72" s="288"/>
      <c r="J72" s="143"/>
      <c r="K72" s="143"/>
      <c r="L72" s="140"/>
      <c r="M72" s="141"/>
      <c r="N72" s="40"/>
      <c r="O72" s="40"/>
      <c r="P72" s="40"/>
      <c r="Q72" s="40"/>
      <c r="R72" s="40"/>
      <c r="S72" s="40"/>
      <c r="T72" s="40"/>
      <c r="U72" s="40"/>
      <c r="V72" s="40"/>
      <c r="W72" s="40"/>
      <c r="X72" s="101"/>
      <c r="Y72" s="101"/>
      <c r="Z72" s="101"/>
      <c r="AA72" s="101"/>
      <c r="AB72" s="101"/>
      <c r="AC72" s="101"/>
      <c r="AD72" s="101"/>
      <c r="AE72" s="101"/>
    </row>
    <row r="73" spans="1:31" ht="24.95" customHeight="1" x14ac:dyDescent="0.25">
      <c r="A73" s="142"/>
      <c r="B73" s="289"/>
      <c r="C73" s="290"/>
      <c r="D73" s="290"/>
      <c r="E73" s="290"/>
      <c r="F73" s="290"/>
      <c r="G73" s="290"/>
      <c r="H73" s="290"/>
      <c r="I73" s="291"/>
      <c r="J73" s="143"/>
      <c r="K73" s="143"/>
      <c r="L73" s="140"/>
      <c r="M73" s="141"/>
      <c r="N73" s="40"/>
      <c r="O73" s="40"/>
      <c r="P73" s="40"/>
      <c r="Q73" s="40"/>
      <c r="R73" s="40"/>
      <c r="S73" s="40"/>
      <c r="T73" s="40"/>
      <c r="U73" s="40"/>
      <c r="V73" s="40"/>
      <c r="W73" s="40"/>
      <c r="X73" s="101"/>
      <c r="Y73" s="101"/>
      <c r="Z73" s="101"/>
      <c r="AA73" s="101"/>
      <c r="AB73" s="101"/>
      <c r="AC73" s="101"/>
      <c r="AD73" s="101"/>
      <c r="AE73" s="101"/>
    </row>
    <row r="74" spans="1:31" ht="24.95" customHeight="1" x14ac:dyDescent="0.25">
      <c r="A74" s="142"/>
      <c r="B74" s="289"/>
      <c r="C74" s="290"/>
      <c r="D74" s="290"/>
      <c r="E74" s="290"/>
      <c r="F74" s="290"/>
      <c r="G74" s="290"/>
      <c r="H74" s="290"/>
      <c r="I74" s="291"/>
      <c r="J74" s="143"/>
      <c r="K74" s="143"/>
      <c r="L74" s="140"/>
      <c r="M74" s="141"/>
      <c r="N74" s="40"/>
      <c r="O74" s="40"/>
      <c r="P74" s="40"/>
      <c r="Q74" s="40"/>
      <c r="R74" s="40"/>
      <c r="S74" s="40"/>
      <c r="T74" s="40"/>
      <c r="U74" s="40"/>
      <c r="V74" s="40"/>
      <c r="W74" s="40"/>
      <c r="X74" s="101"/>
      <c r="Y74" s="101"/>
      <c r="Z74" s="101"/>
      <c r="AA74" s="101"/>
      <c r="AB74" s="101"/>
      <c r="AC74" s="101"/>
      <c r="AD74" s="101"/>
      <c r="AE74" s="101"/>
    </row>
    <row r="75" spans="1:31" ht="24.95" customHeight="1" thickBot="1" x14ac:dyDescent="0.3">
      <c r="A75" s="142"/>
      <c r="B75" s="292"/>
      <c r="C75" s="293"/>
      <c r="D75" s="293"/>
      <c r="E75" s="293"/>
      <c r="F75" s="293"/>
      <c r="G75" s="293"/>
      <c r="H75" s="293"/>
      <c r="I75" s="294"/>
      <c r="J75" s="143"/>
      <c r="K75" s="143"/>
      <c r="L75" s="140"/>
      <c r="M75" s="141"/>
      <c r="N75" s="40"/>
      <c r="O75" s="40"/>
      <c r="P75" s="40"/>
      <c r="Q75" s="40"/>
      <c r="R75" s="40"/>
      <c r="S75" s="40"/>
      <c r="T75" s="40"/>
      <c r="U75" s="40"/>
      <c r="V75" s="40"/>
      <c r="W75" s="40"/>
      <c r="X75" s="101"/>
      <c r="Y75" s="101"/>
      <c r="Z75" s="101"/>
      <c r="AA75" s="101"/>
      <c r="AB75" s="101"/>
      <c r="AC75" s="101"/>
      <c r="AD75" s="101"/>
      <c r="AE75" s="101"/>
    </row>
    <row r="76" spans="1:31" x14ac:dyDescent="0.25">
      <c r="A76" s="142"/>
      <c r="B76" s="147"/>
      <c r="C76" s="142"/>
      <c r="D76" s="148"/>
      <c r="E76" s="148"/>
      <c r="F76" s="148"/>
      <c r="G76" s="148"/>
      <c r="H76" s="148"/>
      <c r="I76" s="148"/>
      <c r="J76" s="143"/>
      <c r="K76" s="143"/>
      <c r="L76" s="140"/>
      <c r="M76" s="141"/>
      <c r="N76" s="40"/>
      <c r="O76" s="40"/>
      <c r="P76" s="40"/>
      <c r="Q76" s="40"/>
      <c r="R76" s="40"/>
      <c r="S76" s="40"/>
      <c r="T76" s="40"/>
      <c r="U76" s="40"/>
      <c r="V76" s="40"/>
      <c r="W76" s="40"/>
      <c r="X76" s="101"/>
      <c r="Y76" s="101"/>
      <c r="Z76" s="101"/>
      <c r="AA76" s="101"/>
      <c r="AB76" s="101"/>
      <c r="AC76" s="101"/>
      <c r="AD76" s="101"/>
      <c r="AE76" s="101"/>
    </row>
    <row r="77" spans="1:31" x14ac:dyDescent="0.25">
      <c r="A77" s="142"/>
      <c r="B77" s="147"/>
      <c r="C77" s="142"/>
      <c r="D77" s="148"/>
      <c r="E77" s="148"/>
      <c r="F77" s="148"/>
      <c r="G77" s="148"/>
      <c r="H77" s="148"/>
      <c r="I77" s="148"/>
      <c r="J77" s="143"/>
      <c r="K77" s="143"/>
      <c r="L77" s="140"/>
      <c r="M77" s="141"/>
      <c r="N77" s="40"/>
      <c r="O77" s="40"/>
      <c r="P77" s="40"/>
      <c r="Q77" s="40"/>
      <c r="R77" s="40"/>
      <c r="S77" s="40"/>
      <c r="T77" s="40"/>
      <c r="U77" s="40"/>
      <c r="V77" s="40"/>
      <c r="W77" s="40"/>
      <c r="X77" s="101"/>
      <c r="Y77" s="101"/>
      <c r="Z77" s="101"/>
      <c r="AA77" s="101"/>
      <c r="AB77" s="101"/>
      <c r="AC77" s="101"/>
      <c r="AD77" s="101"/>
      <c r="AE77" s="101"/>
    </row>
    <row r="78" spans="1:31" x14ac:dyDescent="0.25">
      <c r="A78" s="142"/>
      <c r="B78" s="147"/>
      <c r="C78" s="142"/>
      <c r="D78" s="148"/>
      <c r="E78" s="148"/>
      <c r="F78" s="148"/>
      <c r="G78" s="148"/>
      <c r="H78" s="148"/>
      <c r="I78" s="148"/>
      <c r="J78" s="143"/>
      <c r="K78" s="143"/>
      <c r="L78" s="140"/>
      <c r="M78" s="141"/>
      <c r="N78" s="40"/>
      <c r="O78" s="40"/>
      <c r="P78" s="40"/>
      <c r="Q78" s="40"/>
      <c r="R78" s="40"/>
      <c r="S78" s="40"/>
      <c r="T78" s="40"/>
      <c r="U78" s="40"/>
      <c r="V78" s="40"/>
      <c r="W78" s="40"/>
      <c r="X78" s="101"/>
      <c r="Y78" s="101"/>
      <c r="Z78" s="101"/>
      <c r="AA78" s="101"/>
      <c r="AB78" s="101"/>
      <c r="AC78" s="101"/>
      <c r="AD78" s="101"/>
      <c r="AE78" s="101"/>
    </row>
    <row r="79" spans="1:31" x14ac:dyDescent="0.25">
      <c r="A79" s="142"/>
      <c r="B79" s="147"/>
      <c r="C79" s="142"/>
      <c r="D79" s="148"/>
      <c r="E79" s="148"/>
      <c r="F79" s="148"/>
      <c r="G79" s="148"/>
      <c r="H79" s="148"/>
      <c r="I79" s="148"/>
      <c r="J79" s="143"/>
      <c r="K79" s="143"/>
      <c r="L79" s="140"/>
      <c r="M79" s="141"/>
      <c r="N79" s="40"/>
      <c r="O79" s="40"/>
      <c r="P79" s="40"/>
      <c r="Q79" s="40"/>
      <c r="R79" s="40"/>
      <c r="S79" s="40"/>
      <c r="T79" s="40"/>
      <c r="U79" s="40"/>
      <c r="V79" s="40"/>
      <c r="W79" s="40"/>
      <c r="X79" s="101"/>
      <c r="Y79" s="101"/>
      <c r="Z79" s="101"/>
      <c r="AA79" s="101"/>
      <c r="AB79" s="101"/>
      <c r="AC79" s="101"/>
      <c r="AD79" s="101"/>
      <c r="AE79" s="101"/>
    </row>
    <row r="80" spans="1:31" x14ac:dyDescent="0.25">
      <c r="A80" s="142"/>
      <c r="B80" s="147"/>
      <c r="C80" s="142"/>
      <c r="D80" s="148"/>
      <c r="E80" s="148"/>
      <c r="F80" s="148"/>
      <c r="G80" s="148"/>
      <c r="H80" s="148"/>
      <c r="I80" s="148"/>
      <c r="J80" s="143"/>
      <c r="K80" s="143"/>
      <c r="L80" s="140"/>
      <c r="M80" s="141"/>
      <c r="N80" s="40"/>
      <c r="O80" s="40"/>
      <c r="P80" s="40"/>
      <c r="Q80" s="40"/>
      <c r="R80" s="40"/>
      <c r="S80" s="40"/>
      <c r="T80" s="40"/>
      <c r="U80" s="40"/>
      <c r="V80" s="40"/>
      <c r="W80" s="40"/>
      <c r="X80" s="101"/>
      <c r="Y80" s="101"/>
      <c r="Z80" s="101"/>
      <c r="AA80" s="101"/>
      <c r="AB80" s="101"/>
      <c r="AC80" s="101"/>
      <c r="AD80" s="101"/>
      <c r="AE80" s="101"/>
    </row>
    <row r="81" spans="1:31" x14ac:dyDescent="0.25">
      <c r="A81" s="142"/>
      <c r="B81" s="147"/>
      <c r="C81" s="142"/>
      <c r="D81" s="148"/>
      <c r="E81" s="148"/>
      <c r="F81" s="148"/>
      <c r="G81" s="148"/>
      <c r="H81" s="148"/>
      <c r="I81" s="148"/>
      <c r="J81" s="143"/>
      <c r="K81" s="143"/>
      <c r="L81" s="140"/>
      <c r="M81" s="141"/>
      <c r="N81" s="40"/>
      <c r="O81" s="40"/>
      <c r="P81" s="40"/>
      <c r="Q81" s="40"/>
      <c r="R81" s="40"/>
      <c r="S81" s="40"/>
      <c r="T81" s="40"/>
      <c r="U81" s="40"/>
      <c r="V81" s="40"/>
      <c r="W81" s="40"/>
      <c r="X81" s="101"/>
      <c r="Y81" s="101"/>
      <c r="Z81" s="101"/>
      <c r="AA81" s="101"/>
      <c r="AB81" s="101"/>
      <c r="AC81" s="101"/>
      <c r="AD81" s="101"/>
      <c r="AE81" s="101"/>
    </row>
    <row r="82" spans="1:31" x14ac:dyDescent="0.25">
      <c r="A82" s="142"/>
      <c r="B82" s="147"/>
      <c r="C82" s="142"/>
      <c r="D82" s="148"/>
      <c r="E82" s="148"/>
      <c r="F82" s="148"/>
      <c r="G82" s="148"/>
      <c r="H82" s="148"/>
      <c r="I82" s="148"/>
      <c r="J82" s="143"/>
      <c r="K82" s="143"/>
      <c r="L82" s="140"/>
      <c r="M82" s="141"/>
      <c r="N82" s="40"/>
      <c r="O82" s="40"/>
      <c r="P82" s="40"/>
      <c r="Q82" s="40"/>
      <c r="R82" s="40"/>
      <c r="S82" s="40"/>
      <c r="T82" s="40"/>
      <c r="U82" s="40"/>
      <c r="V82" s="40"/>
      <c r="W82" s="40"/>
      <c r="X82" s="101"/>
      <c r="Y82" s="101"/>
      <c r="Z82" s="101"/>
      <c r="AA82" s="101"/>
      <c r="AB82" s="101"/>
      <c r="AC82" s="101"/>
      <c r="AD82" s="101"/>
      <c r="AE82" s="101"/>
    </row>
    <row r="83" spans="1:31" x14ac:dyDescent="0.25">
      <c r="A83" s="142"/>
      <c r="B83" s="147"/>
      <c r="C83" s="142"/>
      <c r="D83" s="148"/>
      <c r="E83" s="148"/>
      <c r="F83" s="148"/>
      <c r="G83" s="148"/>
      <c r="H83" s="148"/>
      <c r="I83" s="148"/>
      <c r="J83" s="143"/>
      <c r="K83" s="143"/>
      <c r="L83" s="140"/>
      <c r="M83" s="141"/>
      <c r="N83" s="40"/>
      <c r="O83" s="40"/>
      <c r="P83" s="40"/>
      <c r="Q83" s="40"/>
      <c r="R83" s="40"/>
      <c r="S83" s="40"/>
      <c r="T83" s="40"/>
      <c r="U83" s="40"/>
      <c r="V83" s="40"/>
      <c r="W83" s="40"/>
      <c r="X83" s="101"/>
      <c r="Y83" s="101"/>
      <c r="Z83" s="101"/>
      <c r="AA83" s="101"/>
      <c r="AB83" s="101"/>
      <c r="AC83" s="101"/>
      <c r="AD83" s="101"/>
      <c r="AE83" s="101"/>
    </row>
    <row r="84" spans="1:31" x14ac:dyDescent="0.25">
      <c r="A84" s="142"/>
      <c r="B84" s="147"/>
      <c r="C84" s="142"/>
      <c r="D84" s="148"/>
      <c r="E84" s="148"/>
      <c r="F84" s="148"/>
      <c r="G84" s="148"/>
      <c r="H84" s="148"/>
      <c r="I84" s="148"/>
      <c r="J84" s="143"/>
      <c r="K84" s="143"/>
      <c r="L84" s="140"/>
      <c r="M84" s="141"/>
      <c r="N84" s="40"/>
      <c r="O84" s="40"/>
      <c r="P84" s="40"/>
      <c r="Q84" s="40"/>
      <c r="R84" s="40"/>
      <c r="S84" s="40"/>
      <c r="T84" s="40"/>
      <c r="U84" s="40"/>
      <c r="V84" s="40"/>
      <c r="W84" s="40"/>
      <c r="X84" s="101"/>
      <c r="Y84" s="101"/>
      <c r="Z84" s="101"/>
      <c r="AA84" s="101"/>
      <c r="AB84" s="101"/>
      <c r="AC84" s="101"/>
      <c r="AD84" s="101"/>
      <c r="AE84" s="101"/>
    </row>
    <row r="85" spans="1:31" x14ac:dyDescent="0.25">
      <c r="A85" s="142"/>
      <c r="B85" s="147"/>
      <c r="C85" s="142"/>
      <c r="D85" s="148"/>
      <c r="E85" s="148"/>
      <c r="F85" s="148"/>
      <c r="G85" s="148"/>
      <c r="H85" s="148"/>
      <c r="I85" s="148"/>
      <c r="J85" s="143"/>
      <c r="K85" s="143"/>
      <c r="L85" s="140"/>
      <c r="M85" s="141"/>
      <c r="N85" s="40"/>
      <c r="O85" s="40"/>
      <c r="P85" s="40"/>
      <c r="Q85" s="40"/>
      <c r="R85" s="40"/>
      <c r="S85" s="40"/>
      <c r="T85" s="40"/>
      <c r="U85" s="40"/>
      <c r="V85" s="40"/>
      <c r="W85" s="40"/>
      <c r="X85" s="101"/>
      <c r="Y85" s="101"/>
      <c r="Z85" s="101"/>
      <c r="AA85" s="101"/>
      <c r="AB85" s="101"/>
      <c r="AC85" s="101"/>
      <c r="AD85" s="101"/>
      <c r="AE85" s="101"/>
    </row>
    <row r="86" spans="1:31" x14ac:dyDescent="0.25">
      <c r="A86" s="142"/>
      <c r="B86" s="147"/>
      <c r="C86" s="142"/>
      <c r="D86" s="148"/>
      <c r="E86" s="148"/>
      <c r="F86" s="148"/>
      <c r="G86" s="148"/>
      <c r="H86" s="148"/>
      <c r="I86" s="148"/>
      <c r="J86" s="143"/>
      <c r="K86" s="143"/>
      <c r="L86" s="140"/>
      <c r="M86" s="141"/>
      <c r="N86" s="40"/>
      <c r="O86" s="40"/>
      <c r="P86" s="40"/>
      <c r="Q86" s="40"/>
      <c r="R86" s="40"/>
      <c r="S86" s="40"/>
      <c r="T86" s="40"/>
      <c r="U86" s="40"/>
      <c r="V86" s="40"/>
      <c r="W86" s="40"/>
      <c r="X86" s="101"/>
      <c r="Y86" s="101"/>
      <c r="Z86" s="101"/>
      <c r="AA86" s="101"/>
      <c r="AB86" s="101"/>
      <c r="AC86" s="101"/>
      <c r="AD86" s="101"/>
      <c r="AE86" s="101"/>
    </row>
    <row r="87" spans="1:31" x14ac:dyDescent="0.25">
      <c r="A87" s="142"/>
      <c r="B87" s="147"/>
      <c r="C87" s="142"/>
      <c r="D87" s="148"/>
      <c r="E87" s="148"/>
      <c r="F87" s="148"/>
      <c r="G87" s="148"/>
      <c r="H87" s="148"/>
      <c r="I87" s="148"/>
      <c r="J87" s="143"/>
      <c r="K87" s="143"/>
      <c r="L87" s="140"/>
      <c r="M87" s="141"/>
      <c r="N87" s="40"/>
      <c r="O87" s="40"/>
      <c r="P87" s="40"/>
      <c r="Q87" s="40"/>
      <c r="R87" s="40"/>
      <c r="S87" s="40"/>
      <c r="T87" s="40"/>
      <c r="U87" s="40"/>
      <c r="V87" s="40"/>
      <c r="W87" s="40"/>
      <c r="X87" s="101"/>
      <c r="Y87" s="101"/>
      <c r="Z87" s="101"/>
      <c r="AA87" s="101"/>
      <c r="AB87" s="101"/>
      <c r="AC87" s="101"/>
      <c r="AD87" s="101"/>
      <c r="AE87" s="101"/>
    </row>
    <row r="88" spans="1:31" x14ac:dyDescent="0.25">
      <c r="A88" s="142"/>
      <c r="B88" s="147"/>
      <c r="C88" s="142"/>
      <c r="D88" s="148"/>
      <c r="E88" s="148"/>
      <c r="F88" s="148"/>
      <c r="G88" s="148"/>
      <c r="H88" s="148"/>
      <c r="I88" s="148"/>
      <c r="J88" s="143"/>
      <c r="K88" s="143"/>
      <c r="L88" s="140"/>
      <c r="M88" s="141"/>
      <c r="N88" s="40"/>
      <c r="O88" s="40"/>
      <c r="P88" s="40"/>
      <c r="Q88" s="40"/>
      <c r="R88" s="40"/>
      <c r="S88" s="40"/>
      <c r="T88" s="40"/>
      <c r="U88" s="40"/>
      <c r="V88" s="40"/>
      <c r="W88" s="40"/>
      <c r="X88" s="101"/>
      <c r="Y88" s="101"/>
      <c r="Z88" s="101"/>
      <c r="AA88" s="101"/>
      <c r="AB88" s="101"/>
      <c r="AC88" s="101"/>
      <c r="AD88" s="101"/>
      <c r="AE88" s="101"/>
    </row>
    <row r="89" spans="1:31" x14ac:dyDescent="0.25">
      <c r="A89" s="142"/>
      <c r="B89" s="147"/>
      <c r="C89" s="142"/>
      <c r="D89" s="148"/>
      <c r="E89" s="148"/>
      <c r="F89" s="148"/>
      <c r="G89" s="148"/>
      <c r="H89" s="148"/>
      <c r="I89" s="148"/>
      <c r="J89" s="143"/>
      <c r="K89" s="143"/>
      <c r="L89" s="140"/>
      <c r="M89" s="141"/>
      <c r="N89" s="40"/>
      <c r="O89" s="40"/>
      <c r="P89" s="40"/>
      <c r="Q89" s="40"/>
      <c r="R89" s="40"/>
      <c r="S89" s="40"/>
      <c r="T89" s="40"/>
      <c r="U89" s="40"/>
      <c r="V89" s="40"/>
      <c r="W89" s="40"/>
      <c r="X89" s="101"/>
      <c r="Y89" s="101"/>
      <c r="Z89" s="101"/>
      <c r="AA89" s="101"/>
      <c r="AB89" s="101"/>
      <c r="AC89" s="101"/>
      <c r="AD89" s="101"/>
      <c r="AE89" s="101"/>
    </row>
    <row r="90" spans="1:31" x14ac:dyDescent="0.25">
      <c r="A90" s="142"/>
      <c r="B90" s="147"/>
      <c r="C90" s="142"/>
      <c r="D90" s="148"/>
      <c r="E90" s="148"/>
      <c r="F90" s="148"/>
      <c r="G90" s="148"/>
      <c r="H90" s="148"/>
      <c r="I90" s="148"/>
      <c r="J90" s="143"/>
      <c r="K90" s="143"/>
      <c r="L90" s="140"/>
      <c r="M90" s="141"/>
      <c r="N90" s="40"/>
      <c r="O90" s="40"/>
      <c r="P90" s="40"/>
      <c r="Q90" s="40"/>
      <c r="R90" s="40"/>
      <c r="S90" s="40"/>
      <c r="T90" s="40"/>
      <c r="U90" s="40"/>
      <c r="V90" s="40"/>
      <c r="W90" s="40"/>
      <c r="X90" s="101"/>
      <c r="Y90" s="101"/>
      <c r="Z90" s="101"/>
      <c r="AA90" s="101"/>
      <c r="AB90" s="101"/>
      <c r="AC90" s="101"/>
      <c r="AD90" s="101"/>
      <c r="AE90" s="101"/>
    </row>
    <row r="91" spans="1:31" x14ac:dyDescent="0.25">
      <c r="A91" s="142"/>
      <c r="B91" s="147"/>
      <c r="C91" s="142"/>
      <c r="D91" s="148"/>
      <c r="E91" s="148"/>
      <c r="F91" s="148"/>
      <c r="G91" s="148"/>
      <c r="H91" s="148"/>
      <c r="I91" s="148"/>
      <c r="J91" s="143"/>
      <c r="K91" s="143"/>
      <c r="L91" s="140"/>
      <c r="M91" s="141"/>
      <c r="N91" s="40"/>
      <c r="O91" s="40"/>
      <c r="P91" s="40"/>
      <c r="Q91" s="40"/>
      <c r="R91" s="40"/>
      <c r="S91" s="40"/>
      <c r="T91" s="40"/>
      <c r="U91" s="40"/>
      <c r="V91" s="40"/>
      <c r="W91" s="40"/>
      <c r="X91" s="101"/>
      <c r="Y91" s="101"/>
      <c r="Z91" s="101"/>
      <c r="AA91" s="101"/>
      <c r="AB91" s="101"/>
      <c r="AC91" s="101"/>
      <c r="AD91" s="101"/>
      <c r="AE91" s="101"/>
    </row>
    <row r="92" spans="1:31" x14ac:dyDescent="0.25">
      <c r="A92" s="142"/>
      <c r="B92" s="147"/>
      <c r="C92" s="142"/>
      <c r="D92" s="148"/>
      <c r="E92" s="148"/>
      <c r="F92" s="148"/>
      <c r="G92" s="148"/>
      <c r="H92" s="148"/>
      <c r="I92" s="148"/>
      <c r="J92" s="143"/>
      <c r="K92" s="143"/>
      <c r="L92" s="140"/>
      <c r="M92" s="141"/>
      <c r="N92" s="40"/>
      <c r="O92" s="40"/>
      <c r="P92" s="40"/>
      <c r="Q92" s="40"/>
      <c r="R92" s="40"/>
      <c r="S92" s="40"/>
      <c r="T92" s="40"/>
      <c r="U92" s="40"/>
      <c r="V92" s="40"/>
      <c r="W92" s="40"/>
      <c r="X92" s="101"/>
      <c r="Y92" s="101"/>
      <c r="Z92" s="101"/>
      <c r="AA92" s="101"/>
      <c r="AB92" s="101"/>
      <c r="AC92" s="101"/>
      <c r="AD92" s="101"/>
      <c r="AE92" s="101"/>
    </row>
    <row r="93" spans="1:31" x14ac:dyDescent="0.25">
      <c r="A93" s="142"/>
      <c r="B93" s="147"/>
      <c r="C93" s="142"/>
      <c r="D93" s="148"/>
      <c r="E93" s="148"/>
      <c r="F93" s="148"/>
      <c r="G93" s="148"/>
      <c r="H93" s="148"/>
      <c r="I93" s="148"/>
      <c r="J93" s="143"/>
      <c r="K93" s="143"/>
      <c r="L93" s="140"/>
      <c r="M93" s="141"/>
      <c r="N93" s="40"/>
      <c r="O93" s="40"/>
      <c r="P93" s="40"/>
      <c r="Q93" s="40"/>
      <c r="R93" s="40"/>
      <c r="S93" s="40"/>
      <c r="T93" s="40"/>
      <c r="U93" s="40"/>
      <c r="V93" s="40"/>
      <c r="W93" s="40"/>
      <c r="X93" s="101"/>
      <c r="Y93" s="101"/>
      <c r="Z93" s="101"/>
      <c r="AA93" s="101"/>
      <c r="AB93" s="101"/>
      <c r="AC93" s="101"/>
      <c r="AD93" s="101"/>
      <c r="AE93" s="101"/>
    </row>
    <row r="94" spans="1:31" x14ac:dyDescent="0.25">
      <c r="A94" s="142"/>
      <c r="B94" s="147"/>
      <c r="C94" s="142"/>
      <c r="D94" s="148"/>
      <c r="E94" s="148"/>
      <c r="F94" s="148"/>
      <c r="G94" s="148"/>
      <c r="H94" s="148"/>
      <c r="I94" s="148"/>
      <c r="J94" s="143"/>
      <c r="K94" s="143"/>
      <c r="L94" s="140"/>
      <c r="M94" s="141"/>
      <c r="N94" s="40"/>
      <c r="O94" s="40"/>
      <c r="P94" s="40"/>
      <c r="Q94" s="40"/>
      <c r="R94" s="40"/>
      <c r="S94" s="40"/>
      <c r="T94" s="40"/>
      <c r="U94" s="40"/>
      <c r="V94" s="40"/>
      <c r="W94" s="40"/>
      <c r="X94" s="101"/>
      <c r="Y94" s="101"/>
      <c r="Z94" s="101"/>
      <c r="AA94" s="101"/>
      <c r="AB94" s="101"/>
      <c r="AC94" s="101"/>
      <c r="AD94" s="101"/>
      <c r="AE94" s="101"/>
    </row>
    <row r="95" spans="1:31" x14ac:dyDescent="0.25">
      <c r="A95" s="142"/>
      <c r="B95" s="147"/>
      <c r="C95" s="142"/>
      <c r="D95" s="148"/>
      <c r="E95" s="148"/>
      <c r="F95" s="148"/>
      <c r="G95" s="148"/>
      <c r="H95" s="148"/>
      <c r="I95" s="148"/>
      <c r="J95" s="143"/>
      <c r="K95" s="143"/>
      <c r="L95" s="140"/>
      <c r="M95" s="141"/>
      <c r="N95" s="40"/>
      <c r="O95" s="40"/>
      <c r="P95" s="40"/>
      <c r="Q95" s="40"/>
      <c r="R95" s="40"/>
      <c r="S95" s="40"/>
      <c r="T95" s="40"/>
      <c r="U95" s="40"/>
      <c r="V95" s="40"/>
      <c r="W95" s="40"/>
      <c r="X95" s="101"/>
      <c r="Y95" s="101"/>
      <c r="Z95" s="101"/>
      <c r="AA95" s="101"/>
      <c r="AB95" s="101"/>
      <c r="AC95" s="101"/>
      <c r="AD95" s="101"/>
      <c r="AE95" s="101"/>
    </row>
    <row r="96" spans="1:31" x14ac:dyDescent="0.25">
      <c r="A96" s="142"/>
      <c r="B96" s="147"/>
      <c r="C96" s="142"/>
      <c r="D96" s="148"/>
      <c r="E96" s="148"/>
      <c r="F96" s="148"/>
      <c r="G96" s="148"/>
      <c r="H96" s="148"/>
      <c r="I96" s="148"/>
      <c r="J96" s="143"/>
      <c r="K96" s="143"/>
      <c r="L96" s="140"/>
      <c r="M96" s="141"/>
      <c r="N96" s="40"/>
      <c r="O96" s="40"/>
      <c r="P96" s="40"/>
      <c r="Q96" s="40"/>
      <c r="R96" s="40"/>
      <c r="S96" s="40"/>
      <c r="T96" s="40"/>
      <c r="U96" s="40"/>
      <c r="V96" s="40"/>
      <c r="W96" s="40"/>
      <c r="X96" s="101"/>
      <c r="Y96" s="101"/>
      <c r="Z96" s="101"/>
      <c r="AA96" s="101"/>
      <c r="AB96" s="101"/>
      <c r="AC96" s="101"/>
      <c r="AD96" s="101"/>
      <c r="AE96" s="101"/>
    </row>
    <row r="97" spans="1:31" x14ac:dyDescent="0.25">
      <c r="A97" s="142"/>
      <c r="B97" s="147"/>
      <c r="C97" s="142"/>
      <c r="D97" s="148"/>
      <c r="E97" s="148"/>
      <c r="F97" s="148"/>
      <c r="G97" s="148"/>
      <c r="H97" s="148"/>
      <c r="I97" s="148"/>
      <c r="J97" s="143"/>
      <c r="K97" s="143"/>
      <c r="L97" s="140"/>
      <c r="M97" s="141"/>
      <c r="N97" s="40"/>
      <c r="O97" s="40"/>
      <c r="P97" s="40"/>
      <c r="Q97" s="40"/>
      <c r="R97" s="40"/>
      <c r="S97" s="40"/>
      <c r="T97" s="40"/>
      <c r="U97" s="40"/>
      <c r="V97" s="40"/>
      <c r="W97" s="40"/>
      <c r="X97" s="101"/>
      <c r="Y97" s="101"/>
      <c r="Z97" s="101"/>
      <c r="AA97" s="101"/>
      <c r="AB97" s="101"/>
      <c r="AC97" s="101"/>
      <c r="AD97" s="101"/>
      <c r="AE97" s="101"/>
    </row>
    <row r="98" spans="1:31" x14ac:dyDescent="0.25">
      <c r="A98" s="142"/>
      <c r="B98" s="147"/>
      <c r="C98" s="142"/>
      <c r="D98" s="148"/>
      <c r="E98" s="148"/>
      <c r="F98" s="148"/>
      <c r="G98" s="148"/>
      <c r="H98" s="148"/>
      <c r="I98" s="148"/>
      <c r="J98" s="143"/>
      <c r="K98" s="143"/>
      <c r="L98" s="140"/>
      <c r="M98" s="141"/>
      <c r="N98" s="40"/>
      <c r="O98" s="40"/>
      <c r="P98" s="40"/>
      <c r="Q98" s="40"/>
      <c r="R98" s="40"/>
      <c r="S98" s="40"/>
      <c r="T98" s="40"/>
      <c r="U98" s="40"/>
      <c r="V98" s="40"/>
      <c r="W98" s="40"/>
      <c r="X98" s="101"/>
      <c r="Y98" s="101"/>
      <c r="Z98" s="101"/>
      <c r="AA98" s="101"/>
      <c r="AB98" s="101"/>
      <c r="AC98" s="101"/>
      <c r="AD98" s="101"/>
      <c r="AE98" s="101"/>
    </row>
    <row r="99" spans="1:31" x14ac:dyDescent="0.25">
      <c r="A99" s="142"/>
      <c r="B99" s="147"/>
      <c r="C99" s="142"/>
      <c r="D99" s="148"/>
      <c r="E99" s="148"/>
      <c r="F99" s="148"/>
      <c r="G99" s="148"/>
      <c r="H99" s="148"/>
      <c r="I99" s="148"/>
      <c r="J99" s="143"/>
      <c r="K99" s="143"/>
      <c r="L99" s="140"/>
      <c r="M99" s="141"/>
      <c r="N99" s="40"/>
      <c r="O99" s="40"/>
      <c r="P99" s="40"/>
      <c r="Q99" s="40"/>
      <c r="R99" s="40"/>
      <c r="S99" s="40"/>
      <c r="T99" s="40"/>
      <c r="U99" s="40"/>
      <c r="V99" s="40"/>
      <c r="W99" s="40"/>
      <c r="X99" s="101"/>
      <c r="Y99" s="101"/>
      <c r="Z99" s="101"/>
      <c r="AA99" s="101"/>
      <c r="AB99" s="101"/>
      <c r="AC99" s="101"/>
      <c r="AD99" s="101"/>
      <c r="AE99" s="101"/>
    </row>
    <row r="100" spans="1:31" x14ac:dyDescent="0.25">
      <c r="A100" s="142"/>
      <c r="B100" s="147"/>
      <c r="C100" s="142"/>
      <c r="D100" s="148"/>
      <c r="E100" s="148"/>
      <c r="F100" s="148"/>
      <c r="G100" s="148"/>
      <c r="H100" s="148"/>
      <c r="I100" s="148"/>
      <c r="J100" s="143"/>
      <c r="K100" s="143"/>
      <c r="L100" s="140"/>
      <c r="M100" s="141"/>
      <c r="N100" s="40"/>
      <c r="O100" s="40"/>
      <c r="P100" s="40"/>
      <c r="Q100" s="40"/>
      <c r="R100" s="40"/>
      <c r="S100" s="40"/>
      <c r="T100" s="40"/>
      <c r="U100" s="40"/>
      <c r="V100" s="40"/>
      <c r="W100" s="40"/>
      <c r="X100" s="101"/>
      <c r="Y100" s="101"/>
      <c r="Z100" s="101"/>
      <c r="AA100" s="101"/>
      <c r="AB100" s="101"/>
      <c r="AC100" s="101"/>
      <c r="AD100" s="101"/>
      <c r="AE100" s="101"/>
    </row>
    <row r="101" spans="1:31" x14ac:dyDescent="0.25">
      <c r="A101" s="142"/>
      <c r="B101" s="147"/>
      <c r="C101" s="142"/>
      <c r="D101" s="148"/>
      <c r="E101" s="148"/>
      <c r="F101" s="148"/>
      <c r="G101" s="148"/>
      <c r="H101" s="148"/>
      <c r="I101" s="148"/>
      <c r="J101" s="143"/>
      <c r="K101" s="143"/>
      <c r="L101" s="140"/>
      <c r="M101" s="141"/>
      <c r="N101" s="40"/>
      <c r="O101" s="40"/>
      <c r="P101" s="40"/>
      <c r="Q101" s="40"/>
      <c r="R101" s="40"/>
      <c r="S101" s="40"/>
      <c r="T101" s="40"/>
      <c r="U101" s="40"/>
      <c r="V101" s="40"/>
      <c r="W101" s="40"/>
      <c r="X101" s="101"/>
      <c r="Y101" s="101"/>
      <c r="Z101" s="101"/>
      <c r="AA101" s="101"/>
      <c r="AB101" s="101"/>
      <c r="AC101" s="101"/>
      <c r="AD101" s="101"/>
      <c r="AE101" s="101"/>
    </row>
    <row r="102" spans="1:31" x14ac:dyDescent="0.25">
      <c r="A102" s="142"/>
      <c r="B102" s="147"/>
      <c r="C102" s="142"/>
      <c r="D102" s="148"/>
      <c r="E102" s="148"/>
      <c r="F102" s="148"/>
      <c r="G102" s="148"/>
      <c r="H102" s="148"/>
      <c r="I102" s="148"/>
      <c r="J102" s="143"/>
      <c r="K102" s="143"/>
      <c r="L102" s="140"/>
      <c r="M102" s="141"/>
      <c r="N102" s="40"/>
      <c r="O102" s="40"/>
      <c r="P102" s="40"/>
      <c r="Q102" s="40"/>
      <c r="R102" s="40"/>
      <c r="S102" s="40"/>
      <c r="T102" s="40"/>
      <c r="U102" s="40"/>
      <c r="V102" s="40"/>
      <c r="W102" s="40"/>
      <c r="X102" s="101"/>
      <c r="Y102" s="101"/>
      <c r="Z102" s="101"/>
      <c r="AA102" s="101"/>
      <c r="AB102" s="101"/>
      <c r="AC102" s="101"/>
      <c r="AD102" s="101"/>
      <c r="AE102" s="101"/>
    </row>
    <row r="103" spans="1:31" x14ac:dyDescent="0.25">
      <c r="A103" s="142"/>
      <c r="B103" s="147"/>
      <c r="C103" s="142"/>
      <c r="D103" s="148"/>
      <c r="E103" s="148"/>
      <c r="F103" s="148"/>
      <c r="G103" s="148"/>
      <c r="H103" s="148"/>
      <c r="I103" s="148"/>
      <c r="J103" s="143"/>
      <c r="K103" s="143"/>
      <c r="L103" s="140"/>
      <c r="M103" s="141"/>
      <c r="N103" s="40"/>
      <c r="O103" s="40"/>
      <c r="P103" s="40"/>
      <c r="Q103" s="40"/>
      <c r="R103" s="40"/>
      <c r="S103" s="40"/>
      <c r="T103" s="40"/>
      <c r="U103" s="40"/>
      <c r="V103" s="40"/>
      <c r="W103" s="40"/>
      <c r="X103" s="101"/>
      <c r="Y103" s="101"/>
      <c r="Z103" s="101"/>
      <c r="AA103" s="101"/>
      <c r="AB103" s="101"/>
      <c r="AC103" s="101"/>
      <c r="AD103" s="101"/>
      <c r="AE103" s="101"/>
    </row>
    <row r="104" spans="1:31" x14ac:dyDescent="0.25">
      <c r="A104" s="142"/>
      <c r="B104" s="147"/>
      <c r="C104" s="142"/>
      <c r="D104" s="148"/>
      <c r="E104" s="148"/>
      <c r="F104" s="148"/>
      <c r="G104" s="148"/>
      <c r="H104" s="148"/>
      <c r="I104" s="148"/>
      <c r="J104" s="143"/>
      <c r="K104" s="143"/>
      <c r="L104" s="140"/>
      <c r="M104" s="141"/>
      <c r="N104" s="40"/>
      <c r="O104" s="40"/>
      <c r="P104" s="40"/>
      <c r="Q104" s="40"/>
      <c r="R104" s="40"/>
      <c r="S104" s="40"/>
      <c r="T104" s="40"/>
      <c r="U104" s="40"/>
      <c r="V104" s="40"/>
      <c r="W104" s="40"/>
      <c r="X104" s="101"/>
      <c r="Y104" s="101"/>
      <c r="Z104" s="101"/>
      <c r="AA104" s="101"/>
      <c r="AB104" s="101"/>
      <c r="AC104" s="101"/>
      <c r="AD104" s="101"/>
      <c r="AE104" s="101"/>
    </row>
    <row r="105" spans="1:31" x14ac:dyDescent="0.25">
      <c r="A105" s="142"/>
      <c r="B105" s="147"/>
      <c r="C105" s="142"/>
      <c r="D105" s="148"/>
      <c r="E105" s="148"/>
      <c r="F105" s="148"/>
      <c r="G105" s="148"/>
      <c r="H105" s="148"/>
      <c r="I105" s="148"/>
      <c r="J105" s="143"/>
      <c r="K105" s="143"/>
      <c r="L105" s="140"/>
      <c r="M105" s="141"/>
      <c r="N105" s="40"/>
      <c r="O105" s="40"/>
      <c r="P105" s="40"/>
      <c r="Q105" s="40"/>
      <c r="R105" s="40"/>
      <c r="S105" s="40"/>
      <c r="T105" s="40"/>
      <c r="U105" s="40"/>
      <c r="V105" s="40"/>
      <c r="W105" s="40"/>
      <c r="X105" s="101"/>
      <c r="Y105" s="101"/>
      <c r="Z105" s="101"/>
      <c r="AA105" s="101"/>
      <c r="AB105" s="101"/>
      <c r="AC105" s="101"/>
      <c r="AD105" s="101"/>
      <c r="AE105" s="101"/>
    </row>
    <row r="106" spans="1:31" x14ac:dyDescent="0.25">
      <c r="A106" s="142"/>
      <c r="B106" s="147"/>
      <c r="C106" s="142"/>
      <c r="D106" s="148"/>
      <c r="E106" s="148"/>
      <c r="F106" s="148"/>
      <c r="G106" s="148"/>
      <c r="H106" s="148"/>
      <c r="I106" s="148"/>
      <c r="J106" s="143"/>
      <c r="K106" s="143"/>
      <c r="L106" s="140"/>
      <c r="M106" s="141"/>
      <c r="N106" s="40"/>
      <c r="O106" s="40"/>
      <c r="P106" s="40"/>
      <c r="Q106" s="40"/>
      <c r="R106" s="40"/>
      <c r="S106" s="40"/>
      <c r="T106" s="40"/>
      <c r="U106" s="40"/>
      <c r="V106" s="40"/>
      <c r="W106" s="40"/>
      <c r="X106" s="101"/>
      <c r="Y106" s="101"/>
      <c r="Z106" s="101"/>
      <c r="AA106" s="101"/>
      <c r="AB106" s="101"/>
      <c r="AC106" s="101"/>
      <c r="AD106" s="101"/>
      <c r="AE106" s="101"/>
    </row>
    <row r="107" spans="1:31" x14ac:dyDescent="0.25">
      <c r="A107" s="142"/>
      <c r="B107" s="147"/>
      <c r="C107" s="142"/>
      <c r="D107" s="148"/>
      <c r="E107" s="148"/>
      <c r="F107" s="148"/>
      <c r="G107" s="148"/>
      <c r="H107" s="148"/>
      <c r="I107" s="148"/>
      <c r="J107" s="143"/>
      <c r="K107" s="143"/>
      <c r="L107" s="140"/>
      <c r="M107" s="141"/>
      <c r="N107" s="40"/>
      <c r="O107" s="40"/>
      <c r="P107" s="40"/>
      <c r="Q107" s="40"/>
      <c r="R107" s="40"/>
      <c r="S107" s="40"/>
      <c r="T107" s="40"/>
      <c r="U107" s="40"/>
      <c r="V107" s="40"/>
      <c r="W107" s="40"/>
      <c r="X107" s="101"/>
      <c r="Y107" s="101"/>
      <c r="Z107" s="101"/>
      <c r="AA107" s="101"/>
      <c r="AB107" s="101"/>
      <c r="AC107" s="101"/>
      <c r="AD107" s="101"/>
      <c r="AE107" s="101"/>
    </row>
    <row r="108" spans="1:31" x14ac:dyDescent="0.25">
      <c r="A108" s="142"/>
      <c r="B108" s="147"/>
      <c r="C108" s="142"/>
      <c r="D108" s="148"/>
      <c r="E108" s="148"/>
      <c r="F108" s="148"/>
      <c r="G108" s="148"/>
      <c r="H108" s="148"/>
      <c r="I108" s="148"/>
      <c r="J108" s="143"/>
      <c r="K108" s="143"/>
      <c r="L108" s="140"/>
      <c r="M108" s="141"/>
      <c r="N108" s="40"/>
      <c r="O108" s="40"/>
      <c r="P108" s="40"/>
      <c r="Q108" s="40"/>
      <c r="R108" s="40"/>
      <c r="S108" s="40"/>
      <c r="T108" s="40"/>
      <c r="U108" s="40"/>
      <c r="V108" s="40"/>
      <c r="W108" s="40"/>
      <c r="X108" s="101"/>
      <c r="Y108" s="101"/>
      <c r="Z108" s="101"/>
      <c r="AA108" s="101"/>
      <c r="AB108" s="101"/>
      <c r="AC108" s="101"/>
      <c r="AD108" s="101"/>
      <c r="AE108" s="101"/>
    </row>
    <row r="109" spans="1:31" x14ac:dyDescent="0.25">
      <c r="A109" s="142"/>
      <c r="B109" s="147"/>
      <c r="C109" s="142"/>
      <c r="D109" s="148"/>
      <c r="E109" s="148"/>
      <c r="F109" s="148"/>
      <c r="G109" s="148"/>
      <c r="H109" s="148"/>
      <c r="I109" s="148"/>
      <c r="J109" s="143"/>
      <c r="K109" s="143"/>
      <c r="L109" s="140"/>
      <c r="M109" s="141"/>
      <c r="N109" s="40"/>
      <c r="O109" s="40"/>
      <c r="P109" s="40"/>
      <c r="Q109" s="40"/>
      <c r="R109" s="40"/>
      <c r="S109" s="40"/>
      <c r="T109" s="40"/>
      <c r="U109" s="40"/>
      <c r="V109" s="40"/>
      <c r="W109" s="40"/>
      <c r="X109" s="101"/>
      <c r="Y109" s="101"/>
      <c r="Z109" s="101"/>
      <c r="AA109" s="101"/>
      <c r="AB109" s="101"/>
      <c r="AC109" s="101"/>
      <c r="AD109" s="101"/>
      <c r="AE109" s="101"/>
    </row>
    <row r="110" spans="1:31" x14ac:dyDescent="0.25">
      <c r="A110" s="142"/>
      <c r="B110" s="147"/>
      <c r="C110" s="142"/>
      <c r="D110" s="148"/>
      <c r="E110" s="148"/>
      <c r="F110" s="148"/>
      <c r="G110" s="148"/>
      <c r="H110" s="148"/>
      <c r="I110" s="148"/>
      <c r="J110" s="143"/>
      <c r="K110" s="143"/>
      <c r="L110" s="140"/>
      <c r="M110" s="141"/>
      <c r="N110" s="40"/>
      <c r="O110" s="40"/>
      <c r="P110" s="40"/>
      <c r="Q110" s="40"/>
      <c r="R110" s="40"/>
      <c r="S110" s="40"/>
      <c r="T110" s="40"/>
      <c r="U110" s="40"/>
      <c r="V110" s="40"/>
      <c r="W110" s="40"/>
      <c r="X110" s="101"/>
      <c r="Y110" s="101"/>
      <c r="Z110" s="101"/>
      <c r="AA110" s="101"/>
      <c r="AB110" s="101"/>
      <c r="AC110" s="101"/>
      <c r="AD110" s="101"/>
      <c r="AE110" s="101"/>
    </row>
    <row r="111" spans="1:31" x14ac:dyDescent="0.25">
      <c r="A111" s="142"/>
      <c r="B111" s="147"/>
      <c r="C111" s="142"/>
      <c r="D111" s="148"/>
      <c r="E111" s="148"/>
      <c r="F111" s="148"/>
      <c r="G111" s="148"/>
      <c r="H111" s="148"/>
      <c r="I111" s="148"/>
      <c r="J111" s="143"/>
      <c r="K111" s="143"/>
      <c r="L111" s="140"/>
      <c r="M111" s="141"/>
      <c r="N111" s="40"/>
      <c r="O111" s="40"/>
      <c r="P111" s="40"/>
      <c r="Q111" s="40"/>
      <c r="R111" s="40"/>
      <c r="S111" s="40"/>
      <c r="T111" s="40"/>
      <c r="U111" s="40"/>
      <c r="V111" s="40"/>
      <c r="W111" s="40"/>
      <c r="X111" s="101"/>
      <c r="Y111" s="101"/>
      <c r="Z111" s="101"/>
      <c r="AA111" s="101"/>
      <c r="AB111" s="101"/>
      <c r="AC111" s="101"/>
      <c r="AD111" s="101"/>
      <c r="AE111" s="101"/>
    </row>
    <row r="112" spans="1:31" x14ac:dyDescent="0.25">
      <c r="A112" s="142"/>
      <c r="B112" s="147"/>
      <c r="C112" s="142"/>
      <c r="D112" s="148"/>
      <c r="E112" s="148"/>
      <c r="F112" s="148"/>
      <c r="G112" s="148"/>
      <c r="H112" s="148"/>
      <c r="I112" s="148"/>
      <c r="J112" s="143"/>
      <c r="K112" s="143"/>
      <c r="L112" s="140"/>
      <c r="M112" s="141"/>
      <c r="N112" s="40"/>
      <c r="O112" s="40"/>
      <c r="P112" s="40"/>
      <c r="Q112" s="40"/>
      <c r="R112" s="40"/>
      <c r="S112" s="40"/>
      <c r="T112" s="40"/>
      <c r="U112" s="40"/>
      <c r="V112" s="40"/>
      <c r="W112" s="40"/>
      <c r="X112" s="101"/>
      <c r="Y112" s="101"/>
      <c r="Z112" s="101"/>
      <c r="AA112" s="101"/>
      <c r="AB112" s="101"/>
      <c r="AC112" s="101"/>
      <c r="AD112" s="101"/>
      <c r="AE112" s="101"/>
    </row>
    <row r="113" spans="1:31" x14ac:dyDescent="0.25">
      <c r="A113" s="142"/>
      <c r="B113" s="147"/>
      <c r="C113" s="142"/>
      <c r="D113" s="148"/>
      <c r="E113" s="148"/>
      <c r="F113" s="148"/>
      <c r="G113" s="148"/>
      <c r="H113" s="148"/>
      <c r="I113" s="148"/>
      <c r="J113" s="143"/>
      <c r="K113" s="143"/>
      <c r="L113" s="140"/>
      <c r="M113" s="141"/>
      <c r="N113" s="40"/>
      <c r="O113" s="40"/>
      <c r="P113" s="40"/>
      <c r="Q113" s="40"/>
      <c r="R113" s="40"/>
      <c r="S113" s="40"/>
      <c r="T113" s="40"/>
      <c r="U113" s="40"/>
      <c r="V113" s="40"/>
      <c r="W113" s="40"/>
      <c r="X113" s="101"/>
      <c r="Y113" s="101"/>
      <c r="Z113" s="101"/>
      <c r="AA113" s="101"/>
      <c r="AB113" s="101"/>
      <c r="AC113" s="101"/>
      <c r="AD113" s="101"/>
      <c r="AE113" s="101"/>
    </row>
  </sheetData>
  <sheetProtection sheet="1" objects="1" scenarios="1"/>
  <mergeCells count="56">
    <mergeCell ref="B1:I1"/>
    <mergeCell ref="B4:I4"/>
    <mergeCell ref="C6:G6"/>
    <mergeCell ref="C7:G7"/>
    <mergeCell ref="B2:I2"/>
    <mergeCell ref="B6:B7"/>
    <mergeCell ref="B16:B17"/>
    <mergeCell ref="I16:I17"/>
    <mergeCell ref="H16:H17"/>
    <mergeCell ref="I18:I19"/>
    <mergeCell ref="H18:H19"/>
    <mergeCell ref="B18:B19"/>
    <mergeCell ref="B21:I21"/>
    <mergeCell ref="B27:B30"/>
    <mergeCell ref="B22:B26"/>
    <mergeCell ref="C22:H22"/>
    <mergeCell ref="C23:H23"/>
    <mergeCell ref="C24:H24"/>
    <mergeCell ref="C25:H25"/>
    <mergeCell ref="C26:H26"/>
    <mergeCell ref="C27:H27"/>
    <mergeCell ref="C28:H28"/>
    <mergeCell ref="C29:H29"/>
    <mergeCell ref="C30:H30"/>
    <mergeCell ref="C32:H32"/>
    <mergeCell ref="E34:F34"/>
    <mergeCell ref="B36:I36"/>
    <mergeCell ref="B38:B39"/>
    <mergeCell ref="C38:G38"/>
    <mergeCell ref="C39:G39"/>
    <mergeCell ref="C47:H47"/>
    <mergeCell ref="B49:I49"/>
    <mergeCell ref="B51:B52"/>
    <mergeCell ref="C51:G51"/>
    <mergeCell ref="C52:G52"/>
    <mergeCell ref="E64:F64"/>
    <mergeCell ref="C64:D64"/>
    <mergeCell ref="G63:H63"/>
    <mergeCell ref="E63:F63"/>
    <mergeCell ref="C63:D63"/>
    <mergeCell ref="N8:T18"/>
    <mergeCell ref="K1:Q1"/>
    <mergeCell ref="K67:N67"/>
    <mergeCell ref="B72:I75"/>
    <mergeCell ref="B66:I66"/>
    <mergeCell ref="B68:H68"/>
    <mergeCell ref="G70:H70"/>
    <mergeCell ref="E70:F70"/>
    <mergeCell ref="C70:D70"/>
    <mergeCell ref="G69:H69"/>
    <mergeCell ref="E69:F69"/>
    <mergeCell ref="C69:D69"/>
    <mergeCell ref="C58:H58"/>
    <mergeCell ref="B60:I60"/>
    <mergeCell ref="B62:I62"/>
    <mergeCell ref="G64:H64"/>
  </mergeCells>
  <conditionalFormatting sqref="H18:H19">
    <cfRule type="cellIs" dxfId="19" priority="17" operator="equal">
      <formula>"orange"</formula>
    </cfRule>
    <cfRule type="cellIs" dxfId="18" priority="18" operator="equal">
      <formula>"jaune"</formula>
    </cfRule>
    <cfRule type="cellIs" dxfId="17" priority="19" operator="equal">
      <formula>"vert"</formula>
    </cfRule>
    <cfRule type="cellIs" dxfId="16" priority="20" operator="equal">
      <formula>"rouge"</formula>
    </cfRule>
  </conditionalFormatting>
  <conditionalFormatting sqref="I22:I30">
    <cfRule type="cellIs" dxfId="15" priority="14" operator="equal">
      <formula>"NA"</formula>
    </cfRule>
    <cfRule type="cellIs" dxfId="14" priority="15" operator="equal">
      <formula>"EA"</formula>
    </cfRule>
    <cfRule type="cellIs" dxfId="13" priority="16" operator="equal">
      <formula>"A"</formula>
    </cfRule>
  </conditionalFormatting>
  <conditionalFormatting sqref="G34">
    <cfRule type="cellIs" dxfId="12" priority="9" operator="equal">
      <formula>"orange"</formula>
    </cfRule>
    <cfRule type="cellIs" dxfId="11" priority="11" operator="equal">
      <formula>"jaune"</formula>
    </cfRule>
    <cfRule type="cellIs" dxfId="10" priority="12" operator="equal">
      <formula>"vert"</formula>
    </cfRule>
    <cfRule type="cellIs" dxfId="9" priority="13" operator="equal">
      <formula>"rouge"</formula>
    </cfRule>
  </conditionalFormatting>
  <conditionalFormatting sqref="L18">
    <cfRule type="cellIs" dxfId="8" priority="10" operator="equal">
      <formula>"orange"</formula>
    </cfRule>
  </conditionalFormatting>
  <conditionalFormatting sqref="G64:H64">
    <cfRule type="cellIs" dxfId="7" priority="8" operator="equal">
      <formula>"X"</formula>
    </cfRule>
  </conditionalFormatting>
  <conditionalFormatting sqref="E64:F64">
    <cfRule type="cellIs" dxfId="6" priority="7" operator="equal">
      <formula>"X"</formula>
    </cfRule>
  </conditionalFormatting>
  <conditionalFormatting sqref="C64:D64">
    <cfRule type="cellIs" dxfId="5" priority="6" operator="equal">
      <formula>"X"</formula>
    </cfRule>
  </conditionalFormatting>
  <conditionalFormatting sqref="B64">
    <cfRule type="cellIs" dxfId="4" priority="5" operator="equal">
      <formula>"X"</formula>
    </cfRule>
  </conditionalFormatting>
  <conditionalFormatting sqref="G70:H70">
    <cfRule type="cellIs" dxfId="3" priority="4" operator="equal">
      <formula>"X"</formula>
    </cfRule>
  </conditionalFormatting>
  <conditionalFormatting sqref="E70:F70">
    <cfRule type="cellIs" dxfId="2" priority="3" operator="equal">
      <formula>"X"</formula>
    </cfRule>
  </conditionalFormatting>
  <conditionalFormatting sqref="C70:D70">
    <cfRule type="cellIs" dxfId="1" priority="2" operator="equal">
      <formula>"X"</formula>
    </cfRule>
  </conditionalFormatting>
  <conditionalFormatting sqref="B70">
    <cfRule type="cellIs" dxfId="0" priority="1" operator="equal">
      <formula>"X"</formula>
    </cfRule>
  </conditionalFormatting>
  <dataValidations count="2">
    <dataValidation type="list" allowBlank="1" showInputMessage="1" showErrorMessage="1" sqref="B1">
      <formula1>Nom_complet</formula1>
    </dataValidation>
    <dataValidation type="list" allowBlank="1" showInputMessage="1" showErrorMessage="1" sqref="I22:I30">
      <formula1>Compétence</formula1>
    </dataValidation>
  </dataValidations>
  <printOptions horizontalCentered="1" verticalCentered="1"/>
  <pageMargins left="0.39370078740157483" right="0.39370078740157483" top="0" bottom="0" header="0.39370078740157483" footer="0.51181102362204722"/>
  <pageSetup paperSize="9" scale="86" fitToHeight="2" orientation="portrait" horizontalDpi="0" verticalDpi="0" r:id="rId1"/>
  <headerFooter alignWithMargins="0"/>
  <rowBreaks count="1" manualBreakCount="1">
    <brk id="35" max="8" man="1"/>
  </rowBreaks>
  <drawing r:id="rId2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T57"/>
  <sheetViews>
    <sheetView workbookViewId="0"/>
  </sheetViews>
  <sheetFormatPr baseColWidth="10" defaultRowHeight="15" x14ac:dyDescent="0.25"/>
  <cols>
    <col min="1" max="2" width="20.7109375" customWidth="1"/>
    <col min="3" max="3" width="33" bestFit="1" customWidth="1"/>
    <col min="4" max="4" width="16.28515625" customWidth="1"/>
    <col min="5" max="5" width="2.7109375" customWidth="1"/>
    <col min="6" max="6" width="16.28515625" customWidth="1"/>
    <col min="7" max="7" width="2.7109375" customWidth="1"/>
    <col min="8" max="8" width="16.28515625" customWidth="1"/>
    <col min="9" max="9" width="2.7109375" customWidth="1"/>
    <col min="10" max="10" width="16.28515625" customWidth="1"/>
    <col min="12" max="12" width="2.7109375" customWidth="1"/>
    <col min="13" max="13" width="16.28515625" customWidth="1"/>
    <col min="14" max="14" width="2.7109375" customWidth="1"/>
    <col min="15" max="15" width="16.28515625" customWidth="1"/>
    <col min="16" max="16" width="2.7109375" customWidth="1"/>
    <col min="17" max="17" width="16.28515625" customWidth="1"/>
    <col min="18" max="18" width="2.7109375" customWidth="1"/>
    <col min="19" max="19" width="16.28515625" customWidth="1"/>
  </cols>
  <sheetData>
    <row r="1" spans="1:20" ht="15" customHeight="1" x14ac:dyDescent="0.25">
      <c r="A1" s="192" t="s">
        <v>171</v>
      </c>
      <c r="B1" s="192" t="s">
        <v>172</v>
      </c>
      <c r="C1" t="str">
        <f>CONCATENATE(A1," ",B1)</f>
        <v>NOM 01 Prénom 01</v>
      </c>
    </row>
    <row r="2" spans="1:20" x14ac:dyDescent="0.25">
      <c r="A2" s="192" t="s">
        <v>64</v>
      </c>
      <c r="B2" s="192" t="s">
        <v>72</v>
      </c>
      <c r="C2" t="str">
        <f t="shared" ref="C2:C29" si="0">CONCATENATE(A2," ",B2)</f>
        <v>NOM 02 Prénom 02</v>
      </c>
    </row>
    <row r="3" spans="1:20" x14ac:dyDescent="0.25">
      <c r="A3" s="192" t="s">
        <v>65</v>
      </c>
      <c r="B3" s="192" t="s">
        <v>73</v>
      </c>
      <c r="C3" t="str">
        <f t="shared" si="0"/>
        <v>NOM 03 Prénom 03</v>
      </c>
      <c r="M3" s="340"/>
      <c r="N3" s="340"/>
      <c r="O3" s="340"/>
      <c r="P3" s="340"/>
      <c r="Q3" s="340"/>
      <c r="R3" s="340"/>
      <c r="S3" s="340"/>
    </row>
    <row r="4" spans="1:20" x14ac:dyDescent="0.25">
      <c r="A4" s="192" t="s">
        <v>66</v>
      </c>
      <c r="B4" s="192" t="s">
        <v>74</v>
      </c>
      <c r="C4" t="str">
        <f t="shared" si="0"/>
        <v>NOM 04 Prénom 04</v>
      </c>
      <c r="M4" s="340"/>
      <c r="N4" s="340"/>
      <c r="O4" s="340"/>
      <c r="P4" s="340"/>
      <c r="Q4" s="340"/>
      <c r="R4" s="340"/>
      <c r="S4" s="340"/>
    </row>
    <row r="5" spans="1:20" x14ac:dyDescent="0.25">
      <c r="A5" s="192" t="s">
        <v>67</v>
      </c>
      <c r="B5" s="192" t="s">
        <v>75</v>
      </c>
      <c r="C5" t="str">
        <f t="shared" si="0"/>
        <v>NOM 05 Prénom 05</v>
      </c>
      <c r="M5" s="340"/>
      <c r="N5" s="340"/>
      <c r="O5" s="340"/>
      <c r="P5" s="340"/>
      <c r="Q5" s="340"/>
      <c r="R5" s="340"/>
      <c r="S5" s="340"/>
    </row>
    <row r="6" spans="1:20" x14ac:dyDescent="0.25">
      <c r="A6" s="192" t="s">
        <v>68</v>
      </c>
      <c r="B6" s="192" t="s">
        <v>76</v>
      </c>
      <c r="C6" t="str">
        <f t="shared" si="0"/>
        <v>NOM 06 Prénom 06</v>
      </c>
      <c r="M6" s="340"/>
      <c r="N6" s="340"/>
      <c r="O6" s="340"/>
      <c r="P6" s="340"/>
      <c r="Q6" s="340"/>
      <c r="R6" s="340"/>
      <c r="S6" s="340"/>
    </row>
    <row r="7" spans="1:20" x14ac:dyDescent="0.25">
      <c r="A7" s="192" t="s">
        <v>69</v>
      </c>
      <c r="B7" s="192" t="s">
        <v>77</v>
      </c>
      <c r="C7" t="str">
        <f t="shared" si="0"/>
        <v>NOM 07 Prénom 07</v>
      </c>
      <c r="M7" s="340"/>
      <c r="N7" s="340"/>
      <c r="O7" s="340"/>
      <c r="P7" s="340"/>
      <c r="Q7" s="340"/>
      <c r="R7" s="340"/>
      <c r="S7" s="340"/>
    </row>
    <row r="8" spans="1:20" x14ac:dyDescent="0.25">
      <c r="A8" s="192" t="s">
        <v>70</v>
      </c>
      <c r="B8" s="192" t="s">
        <v>78</v>
      </c>
      <c r="C8" t="str">
        <f t="shared" si="0"/>
        <v>NOM 08 Prénom 08</v>
      </c>
      <c r="M8" s="340"/>
      <c r="N8" s="340"/>
      <c r="O8" s="340"/>
      <c r="P8" s="340"/>
      <c r="Q8" s="340"/>
      <c r="R8" s="340"/>
      <c r="S8" s="340"/>
    </row>
    <row r="9" spans="1:20" x14ac:dyDescent="0.25">
      <c r="A9" s="192" t="s">
        <v>71</v>
      </c>
      <c r="B9" s="192" t="s">
        <v>79</v>
      </c>
      <c r="C9" t="str">
        <f t="shared" si="0"/>
        <v>NOM 09 Prénom 09</v>
      </c>
      <c r="M9" s="340"/>
      <c r="N9" s="340"/>
      <c r="O9" s="340"/>
      <c r="P9" s="340"/>
      <c r="Q9" s="340"/>
      <c r="R9" s="340"/>
      <c r="S9" s="340"/>
    </row>
    <row r="10" spans="1:20" x14ac:dyDescent="0.25">
      <c r="A10" s="192" t="s">
        <v>6</v>
      </c>
      <c r="B10" s="192" t="s">
        <v>26</v>
      </c>
      <c r="C10" t="str">
        <f t="shared" si="0"/>
        <v>NOM 10 Prénom 10</v>
      </c>
      <c r="M10" s="340"/>
      <c r="N10" s="340"/>
      <c r="O10" s="340"/>
      <c r="P10" s="340"/>
      <c r="Q10" s="340"/>
      <c r="R10" s="340"/>
      <c r="S10" s="340"/>
    </row>
    <row r="11" spans="1:20" x14ac:dyDescent="0.25">
      <c r="A11" s="192" t="s">
        <v>7</v>
      </c>
      <c r="B11" s="192" t="s">
        <v>27</v>
      </c>
      <c r="C11" t="str">
        <f t="shared" si="0"/>
        <v>NOM 11 Prénom 11</v>
      </c>
      <c r="M11" s="340"/>
      <c r="N11" s="340"/>
      <c r="O11" s="340"/>
      <c r="P11" s="340"/>
      <c r="Q11" s="340"/>
      <c r="R11" s="340"/>
      <c r="S11" s="340"/>
    </row>
    <row r="12" spans="1:20" x14ac:dyDescent="0.25">
      <c r="A12" s="192" t="s">
        <v>8</v>
      </c>
      <c r="B12" s="192" t="s">
        <v>28</v>
      </c>
      <c r="C12" t="str">
        <f t="shared" si="0"/>
        <v>NOM 12 Prénom 12</v>
      </c>
      <c r="M12" s="340"/>
      <c r="N12" s="340"/>
      <c r="O12" s="340"/>
      <c r="P12" s="340"/>
      <c r="Q12" s="340"/>
      <c r="R12" s="340"/>
      <c r="S12" s="340"/>
    </row>
    <row r="13" spans="1:20" x14ac:dyDescent="0.25">
      <c r="A13" s="192" t="s">
        <v>9</v>
      </c>
      <c r="B13" s="192" t="s">
        <v>29</v>
      </c>
      <c r="C13" t="str">
        <f t="shared" si="0"/>
        <v>NOM 13 Prénom 13</v>
      </c>
      <c r="M13" s="341"/>
      <c r="N13" s="340"/>
      <c r="O13" s="340"/>
      <c r="P13" s="340"/>
      <c r="Q13" s="340"/>
      <c r="R13" s="340"/>
      <c r="S13" s="340"/>
      <c r="T13" s="341"/>
    </row>
    <row r="14" spans="1:20" x14ac:dyDescent="0.25">
      <c r="A14" s="192" t="s">
        <v>10</v>
      </c>
      <c r="B14" s="192" t="s">
        <v>30</v>
      </c>
      <c r="C14" t="str">
        <f t="shared" si="0"/>
        <v>NOM 14 Prénom 14</v>
      </c>
      <c r="M14" s="341"/>
      <c r="N14" s="341"/>
      <c r="O14" s="341"/>
      <c r="P14" s="341"/>
      <c r="Q14" s="341"/>
      <c r="R14" s="341"/>
      <c r="S14" s="341"/>
      <c r="T14" s="341"/>
    </row>
    <row r="15" spans="1:20" x14ac:dyDescent="0.25">
      <c r="A15" s="192" t="s">
        <v>11</v>
      </c>
      <c r="B15" s="192" t="s">
        <v>31</v>
      </c>
      <c r="C15" t="str">
        <f t="shared" si="0"/>
        <v>NOM 15 Prénom 15</v>
      </c>
      <c r="M15" s="341"/>
      <c r="N15" s="341"/>
      <c r="O15" s="341"/>
      <c r="P15" s="341"/>
      <c r="Q15" s="342"/>
      <c r="R15" s="341"/>
      <c r="S15" s="341"/>
      <c r="T15" s="341"/>
    </row>
    <row r="16" spans="1:20" x14ac:dyDescent="0.25">
      <c r="A16" s="192" t="s">
        <v>12</v>
      </c>
      <c r="B16" s="192" t="s">
        <v>32</v>
      </c>
      <c r="C16" t="str">
        <f t="shared" si="0"/>
        <v>NOM 16 Prénom 16</v>
      </c>
      <c r="M16" s="341"/>
      <c r="N16" s="341"/>
      <c r="O16" s="341"/>
      <c r="P16" s="341"/>
      <c r="Q16" s="342"/>
      <c r="R16" s="341"/>
      <c r="S16" s="341"/>
      <c r="T16" s="341"/>
    </row>
    <row r="17" spans="1:20" x14ac:dyDescent="0.25">
      <c r="A17" s="192" t="s">
        <v>13</v>
      </c>
      <c r="B17" s="192" t="s">
        <v>33</v>
      </c>
      <c r="C17" t="str">
        <f t="shared" si="0"/>
        <v>NOM 17 Prénom 17</v>
      </c>
      <c r="M17" s="341"/>
      <c r="N17" s="341"/>
      <c r="O17" s="341"/>
      <c r="P17" s="341"/>
      <c r="Q17" s="342"/>
      <c r="R17" s="341"/>
      <c r="S17" s="341"/>
      <c r="T17" s="341"/>
    </row>
    <row r="18" spans="1:20" x14ac:dyDescent="0.25">
      <c r="A18" s="192" t="s">
        <v>14</v>
      </c>
      <c r="B18" s="192" t="s">
        <v>34</v>
      </c>
      <c r="C18" t="str">
        <f t="shared" si="0"/>
        <v>NOM 18 Prénom 18</v>
      </c>
      <c r="M18" s="341"/>
      <c r="N18" s="341"/>
      <c r="O18" s="341"/>
      <c r="P18" s="341"/>
      <c r="Q18" s="341"/>
      <c r="R18" s="341"/>
      <c r="S18" s="340"/>
      <c r="T18" s="341"/>
    </row>
    <row r="19" spans="1:20" x14ac:dyDescent="0.25">
      <c r="A19" s="192" t="s">
        <v>15</v>
      </c>
      <c r="B19" s="192" t="s">
        <v>35</v>
      </c>
      <c r="C19" t="str">
        <f t="shared" si="0"/>
        <v>NOM 19 Prénom 19</v>
      </c>
      <c r="M19" s="341"/>
      <c r="N19" s="341"/>
      <c r="O19" s="341"/>
      <c r="P19" s="341"/>
      <c r="Q19" s="341"/>
      <c r="R19" s="341"/>
      <c r="S19" s="341"/>
      <c r="T19" s="341"/>
    </row>
    <row r="20" spans="1:20" x14ac:dyDescent="0.25">
      <c r="A20" s="192" t="s">
        <v>16</v>
      </c>
      <c r="B20" s="192" t="s">
        <v>36</v>
      </c>
      <c r="C20" t="str">
        <f t="shared" si="0"/>
        <v>NOM 20 Prénom 20</v>
      </c>
      <c r="M20" s="341"/>
      <c r="N20" s="341"/>
      <c r="O20" s="341"/>
      <c r="P20" s="341"/>
      <c r="Q20" s="341"/>
      <c r="R20" s="341"/>
      <c r="S20" s="341"/>
      <c r="T20" s="341"/>
    </row>
    <row r="21" spans="1:20" x14ac:dyDescent="0.25">
      <c r="A21" s="192" t="s">
        <v>17</v>
      </c>
      <c r="B21" s="192" t="s">
        <v>37</v>
      </c>
      <c r="C21" t="str">
        <f t="shared" si="0"/>
        <v>NOM 21 Prénom 21</v>
      </c>
    </row>
    <row r="22" spans="1:20" x14ac:dyDescent="0.25">
      <c r="A22" s="192" t="s">
        <v>18</v>
      </c>
      <c r="B22" s="192" t="s">
        <v>38</v>
      </c>
      <c r="C22" t="str">
        <f t="shared" si="0"/>
        <v>NOM 22 Prénom 22</v>
      </c>
    </row>
    <row r="23" spans="1:20" x14ac:dyDescent="0.25">
      <c r="A23" s="192" t="s">
        <v>19</v>
      </c>
      <c r="B23" s="192" t="s">
        <v>39</v>
      </c>
      <c r="C23" t="str">
        <f t="shared" si="0"/>
        <v>NOM 23 Prénom 23</v>
      </c>
    </row>
    <row r="24" spans="1:20" x14ac:dyDescent="0.25">
      <c r="A24" s="192" t="s">
        <v>20</v>
      </c>
      <c r="B24" s="192" t="s">
        <v>40</v>
      </c>
      <c r="C24" t="str">
        <f t="shared" si="0"/>
        <v>NOM 24 Prénom 24</v>
      </c>
    </row>
    <row r="25" spans="1:20" x14ac:dyDescent="0.25">
      <c r="A25" s="192" t="s">
        <v>21</v>
      </c>
      <c r="B25" s="192" t="s">
        <v>41</v>
      </c>
      <c r="C25" t="str">
        <f t="shared" si="0"/>
        <v>NOM 25 Prénom 25</v>
      </c>
      <c r="D25" s="193" t="s">
        <v>176</v>
      </c>
    </row>
    <row r="26" spans="1:20" x14ac:dyDescent="0.25">
      <c r="A26" s="192" t="s">
        <v>22</v>
      </c>
      <c r="B26" s="192" t="s">
        <v>42</v>
      </c>
      <c r="C26" t="str">
        <f t="shared" si="0"/>
        <v>NOM 26 Prénom 26</v>
      </c>
    </row>
    <row r="27" spans="1:20" x14ac:dyDescent="0.25">
      <c r="A27" s="192" t="s">
        <v>23</v>
      </c>
      <c r="B27" s="192" t="s">
        <v>43</v>
      </c>
      <c r="C27" t="str">
        <f t="shared" si="0"/>
        <v>NOM 27 Prénom 27</v>
      </c>
      <c r="D27" s="193" t="s">
        <v>177</v>
      </c>
    </row>
    <row r="28" spans="1:20" x14ac:dyDescent="0.25">
      <c r="A28" s="192" t="s">
        <v>24</v>
      </c>
      <c r="B28" s="192" t="s">
        <v>44</v>
      </c>
      <c r="C28" t="str">
        <f t="shared" si="0"/>
        <v>NOM 28 Prénom 28</v>
      </c>
    </row>
    <row r="29" spans="1:20" x14ac:dyDescent="0.25">
      <c r="A29" s="192" t="s">
        <v>25</v>
      </c>
      <c r="B29" s="192" t="s">
        <v>45</v>
      </c>
      <c r="C29" t="str">
        <f t="shared" si="0"/>
        <v>NOM 29 Prénom 29</v>
      </c>
    </row>
    <row r="31" spans="1:20" x14ac:dyDescent="0.25">
      <c r="A31" t="s">
        <v>90</v>
      </c>
      <c r="B31" t="s">
        <v>96</v>
      </c>
      <c r="C31" t="s">
        <v>97</v>
      </c>
    </row>
    <row r="32" spans="1:20" x14ac:dyDescent="0.25">
      <c r="A32" t="s">
        <v>91</v>
      </c>
      <c r="B32" t="s">
        <v>98</v>
      </c>
      <c r="C32" t="s">
        <v>99</v>
      </c>
    </row>
    <row r="33" spans="1:3" x14ac:dyDescent="0.25">
      <c r="A33" t="s">
        <v>92</v>
      </c>
      <c r="B33" t="s">
        <v>100</v>
      </c>
      <c r="C33" t="s">
        <v>101</v>
      </c>
    </row>
    <row r="34" spans="1:3" x14ac:dyDescent="0.25">
      <c r="A34" t="s">
        <v>93</v>
      </c>
      <c r="B34" t="s">
        <v>102</v>
      </c>
      <c r="C34" t="s">
        <v>103</v>
      </c>
    </row>
    <row r="35" spans="1:3" x14ac:dyDescent="0.25">
      <c r="A35" t="s">
        <v>94</v>
      </c>
      <c r="B35" t="s">
        <v>104</v>
      </c>
      <c r="C35" t="s">
        <v>105</v>
      </c>
    </row>
    <row r="36" spans="1:3" x14ac:dyDescent="0.25">
      <c r="A36" t="s">
        <v>95</v>
      </c>
      <c r="B36" t="s">
        <v>106</v>
      </c>
      <c r="C36" t="s">
        <v>107</v>
      </c>
    </row>
    <row r="38" spans="1:3" x14ac:dyDescent="0.25">
      <c r="A38" t="str">
        <f t="shared" ref="A38:A43" si="1">CONCATENATE(A31," - ",B31,"-",C31)</f>
        <v>Période 1 - septembre-octobre</v>
      </c>
    </row>
    <row r="39" spans="1:3" x14ac:dyDescent="0.25">
      <c r="A39" t="str">
        <f t="shared" si="1"/>
        <v>Période 2 - novembre-décembre</v>
      </c>
    </row>
    <row r="40" spans="1:3" x14ac:dyDescent="0.25">
      <c r="A40" t="str">
        <f t="shared" si="1"/>
        <v>Période 3 - janvier-février</v>
      </c>
    </row>
    <row r="41" spans="1:3" x14ac:dyDescent="0.25">
      <c r="A41" t="str">
        <f t="shared" si="1"/>
        <v>Période 4 - mars-avril</v>
      </c>
    </row>
    <row r="42" spans="1:3" x14ac:dyDescent="0.25">
      <c r="A42" t="str">
        <f t="shared" si="1"/>
        <v>Période 5 - mai-juin</v>
      </c>
    </row>
    <row r="43" spans="1:3" x14ac:dyDescent="0.25">
      <c r="A43" t="str">
        <f t="shared" si="1"/>
        <v>Période 6 - juillet-août</v>
      </c>
    </row>
    <row r="45" spans="1:3" x14ac:dyDescent="0.25">
      <c r="A45" t="s">
        <v>126</v>
      </c>
    </row>
    <row r="46" spans="1:3" x14ac:dyDescent="0.25">
      <c r="A46" t="s">
        <v>127</v>
      </c>
    </row>
    <row r="47" spans="1:3" x14ac:dyDescent="0.25">
      <c r="A47" t="s">
        <v>124</v>
      </c>
    </row>
    <row r="48" spans="1:3" x14ac:dyDescent="0.25">
      <c r="A48" t="s">
        <v>125</v>
      </c>
    </row>
    <row r="50" spans="1:1" x14ac:dyDescent="0.25">
      <c r="A50" t="s">
        <v>128</v>
      </c>
    </row>
    <row r="51" spans="1:1" x14ac:dyDescent="0.25">
      <c r="A51" t="s">
        <v>129</v>
      </c>
    </row>
    <row r="52" spans="1:1" x14ac:dyDescent="0.25">
      <c r="A52" t="s">
        <v>130</v>
      </c>
    </row>
    <row r="53" spans="1:1" x14ac:dyDescent="0.25">
      <c r="A53" t="s">
        <v>131</v>
      </c>
    </row>
    <row r="55" spans="1:1" x14ac:dyDescent="0.25">
      <c r="A55" t="s">
        <v>136</v>
      </c>
    </row>
    <row r="56" spans="1:1" x14ac:dyDescent="0.25">
      <c r="A56" t="s">
        <v>137</v>
      </c>
    </row>
    <row r="57" spans="1:1" x14ac:dyDescent="0.25">
      <c r="A57" t="s">
        <v>138</v>
      </c>
    </row>
  </sheetData>
  <sheetProtection sheet="1" objects="1" scenarios="1"/>
  <sortState ref="A45:A48">
    <sortCondition ref="A45:A48"/>
  </sortState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24</vt:i4>
      </vt:variant>
      <vt:variant>
        <vt:lpstr>Plages nommées</vt:lpstr>
      </vt:variant>
      <vt:variant>
        <vt:i4>8</vt:i4>
      </vt:variant>
    </vt:vector>
  </HeadingPairs>
  <TitlesOfParts>
    <vt:vector size="32" baseType="lpstr">
      <vt:lpstr>Orth</vt:lpstr>
      <vt:lpstr>Conj</vt:lpstr>
      <vt:lpstr>Gram</vt:lpstr>
      <vt:lpstr>Voca</vt:lpstr>
      <vt:lpstr>Ecrit</vt:lpstr>
      <vt:lpstr>Dictée</vt:lpstr>
      <vt:lpstr>Exposé</vt:lpstr>
      <vt:lpstr>Lecture</vt:lpstr>
      <vt:lpstr>Poésie</vt:lpstr>
      <vt:lpstr>Num</vt:lpstr>
      <vt:lpstr>Calcul</vt:lpstr>
      <vt:lpstr>Calculmental</vt:lpstr>
      <vt:lpstr>Problèmes</vt:lpstr>
      <vt:lpstr>Mesures</vt:lpstr>
      <vt:lpstr>Géométrie</vt:lpstr>
      <vt:lpstr>Histoire</vt:lpstr>
      <vt:lpstr>Géographie</vt:lpstr>
      <vt:lpstr>Sciences</vt:lpstr>
      <vt:lpstr>Anglais</vt:lpstr>
      <vt:lpstr>EPS</vt:lpstr>
      <vt:lpstr>Comportement</vt:lpstr>
      <vt:lpstr>Bilans</vt:lpstr>
      <vt:lpstr>Bulletins</vt:lpstr>
      <vt:lpstr>Données</vt:lpstr>
      <vt:lpstr>Changement</vt:lpstr>
      <vt:lpstr>Compétence</vt:lpstr>
      <vt:lpstr>Groupe</vt:lpstr>
      <vt:lpstr>Nom_complet</vt:lpstr>
      <vt:lpstr>Noms</vt:lpstr>
      <vt:lpstr>Périodes</vt:lpstr>
      <vt:lpstr>Prénoms</vt:lpstr>
      <vt:lpstr>Bulletins!Zone_d_impression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PASQUIER</dc:creator>
  <cp:lastModifiedBy>Jacques PASQUIER</cp:lastModifiedBy>
  <cp:lastPrinted>2017-09-29T11:55:16Z</cp:lastPrinted>
  <dcterms:created xsi:type="dcterms:W3CDTF">2017-09-27T23:19:07Z</dcterms:created>
  <dcterms:modified xsi:type="dcterms:W3CDTF">2017-09-29T11:58:54Z</dcterms:modified>
</cp:coreProperties>
</file>