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ne\Desktop\Porjet gestion cathéters G4\"/>
    </mc:Choice>
  </mc:AlternateContent>
  <bookViews>
    <workbookView xWindow="0" yWindow="0" windowWidth="15345" windowHeight="4635"/>
  </bookViews>
  <sheets>
    <sheet name="Commandes et récéption" sheetId="5" r:id="rId1"/>
    <sheet name="Etudes" sheetId="3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F2" i="3"/>
  <c r="F3" i="3"/>
  <c r="B2" i="3"/>
  <c r="I3" i="3"/>
</calcChain>
</file>

<file path=xl/sharedStrings.xml><?xml version="1.0" encoding="utf-8"?>
<sst xmlns="http://schemas.openxmlformats.org/spreadsheetml/2006/main" count="26" uniqueCount="21">
  <si>
    <t>AB21609</t>
  </si>
  <si>
    <t>AB21664</t>
  </si>
  <si>
    <t>AB21632</t>
  </si>
  <si>
    <t>AB21568</t>
  </si>
  <si>
    <t>Prévisionnel</t>
  </si>
  <si>
    <t>Date de la commande</t>
  </si>
  <si>
    <t>S</t>
  </si>
  <si>
    <t>Stock prévisionnel au :</t>
  </si>
  <si>
    <t>N° Etude</t>
  </si>
  <si>
    <t>Date de récéption</t>
  </si>
  <si>
    <t>Etat des commandes/réception</t>
  </si>
  <si>
    <t>Utilisation prévisionnelle jusqu'au :</t>
  </si>
  <si>
    <t>Utilisation prévisionnelle totale :</t>
  </si>
  <si>
    <t xml:space="preserve">Stock total en temps réel : </t>
  </si>
  <si>
    <t>Insérer au dessus de cette ligne</t>
  </si>
  <si>
    <t>Délai de livraison max = 1 mois</t>
  </si>
  <si>
    <t>AB21250</t>
  </si>
  <si>
    <t>Nombre à commander en fonction stock actuel et utilisation prévisionelle sachant que délai commande + livraison = 1 mois</t>
  </si>
  <si>
    <t>Quantité Produit nécéssaire</t>
  </si>
  <si>
    <t>Dates réalisation étude = date utilisation produit</t>
  </si>
  <si>
    <t>Quantité produit réceptionnée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</si>
</sst>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1" xfId="0" applyBorder="1" applyAlignment="1"/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14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4" fillId="0" borderId="1" xfId="0" applyFont="1" applyBorder="1" applyAlignment="1">
      <alignment horizontal="left" vertical="center"/>
    </xf>
    <xf numFmtId="14" fontId="1" fillId="2" borderId="6" xfId="0" applyNumberFormat="1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6" fillId="0" borderId="4" xfId="0" applyFont="1" applyBorder="1" applyAlignment="1">
      <alignment vertical="center" wrapText="1"/>
    </xf>
    <xf numFmtId="0" fontId="0" fillId="0" borderId="5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0" fillId="4" borderId="2" xfId="0" applyFill="1" applyBorder="1" applyAlignment="1">
      <alignment horizontal="center"/>
    </xf>
    <xf numFmtId="14" fontId="0" fillId="3" borderId="2" xfId="0" applyNumberForma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0" fillId="5" borderId="20" xfId="0" applyNumberFormat="1" applyFill="1" applyBorder="1" applyAlignment="1">
      <alignment horizontal="center" vertical="center"/>
    </xf>
    <xf numFmtId="14" fontId="0" fillId="5" borderId="13" xfId="0" applyNumberFormat="1" applyFill="1" applyBorder="1" applyAlignment="1">
      <alignment horizontal="center" vertical="center"/>
    </xf>
    <xf numFmtId="14" fontId="0" fillId="5" borderId="21" xfId="0" applyNumberFormat="1" applyFill="1" applyBorder="1" applyAlignment="1">
      <alignment horizontal="center" vertical="center"/>
    </xf>
    <xf numFmtId="0" fontId="6" fillId="0" borderId="4" xfId="0" applyFont="1" applyBorder="1" applyAlignment="1">
      <alignment horizontal="right" vertical="center" wrapText="1"/>
    </xf>
    <xf numFmtId="0" fontId="6" fillId="0" borderId="6" xfId="0" applyFont="1" applyBorder="1" applyAlignment="1">
      <alignment horizontal="right" vertical="center" wrapText="1"/>
    </xf>
    <xf numFmtId="14" fontId="1" fillId="4" borderId="7" xfId="0" applyNumberFormat="1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</cellXfs>
  <cellStyles count="1">
    <cellStyle name="Normal" xfId="0" builtinId="0"/>
  </cellStyles>
  <dxfs count="5"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0"/>
  <sheetViews>
    <sheetView tabSelected="1" workbookViewId="0">
      <selection activeCell="F14" sqref="F14"/>
    </sheetView>
  </sheetViews>
  <sheetFormatPr baseColWidth="10" defaultRowHeight="15" x14ac:dyDescent="0.25"/>
  <cols>
    <col min="1" max="1" width="1.5703125" customWidth="1"/>
    <col min="2" max="2" width="12" customWidth="1"/>
    <col min="3" max="3" width="27.85546875" customWidth="1"/>
    <col min="4" max="4" width="16.7109375" customWidth="1"/>
  </cols>
  <sheetData>
    <row r="2" spans="2:4" ht="15.75" thickBot="1" x14ac:dyDescent="0.3"/>
    <row r="3" spans="2:4" ht="15.75" thickBot="1" x14ac:dyDescent="0.3">
      <c r="B3" s="41" t="s">
        <v>10</v>
      </c>
      <c r="C3" s="42"/>
      <c r="D3" s="43"/>
    </row>
    <row r="4" spans="2:4" ht="30" x14ac:dyDescent="0.25">
      <c r="B4" s="20" t="s">
        <v>5</v>
      </c>
      <c r="C4" s="18" t="s">
        <v>9</v>
      </c>
      <c r="D4" s="19" t="s">
        <v>20</v>
      </c>
    </row>
    <row r="5" spans="2:4" x14ac:dyDescent="0.25">
      <c r="B5" s="21">
        <v>42673</v>
      </c>
      <c r="C5" s="5">
        <v>42765</v>
      </c>
      <c r="D5" s="22">
        <v>100</v>
      </c>
    </row>
    <row r="6" spans="2:4" x14ac:dyDescent="0.25">
      <c r="B6" s="21">
        <v>42724</v>
      </c>
      <c r="C6" s="5">
        <v>42792</v>
      </c>
      <c r="D6" s="22">
        <v>50</v>
      </c>
    </row>
    <row r="7" spans="2:4" x14ac:dyDescent="0.25">
      <c r="B7" s="21">
        <v>42734</v>
      </c>
      <c r="C7" s="5">
        <v>42771</v>
      </c>
      <c r="D7" s="22">
        <v>70</v>
      </c>
    </row>
    <row r="8" spans="2:4" x14ac:dyDescent="0.25">
      <c r="B8" s="54">
        <v>42752</v>
      </c>
      <c r="C8" s="27">
        <v>42796</v>
      </c>
      <c r="D8" s="55">
        <v>10</v>
      </c>
    </row>
    <row r="9" spans="2:4" x14ac:dyDescent="0.25">
      <c r="B9" s="54">
        <v>42755</v>
      </c>
      <c r="C9" s="27"/>
      <c r="D9" s="55">
        <v>75</v>
      </c>
    </row>
    <row r="10" spans="2:4" ht="15.75" thickBot="1" x14ac:dyDescent="0.3">
      <c r="B10" s="44" t="s">
        <v>14</v>
      </c>
      <c r="C10" s="45"/>
      <c r="D10" s="46"/>
    </row>
  </sheetData>
  <mergeCells count="2">
    <mergeCell ref="B3:D3"/>
    <mergeCell ref="B10:D10"/>
  </mergeCells>
  <conditionalFormatting sqref="B5:D10">
    <cfRule type="expression" dxfId="4" priority="1">
      <formula>IF($C5&gt;TODAY(),1,0)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22"/>
  <sheetViews>
    <sheetView workbookViewId="0">
      <selection activeCell="G11" sqref="G11"/>
    </sheetView>
  </sheetViews>
  <sheetFormatPr baseColWidth="10" defaultRowHeight="15" x14ac:dyDescent="0.25"/>
  <cols>
    <col min="1" max="1" width="1.140625" customWidth="1"/>
    <col min="2" max="2" width="11.140625" style="1" customWidth="1"/>
    <col min="3" max="3" width="15.85546875" customWidth="1"/>
    <col min="4" max="4" width="18.85546875" customWidth="1"/>
    <col min="5" max="5" width="12.140625" customWidth="1"/>
    <col min="6" max="6" width="12" customWidth="1"/>
    <col min="7" max="7" width="27.85546875" customWidth="1"/>
    <col min="8" max="8" width="16.7109375" customWidth="1"/>
    <col min="11" max="11" width="10.28515625" customWidth="1"/>
    <col min="12" max="12" width="26.7109375" customWidth="1"/>
  </cols>
  <sheetData>
    <row r="1" spans="2:12" ht="6.75" customHeight="1" thickBot="1" x14ac:dyDescent="0.3">
      <c r="I1" s="23"/>
    </row>
    <row r="2" spans="2:12" ht="15" customHeight="1" thickBot="1" x14ac:dyDescent="0.3">
      <c r="B2" s="49">
        <f ca="1">TODAY()</f>
        <v>42796</v>
      </c>
      <c r="C2" s="40" t="s">
        <v>4</v>
      </c>
      <c r="D2" s="47" t="s">
        <v>13</v>
      </c>
      <c r="E2" s="48"/>
      <c r="F2" s="35">
        <f ca="1">SUMIF('Commandes et récéption'!C5:C10,"&lt;="&amp;TODAY(),'Commandes et récéption'!D5:D10)-SUMIF(C6:C16,"&lt;="&amp;TODAY(),D6:D16)</f>
        <v>159</v>
      </c>
      <c r="G2" s="47" t="s">
        <v>12</v>
      </c>
      <c r="H2" s="48"/>
      <c r="I2" s="35">
        <f ca="1">SUMIF(C6:C16,"&gt;"&amp;TODAY(),D6:D16)</f>
        <v>101</v>
      </c>
    </row>
    <row r="3" spans="2:12" ht="15" customHeight="1" thickBot="1" x14ac:dyDescent="0.3">
      <c r="B3" s="50"/>
      <c r="C3" s="39"/>
      <c r="D3" s="36" t="s">
        <v>7</v>
      </c>
      <c r="E3" s="15">
        <v>42845</v>
      </c>
      <c r="F3" s="37">
        <f>SUMIF('Commandes et récéption'!C5:C10,"&lt;="&amp;E3,'Commandes et récéption'!D5:D10)-SUMIF(C6:C16,"&lt;="&amp;E3,D6:D16)</f>
        <v>97</v>
      </c>
      <c r="G3" s="38" t="s">
        <v>11</v>
      </c>
      <c r="H3" s="25">
        <v>42845</v>
      </c>
      <c r="I3" s="35">
        <f ca="1">SUMIFS(D6:D16,C6:C16,"&gt;"&amp;TODAY(),C6:C16,"&lt;="&amp;H3)</f>
        <v>62</v>
      </c>
    </row>
    <row r="4" spans="2:12" ht="10.5" customHeight="1" thickBot="1" x14ac:dyDescent="0.45">
      <c r="D4" s="6"/>
      <c r="E4" s="6"/>
    </row>
    <row r="5" spans="2:12" s="4" customFormat="1" ht="50.25" customHeight="1" x14ac:dyDescent="0.25">
      <c r="B5" s="32" t="s">
        <v>8</v>
      </c>
      <c r="C5" s="33" t="s">
        <v>19</v>
      </c>
      <c r="D5" s="34" t="s">
        <v>18</v>
      </c>
      <c r="E5" s="8"/>
      <c r="F5" s="8"/>
      <c r="G5" s="26" t="s">
        <v>15</v>
      </c>
      <c r="H5" s="8"/>
      <c r="J5" s="14"/>
    </row>
    <row r="6" spans="2:12" s="3" customFormat="1" x14ac:dyDescent="0.25">
      <c r="B6" s="16" t="s">
        <v>0</v>
      </c>
      <c r="C6" s="5">
        <v>42756</v>
      </c>
      <c r="D6" s="17">
        <v>15</v>
      </c>
      <c r="E6" s="7"/>
      <c r="F6" s="27"/>
      <c r="G6" s="24" t="s">
        <v>17</v>
      </c>
      <c r="H6" s="31"/>
    </row>
    <row r="7" spans="2:12" s="3" customFormat="1" x14ac:dyDescent="0.25">
      <c r="B7" s="16" t="s">
        <v>1</v>
      </c>
      <c r="C7" s="5">
        <v>42756</v>
      </c>
      <c r="D7" s="17">
        <v>12</v>
      </c>
      <c r="E7" s="7"/>
      <c r="F7" s="27"/>
      <c r="G7" s="24"/>
      <c r="H7" s="31"/>
    </row>
    <row r="8" spans="2:12" s="3" customFormat="1" x14ac:dyDescent="0.25">
      <c r="B8" s="16" t="s">
        <v>2</v>
      </c>
      <c r="C8" s="5">
        <v>42846</v>
      </c>
      <c r="D8" s="17">
        <v>12</v>
      </c>
      <c r="E8" s="7"/>
      <c r="F8" s="27"/>
      <c r="G8" s="27"/>
      <c r="H8" s="31"/>
    </row>
    <row r="9" spans="2:12" s="3" customFormat="1" x14ac:dyDescent="0.25">
      <c r="B9" s="16" t="s">
        <v>3</v>
      </c>
      <c r="C9" s="5">
        <v>43071</v>
      </c>
      <c r="D9" s="17">
        <v>5</v>
      </c>
      <c r="E9" s="7"/>
      <c r="F9" s="7"/>
      <c r="L9" s="2"/>
    </row>
    <row r="10" spans="2:12" s="3" customFormat="1" x14ac:dyDescent="0.25">
      <c r="B10" s="16" t="s">
        <v>0</v>
      </c>
      <c r="C10" s="5">
        <v>42787</v>
      </c>
      <c r="D10" s="17">
        <v>22</v>
      </c>
      <c r="E10" s="7"/>
      <c r="F10" s="7"/>
    </row>
    <row r="11" spans="2:12" s="3" customFormat="1" x14ac:dyDescent="0.25">
      <c r="B11" s="16" t="s">
        <v>1</v>
      </c>
      <c r="C11" s="5">
        <v>42788</v>
      </c>
      <c r="D11" s="17">
        <v>22</v>
      </c>
      <c r="E11" s="7"/>
      <c r="F11" s="7"/>
    </row>
    <row r="12" spans="2:12" s="3" customFormat="1" x14ac:dyDescent="0.25">
      <c r="B12" s="16" t="s">
        <v>16</v>
      </c>
      <c r="C12" s="5">
        <v>42843</v>
      </c>
      <c r="D12" s="17">
        <v>40</v>
      </c>
      <c r="E12" s="7"/>
      <c r="F12" s="7"/>
    </row>
    <row r="13" spans="2:12" s="3" customFormat="1" x14ac:dyDescent="0.25">
      <c r="B13" s="16" t="s">
        <v>2</v>
      </c>
      <c r="C13" s="5">
        <v>42815</v>
      </c>
      <c r="D13" s="17">
        <v>22</v>
      </c>
      <c r="E13" s="7"/>
      <c r="F13" s="7"/>
    </row>
    <row r="14" spans="2:12" s="3" customFormat="1" x14ac:dyDescent="0.25">
      <c r="B14" s="16" t="s">
        <v>3</v>
      </c>
      <c r="C14" s="5">
        <v>42980</v>
      </c>
      <c r="D14" s="17">
        <v>22</v>
      </c>
      <c r="E14" s="7"/>
      <c r="F14" s="7"/>
    </row>
    <row r="15" spans="2:12" s="3" customFormat="1" x14ac:dyDescent="0.25">
      <c r="B15" s="28"/>
      <c r="C15" s="29"/>
      <c r="D15" s="30"/>
      <c r="E15" s="7"/>
      <c r="F15" s="7"/>
    </row>
    <row r="16" spans="2:12" s="3" customFormat="1" ht="15.75" thickBot="1" x14ac:dyDescent="0.3">
      <c r="B16" s="51" t="s">
        <v>14</v>
      </c>
      <c r="C16" s="52"/>
      <c r="D16" s="53"/>
      <c r="E16" s="7"/>
      <c r="F16" s="7"/>
    </row>
    <row r="18" spans="3:12" ht="57" customHeight="1" x14ac:dyDescent="0.25">
      <c r="C18" s="13"/>
    </row>
    <row r="19" spans="3:12" x14ac:dyDescent="0.25">
      <c r="E19" s="11"/>
      <c r="K19" s="10"/>
      <c r="L19" s="9"/>
    </row>
    <row r="20" spans="3:12" x14ac:dyDescent="0.25">
      <c r="E20" s="12"/>
    </row>
    <row r="21" spans="3:12" x14ac:dyDescent="0.25">
      <c r="E21" s="12"/>
    </row>
    <row r="22" spans="3:12" x14ac:dyDescent="0.25">
      <c r="L22" t="s">
        <v>6</v>
      </c>
    </row>
  </sheetData>
  <mergeCells count="4">
    <mergeCell ref="D2:E2"/>
    <mergeCell ref="B2:B3"/>
    <mergeCell ref="G2:H2"/>
    <mergeCell ref="B16:D16"/>
  </mergeCells>
  <conditionalFormatting sqref="B8:D16">
    <cfRule type="expression" dxfId="3" priority="1">
      <formula>IF($C8&gt;TODAY(),1,0)</formula>
    </cfRule>
    <cfRule type="expression" dxfId="2" priority="9">
      <formula>IF($G8&gt;TODAY(),1,0)</formula>
    </cfRule>
  </conditionalFormatting>
  <conditionalFormatting sqref="B6:D7">
    <cfRule type="expression" dxfId="1" priority="23">
      <formula>IF($C6&gt;TODAY(),1,0)</formula>
    </cfRule>
    <cfRule type="expression" dxfId="0" priority="24">
      <formula>IF(#REF!&gt;TODAY(),1,0)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Commandes et récéption</vt:lpstr>
      <vt:lpstr>Etudes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vizcaino</dc:creator>
  <cp:lastModifiedBy>Marine vizcaino</cp:lastModifiedBy>
  <dcterms:created xsi:type="dcterms:W3CDTF">2017-02-10T09:52:34Z</dcterms:created>
  <dcterms:modified xsi:type="dcterms:W3CDTF">2017-03-02T17:06:56Z</dcterms:modified>
</cp:coreProperties>
</file>