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bookViews>
    <workbookView xWindow="10785" yWindow="45" windowWidth="10830" windowHeight="10095" activeTab="2"/>
  </bookViews>
  <sheets>
    <sheet name="BDF" sheetId="1" r:id="rId1"/>
    <sheet name="BDU" sheetId="6" r:id="rId2"/>
    <sheet name="BDG" sheetId="5" r:id="rId3"/>
    <sheet name="fiche_type" sheetId="3" state="hidden" r:id="rId4"/>
    <sheet name="Velouté" sheetId="25" r:id="rId5"/>
  </sheets>
  <definedNames>
    <definedName name="beurre_doux_date">BDG!$S$218</definedName>
    <definedName name="beurre_doux_fournisseur">BDG!$S$217</definedName>
    <definedName name="beurre_doux_prix">BDG!$S$216</definedName>
    <definedName name="beurre_doux_unite">BDG!$V$216</definedName>
    <definedName name="bouillon_de_légumes_date">BDG!$S$122</definedName>
    <definedName name="bouillon_de_légumes_fournisseur">BDG!$S$121</definedName>
    <definedName name="bouillon_de_légumes_prix">BDG!$S$120</definedName>
    <definedName name="bouillon_de_légumes_unite">BDG!$V$120</definedName>
    <definedName name="cacao_date">BDG!$S$77</definedName>
    <definedName name="cacao_fournisseur">BDG!$S$76</definedName>
    <definedName name="cacao_prix">BDG!$S$75</definedName>
    <definedName name="cacao_unite">BDG!$V$75</definedName>
    <definedName name="cassonade_date">BDG!$S$35</definedName>
    <definedName name="cassonade_fournisseur">BDG!$S$34</definedName>
    <definedName name="cassonade_prix">BDG!$S$33</definedName>
    <definedName name="cassonade_unite">BDG!$V$33</definedName>
    <definedName name="cèpes_morceaux_date">BDG!$S$230</definedName>
    <definedName name="cèpes_morceaux_fournisseur">BDG!$S$229</definedName>
    <definedName name="cèpes_morceaux_prix">BDG!$S$228</definedName>
    <definedName name="cèpes_morceaux_unite">BDG!$V$228</definedName>
    <definedName name="chaire_de_crabe_date">BDG!$S$209</definedName>
    <definedName name="chaire_de_crabe_fournisseur">BDG!$S$208</definedName>
    <definedName name="chaire_de_crabe_prix">BDG!$S$207</definedName>
    <definedName name="chaire_de_crabe_unite">BDG!$V$207</definedName>
    <definedName name="chaource_date">BDG!$S$227</definedName>
    <definedName name="chaource_fournisseur">BDG!$S$226</definedName>
    <definedName name="chaource_prix">BDG!$S$225</definedName>
    <definedName name="chaource_unite">BDG!$V$225</definedName>
    <definedName name="chocolat_blanc_date">BDG!$S$110</definedName>
    <definedName name="chocolat_blanc_fournisseur">BDG!$S$109</definedName>
    <definedName name="chocolat_blanc_prix">BDG!$S$108</definedName>
    <definedName name="chocolat_blanc_unite">BDG!$V$108</definedName>
    <definedName name="citron_jaune_date">BDG!$S$137</definedName>
    <definedName name="citron_jaune_fournisseur">BDG!$S$136</definedName>
    <definedName name="citron_jaune_prix">BDG!$S$135</definedName>
    <definedName name="citron_jaune_unite">BDG!$V$135</definedName>
    <definedName name="coeur_tendre_de_tranche_date">BDG!$S$176</definedName>
    <definedName name="coeur_tendre_de_tranche_fournisseur">BDG!$S$175</definedName>
    <definedName name="coeur_tendre_de_tranche_prix">BDG!$S$174</definedName>
    <definedName name="coeur_tendre_de_tranche_unite">BDG!$V$174</definedName>
    <definedName name="copeau_de_parmigiano_date">BDG!$S$206</definedName>
    <definedName name="copeau_de_parmigiano_fournisseur">BDG!$S$205</definedName>
    <definedName name="copeau_de_parmigiano_prix">BDG!$S$204</definedName>
    <definedName name="copeau_de_parmigiano_unite">BDG!$V$204</definedName>
    <definedName name="coulis_mangue_passion_date">BDG!$S$68</definedName>
    <definedName name="coulis_mangue_passion_fournisseur">BDG!$S$67</definedName>
    <definedName name="coulis_mangue_passion_prix">BDG!$S$66</definedName>
    <definedName name="coulis_mangue_passion_unite">BDG!$V$66</definedName>
    <definedName name="crème_liquide_date">BDG!$S$224</definedName>
    <definedName name="crème_liquide_fournisseur">BDG!$S$223</definedName>
    <definedName name="crème_liquide_prix">BDG!$S$222</definedName>
    <definedName name="crème_liquide_unite">BDG!$V$222</definedName>
    <definedName name="cube_écorse_orange_date">BDG!$S$74</definedName>
    <definedName name="cube_écorse_orange_fournisseur">BDG!$S$73</definedName>
    <definedName name="cube_écorse_orange_prix">BDG!$S$72</definedName>
    <definedName name="cube_écorse_orange_unite">BDG!$V$72</definedName>
    <definedName name="Dos_de_cabillaud_date">BDG!$S$185</definedName>
    <definedName name="Dos_de_cabillaud_fournisseur">BDG!$S$184</definedName>
    <definedName name="Dos_de_cabillaud_prix">BDG!$S$183</definedName>
    <definedName name="Dos_de_cabillaud_unite">BDG!$V$183</definedName>
    <definedName name="écrevisse__date">BDG!$S$86</definedName>
    <definedName name="écrevisse__fournisseur">BDG!$S$85</definedName>
    <definedName name="écrevisse__prix">BDG!$S$84</definedName>
    <definedName name="écrevisse__unite">BDG!$V$84</definedName>
    <definedName name="emince_de_porc_date">BDG!$S$152</definedName>
    <definedName name="emince_de_porc_fournisseur">BDG!$S$151</definedName>
    <definedName name="emince_de_porc_prix">BDG!$S$150</definedName>
    <definedName name="emince_de_porc_unite">BDG!$V$150</definedName>
    <definedName name="emmental_rapé_date">BDG!$S$32</definedName>
    <definedName name="emmental_rapé_fournisseur">BDG!$S$31</definedName>
    <definedName name="emmental_rapé_prix">BDG!$S$30</definedName>
    <definedName name="emmental_rapé_unite">BDG!$V$30</definedName>
    <definedName name="entrecote_date">BDG!$S$188</definedName>
    <definedName name="entrecote_fournisseur">BDG!$S$187</definedName>
    <definedName name="entrecote_prix">BDG!$S$186</definedName>
    <definedName name="entrecote_unite">BDG!$V$186</definedName>
    <definedName name="feuille_de_chene_date">BDG!$S$131</definedName>
    <definedName name="feuille_de_chene_fournisseur">BDG!$S$130</definedName>
    <definedName name="feuille_de_chene_prix">BDG!$S$129</definedName>
    <definedName name="feuille_de_chene_unite">BDG!$V$129</definedName>
    <definedName name="filet_de_boeuf_date">BDG!$S$212</definedName>
    <definedName name="filet_de_boeuf_fournisseur">BDG!$S$211</definedName>
    <definedName name="filet_de_boeuf_prix">BDG!$S$210</definedName>
    <definedName name="filet_de_boeuf_unite">BDG!$V$210</definedName>
    <definedName name="filet_églefin_date">BDG!$S$41</definedName>
    <definedName name="filet_églefin_fournisseur">BDG!$S$40</definedName>
    <definedName name="filet_églefin_prix">BDG!$S$39</definedName>
    <definedName name="filet_églefin_unite">BDG!$V$39</definedName>
    <definedName name="foie_gras_date">BDG!$S$158</definedName>
    <definedName name="foie_gras_fournisseur">BDG!$S$157</definedName>
    <definedName name="foie_gras_prix">BDG!$S$156</definedName>
    <definedName name="foie_gras_unite">BDG!$V$156</definedName>
    <definedName name="fond_brun_date">BDG!$S$161</definedName>
    <definedName name="fond_brun_fournisseur">BDG!$S$160</definedName>
    <definedName name="fond_brun_prix">BDG!$S$159</definedName>
    <definedName name="fond_brun_unite">BDG!$V$159</definedName>
    <definedName name="frite_date">BDG!$S$47</definedName>
    <definedName name="frite_fournisseur">BDG!$S$46</definedName>
    <definedName name="frite_prix">BDG!$S$45</definedName>
    <definedName name="frite_unite">BDG!$V$45</definedName>
    <definedName name="gesier_de_dinde_date">BDG!$S$167</definedName>
    <definedName name="gésier_de_dinde_date">BDG!$S$107</definedName>
    <definedName name="gesier_de_dinde_fournisseur">BDG!$S$166</definedName>
    <definedName name="gésier_de_dinde_fournisseur">BDG!$S$106</definedName>
    <definedName name="gesier_de_dinde_prix">BDG!$S$165</definedName>
    <definedName name="gésier_de_dinde_prix">BDG!$S$105</definedName>
    <definedName name="gesier_de_dinde_unite">BDG!$V$165</definedName>
    <definedName name="gésier_de_dinde_unite">BDG!$V$105</definedName>
    <definedName name="gigot_agneau_date">BDG!$S$155</definedName>
    <definedName name="gigot_agneau_fournisseur">BDG!$S$154</definedName>
    <definedName name="gigot_agneau_prix">BDG!$S$153</definedName>
    <definedName name="gigot_agneau_unite">BDG!$V$153</definedName>
    <definedName name="glace_2.4L_date">BDG!$S$50</definedName>
    <definedName name="glace_2.4L_fournisseur">BDG!$S$49</definedName>
    <definedName name="glace_2.4L_prix">BDG!$S$48</definedName>
    <definedName name="glace_2.4L_unite">BDG!$V$48</definedName>
    <definedName name="grand_marnier_date">BDG!$S$89</definedName>
    <definedName name="grand_marnier_fournisseur">BDG!$S$88</definedName>
    <definedName name="grand_marnier_prix">BDG!$S$87</definedName>
    <definedName name="grand_marnier_unite">BDG!$V$87</definedName>
    <definedName name="granny_smith_date">BDG!$S$83</definedName>
    <definedName name="granny_smith_fournisseur">BDG!$S$82</definedName>
    <definedName name="granny_smith_prix">BDG!$S$81</definedName>
    <definedName name="granny_smith_unite">BDG!$V$81</definedName>
    <definedName name="Hampe_date">BDG!$S$203</definedName>
    <definedName name="hampe_de_boeuf_date">BDG!$S$116</definedName>
    <definedName name="hampe_de_boeuf_fournisseur">BDG!$S$115</definedName>
    <definedName name="hampe_de_boeuf_prix">BDG!$S$114</definedName>
    <definedName name="hampe_de_boeuf_unite">BDG!$V$114</definedName>
    <definedName name="Hampe_fournisseur">BDG!$S$202</definedName>
    <definedName name="Hampe_prix">BDG!$S$201</definedName>
    <definedName name="Hampe_unite">BDG!$V$201</definedName>
    <definedName name="huile_de_tournesol_date">BDG!$S$80</definedName>
    <definedName name="huile_de_tournesol_fournisseur">BDG!$S$79</definedName>
    <definedName name="huile_de_tournesol_prix">BDG!$S$78</definedName>
    <definedName name="huile_de_tournesol_unite">BDG!$V$78</definedName>
    <definedName name="jambon_blanc_date">BDG!$S$20</definedName>
    <definedName name="jambon_blanc_fournisseur">BDG!$S$19</definedName>
    <definedName name="jambon_blanc_prix">BDG!$S$18</definedName>
    <definedName name="jambon_blanc_unite">BDG!$V$18</definedName>
    <definedName name="jambon_cru_date">BDG!$S$149</definedName>
    <definedName name="jambon_cru_fournisseur">BDG!$S$148</definedName>
    <definedName name="jambon_cru_prix">BDG!$S$147</definedName>
    <definedName name="jambon_cru_unite">BDG!$V$147</definedName>
    <definedName name="jus_de_viande_date">BDG!$S$56</definedName>
    <definedName name="jus_de_viande_fournisseur">BDG!$S$55</definedName>
    <definedName name="jus_de_viande_prix">BDG!$S$54</definedName>
    <definedName name="jus_de_viande_unite">BDG!$V$54</definedName>
    <definedName name="lait_date">BDG!$S$119</definedName>
    <definedName name="lait_fournisseur">BDG!$S$118</definedName>
    <definedName name="lait_prix">BDG!$S$117</definedName>
    <definedName name="lait_unite">BDG!$V$117</definedName>
    <definedName name="langres_date">BDG!$S$98</definedName>
    <definedName name="langres_fournisseur">BDG!$S$97</definedName>
    <definedName name="langres_prix">BDG!$S$96</definedName>
    <definedName name="langres_unite">BDG!$V$96</definedName>
    <definedName name="lardon_date">BDG!$S$179</definedName>
    <definedName name="lardon_fournisseur">BDG!$S$178</definedName>
    <definedName name="lardon_prix">BDG!$S$177</definedName>
    <definedName name="lardon_unite">BDG!$V$177</definedName>
    <definedName name="layer_maj">BDG!$S$11:$W$13</definedName>
    <definedName name="légumes_date">BDG!$S$101</definedName>
    <definedName name="légumes_fournisseur">BDG!$S$100</definedName>
    <definedName name="légumes_prix">BDG!$S$99</definedName>
    <definedName name="légumes_unite">BDG!$V$99</definedName>
    <definedName name="macédoine_date">BDG!$S$38</definedName>
    <definedName name="macédoine_fournisseur">BDG!$S$37</definedName>
    <definedName name="macédoine_prix">BDG!$S$36</definedName>
    <definedName name="macédoine_unite">BDG!$V$36</definedName>
    <definedName name="magret_de_canard_date">BDG!$S$62</definedName>
    <definedName name="magret_de_canard_fournisseur">BDG!$S$61</definedName>
    <definedName name="magret_de_canard_prix">BDG!$S$60</definedName>
    <definedName name="magret_de_canard_tranché_date">BDG!$S$173</definedName>
    <definedName name="magret_de_canard_tranché_fournisseur">BDG!$S$172</definedName>
    <definedName name="magret_de_canard_tranché_prix">BDG!$S$171</definedName>
    <definedName name="magret_de_canard_tranché_unite">BDG!$V$171</definedName>
    <definedName name="magret_de_canard_unite">BDG!$V$60</definedName>
    <definedName name="maizena_date">BDG!$S$233</definedName>
    <definedName name="maizena_fournisseur">BDG!$S$232</definedName>
    <definedName name="maizena_prix">BDG!$S$231</definedName>
    <definedName name="maizena_unite">BDG!$V$231</definedName>
    <definedName name="mascarpone_date">BDG!$S$191</definedName>
    <definedName name="mascarpone_fournisseur">BDG!$S$190</definedName>
    <definedName name="mascarpone_prix">BDG!$S$189</definedName>
    <definedName name="mascarpone_unite">BDG!$V$189</definedName>
    <definedName name="micro_beurre_date">BDG!$S$44</definedName>
    <definedName name="micro_beurre_fournisseur">BDG!$S$43</definedName>
    <definedName name="micro_beurre_prix">BDG!$S$42</definedName>
    <definedName name="micro_beurre_unite">BDG!$V$42</definedName>
    <definedName name="miel__date">BDG!$S$71</definedName>
    <definedName name="miel__fournisseur">BDG!$S$70</definedName>
    <definedName name="miel__prix">BDG!$S$69</definedName>
    <definedName name="miel__unite">BDG!$V$69</definedName>
    <definedName name="Nb_fournisseur">BDF!$E$5</definedName>
    <definedName name="Nb_unite">BDU!$E$5</definedName>
    <definedName name="noix_de_st_jacques_date">BDG!$S$29</definedName>
    <definedName name="noix_de_st_jacques_fournisseur">BDG!$S$28</definedName>
    <definedName name="noix_de_st_jacques_prix">BDG!$S$27</definedName>
    <definedName name="noix_de_st_jacques_unite">BDG!$V$27</definedName>
    <definedName name="oeuf_date">BDG!$S$140</definedName>
    <definedName name="oeuf_fournisseur">BDG!$S$139</definedName>
    <definedName name="oeuf_prix">BDG!$S$138</definedName>
    <definedName name="oeuf_unite">BDG!$V$138</definedName>
    <definedName name="oignon_date">BDG!$S$125</definedName>
    <definedName name="oignon_fournisseur">BDG!$S$124</definedName>
    <definedName name="oignon_prix">BDG!$S$123</definedName>
    <definedName name="oignon_unite">BDG!$V$123</definedName>
    <definedName name="pain_d_epice_date">BDG!$S$53</definedName>
    <definedName name="pain_d_epice_fournisseur">BDG!$S$52</definedName>
    <definedName name="pain_d_epice_prix">BDG!$S$51</definedName>
    <definedName name="pain_d_epice_unite">BDG!$V$51</definedName>
    <definedName name="paleron_de_boeuf_date">BDG!$S$143</definedName>
    <definedName name="paleron_de_boeuf_fournisseur">BDG!$S$142</definedName>
    <definedName name="paleron_de_boeuf_prix">BDG!$S$141</definedName>
    <definedName name="paleron_de_boeuf_unite">BDG!$V$141</definedName>
    <definedName name="parfait_glacé_date">BDG!$S$128</definedName>
    <definedName name="parfait_glacé_fournisseur">BDG!$S$127</definedName>
    <definedName name="parfait_glacé_prix">BDG!$S$126</definedName>
    <definedName name="parfait_glacé_unite">BDG!$V$126</definedName>
    <definedName name="pavé_de_rumsteak_date">BDG!$S$200</definedName>
    <definedName name="pavé_de_rumsteak_fournisseur">BDG!$S$199</definedName>
    <definedName name="pavé_de_rumsteak_prix">BDG!$S$198</definedName>
    <definedName name="pavé_de_rumsteak_unite">BDG!$V$198</definedName>
    <definedName name="pavé_de_saumon_date">BDG!$S$170</definedName>
    <definedName name="pavé_de_saumon_fournisseur">BDG!$S$169</definedName>
    <definedName name="pavé_de_saumon_prix">BDG!$S$168</definedName>
    <definedName name="pavé_de_saumon_unite">BDG!$V$168</definedName>
    <definedName name="petit_oignons_date">BDG!$S$59</definedName>
    <definedName name="petit_oignons_fournisseur">BDG!$S$58</definedName>
    <definedName name="petit_oignons_prix">BDG!$S$57</definedName>
    <definedName name="petit_oignons_unite">BDG!$V$57</definedName>
    <definedName name="pomme_de_terre_date">BDG!$S$134</definedName>
    <definedName name="pomme_de_terre_fournisseur">BDG!$S$133</definedName>
    <definedName name="pomme_de_terre_prix">BDG!$S$132</definedName>
    <definedName name="pomme_de_terre_unite">BDG!$V$132</definedName>
    <definedName name="potimarron_date">BDG!$S$95</definedName>
    <definedName name="potimarron_fournisseur">BDG!$S$94</definedName>
    <definedName name="potimarron_prix">BDG!$S$93</definedName>
    <definedName name="potimarron_unite">BDG!$V$93</definedName>
    <definedName name="poulet_fermier_du_maine_date">BDG!$S$26</definedName>
    <definedName name="poulet_fermier_du_maine_fournisseur">BDG!$S$25</definedName>
    <definedName name="poulet_fermier_du_maine_prix">BDG!$S$24</definedName>
    <definedName name="poulet_fermier_du_maine_unite">BDG!$V$24</definedName>
    <definedName name="praliné_date">BDG!$S$92</definedName>
    <definedName name="praliné_fournisseur">BDG!$S$91</definedName>
    <definedName name="praliné_prix">BDG!$S$90</definedName>
    <definedName name="praliné_unite">BDG!$V$90</definedName>
    <definedName name="produit_plage">BDG!$J$11:$R$1048576</definedName>
    <definedName name="riz_date">BDG!$S$113</definedName>
    <definedName name="riz_fournisseur">BDG!$S$112</definedName>
    <definedName name="riz_prix">BDG!$S$111</definedName>
    <definedName name="riz_unite">BDG!$V$111</definedName>
    <definedName name="rond_de_gite_date">BDG!$S$164</definedName>
    <definedName name="rond_de_gite_fournisseur">BDG!$S$163</definedName>
    <definedName name="rond_de_gite_prix">BDG!$S$162</definedName>
    <definedName name="rond_de_gite_unite">BDG!$V$162</definedName>
    <definedName name="rosette_date">BDG!$S$146</definedName>
    <definedName name="rosette_fournisseur">BDG!$S$145</definedName>
    <definedName name="rosette_prix">BDG!$S$144</definedName>
    <definedName name="rosette_unite">BDG!$V$144</definedName>
    <definedName name="salade_verte_date">BDG!$S$17</definedName>
    <definedName name="salade_verte_fournisseur">BDG!$S$16</definedName>
    <definedName name="salade_verte_prix">BDG!$S$15</definedName>
    <definedName name="salade_verte_unite">BDG!$V$15</definedName>
    <definedName name="saumon_fumé_date">BDG!$S$239</definedName>
    <definedName name="saumon_fumé_fournisseur">BDG!$S$238</definedName>
    <definedName name="saumon_fumé_prix">BDG!$S$237</definedName>
    <definedName name="saumon_fumé_unite">BDG!$V$237</definedName>
    <definedName name="Sauté_de_sanglier_date">BDG!$S$221</definedName>
    <definedName name="Sauté_de_sanglier_fournisseur">BDG!$S$220</definedName>
    <definedName name="Sauté_de_sanglier_prix">BDG!$S$219</definedName>
    <definedName name="Sauté_de_sanglier_unite">BDG!$V$219</definedName>
    <definedName name="sucre_semoule_date">BDG!$S$236</definedName>
    <definedName name="sucre_semoule_fournisseur">BDG!$S$235</definedName>
    <definedName name="sucre_semoule_prix">BDG!$S$234</definedName>
    <definedName name="sucre_semoule_unite">BDG!$V$234</definedName>
    <definedName name="Suprème_de_poulet_date">BDG!$S$182</definedName>
    <definedName name="Suprème_de_poulet_fournisseur">BDG!$S$181</definedName>
    <definedName name="Suprème_de_poulet_prix">BDG!$S$180</definedName>
    <definedName name="Suprème_de_poulet_unite">BDG!$V$180</definedName>
    <definedName name="tagliatelle_date">BDG!$S$65</definedName>
    <definedName name="tagliatelle_fournisseur">BDG!$S$64</definedName>
    <definedName name="tagliatelle_fraiche_date">BDG!$S$197</definedName>
    <definedName name="tagliatelle_fraiche_fournisseur">BDG!$S$196</definedName>
    <definedName name="tagliatelle_fraiche_prix">BDG!$S$195</definedName>
    <definedName name="tagliatelle_fraiche_unite">BDG!$V$195</definedName>
    <definedName name="tagliatelle_prix">BDG!$S$63</definedName>
    <definedName name="tagliatelle_sec_date">BDG!$S$194</definedName>
    <definedName name="tagliatelle_sec_fournisseur">BDG!$S$193</definedName>
    <definedName name="tagliatelle_sec_prix">BDG!$S$192</definedName>
    <definedName name="tagliatelle_sec_unite">BDG!$V$192</definedName>
    <definedName name="tagliatelle_unite">BDG!$V$63</definedName>
    <definedName name="Tartare_de_st_jacque_date">BDG!$S$215</definedName>
    <definedName name="Tartare_de_st_jacque_fournisseur">BDG!$S$214</definedName>
    <definedName name="Tartare_de_st_jacque_prix">BDG!$S$213</definedName>
    <definedName name="Tartare_de_st_jacque_unite">BDG!$V$213</definedName>
    <definedName name="vignaigre_blanc_date">BDG!$S$104</definedName>
    <definedName name="vignaigre_blanc_fournisseur">BDG!$S$103</definedName>
    <definedName name="vignaigre_blanc_prix">BDG!$S$102</definedName>
    <definedName name="vignaigre_blanc_unite">BDG!$V$102</definedName>
    <definedName name="vin_blanc_date">BDG!$S$23</definedName>
    <definedName name="vin_blanc_fournisseur">BDG!$S$22</definedName>
    <definedName name="vin_blanc_prix">BDG!$S$21</definedName>
    <definedName name="vin_blanc_unite">BDG!$V$21</definedName>
    <definedName name="_xlnm.Print_Area" localSheetId="3">fiche_type!$B$2:$I$37</definedName>
    <definedName name="_xlnm.Print_Area" localSheetId="4">Velouté!$B$2:$I$37</definedName>
  </definedNames>
  <calcPr calcId="145621"/>
</workbook>
</file>

<file path=xl/calcChain.xml><?xml version="1.0" encoding="utf-8"?>
<calcChain xmlns="http://schemas.openxmlformats.org/spreadsheetml/2006/main">
  <c r="H6" i="3" l="1"/>
  <c r="H17" i="25"/>
  <c r="F17" i="25"/>
  <c r="H16" i="25"/>
  <c r="F16" i="25"/>
  <c r="H15" i="25"/>
  <c r="F15" i="25"/>
  <c r="H14" i="25" l="1"/>
  <c r="F14" i="25"/>
  <c r="H13" i="25"/>
  <c r="F13" i="25"/>
  <c r="H12" i="25"/>
  <c r="F12" i="25"/>
  <c r="H11" i="25"/>
  <c r="F11" i="25"/>
  <c r="I15" i="25" l="1"/>
  <c r="I14" i="25"/>
  <c r="I13" i="25"/>
  <c r="I12" i="25"/>
  <c r="I11" i="25"/>
  <c r="I34" i="25"/>
  <c r="I33" i="25"/>
  <c r="I32" i="25"/>
  <c r="I31" i="25"/>
  <c r="I30" i="25"/>
  <c r="I29" i="25"/>
  <c r="I28" i="25"/>
  <c r="I27" i="25"/>
  <c r="I26" i="25"/>
  <c r="I25" i="25"/>
  <c r="I24" i="25"/>
  <c r="I23" i="25"/>
  <c r="I22" i="25"/>
  <c r="I21" i="25"/>
  <c r="I20" i="25"/>
  <c r="I19" i="25"/>
  <c r="I18" i="25"/>
  <c r="I17" i="25"/>
  <c r="I16" i="25"/>
  <c r="I4" i="25"/>
  <c r="H5" i="25" l="1"/>
  <c r="H6" i="25" s="1"/>
  <c r="H8" i="25" s="1"/>
  <c r="H9" i="25" s="1"/>
  <c r="I11" i="3" l="1"/>
  <c r="H8" i="3" s="1"/>
  <c r="I12" i="3"/>
  <c r="I13" i="3"/>
  <c r="I14" i="3"/>
  <c r="I15" i="3"/>
  <c r="I16" i="3"/>
  <c r="I17" i="3"/>
  <c r="I18" i="3"/>
  <c r="I19" i="3"/>
  <c r="I20" i="3"/>
  <c r="I21" i="3"/>
  <c r="I22" i="3"/>
  <c r="I23" i="3"/>
  <c r="I24" i="3"/>
  <c r="I25" i="3"/>
  <c r="I26" i="3"/>
  <c r="I27" i="3"/>
  <c r="I28" i="3"/>
  <c r="I29" i="3"/>
  <c r="I30" i="3"/>
  <c r="I31" i="3"/>
  <c r="I32" i="3"/>
  <c r="I33" i="3"/>
  <c r="I34" i="3"/>
  <c r="I4" i="3"/>
  <c r="H9" i="3" l="1"/>
</calcChain>
</file>

<file path=xl/comments1.xml><?xml version="1.0" encoding="utf-8"?>
<comments xmlns="http://schemas.openxmlformats.org/spreadsheetml/2006/main">
  <authors>
    <author>Reception1</author>
    <author>Reception2</author>
  </authors>
  <commentList>
    <comment ref="S24" authorId="0">
      <text>
        <r>
          <rPr>
            <sz val="9"/>
            <color indexed="81"/>
            <rFont val="Tahoma"/>
            <charset val="1"/>
          </rPr>
          <t>Origine :
250/300gr france</t>
        </r>
      </text>
    </comment>
    <comment ref="S27" authorId="0">
      <text>
        <r>
          <rPr>
            <sz val="9"/>
            <color indexed="81"/>
            <rFont val="Tahoma"/>
            <charset val="1"/>
          </rPr>
          <t>Origine :
calibre 40/80 écosse</t>
        </r>
      </text>
    </comment>
    <comment ref="S99" authorId="1">
      <text>
        <r>
          <rPr>
            <sz val="9"/>
            <color indexed="81"/>
            <rFont val="Tahoma"/>
            <charset val="1"/>
          </rPr>
          <t>Origine :
base</t>
        </r>
      </text>
    </comment>
    <comment ref="S141" authorId="0">
      <text>
        <r>
          <rPr>
            <sz val="9"/>
            <color indexed="81"/>
            <rFont val="Tahoma"/>
            <family val="2"/>
          </rPr>
          <t>origine UE
pce de 1.8/2.5 kg</t>
        </r>
      </text>
    </comment>
    <comment ref="J156" authorId="0">
      <text>
        <r>
          <rPr>
            <sz val="9"/>
            <color indexed="81"/>
            <rFont val="Tahoma"/>
            <charset val="1"/>
          </rPr>
          <t>Description du produit :
canard extra éveine _x000D_
lobe de 450/500gr_x000D_
origine bulgarie</t>
        </r>
      </text>
    </comment>
    <comment ref="J159" authorId="0">
      <text>
        <r>
          <rPr>
            <sz val="9"/>
            <color indexed="81"/>
            <rFont val="Tahoma"/>
            <charset val="1"/>
          </rPr>
          <t>Description du produit :
knorr _x000D_
boite de 750gr</t>
        </r>
      </text>
    </comment>
    <comment ref="J162" authorId="0">
      <text>
        <r>
          <rPr>
            <sz val="9"/>
            <color indexed="81"/>
            <rFont val="Tahoma"/>
            <charset val="1"/>
          </rPr>
          <t>Description du produit :
origine UE_x000D_
piece de 1.5;2 kg</t>
        </r>
      </text>
    </comment>
    <comment ref="J165" authorId="0">
      <text>
        <r>
          <rPr>
            <sz val="9"/>
            <color indexed="81"/>
            <rFont val="Tahoma"/>
            <charset val="1"/>
          </rPr>
          <t>Description du produit :
boite 4/4</t>
        </r>
      </text>
    </comment>
    <comment ref="S168" authorId="0">
      <text>
        <r>
          <rPr>
            <sz val="9"/>
            <color indexed="81"/>
            <rFont val="Tahoma"/>
            <family val="2"/>
          </rPr>
          <t>Kéta</t>
        </r>
      </text>
    </comment>
    <comment ref="J171" authorId="0">
      <text>
        <r>
          <rPr>
            <sz val="9"/>
            <color indexed="81"/>
            <rFont val="Tahoma"/>
            <charset val="1"/>
          </rPr>
          <t>Description du produit :
origine france_x000D_
piece de +/- 250gr</t>
        </r>
      </text>
    </comment>
    <comment ref="J174" authorId="0">
      <text>
        <r>
          <rPr>
            <sz val="9"/>
            <color indexed="81"/>
            <rFont val="Tahoma"/>
            <charset val="1"/>
          </rPr>
          <t>Description du produit :
origine lorraine _x000D_
PAD_x000D_
+/- 4 kg</t>
        </r>
      </text>
    </comment>
    <comment ref="J177" authorId="0">
      <text>
        <r>
          <rPr>
            <sz val="9"/>
            <color indexed="81"/>
            <rFont val="Tahoma"/>
            <charset val="1"/>
          </rPr>
          <t>Description du produit :
crue fumé</t>
        </r>
      </text>
    </comment>
    <comment ref="J180" authorId="0">
      <text>
        <r>
          <rPr>
            <sz val="9"/>
            <color indexed="81"/>
            <rFont val="Tahoma"/>
            <charset val="1"/>
          </rPr>
          <t>Description du produit :
poulet jaune _x000D_
200/220gr</t>
        </r>
      </text>
    </comment>
    <comment ref="J183" authorId="0">
      <text>
        <r>
          <rPr>
            <sz val="9"/>
            <color indexed="81"/>
            <rFont val="Tahoma"/>
            <charset val="1"/>
          </rPr>
          <t>Description du produit :
avec peau _x000D_
+/- 180gr_x000D_
origine islande</t>
        </r>
      </text>
    </comment>
    <comment ref="J186" authorId="0">
      <text>
        <r>
          <rPr>
            <sz val="9"/>
            <color indexed="81"/>
            <rFont val="Tahoma"/>
            <charset val="1"/>
          </rPr>
          <t>Description du produit :
pce + 3kg_x000D_
origine UE</t>
        </r>
      </text>
    </comment>
    <comment ref="J189" authorId="0">
      <text>
        <r>
          <rPr>
            <sz val="9"/>
            <color indexed="81"/>
            <rFont val="Tahoma"/>
            <charset val="1"/>
          </rPr>
          <t>Description du produit :
41.5%MG_x000D_
pot de 500gr_x000D_
GALBANI</t>
        </r>
      </text>
    </comment>
    <comment ref="J192" authorId="0">
      <text>
        <r>
          <rPr>
            <sz val="9"/>
            <color indexed="81"/>
            <rFont val="Tahoma"/>
            <charset val="1"/>
          </rPr>
          <t>Description du produit :
carton de 5kg</t>
        </r>
      </text>
    </comment>
    <comment ref="J195" authorId="0">
      <text>
        <r>
          <rPr>
            <sz val="9"/>
            <color indexed="81"/>
            <rFont val="Tahoma"/>
            <charset val="1"/>
          </rPr>
          <t>Description du produit :
sac de 1kg</t>
        </r>
      </text>
    </comment>
    <comment ref="J198" authorId="0">
      <text>
        <r>
          <rPr>
            <sz val="9"/>
            <color indexed="81"/>
            <rFont val="Tahoma"/>
            <charset val="1"/>
          </rPr>
          <t>Description du produit :
pce de +/- 180gr_x000D_
origine UE</t>
        </r>
      </text>
    </comment>
    <comment ref="J201" authorId="0">
      <text>
        <r>
          <rPr>
            <sz val="9"/>
            <color indexed="81"/>
            <rFont val="Tahoma"/>
            <charset val="1"/>
          </rPr>
          <t>Description du produit :
boeuf _x000D_
pce de +/- 180gr_x000D_
origine UE</t>
        </r>
      </text>
    </comment>
    <comment ref="J204" authorId="0">
      <text>
        <r>
          <rPr>
            <sz val="9"/>
            <color indexed="81"/>
            <rFont val="Tahoma"/>
            <charset val="1"/>
          </rPr>
          <t>Description du produit :
 AOP pce de 500gr</t>
        </r>
      </text>
    </comment>
    <comment ref="J207" authorId="0">
      <text>
        <r>
          <rPr>
            <sz val="9"/>
            <color indexed="81"/>
            <rFont val="Tahoma"/>
            <charset val="1"/>
          </rPr>
          <t>Description du produit :
patte + chaire _x000D_
boite de 454gr</t>
        </r>
      </text>
    </comment>
    <comment ref="J210" authorId="0">
      <text>
        <r>
          <rPr>
            <sz val="9"/>
            <color indexed="81"/>
            <rFont val="Tahoma"/>
            <charset val="1"/>
          </rPr>
          <t>Description du produit :
origine lorrain _x000D_
poids +3kg</t>
        </r>
      </text>
    </comment>
    <comment ref="J213" authorId="0">
      <text>
        <r>
          <rPr>
            <sz val="9"/>
            <color indexed="81"/>
            <rFont val="Tahoma"/>
            <charset val="1"/>
          </rPr>
          <t>Description du produit :
poche de 40gr</t>
        </r>
      </text>
    </comment>
    <comment ref="J216" authorId="0">
      <text>
        <r>
          <rPr>
            <sz val="9"/>
            <color indexed="81"/>
            <rFont val="Tahoma"/>
            <charset val="1"/>
          </rPr>
          <t>Description du produit :
plaquette de 250gr</t>
        </r>
      </text>
    </comment>
    <comment ref="J219" authorId="0">
      <text>
        <r>
          <rPr>
            <sz val="9"/>
            <color indexed="81"/>
            <rFont val="Tahoma"/>
            <charset val="1"/>
          </rPr>
          <t>Description du produit :
origine France morceaux de 40/60</t>
        </r>
      </text>
    </comment>
    <comment ref="J222" authorId="0">
      <text>
        <r>
          <rPr>
            <sz val="9"/>
            <color indexed="81"/>
            <rFont val="Tahoma"/>
            <charset val="1"/>
          </rPr>
          <t>Description du produit :
30% MG UHT</t>
        </r>
      </text>
    </comment>
    <comment ref="J225" authorId="0">
      <text>
        <r>
          <rPr>
            <sz val="9"/>
            <color indexed="81"/>
            <rFont val="Tahoma"/>
            <charset val="1"/>
          </rPr>
          <t>Description du produit :
pièce de 500gr</t>
        </r>
      </text>
    </comment>
    <comment ref="J231" authorId="0">
      <text>
        <r>
          <rPr>
            <sz val="9"/>
            <color indexed="81"/>
            <rFont val="Tahoma"/>
            <charset val="1"/>
          </rPr>
          <t>Description du produit :
700gr</t>
        </r>
      </text>
    </comment>
    <comment ref="J234" authorId="0">
      <text>
        <r>
          <rPr>
            <sz val="9"/>
            <color indexed="81"/>
            <rFont val="Tahoma"/>
            <charset val="1"/>
          </rPr>
          <t>Description du produit :
cristal_x000D_
sac de 20kg</t>
        </r>
      </text>
    </comment>
    <comment ref="J237" authorId="0">
      <text>
        <r>
          <rPr>
            <sz val="9"/>
            <color indexed="81"/>
            <rFont val="Tahoma"/>
            <charset val="1"/>
          </rPr>
          <t>Description du produit :
pré ranché atlantique</t>
        </r>
      </text>
    </comment>
  </commentList>
</comments>
</file>

<file path=xl/sharedStrings.xml><?xml version="1.0" encoding="utf-8"?>
<sst xmlns="http://schemas.openxmlformats.org/spreadsheetml/2006/main" count="411" uniqueCount="172">
  <si>
    <t>Unité</t>
  </si>
  <si>
    <t>Libellé du Fournisseur</t>
  </si>
  <si>
    <t>Libellé du Produit</t>
  </si>
  <si>
    <t>Nombre de Fournisseur :</t>
  </si>
  <si>
    <t>Nombre d'unité :</t>
  </si>
  <si>
    <t>Base de Données des Unités</t>
  </si>
  <si>
    <t>Base de Données des Fournisseurs</t>
  </si>
  <si>
    <t>Base de Données Générale</t>
  </si>
  <si>
    <t>Fournisseur</t>
  </si>
  <si>
    <t>Contact 1</t>
  </si>
  <si>
    <t>Contact 2</t>
  </si>
  <si>
    <t>Jour 1</t>
  </si>
  <si>
    <t>Jour 2</t>
  </si>
  <si>
    <t>Jour 3</t>
  </si>
  <si>
    <t>Jours de Livraison</t>
  </si>
  <si>
    <t>Adresse mail</t>
  </si>
  <si>
    <t>Téléphone 1</t>
  </si>
  <si>
    <t>Téléphone 2</t>
  </si>
  <si>
    <t>Date</t>
  </si>
  <si>
    <t>Liste des Unités</t>
  </si>
  <si>
    <t>Coeff multiplicateur</t>
  </si>
  <si>
    <t>Prix de vente HT</t>
  </si>
  <si>
    <t>Prix de vente TTC</t>
  </si>
  <si>
    <t>Denrées</t>
  </si>
  <si>
    <t>Quantité</t>
  </si>
  <si>
    <t>Fin</t>
  </si>
  <si>
    <t>Pu H.T.</t>
  </si>
  <si>
    <t>Pt H.T.</t>
  </si>
  <si>
    <t>Fiche Technique :</t>
  </si>
  <si>
    <t>Taux TVA :</t>
  </si>
  <si>
    <t>Créé le :</t>
  </si>
  <si>
    <t>Descriptif :</t>
  </si>
  <si>
    <t>Recette pour</t>
  </si>
  <si>
    <t>Type :</t>
  </si>
  <si>
    <t>Intitulé de la recette</t>
  </si>
  <si>
    <t>Note de dressage :</t>
  </si>
  <si>
    <t>Descriptif de la recette plus précise.</t>
  </si>
  <si>
    <t>Techniques :</t>
  </si>
  <si>
    <t>Détails de la réalisation de la recette, point par point.</t>
  </si>
  <si>
    <t>Détails sur le dressage sur assiette.</t>
  </si>
  <si>
    <t>Coût matière HT</t>
  </si>
  <si>
    <t>Fiche</t>
  </si>
  <si>
    <t>Kg</t>
  </si>
  <si>
    <t>Litre</t>
  </si>
  <si>
    <t>Boite</t>
  </si>
  <si>
    <t>Paquet</t>
  </si>
  <si>
    <t>Pièce</t>
  </si>
  <si>
    <t>Plat</t>
  </si>
  <si>
    <t>Pour supprimer un produit :</t>
  </si>
  <si>
    <t>Pour supprimer une Denrée de la fiche technique :</t>
  </si>
  <si>
    <t>Text</t>
  </si>
  <si>
    <t>DAVIGEL</t>
  </si>
  <si>
    <t>TRANSGOURMET</t>
  </si>
  <si>
    <t>C'FRAIS</t>
  </si>
  <si>
    <t>POMONA</t>
  </si>
  <si>
    <t>MIKO</t>
  </si>
  <si>
    <t>Daniel</t>
  </si>
  <si>
    <t>Aurélie</t>
  </si>
  <si>
    <t>Phillipe</t>
  </si>
  <si>
    <t>Thomas</t>
  </si>
  <si>
    <t>Fréderic</t>
  </si>
  <si>
    <t>Karine</t>
  </si>
  <si>
    <t>Stéphanie</t>
  </si>
  <si>
    <t>Magali</t>
  </si>
  <si>
    <t>Isabelle</t>
  </si>
  <si>
    <t>mardi</t>
  </si>
  <si>
    <t>vendredi</t>
  </si>
  <si>
    <t>mercredi</t>
  </si>
  <si>
    <t>06 87 60 44 01</t>
  </si>
  <si>
    <t>0826 10 17 14</t>
  </si>
  <si>
    <t>03 83 29 02 45</t>
  </si>
  <si>
    <t>03 80 48 58 68</t>
  </si>
  <si>
    <t>03 25 88 20 67</t>
  </si>
  <si>
    <t>06 30 52 13 79</t>
  </si>
  <si>
    <t>06 28 67 18 53</t>
  </si>
  <si>
    <t>07 81 86 37 11</t>
  </si>
  <si>
    <t xml:space="preserve">06 30 48 22 42 </t>
  </si>
  <si>
    <t>saumon_fumé</t>
  </si>
  <si>
    <t>sucre_semoule</t>
  </si>
  <si>
    <t>maizena</t>
  </si>
  <si>
    <t>cèpes_morceaux</t>
  </si>
  <si>
    <t>chaource</t>
  </si>
  <si>
    <t>crème_liquide</t>
  </si>
  <si>
    <t>Sauté_de_sanglier</t>
  </si>
  <si>
    <t>beurre_doux</t>
  </si>
  <si>
    <t>Tartare_de_st_jacque</t>
  </si>
  <si>
    <t>filet_de_boeuf</t>
  </si>
  <si>
    <t>chaire_de_crabe</t>
  </si>
  <si>
    <t>copeau_de_parmigiano</t>
  </si>
  <si>
    <t>pavé_de_rumsteak</t>
  </si>
  <si>
    <t>tagliatelle_fraiche</t>
  </si>
  <si>
    <t>tagliatelle_sec</t>
  </si>
  <si>
    <t>entrecote</t>
  </si>
  <si>
    <t>Suprème_de_poulet</t>
  </si>
  <si>
    <t>lardon</t>
  </si>
  <si>
    <t>coeur_tendre_de_tranche</t>
  </si>
  <si>
    <t>magret_de_canard_tranché</t>
  </si>
  <si>
    <t>Guirardot</t>
  </si>
  <si>
    <t>Sandrine</t>
  </si>
  <si>
    <t>Mercredi</t>
  </si>
  <si>
    <t>gesier_de_dinde</t>
  </si>
  <si>
    <t>mascarpone</t>
  </si>
  <si>
    <t>rond_de_gite</t>
  </si>
  <si>
    <t>fond_brun</t>
  </si>
  <si>
    <t>foie_gras</t>
  </si>
  <si>
    <t>gigot_agneau</t>
  </si>
  <si>
    <t>emince_de_porc</t>
  </si>
  <si>
    <t>paleron_de_boeuf</t>
  </si>
  <si>
    <t>oeuf</t>
  </si>
  <si>
    <t>citron_jaune</t>
  </si>
  <si>
    <t>feuille_de_chene</t>
  </si>
  <si>
    <t>pomme_de_terre</t>
  </si>
  <si>
    <t>jambon_cru</t>
  </si>
  <si>
    <t>rosette</t>
  </si>
  <si>
    <t>pavé_de_saumon</t>
  </si>
  <si>
    <t>Dos_de_cabillaud</t>
  </si>
  <si>
    <t>Hampe</t>
  </si>
  <si>
    <t>Sélectionner la denrée et faire ctrl m</t>
  </si>
  <si>
    <t>parfait_glacé</t>
  </si>
  <si>
    <t>Sélectionner le et faites ctrl + m</t>
  </si>
  <si>
    <t>GIRARDOT</t>
  </si>
  <si>
    <t>oignon</t>
  </si>
  <si>
    <t>bouillon_de_légumes</t>
  </si>
  <si>
    <t>Coût de la portion</t>
  </si>
  <si>
    <t>Assaisonement</t>
  </si>
  <si>
    <t xml:space="preserve"> Velouté de cepes accompagnée d'un crème tiède au siphon de mousse au fromage, avec deux fine tranche de jambon séché
</t>
  </si>
  <si>
    <t xml:space="preserve">émincé les oignons, les faire revenir au 
beurre, une fois confit, ajouté les cepes 
surgelé, les faire revenir avec les oignons
 puis ajouté les pdt éplucher et tailler en 
cubes, moullier avec le bouillon de légumes
puis cremé, cuire le tout, retiré la moitier
du bouillon, mixer, pour avoir une 
consistance velouté
siphon de creme grana padano:
faire m
fondre le fromage dans la creme
bien mixer le tout, assaisonné
mettre en siphon pércuté 2 fois
chips de jambon, disposé les tranches
de jambon sur une plaque avec papier
surlfurisé, recouvrir avec une autre feuille
puis une autre plaque laisser secher au four
25,30 min a 90 degres
</t>
  </si>
  <si>
    <t>Velouté de cèpes</t>
  </si>
  <si>
    <t xml:space="preserve">                                                                                                                                    </t>
  </si>
  <si>
    <t>lait</t>
  </si>
  <si>
    <t>hampe_de_boeuf</t>
  </si>
  <si>
    <t>riz</t>
  </si>
  <si>
    <t>chocolat_blanc</t>
  </si>
  <si>
    <t>gésier_de_dinde</t>
  </si>
  <si>
    <t>vignaigre_blanc</t>
  </si>
  <si>
    <t>légumes</t>
  </si>
  <si>
    <t>langres</t>
  </si>
  <si>
    <t>potimarron</t>
  </si>
  <si>
    <t>praliné</t>
  </si>
  <si>
    <t>grand_marnier</t>
  </si>
  <si>
    <t>écrevisse_</t>
  </si>
  <si>
    <t>granny_smith</t>
  </si>
  <si>
    <t>huile_de_tournesol</t>
  </si>
  <si>
    <t>cacao</t>
  </si>
  <si>
    <t>cube_écorse_orange</t>
  </si>
  <si>
    <t>miel_</t>
  </si>
  <si>
    <t>coulis_mangue_passion</t>
  </si>
  <si>
    <t>tagliatelle</t>
  </si>
  <si>
    <t>magret_de_canard</t>
  </si>
  <si>
    <t>petit_oignons</t>
  </si>
  <si>
    <t>jus_de_viande</t>
  </si>
  <si>
    <t>pain_d_epice</t>
  </si>
  <si>
    <t>glace_2.4L</t>
  </si>
  <si>
    <t>frite</t>
  </si>
  <si>
    <t>micro_beurre</t>
  </si>
  <si>
    <t>filet_églefin</t>
  </si>
  <si>
    <t>macédoine</t>
  </si>
  <si>
    <t>cassonade</t>
  </si>
  <si>
    <t>emmental_rapé</t>
  </si>
  <si>
    <t>noix_de_st_jacques</t>
  </si>
  <si>
    <t>poulet_fermier_du_maine</t>
  </si>
  <si>
    <t>vin_blanc</t>
  </si>
  <si>
    <t>jambon_blanc</t>
  </si>
  <si>
    <t>salade_verte</t>
  </si>
  <si>
    <t>Pour ajouter ou modifier une Denrée à la fiche technique :</t>
  </si>
  <si>
    <t>Faire un double clique dessus</t>
  </si>
  <si>
    <t>Pour ajouter une nouvelle fiche technique :</t>
  </si>
  <si>
    <t>Faire ctr + d</t>
  </si>
  <si>
    <t>Recherche Ctrl + f</t>
  </si>
  <si>
    <t>&lt;-- Pour ajouter un produit</t>
  </si>
  <si>
    <t>Pour mettre à jour un produit :</t>
  </si>
  <si>
    <t xml:space="preserve">Faire un double clique dessus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</si>
</sst>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 &quot;€&quot;"/>
  </numFmts>
  <fonts count="24" x14ac:knownFonts="1">
    <font>
      <sz val="11"/>
      <color theme="1"/>
      <name val="Calibri"/>
      <family val="2"/>
      <scheme val="minor"/>
    </font>
    <font>
      <i/>
      <sz val="11"/>
      <color theme="1"/>
      <name val="Calibri"/>
      <family val="2"/>
      <scheme val="minor"/>
    </font>
    <font>
      <b/>
      <sz val="18"/>
      <color theme="1"/>
      <name val="Calibri"/>
      <family val="2"/>
      <scheme val="minor"/>
    </font>
    <font>
      <b/>
      <sz val="11"/>
      <color theme="1"/>
      <name val="Calibri"/>
      <family val="2"/>
      <scheme val="minor"/>
    </font>
    <font>
      <b/>
      <sz val="16"/>
      <name val="Calibri"/>
      <family val="2"/>
      <scheme val="minor"/>
    </font>
    <font>
      <b/>
      <sz val="11"/>
      <color rgb="FF000000"/>
      <name val="Calibri"/>
      <family val="2"/>
    </font>
    <font>
      <b/>
      <sz val="10"/>
      <color rgb="FF000000"/>
      <name val="Calibri"/>
      <family val="2"/>
    </font>
    <font>
      <b/>
      <sz val="14"/>
      <color rgb="FF000000"/>
      <name val="Calibri"/>
      <family val="2"/>
    </font>
    <font>
      <sz val="10"/>
      <color rgb="FF000000"/>
      <name val="Arial"/>
      <family val="2"/>
    </font>
    <font>
      <b/>
      <sz val="8"/>
      <color rgb="FF000000"/>
      <name val="Calibri"/>
      <family val="2"/>
    </font>
    <font>
      <sz val="14"/>
      <color rgb="FF000000"/>
      <name val="Calibri"/>
      <family val="2"/>
    </font>
    <font>
      <sz val="12"/>
      <color theme="1"/>
      <name val="Calibri"/>
      <family val="2"/>
      <scheme val="minor"/>
    </font>
    <font>
      <sz val="14"/>
      <color theme="1"/>
      <name val="Calibri"/>
      <family val="2"/>
      <scheme val="minor"/>
    </font>
    <font>
      <b/>
      <sz val="12"/>
      <color theme="1"/>
      <name val="Calibri"/>
      <family val="2"/>
      <scheme val="minor"/>
    </font>
    <font>
      <sz val="10"/>
      <color rgb="FF000000"/>
      <name val="Calibri"/>
      <family val="2"/>
    </font>
    <font>
      <sz val="10"/>
      <color theme="1"/>
      <name val="Calibri"/>
      <family val="2"/>
      <scheme val="minor"/>
    </font>
    <font>
      <u/>
      <sz val="11"/>
      <color theme="1"/>
      <name val="Calibri"/>
      <family val="2"/>
      <scheme val="minor"/>
    </font>
    <font>
      <sz val="14"/>
      <color rgb="FF00B050"/>
      <name val="Calibri"/>
      <family val="2"/>
      <scheme val="minor"/>
    </font>
    <font>
      <u/>
      <sz val="11"/>
      <color theme="10"/>
      <name val="Calibri"/>
      <family val="2"/>
      <scheme val="minor"/>
    </font>
    <font>
      <sz val="9"/>
      <color indexed="81"/>
      <name val="Tahoma"/>
      <charset val="1"/>
    </font>
    <font>
      <sz val="9"/>
      <color indexed="81"/>
      <name val="Tahoma"/>
      <family val="2"/>
    </font>
    <font>
      <sz val="9"/>
      <color theme="1"/>
      <name val="Calibri"/>
      <family val="2"/>
      <scheme val="minor"/>
    </font>
    <font>
      <sz val="9"/>
      <color rgb="FF000000"/>
      <name val="Calibri"/>
      <family val="2"/>
    </font>
    <font>
      <b/>
      <sz val="9"/>
      <color rgb="FF000000"/>
      <name val="Calibri"/>
      <family val="2"/>
    </font>
  </fonts>
  <fills count="6">
    <fill>
      <patternFill patternType="none"/>
    </fill>
    <fill>
      <patternFill patternType="gray125"/>
    </fill>
    <fill>
      <patternFill patternType="solid">
        <fgColor theme="0"/>
        <bgColor indexed="64"/>
      </patternFill>
    </fill>
    <fill>
      <patternFill patternType="solid">
        <fgColor theme="6" tint="0.39997558519241921"/>
        <bgColor indexed="64"/>
      </patternFill>
    </fill>
    <fill>
      <patternFill patternType="solid">
        <fgColor theme="7" tint="0.39997558519241921"/>
        <bgColor indexed="64"/>
      </patternFill>
    </fill>
    <fill>
      <patternFill patternType="solid">
        <fgColor theme="8" tint="0.39997558519241921"/>
        <bgColor indexed="64"/>
      </patternFill>
    </fill>
  </fills>
  <borders count="46">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bottom/>
      <diagonal/>
    </border>
    <border>
      <left/>
      <right style="medium">
        <color indexed="64"/>
      </right>
      <top/>
      <bottom/>
      <diagonal/>
    </border>
    <border>
      <left/>
      <right/>
      <top style="thin">
        <color indexed="64"/>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right style="thin">
        <color rgb="FF000000"/>
      </right>
      <top/>
      <bottom style="thin">
        <color rgb="FF000000"/>
      </bottom>
      <diagonal/>
    </border>
    <border>
      <left style="thin">
        <color rgb="FF000000"/>
      </left>
      <right style="thin">
        <color rgb="FF000000"/>
      </right>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
      <left style="thin">
        <color rgb="FF000000"/>
      </left>
      <right style="thin">
        <color rgb="FF000000"/>
      </right>
      <top style="thin">
        <color rgb="FF000000"/>
      </top>
      <bottom/>
      <diagonal/>
    </border>
    <border>
      <left style="medium">
        <color indexed="64"/>
      </left>
      <right/>
      <top style="thin">
        <color indexed="64"/>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rgb="FF000000"/>
      </left>
      <right style="medium">
        <color indexed="64"/>
      </right>
      <top/>
      <bottom style="thin">
        <color rgb="FF000000"/>
      </bottom>
      <diagonal/>
    </border>
    <border>
      <left style="medium">
        <color indexed="64"/>
      </left>
      <right/>
      <top style="medium">
        <color indexed="64"/>
      </top>
      <bottom style="thin">
        <color indexed="64"/>
      </bottom>
      <diagonal/>
    </border>
    <border>
      <left style="medium">
        <color indexed="64"/>
      </left>
      <right/>
      <top/>
      <bottom style="thin">
        <color indexed="64"/>
      </bottom>
      <diagonal/>
    </border>
    <border>
      <left style="medium">
        <color indexed="64"/>
      </left>
      <right style="thin">
        <color rgb="FF000000"/>
      </right>
      <top style="thin">
        <color rgb="FF000000"/>
      </top>
      <bottom/>
      <diagonal/>
    </border>
    <border>
      <left style="thin">
        <color rgb="FF000000"/>
      </left>
      <right style="medium">
        <color indexed="64"/>
      </right>
      <top/>
      <bottom/>
      <diagonal/>
    </border>
    <border>
      <left style="medium">
        <color indexed="64"/>
      </left>
      <right/>
      <top style="thin">
        <color indexed="64"/>
      </top>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thin">
        <color indexed="64"/>
      </right>
      <top/>
      <bottom style="medium">
        <color indexed="64"/>
      </bottom>
      <diagonal/>
    </border>
    <border>
      <left style="thin">
        <color indexed="64"/>
      </left>
      <right style="medium">
        <color indexed="64"/>
      </right>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s>
  <cellStyleXfs count="2">
    <xf numFmtId="0" fontId="0" fillId="0" borderId="0"/>
    <xf numFmtId="0" fontId="18" fillId="0" borderId="0" applyNumberFormat="0" applyFill="0" applyBorder="0" applyAlignment="0" applyProtection="0"/>
  </cellStyleXfs>
  <cellXfs count="157">
    <xf numFmtId="0" fontId="0" fillId="0" borderId="0" xfId="0"/>
    <xf numFmtId="0" fontId="0" fillId="2" borderId="0" xfId="0" applyFill="1"/>
    <xf numFmtId="0" fontId="1" fillId="2" borderId="1" xfId="0" applyFont="1" applyFill="1" applyBorder="1" applyAlignment="1">
      <alignment horizontal="left" vertical="center" indent="2"/>
    </xf>
    <xf numFmtId="0" fontId="1" fillId="2" borderId="0" xfId="0" applyFont="1" applyFill="1" applyBorder="1" applyAlignment="1">
      <alignment horizontal="left" vertical="center" indent="2"/>
    </xf>
    <xf numFmtId="0" fontId="1" fillId="2" borderId="0" xfId="0" applyFont="1" applyFill="1" applyBorder="1" applyAlignment="1">
      <alignment horizontal="left" indent="1"/>
    </xf>
    <xf numFmtId="0" fontId="0" fillId="2" borderId="1" xfId="0" applyFill="1" applyBorder="1" applyAlignment="1">
      <alignment horizontal="left" vertical="center" indent="1"/>
    </xf>
    <xf numFmtId="0" fontId="0" fillId="2" borderId="0" xfId="0" applyFill="1" applyAlignment="1"/>
    <xf numFmtId="0" fontId="0" fillId="2" borderId="1" xfId="0" applyFill="1" applyBorder="1" applyAlignment="1">
      <alignment horizontal="left" indent="1"/>
    </xf>
    <xf numFmtId="20" fontId="0" fillId="2" borderId="0" xfId="0" applyNumberFormat="1" applyFill="1"/>
    <xf numFmtId="0" fontId="0" fillId="2" borderId="0" xfId="0" applyFill="1" applyAlignment="1">
      <alignment horizontal="center" vertical="center"/>
    </xf>
    <xf numFmtId="164" fontId="0" fillId="2" borderId="0" xfId="0" applyNumberFormat="1" applyFill="1" applyAlignment="1">
      <alignment horizontal="center" vertical="center"/>
    </xf>
    <xf numFmtId="0" fontId="0" fillId="2" borderId="0" xfId="0" applyFill="1" applyBorder="1" applyAlignment="1">
      <alignment horizontal="center" vertical="center"/>
    </xf>
    <xf numFmtId="0" fontId="0" fillId="2" borderId="0" xfId="0" applyFill="1" applyBorder="1" applyAlignment="1">
      <alignment vertical="center"/>
    </xf>
    <xf numFmtId="0" fontId="9" fillId="2" borderId="0" xfId="0" applyFont="1" applyFill="1" applyBorder="1" applyAlignment="1">
      <alignment horizontal="center" vertical="center"/>
    </xf>
    <xf numFmtId="0" fontId="5" fillId="2" borderId="0" xfId="0" applyFont="1" applyFill="1" applyBorder="1" applyAlignment="1">
      <alignment horizontal="center" vertical="center"/>
    </xf>
    <xf numFmtId="0" fontId="0" fillId="2" borderId="0" xfId="0" applyFill="1" applyAlignment="1">
      <alignment vertical="center"/>
    </xf>
    <xf numFmtId="0" fontId="0" fillId="2" borderId="0" xfId="0" applyFill="1" applyAlignment="1">
      <alignment horizontal="left" vertical="center"/>
    </xf>
    <xf numFmtId="0" fontId="0" fillId="2" borderId="27" xfId="0" applyFill="1" applyBorder="1" applyAlignment="1">
      <alignment horizontal="right" vertical="center" indent="1"/>
    </xf>
    <xf numFmtId="0" fontId="0" fillId="2" borderId="4" xfId="0" applyFill="1" applyBorder="1" applyAlignment="1">
      <alignment horizontal="left" vertical="center" indent="1"/>
    </xf>
    <xf numFmtId="0" fontId="0" fillId="2" borderId="6" xfId="0" applyFill="1" applyBorder="1" applyAlignment="1">
      <alignment vertical="center"/>
    </xf>
    <xf numFmtId="0" fontId="0" fillId="2" borderId="5" xfId="0" applyFill="1" applyBorder="1" applyAlignment="1">
      <alignment horizontal="right" vertical="center" indent="1"/>
    </xf>
    <xf numFmtId="0" fontId="14" fillId="2" borderId="26" xfId="0" applyFont="1" applyFill="1" applyBorder="1" applyAlignment="1">
      <alignment horizontal="right" vertical="center" indent="1"/>
    </xf>
    <xf numFmtId="0" fontId="15" fillId="2" borderId="31" xfId="0" applyFont="1" applyFill="1" applyBorder="1" applyAlignment="1">
      <alignment horizontal="right" vertical="center" indent="1"/>
    </xf>
    <xf numFmtId="0" fontId="15" fillId="2" borderId="32" xfId="0" applyFont="1" applyFill="1" applyBorder="1" applyAlignment="1">
      <alignment horizontal="right" vertical="center" indent="1"/>
    </xf>
    <xf numFmtId="0" fontId="6" fillId="2" borderId="35" xfId="0" applyFont="1" applyFill="1" applyBorder="1" applyAlignment="1">
      <alignment horizontal="right" vertical="center" indent="1"/>
    </xf>
    <xf numFmtId="2" fontId="0" fillId="2" borderId="22" xfId="0" applyNumberFormat="1" applyFill="1" applyBorder="1" applyAlignment="1">
      <alignment horizontal="right" vertical="center" indent="1"/>
    </xf>
    <xf numFmtId="0" fontId="8" fillId="2" borderId="21" xfId="0" applyFont="1" applyFill="1" applyBorder="1" applyAlignment="1">
      <alignment horizontal="left" vertical="center" indent="1"/>
    </xf>
    <xf numFmtId="0" fontId="8" fillId="2" borderId="23" xfId="0" applyFont="1" applyFill="1" applyBorder="1" applyAlignment="1">
      <alignment horizontal="left" vertical="center" indent="1"/>
    </xf>
    <xf numFmtId="0" fontId="0" fillId="2" borderId="23" xfId="0" applyFill="1" applyBorder="1" applyAlignment="1">
      <alignment horizontal="left" vertical="center" indent="1"/>
    </xf>
    <xf numFmtId="0" fontId="0" fillId="2" borderId="33" xfId="0" applyFill="1" applyBorder="1" applyAlignment="1">
      <alignment horizontal="left" vertical="center" indent="1"/>
    </xf>
    <xf numFmtId="0" fontId="5" fillId="2" borderId="36" xfId="0" applyFont="1" applyFill="1" applyBorder="1" applyAlignment="1">
      <alignment horizontal="left" vertical="center" indent="1"/>
    </xf>
    <xf numFmtId="0" fontId="5" fillId="2" borderId="37" xfId="0" applyFont="1" applyFill="1" applyBorder="1" applyAlignment="1">
      <alignment horizontal="left" vertical="center" indent="1"/>
    </xf>
    <xf numFmtId="0" fontId="8" fillId="2" borderId="22" xfId="0" applyFont="1" applyFill="1" applyBorder="1" applyAlignment="1">
      <alignment horizontal="left" vertical="center" indent="1"/>
    </xf>
    <xf numFmtId="0" fontId="8" fillId="2" borderId="24" xfId="0" applyFont="1" applyFill="1" applyBorder="1" applyAlignment="1">
      <alignment horizontal="left" vertical="center" indent="1"/>
    </xf>
    <xf numFmtId="0" fontId="0" fillId="2" borderId="24" xfId="0" applyFill="1" applyBorder="1" applyAlignment="1">
      <alignment horizontal="left" vertical="center" indent="1"/>
    </xf>
    <xf numFmtId="0" fontId="0" fillId="2" borderId="25" xfId="0" applyFill="1" applyBorder="1" applyAlignment="1">
      <alignment horizontal="left" vertical="center" indent="1"/>
    </xf>
    <xf numFmtId="0" fontId="5" fillId="2" borderId="37" xfId="0" applyFont="1" applyFill="1" applyBorder="1" applyAlignment="1">
      <alignment horizontal="right" vertical="center" indent="1"/>
    </xf>
    <xf numFmtId="2" fontId="0" fillId="2" borderId="24" xfId="0" applyNumberFormat="1" applyFill="1" applyBorder="1" applyAlignment="1">
      <alignment horizontal="right" vertical="center" indent="1"/>
    </xf>
    <xf numFmtId="0" fontId="5" fillId="2" borderId="38" xfId="0" applyFont="1" applyFill="1" applyBorder="1" applyAlignment="1">
      <alignment horizontal="right" vertical="center" indent="1"/>
    </xf>
    <xf numFmtId="0" fontId="5" fillId="2" borderId="39" xfId="0" applyFont="1" applyFill="1" applyBorder="1" applyAlignment="1">
      <alignment horizontal="right" vertical="center" indent="1"/>
    </xf>
    <xf numFmtId="164" fontId="0" fillId="2" borderId="22" xfId="0" applyNumberFormat="1" applyFill="1" applyBorder="1" applyAlignment="1">
      <alignment horizontal="right" vertical="center" indent="1"/>
    </xf>
    <xf numFmtId="164" fontId="0" fillId="2" borderId="30" xfId="0" applyNumberFormat="1" applyFill="1" applyBorder="1" applyAlignment="1">
      <alignment horizontal="right" vertical="center" indent="1"/>
    </xf>
    <xf numFmtId="164" fontId="0" fillId="2" borderId="24" xfId="0" applyNumberFormat="1" applyFill="1" applyBorder="1" applyAlignment="1">
      <alignment horizontal="right" vertical="center" indent="1"/>
    </xf>
    <xf numFmtId="164" fontId="0" fillId="2" borderId="25" xfId="0" applyNumberFormat="1" applyFill="1" applyBorder="1" applyAlignment="1">
      <alignment horizontal="right" vertical="center" indent="1"/>
    </xf>
    <xf numFmtId="164" fontId="0" fillId="2" borderId="34" xfId="0" applyNumberFormat="1" applyFill="1" applyBorder="1" applyAlignment="1">
      <alignment horizontal="right" vertical="center" indent="1"/>
    </xf>
    <xf numFmtId="0" fontId="0" fillId="2" borderId="5" xfId="0" applyFill="1" applyBorder="1" applyAlignment="1" applyProtection="1">
      <alignment horizontal="center" vertical="center"/>
      <protection locked="0"/>
    </xf>
    <xf numFmtId="0" fontId="17" fillId="2" borderId="0" xfId="0" applyFont="1" applyFill="1" applyAlignment="1">
      <alignment horizontal="left" vertical="center"/>
    </xf>
    <xf numFmtId="0" fontId="0" fillId="2" borderId="0" xfId="0" applyFill="1" applyBorder="1" applyAlignment="1">
      <alignment horizontal="center" vertical="center"/>
    </xf>
    <xf numFmtId="2" fontId="0" fillId="2" borderId="25" xfId="0" applyNumberFormat="1" applyFill="1" applyBorder="1" applyAlignment="1">
      <alignment horizontal="right" vertical="center" indent="1"/>
    </xf>
    <xf numFmtId="3" fontId="1" fillId="2" borderId="1" xfId="0" applyNumberFormat="1" applyFont="1" applyFill="1" applyBorder="1" applyAlignment="1">
      <alignment horizontal="left" vertical="center" indent="2"/>
    </xf>
    <xf numFmtId="0" fontId="18" fillId="2" borderId="1" xfId="1" applyFill="1" applyBorder="1" applyAlignment="1">
      <alignment horizontal="left" indent="1"/>
    </xf>
    <xf numFmtId="164" fontId="0" fillId="2" borderId="0" xfId="0" applyNumberFormat="1" applyFill="1" applyBorder="1" applyAlignment="1">
      <alignment vertical="center"/>
    </xf>
    <xf numFmtId="14" fontId="0" fillId="2" borderId="0" xfId="0" applyNumberFormat="1" applyFill="1" applyBorder="1" applyAlignment="1">
      <alignment vertical="center"/>
    </xf>
    <xf numFmtId="0" fontId="21" fillId="2" borderId="31" xfId="0" applyFont="1" applyFill="1" applyBorder="1" applyAlignment="1">
      <alignment horizontal="right" vertical="center" indent="1"/>
    </xf>
    <xf numFmtId="0" fontId="21" fillId="2" borderId="32" xfId="0" applyFont="1" applyFill="1" applyBorder="1" applyAlignment="1">
      <alignment horizontal="right" vertical="center" indent="1"/>
    </xf>
    <xf numFmtId="0" fontId="22" fillId="2" borderId="26" xfId="0" applyFont="1" applyFill="1" applyBorder="1" applyAlignment="1">
      <alignment horizontal="right" vertical="center" indent="1"/>
    </xf>
    <xf numFmtId="0" fontId="23" fillId="2" borderId="35" xfId="0" applyFont="1" applyFill="1" applyBorder="1" applyAlignment="1">
      <alignment horizontal="right" vertical="center" indent="1"/>
    </xf>
    <xf numFmtId="0" fontId="5" fillId="2" borderId="37" xfId="0" applyFont="1" applyFill="1" applyBorder="1" applyAlignment="1">
      <alignment horizontal="left" vertical="center" wrapText="1" indent="1"/>
    </xf>
    <xf numFmtId="0" fontId="0" fillId="2" borderId="0" xfId="0" applyFill="1" applyBorder="1" applyAlignment="1">
      <alignment horizontal="left" vertical="center" indent="1"/>
    </xf>
    <xf numFmtId="14" fontId="0" fillId="2" borderId="0" xfId="0" applyNumberFormat="1" applyFill="1" applyBorder="1" applyAlignment="1">
      <alignment horizontal="center" vertical="center"/>
    </xf>
    <xf numFmtId="0" fontId="2" fillId="3" borderId="4" xfId="0" applyFont="1" applyFill="1" applyBorder="1" applyAlignment="1">
      <alignment horizontal="center" vertical="center"/>
    </xf>
    <xf numFmtId="0" fontId="2" fillId="3" borderId="5" xfId="0" applyFont="1" applyFill="1" applyBorder="1" applyAlignment="1">
      <alignment horizontal="center" vertical="center"/>
    </xf>
    <xf numFmtId="0" fontId="2" fillId="3" borderId="6" xfId="0" applyFont="1" applyFill="1" applyBorder="1" applyAlignment="1">
      <alignment horizontal="center" vertical="center"/>
    </xf>
    <xf numFmtId="0" fontId="2" fillId="3" borderId="7" xfId="0" applyFont="1" applyFill="1" applyBorder="1" applyAlignment="1">
      <alignment horizontal="center" vertical="center"/>
    </xf>
    <xf numFmtId="0" fontId="2" fillId="3" borderId="8" xfId="0" applyFont="1" applyFill="1" applyBorder="1" applyAlignment="1">
      <alignment horizontal="center" vertical="center"/>
    </xf>
    <xf numFmtId="0" fontId="2" fillId="3" borderId="9" xfId="0" applyFont="1" applyFill="1" applyBorder="1" applyAlignment="1">
      <alignment horizontal="center" vertical="center"/>
    </xf>
    <xf numFmtId="0" fontId="0" fillId="2" borderId="1" xfId="0" applyFont="1" applyFill="1" applyBorder="1" applyAlignment="1">
      <alignment horizontal="left" vertical="center" indent="1"/>
    </xf>
    <xf numFmtId="0" fontId="3" fillId="2" borderId="1" xfId="0" applyFont="1" applyFill="1" applyBorder="1" applyAlignment="1">
      <alignment horizontal="center"/>
    </xf>
    <xf numFmtId="0" fontId="0" fillId="2" borderId="0" xfId="0" applyFill="1" applyAlignment="1">
      <alignment horizontal="left"/>
    </xf>
    <xf numFmtId="0" fontId="0" fillId="2" borderId="0" xfId="0" applyFill="1" applyAlignment="1">
      <alignment horizontal="left" indent="1"/>
    </xf>
    <xf numFmtId="0" fontId="2" fillId="5" borderId="4" xfId="0" applyFont="1" applyFill="1" applyBorder="1" applyAlignment="1">
      <alignment horizontal="center" vertical="center"/>
    </xf>
    <xf numFmtId="0" fontId="2" fillId="5" borderId="5" xfId="0" applyFont="1" applyFill="1" applyBorder="1" applyAlignment="1">
      <alignment horizontal="center" vertical="center"/>
    </xf>
    <xf numFmtId="0" fontId="2" fillId="5" borderId="6" xfId="0" applyFont="1" applyFill="1" applyBorder="1" applyAlignment="1">
      <alignment horizontal="center" vertical="center"/>
    </xf>
    <xf numFmtId="0" fontId="2" fillId="5" borderId="7" xfId="0" applyFont="1" applyFill="1" applyBorder="1" applyAlignment="1">
      <alignment horizontal="center" vertical="center"/>
    </xf>
    <xf numFmtId="0" fontId="2" fillId="5" borderId="8" xfId="0" applyFont="1" applyFill="1" applyBorder="1" applyAlignment="1">
      <alignment horizontal="center" vertical="center"/>
    </xf>
    <xf numFmtId="0" fontId="2" fillId="5" borderId="9" xfId="0" applyFont="1" applyFill="1" applyBorder="1" applyAlignment="1">
      <alignment horizontal="center" vertical="center"/>
    </xf>
    <xf numFmtId="0" fontId="0" fillId="2" borderId="13" xfId="0" applyFill="1" applyBorder="1" applyAlignment="1">
      <alignment horizontal="left" vertical="center" indent="1"/>
    </xf>
    <xf numFmtId="0" fontId="0" fillId="2" borderId="14" xfId="0" applyFill="1" applyBorder="1" applyAlignment="1">
      <alignment horizontal="left" vertical="center" indent="1"/>
    </xf>
    <xf numFmtId="0" fontId="0" fillId="2" borderId="15" xfId="0" applyFill="1" applyBorder="1" applyAlignment="1">
      <alignment horizontal="left" vertical="center" indent="1"/>
    </xf>
    <xf numFmtId="0" fontId="0" fillId="2" borderId="16" xfId="0" applyFill="1" applyBorder="1" applyAlignment="1">
      <alignment horizontal="left" vertical="center" indent="1"/>
    </xf>
    <xf numFmtId="0" fontId="0" fillId="2" borderId="0" xfId="0" applyFill="1" applyBorder="1" applyAlignment="1">
      <alignment horizontal="left" vertical="center" indent="1"/>
    </xf>
    <xf numFmtId="0" fontId="0" fillId="2" borderId="17" xfId="0" applyFill="1" applyBorder="1" applyAlignment="1">
      <alignment horizontal="left" vertical="center" indent="1"/>
    </xf>
    <xf numFmtId="0" fontId="0" fillId="2" borderId="18" xfId="0" applyFill="1" applyBorder="1" applyAlignment="1">
      <alignment horizontal="left" vertical="center" indent="1"/>
    </xf>
    <xf numFmtId="0" fontId="0" fillId="2" borderId="19" xfId="0" applyFill="1" applyBorder="1" applyAlignment="1">
      <alignment horizontal="left" vertical="center" indent="1"/>
    </xf>
    <xf numFmtId="0" fontId="0" fillId="2" borderId="20" xfId="0" applyFill="1" applyBorder="1" applyAlignment="1">
      <alignment horizontal="left" vertical="center" indent="1"/>
    </xf>
    <xf numFmtId="164" fontId="0" fillId="2" borderId="2" xfId="0" applyNumberFormat="1" applyFill="1" applyBorder="1" applyAlignment="1">
      <alignment horizontal="right" vertical="center" indent="1"/>
    </xf>
    <xf numFmtId="164" fontId="0" fillId="2" borderId="12" xfId="0" applyNumberFormat="1" applyFill="1" applyBorder="1" applyAlignment="1">
      <alignment horizontal="right" vertical="center" indent="1"/>
    </xf>
    <xf numFmtId="164" fontId="0" fillId="2" borderId="3" xfId="0" applyNumberFormat="1" applyFill="1" applyBorder="1" applyAlignment="1">
      <alignment horizontal="right" vertical="center" indent="1"/>
    </xf>
    <xf numFmtId="0" fontId="0" fillId="2" borderId="2" xfId="0" applyFill="1" applyBorder="1" applyAlignment="1">
      <alignment horizontal="left" vertical="center" indent="1"/>
    </xf>
    <xf numFmtId="0" fontId="0" fillId="2" borderId="3" xfId="0" applyFill="1" applyBorder="1" applyAlignment="1">
      <alignment horizontal="left" vertical="center" indent="1"/>
    </xf>
    <xf numFmtId="0" fontId="0" fillId="2" borderId="2" xfId="0" applyFill="1" applyBorder="1" applyAlignment="1">
      <alignment horizontal="center" vertical="center"/>
    </xf>
    <xf numFmtId="0" fontId="0" fillId="2" borderId="12" xfId="0" applyFill="1" applyBorder="1" applyAlignment="1">
      <alignment horizontal="center" vertical="center"/>
    </xf>
    <xf numFmtId="0" fontId="0" fillId="2" borderId="3" xfId="0" applyFill="1" applyBorder="1" applyAlignment="1">
      <alignment horizontal="center" vertical="center"/>
    </xf>
    <xf numFmtId="14" fontId="0" fillId="2" borderId="2" xfId="0" applyNumberFormat="1" applyFill="1" applyBorder="1" applyAlignment="1">
      <alignment horizontal="center" vertical="center"/>
    </xf>
    <xf numFmtId="14" fontId="0" fillId="2" borderId="12" xfId="0" applyNumberFormat="1" applyFill="1" applyBorder="1" applyAlignment="1">
      <alignment horizontal="center" vertical="center"/>
    </xf>
    <xf numFmtId="14" fontId="0" fillId="2" borderId="3" xfId="0" applyNumberFormat="1" applyFill="1" applyBorder="1" applyAlignment="1">
      <alignment horizontal="center" vertical="center"/>
    </xf>
    <xf numFmtId="0" fontId="4" fillId="4" borderId="4" xfId="0" applyFont="1" applyFill="1" applyBorder="1" applyAlignment="1">
      <alignment horizontal="center" vertical="center"/>
    </xf>
    <xf numFmtId="0" fontId="4" fillId="4" borderId="5" xfId="0" applyFont="1" applyFill="1" applyBorder="1" applyAlignment="1">
      <alignment horizontal="center" vertical="center"/>
    </xf>
    <xf numFmtId="0" fontId="4" fillId="4" borderId="6" xfId="0" applyFont="1" applyFill="1" applyBorder="1" applyAlignment="1">
      <alignment horizontal="center" vertical="center"/>
    </xf>
    <xf numFmtId="0" fontId="4" fillId="4" borderId="10" xfId="0" applyFont="1" applyFill="1" applyBorder="1" applyAlignment="1">
      <alignment horizontal="center" vertical="center"/>
    </xf>
    <xf numFmtId="0" fontId="4" fillId="4" borderId="0" xfId="0" applyFont="1" applyFill="1" applyBorder="1" applyAlignment="1">
      <alignment horizontal="center" vertical="center"/>
    </xf>
    <xf numFmtId="0" fontId="4" fillId="4" borderId="11" xfId="0" applyFont="1" applyFill="1" applyBorder="1" applyAlignment="1">
      <alignment horizontal="center" vertical="center"/>
    </xf>
    <xf numFmtId="0" fontId="4" fillId="4" borderId="7" xfId="0" applyFont="1" applyFill="1" applyBorder="1" applyAlignment="1">
      <alignment horizontal="center" vertical="center"/>
    </xf>
    <xf numFmtId="0" fontId="4" fillId="4" borderId="8" xfId="0" applyFont="1" applyFill="1" applyBorder="1" applyAlignment="1">
      <alignment horizontal="center" vertical="center"/>
    </xf>
    <xf numFmtId="0" fontId="4" fillId="4" borderId="9" xfId="0" applyFont="1" applyFill="1" applyBorder="1" applyAlignment="1">
      <alignment horizontal="center" vertical="center"/>
    </xf>
    <xf numFmtId="0" fontId="0" fillId="2" borderId="0" xfId="0" applyFill="1" applyBorder="1" applyAlignment="1">
      <alignment horizontal="center" vertical="center"/>
    </xf>
    <xf numFmtId="164" fontId="0" fillId="2" borderId="0" xfId="0" applyNumberFormat="1" applyFill="1" applyBorder="1" applyAlignment="1">
      <alignment horizontal="right" vertical="center" indent="1"/>
    </xf>
    <xf numFmtId="14" fontId="0" fillId="2" borderId="0" xfId="0" applyNumberFormat="1" applyFill="1" applyBorder="1" applyAlignment="1">
      <alignment horizontal="center" vertical="center"/>
    </xf>
    <xf numFmtId="164" fontId="0" fillId="2" borderId="2" xfId="0" applyNumberFormat="1" applyFill="1" applyBorder="1" applyAlignment="1">
      <alignment horizontal="center" vertical="center"/>
    </xf>
    <xf numFmtId="164" fontId="0" fillId="2" borderId="12" xfId="0" applyNumberFormat="1" applyFill="1" applyBorder="1" applyAlignment="1">
      <alignment horizontal="center" vertical="center"/>
    </xf>
    <xf numFmtId="164" fontId="0" fillId="2" borderId="3" xfId="0" applyNumberFormat="1" applyFill="1" applyBorder="1" applyAlignment="1">
      <alignment horizontal="center" vertical="center"/>
    </xf>
    <xf numFmtId="0" fontId="16" fillId="2" borderId="4" xfId="0" applyFont="1" applyFill="1" applyBorder="1" applyAlignment="1">
      <alignment horizontal="left" vertical="center" indent="1"/>
    </xf>
    <xf numFmtId="0" fontId="16" fillId="2" borderId="5" xfId="0" applyFont="1" applyFill="1" applyBorder="1" applyAlignment="1">
      <alignment horizontal="left" vertical="center" indent="1"/>
    </xf>
    <xf numFmtId="0" fontId="16" fillId="2" borderId="6" xfId="0" applyFont="1" applyFill="1" applyBorder="1" applyAlignment="1">
      <alignment horizontal="left" vertical="center" indent="1"/>
    </xf>
    <xf numFmtId="0" fontId="0" fillId="2" borderId="4" xfId="0" applyFill="1" applyBorder="1" applyAlignment="1">
      <alignment horizontal="left" vertical="top" wrapText="1" indent="1"/>
    </xf>
    <xf numFmtId="0" fontId="0" fillId="2" borderId="5" xfId="0" applyFill="1" applyBorder="1" applyAlignment="1">
      <alignment horizontal="left" vertical="top" wrapText="1" indent="1"/>
    </xf>
    <xf numFmtId="0" fontId="0" fillId="2" borderId="6" xfId="0" applyFill="1" applyBorder="1" applyAlignment="1">
      <alignment horizontal="left" vertical="top" wrapText="1" indent="1"/>
    </xf>
    <xf numFmtId="0" fontId="0" fillId="2" borderId="10" xfId="0" applyFill="1" applyBorder="1" applyAlignment="1">
      <alignment horizontal="left" vertical="top" wrapText="1" indent="1"/>
    </xf>
    <xf numFmtId="0" fontId="0" fillId="2" borderId="0" xfId="0" applyFill="1" applyBorder="1" applyAlignment="1">
      <alignment horizontal="left" vertical="top" wrapText="1" indent="1"/>
    </xf>
    <xf numFmtId="0" fontId="0" fillId="2" borderId="11" xfId="0" applyFill="1" applyBorder="1" applyAlignment="1">
      <alignment horizontal="left" vertical="top" wrapText="1" indent="1"/>
    </xf>
    <xf numFmtId="0" fontId="0" fillId="2" borderId="7" xfId="0" applyFill="1" applyBorder="1" applyAlignment="1">
      <alignment horizontal="left" vertical="top" wrapText="1" indent="1"/>
    </xf>
    <xf numFmtId="0" fontId="0" fillId="2" borderId="8" xfId="0" applyFill="1" applyBorder="1" applyAlignment="1">
      <alignment horizontal="left" vertical="top" wrapText="1" indent="1"/>
    </xf>
    <xf numFmtId="0" fontId="0" fillId="2" borderId="9" xfId="0" applyFill="1" applyBorder="1" applyAlignment="1">
      <alignment horizontal="left" vertical="top" wrapText="1" indent="1"/>
    </xf>
    <xf numFmtId="0" fontId="0" fillId="2" borderId="10" xfId="0" applyFill="1" applyBorder="1" applyAlignment="1">
      <alignment horizontal="left" vertical="top" indent="1"/>
    </xf>
    <xf numFmtId="0" fontId="0" fillId="2" borderId="0" xfId="0" applyFill="1" applyBorder="1" applyAlignment="1">
      <alignment horizontal="left" vertical="top" indent="1"/>
    </xf>
    <xf numFmtId="0" fontId="0" fillId="2" borderId="5" xfId="0" applyFill="1" applyBorder="1" applyAlignment="1">
      <alignment horizontal="left" vertical="top" indent="1"/>
    </xf>
    <xf numFmtId="0" fontId="0" fillId="2" borderId="6" xfId="0" applyFill="1" applyBorder="1" applyAlignment="1">
      <alignment horizontal="left" vertical="top" indent="1"/>
    </xf>
    <xf numFmtId="0" fontId="0" fillId="2" borderId="11" xfId="0" applyFill="1" applyBorder="1" applyAlignment="1">
      <alignment horizontal="left" vertical="top" indent="1"/>
    </xf>
    <xf numFmtId="0" fontId="0" fillId="2" borderId="7" xfId="0" applyFill="1" applyBorder="1" applyAlignment="1">
      <alignment horizontal="left" vertical="top" indent="1"/>
    </xf>
    <xf numFmtId="0" fontId="0" fillId="2" borderId="8" xfId="0" applyFill="1" applyBorder="1" applyAlignment="1">
      <alignment horizontal="left" vertical="top" indent="1"/>
    </xf>
    <xf numFmtId="0" fontId="0" fillId="2" borderId="9" xfId="0" applyFill="1" applyBorder="1" applyAlignment="1">
      <alignment horizontal="left" vertical="top" indent="1"/>
    </xf>
    <xf numFmtId="9" fontId="0" fillId="2" borderId="40" xfId="0" applyNumberFormat="1" applyFill="1" applyBorder="1" applyAlignment="1" applyProtection="1">
      <alignment horizontal="left" vertical="center" indent="1"/>
      <protection locked="0"/>
    </xf>
    <xf numFmtId="9" fontId="0" fillId="2" borderId="41" xfId="0" applyNumberFormat="1" applyFill="1" applyBorder="1" applyAlignment="1" applyProtection="1">
      <alignment horizontal="left" vertical="center" indent="1"/>
      <protection locked="0"/>
    </xf>
    <xf numFmtId="164" fontId="0" fillId="2" borderId="42" xfId="0" applyNumberFormat="1" applyFill="1" applyBorder="1" applyAlignment="1">
      <alignment horizontal="left" vertical="center" indent="1"/>
    </xf>
    <xf numFmtId="164" fontId="0" fillId="2" borderId="43" xfId="0" applyNumberFormat="1" applyFill="1" applyBorder="1" applyAlignment="1">
      <alignment horizontal="left" vertical="center" indent="1"/>
    </xf>
    <xf numFmtId="4" fontId="0" fillId="2" borderId="42" xfId="0" applyNumberFormat="1" applyFill="1" applyBorder="1" applyAlignment="1" applyProtection="1">
      <alignment horizontal="left" vertical="center" indent="1"/>
      <protection locked="0"/>
    </xf>
    <xf numFmtId="4" fontId="0" fillId="2" borderId="43" xfId="0" applyNumberFormat="1" applyFill="1" applyBorder="1" applyAlignment="1" applyProtection="1">
      <alignment horizontal="left" vertical="center" indent="1"/>
      <protection locked="0"/>
    </xf>
    <xf numFmtId="164" fontId="0" fillId="2" borderId="44" xfId="0" applyNumberFormat="1" applyFill="1" applyBorder="1" applyAlignment="1">
      <alignment horizontal="left" vertical="center" indent="1"/>
    </xf>
    <xf numFmtId="164" fontId="0" fillId="2" borderId="45" xfId="0" applyNumberFormat="1" applyFill="1" applyBorder="1" applyAlignment="1">
      <alignment horizontal="left" vertical="center" indent="1"/>
    </xf>
    <xf numFmtId="0" fontId="13" fillId="2" borderId="28" xfId="0" applyFont="1" applyFill="1" applyBorder="1" applyAlignment="1">
      <alignment horizontal="left" vertical="center"/>
    </xf>
    <xf numFmtId="0" fontId="13" fillId="2" borderId="29" xfId="0" applyFont="1" applyFill="1" applyBorder="1" applyAlignment="1">
      <alignment horizontal="left" vertical="center"/>
    </xf>
    <xf numFmtId="0" fontId="12" fillId="2" borderId="27" xfId="0" applyFont="1" applyFill="1" applyBorder="1" applyAlignment="1">
      <alignment horizontal="left" vertical="center" indent="1"/>
    </xf>
    <xf numFmtId="0" fontId="12" fillId="2" borderId="28" xfId="0" applyFont="1" applyFill="1" applyBorder="1" applyAlignment="1">
      <alignment horizontal="left" vertical="center" indent="1"/>
    </xf>
    <xf numFmtId="0" fontId="10" fillId="2" borderId="27" xfId="0" applyFont="1" applyFill="1" applyBorder="1" applyAlignment="1">
      <alignment horizontal="left" vertical="center" indent="1"/>
    </xf>
    <xf numFmtId="0" fontId="7" fillId="2" borderId="28" xfId="0" applyFont="1" applyFill="1" applyBorder="1" applyAlignment="1">
      <alignment horizontal="left" vertical="center" indent="1"/>
    </xf>
    <xf numFmtId="14" fontId="0" fillId="2" borderId="5" xfId="0" applyNumberFormat="1" applyFill="1" applyBorder="1" applyAlignment="1">
      <alignment horizontal="left" vertical="center"/>
    </xf>
    <xf numFmtId="14" fontId="0" fillId="2" borderId="6" xfId="0" applyNumberFormat="1" applyFill="1" applyBorder="1" applyAlignment="1">
      <alignment horizontal="left" vertical="center"/>
    </xf>
    <xf numFmtId="0" fontId="0" fillId="2" borderId="28" xfId="0" applyFill="1" applyBorder="1" applyAlignment="1">
      <alignment horizontal="left" vertical="center" indent="1"/>
    </xf>
    <xf numFmtId="0" fontId="0" fillId="2" borderId="29" xfId="0" applyFill="1" applyBorder="1" applyAlignment="1">
      <alignment horizontal="left" vertical="center" indent="1"/>
    </xf>
    <xf numFmtId="0" fontId="11" fillId="2" borderId="4" xfId="0" applyFont="1" applyFill="1" applyBorder="1" applyAlignment="1">
      <alignment horizontal="left" vertical="center" indent="1"/>
    </xf>
    <xf numFmtId="0" fontId="11" fillId="2" borderId="5" xfId="0" applyFont="1" applyFill="1" applyBorder="1" applyAlignment="1">
      <alignment horizontal="left" vertical="center" indent="1"/>
    </xf>
    <xf numFmtId="0" fontId="11" fillId="2" borderId="6" xfId="0" applyFont="1" applyFill="1" applyBorder="1" applyAlignment="1">
      <alignment horizontal="left" vertical="center" indent="1"/>
    </xf>
    <xf numFmtId="0" fontId="0" fillId="2" borderId="27" xfId="0" applyFill="1" applyBorder="1" applyAlignment="1">
      <alignment horizontal="center" vertical="center"/>
    </xf>
    <xf numFmtId="0" fontId="0" fillId="2" borderId="29" xfId="0" applyFill="1" applyBorder="1" applyAlignment="1">
      <alignment horizontal="center" vertical="center"/>
    </xf>
    <xf numFmtId="164" fontId="0" fillId="2" borderId="40" xfId="0" applyNumberFormat="1" applyFill="1" applyBorder="1" applyAlignment="1">
      <alignment horizontal="left" vertical="center" indent="1"/>
    </xf>
    <xf numFmtId="164" fontId="0" fillId="2" borderId="41" xfId="0" applyNumberFormat="1" applyFill="1" applyBorder="1" applyAlignment="1">
      <alignment horizontal="left" vertical="center" indent="1"/>
    </xf>
    <xf numFmtId="0" fontId="0" fillId="2" borderId="0" xfId="0" applyFill="1" applyBorder="1" applyAlignment="1">
      <alignment horizontal="left" vertical="center"/>
    </xf>
  </cellXfs>
  <cellStyles count="2">
    <cellStyle name="Lien hypertexte"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twoCellAnchor>
    <xdr:from>
      <xdr:col>9</xdr:col>
      <xdr:colOff>89648</xdr:colOff>
      <xdr:row>0</xdr:row>
      <xdr:rowOff>89647</xdr:rowOff>
    </xdr:from>
    <xdr:to>
      <xdr:col>9</xdr:col>
      <xdr:colOff>737648</xdr:colOff>
      <xdr:row>3</xdr:row>
      <xdr:rowOff>143735</xdr:rowOff>
    </xdr:to>
    <xdr:sp macro="[0]!nouveauFournisseur" textlink="">
      <xdr:nvSpPr>
        <xdr:cNvPr id="3" name="Plus 2"/>
        <xdr:cNvSpPr/>
      </xdr:nvSpPr>
      <xdr:spPr>
        <a:xfrm>
          <a:off x="6241677" y="89647"/>
          <a:ext cx="648000" cy="648000"/>
        </a:xfrm>
        <a:prstGeom prst="mathPlus">
          <a:avLst/>
        </a:prstGeom>
        <a:solidFill>
          <a:srgbClr val="92D050"/>
        </a:solidFill>
        <a:ln>
          <a:solidFill>
            <a:srgbClr val="00B05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9</xdr:col>
      <xdr:colOff>19050</xdr:colOff>
      <xdr:row>0</xdr:row>
      <xdr:rowOff>57150</xdr:rowOff>
    </xdr:from>
    <xdr:to>
      <xdr:col>9</xdr:col>
      <xdr:colOff>667050</xdr:colOff>
      <xdr:row>3</xdr:row>
      <xdr:rowOff>114600</xdr:rowOff>
    </xdr:to>
    <xdr:sp macro="[0]!nouvelleUnite" textlink="">
      <xdr:nvSpPr>
        <xdr:cNvPr id="2" name="Plus 1"/>
        <xdr:cNvSpPr/>
      </xdr:nvSpPr>
      <xdr:spPr>
        <a:xfrm>
          <a:off x="4562475" y="57150"/>
          <a:ext cx="648000" cy="648000"/>
        </a:xfrm>
        <a:prstGeom prst="mathPlus">
          <a:avLst/>
        </a:prstGeom>
        <a:solidFill>
          <a:srgbClr val="92D050"/>
        </a:solidFill>
        <a:ln>
          <a:solidFill>
            <a:srgbClr val="00B050">
              <a:alpha val="73000"/>
            </a:srgb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18</xdr:col>
      <xdr:colOff>28575</xdr:colOff>
      <xdr:row>1</xdr:row>
      <xdr:rowOff>47624</xdr:rowOff>
    </xdr:from>
    <xdr:to>
      <xdr:col>20</xdr:col>
      <xdr:colOff>285075</xdr:colOff>
      <xdr:row>5</xdr:row>
      <xdr:rowOff>94574</xdr:rowOff>
    </xdr:to>
    <xdr:sp macro="[0]!nouveauProduit" textlink="">
      <xdr:nvSpPr>
        <xdr:cNvPr id="4" name="Plus 3"/>
        <xdr:cNvSpPr/>
      </xdr:nvSpPr>
      <xdr:spPr>
        <a:xfrm>
          <a:off x="3648075" y="142874"/>
          <a:ext cx="828000" cy="828000"/>
        </a:xfrm>
        <a:prstGeom prst="mathPlus">
          <a:avLst/>
        </a:prstGeom>
        <a:solidFill>
          <a:srgbClr val="92D050"/>
        </a:solidFill>
        <a:ln>
          <a:solidFill>
            <a:srgbClr val="00B05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vertOverflow="clip" horzOverflow="clip" rtlCol="0" anchor="t"/>
      <a:lstStyle>
        <a:defPPr algn="l">
          <a:defRPr sz="1100"/>
        </a:defPPr>
      </a:lstStyle>
      <a:style>
        <a:lnRef idx="2">
          <a:schemeClr val="accent1">
            <a:shade val="50000"/>
          </a:schemeClr>
        </a:lnRef>
        <a:fillRef idx="1">
          <a:schemeClr val="accent1"/>
        </a:fillRef>
        <a:effectRef idx="0">
          <a:schemeClr val="accent1"/>
        </a:effectRef>
        <a:fontRef idx="minor">
          <a:schemeClr val="lt1"/>
        </a:fontRef>
      </a:style>
    </a:spDef>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3.xml"/><Relationship Id="rId1" Type="http://schemas.openxmlformats.org/officeDocument/2006/relationships/printerSettings" Target="../printerSettings/printerSettings2.bin"/><Relationship Id="rId4" Type="http://schemas.openxmlformats.org/officeDocument/2006/relationships/comments" Target="../comments1.xm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B1:N25"/>
  <sheetViews>
    <sheetView zoomScale="85" zoomScaleNormal="85" workbookViewId="0">
      <selection activeCell="M23" sqref="M23"/>
    </sheetView>
  </sheetViews>
  <sheetFormatPr baseColWidth="10" defaultRowHeight="15" x14ac:dyDescent="0.25"/>
  <cols>
    <col min="1" max="1" width="2.140625" style="1" customWidth="1"/>
    <col min="2" max="6" width="7.7109375" style="1" customWidth="1"/>
    <col min="7" max="10" width="17.140625" style="1" customWidth="1"/>
    <col min="11" max="13" width="11.140625" style="1" customWidth="1"/>
    <col min="14" max="14" width="35.7109375" style="1" customWidth="1"/>
    <col min="15" max="16384" width="11.42578125" style="1"/>
  </cols>
  <sheetData>
    <row r="1" spans="2:14" ht="15.75" thickBot="1" x14ac:dyDescent="0.3"/>
    <row r="2" spans="2:14" x14ac:dyDescent="0.25">
      <c r="B2" s="60" t="s">
        <v>6</v>
      </c>
      <c r="C2" s="61"/>
      <c r="D2" s="61"/>
      <c r="E2" s="61"/>
      <c r="F2" s="61"/>
      <c r="G2" s="61"/>
      <c r="H2" s="61"/>
      <c r="I2" s="62"/>
    </row>
    <row r="3" spans="2:14" ht="15.75" thickBot="1" x14ac:dyDescent="0.3">
      <c r="B3" s="63"/>
      <c r="C3" s="64"/>
      <c r="D3" s="64"/>
      <c r="E3" s="64"/>
      <c r="F3" s="64"/>
      <c r="G3" s="64"/>
      <c r="H3" s="64"/>
      <c r="I3" s="65"/>
    </row>
    <row r="5" spans="2:14" x14ac:dyDescent="0.25">
      <c r="B5" s="68" t="s">
        <v>3</v>
      </c>
      <c r="C5" s="68"/>
      <c r="D5" s="68"/>
      <c r="E5" s="69">
        <v>6</v>
      </c>
      <c r="F5" s="69"/>
    </row>
    <row r="6" spans="2:14" x14ac:dyDescent="0.25">
      <c r="K6" s="67" t="s">
        <v>14</v>
      </c>
      <c r="L6" s="67"/>
      <c r="M6" s="67"/>
      <c r="N6" s="6"/>
    </row>
    <row r="7" spans="2:14" x14ac:dyDescent="0.25">
      <c r="B7" s="66" t="s">
        <v>1</v>
      </c>
      <c r="C7" s="66"/>
      <c r="D7" s="66"/>
      <c r="E7" s="66"/>
      <c r="F7" s="66"/>
      <c r="G7" s="2" t="s">
        <v>9</v>
      </c>
      <c r="H7" s="2" t="s">
        <v>16</v>
      </c>
      <c r="I7" s="2" t="s">
        <v>10</v>
      </c>
      <c r="J7" s="2" t="s">
        <v>17</v>
      </c>
      <c r="K7" s="5" t="s">
        <v>11</v>
      </c>
      <c r="L7" s="5" t="s">
        <v>12</v>
      </c>
      <c r="M7" s="5" t="s">
        <v>13</v>
      </c>
      <c r="N7" s="7" t="s">
        <v>15</v>
      </c>
    </row>
    <row r="8" spans="2:14" x14ac:dyDescent="0.25">
      <c r="B8" s="66" t="s">
        <v>120</v>
      </c>
      <c r="C8" s="66"/>
      <c r="D8" s="66"/>
      <c r="E8" s="66"/>
      <c r="F8" s="66"/>
      <c r="G8" s="2" t="s">
        <v>98</v>
      </c>
      <c r="H8" s="2"/>
      <c r="I8" s="2"/>
      <c r="J8" s="2"/>
      <c r="K8" s="5" t="s">
        <v>99</v>
      </c>
      <c r="L8" s="5"/>
      <c r="M8" s="5"/>
      <c r="N8" s="7"/>
    </row>
    <row r="9" spans="2:14" x14ac:dyDescent="0.25">
      <c r="B9" s="66" t="s">
        <v>55</v>
      </c>
      <c r="C9" s="66"/>
      <c r="D9" s="66"/>
      <c r="E9" s="66"/>
      <c r="F9" s="66"/>
      <c r="G9" s="2" t="s">
        <v>56</v>
      </c>
      <c r="H9" s="2" t="s">
        <v>73</v>
      </c>
      <c r="I9" s="2" t="s">
        <v>61</v>
      </c>
      <c r="J9" s="2" t="s">
        <v>70</v>
      </c>
      <c r="K9" s="5" t="s">
        <v>65</v>
      </c>
      <c r="L9" s="5"/>
      <c r="M9" s="5"/>
      <c r="N9" s="7"/>
    </row>
    <row r="10" spans="2:14" x14ac:dyDescent="0.25">
      <c r="B10" s="66" t="s">
        <v>54</v>
      </c>
      <c r="C10" s="66"/>
      <c r="D10" s="66"/>
      <c r="E10" s="66"/>
      <c r="F10" s="66"/>
      <c r="G10" s="2" t="s">
        <v>57</v>
      </c>
      <c r="H10" s="2" t="s">
        <v>74</v>
      </c>
      <c r="I10" s="2" t="s">
        <v>62</v>
      </c>
      <c r="J10" s="2" t="s">
        <v>71</v>
      </c>
      <c r="K10" s="5" t="s">
        <v>65</v>
      </c>
      <c r="L10" s="5" t="s">
        <v>66</v>
      </c>
      <c r="M10" s="5"/>
      <c r="N10" s="50"/>
    </row>
    <row r="11" spans="2:14" x14ac:dyDescent="0.25">
      <c r="B11" s="66" t="s">
        <v>53</v>
      </c>
      <c r="C11" s="66"/>
      <c r="D11" s="66"/>
      <c r="E11" s="66"/>
      <c r="F11" s="66"/>
      <c r="G11" s="2" t="s">
        <v>58</v>
      </c>
      <c r="H11" s="2" t="s">
        <v>75</v>
      </c>
      <c r="I11" s="2" t="s">
        <v>59</v>
      </c>
      <c r="J11" s="2" t="s">
        <v>72</v>
      </c>
      <c r="K11" s="5" t="s">
        <v>65</v>
      </c>
      <c r="L11" s="5" t="s">
        <v>66</v>
      </c>
      <c r="M11" s="5"/>
      <c r="N11" s="7"/>
    </row>
    <row r="12" spans="2:14" x14ac:dyDescent="0.25">
      <c r="B12" s="66" t="s">
        <v>52</v>
      </c>
      <c r="C12" s="66"/>
      <c r="D12" s="66"/>
      <c r="E12" s="66"/>
      <c r="F12" s="66"/>
      <c r="G12" s="2" t="s">
        <v>59</v>
      </c>
      <c r="H12" s="2" t="s">
        <v>68</v>
      </c>
      <c r="I12" s="2" t="s">
        <v>63</v>
      </c>
      <c r="J12" s="2" t="s">
        <v>69</v>
      </c>
      <c r="K12" s="5" t="s">
        <v>65</v>
      </c>
      <c r="L12" s="5"/>
      <c r="M12" s="5"/>
      <c r="N12" s="50"/>
    </row>
    <row r="13" spans="2:14" x14ac:dyDescent="0.25">
      <c r="B13" s="66" t="s">
        <v>51</v>
      </c>
      <c r="C13" s="66"/>
      <c r="D13" s="66"/>
      <c r="E13" s="66"/>
      <c r="F13" s="66"/>
      <c r="G13" s="2" t="s">
        <v>60</v>
      </c>
      <c r="H13" s="2" t="s">
        <v>76</v>
      </c>
      <c r="I13" s="2" t="s">
        <v>64</v>
      </c>
      <c r="J13" s="49">
        <v>820880882</v>
      </c>
      <c r="K13" s="5" t="s">
        <v>67</v>
      </c>
      <c r="L13" s="5" t="s">
        <v>66</v>
      </c>
      <c r="M13" s="5"/>
      <c r="N13" s="50"/>
    </row>
    <row r="19" spans="8:8" x14ac:dyDescent="0.25">
      <c r="H19" s="8"/>
    </row>
    <row r="25" spans="8:8" x14ac:dyDescent="0.25">
      <c r="H25" s="8"/>
    </row>
  </sheetData>
  <sheetProtection selectLockedCells="1"/>
  <mergeCells count="11">
    <mergeCell ref="B2:I3"/>
    <mergeCell ref="B7:F7"/>
    <mergeCell ref="B13:F13"/>
    <mergeCell ref="K6:M6"/>
    <mergeCell ref="B5:D5"/>
    <mergeCell ref="E5:F5"/>
    <mergeCell ref="B12:F12"/>
    <mergeCell ref="B11:F11"/>
    <mergeCell ref="B10:F10"/>
    <mergeCell ref="B9:F9"/>
    <mergeCell ref="B8:F8"/>
  </mergeCell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B1:L12"/>
  <sheetViews>
    <sheetView workbookViewId="0">
      <selection activeCell="B16" sqref="B16"/>
    </sheetView>
  </sheetViews>
  <sheetFormatPr baseColWidth="10" defaultRowHeight="15" x14ac:dyDescent="0.25"/>
  <cols>
    <col min="1" max="1" width="2.140625" style="1" customWidth="1"/>
    <col min="2" max="3" width="7.7109375" style="1" customWidth="1"/>
    <col min="4" max="4" width="2.85546875" style="1" customWidth="1"/>
    <col min="5" max="6" width="7.7109375" style="1" customWidth="1"/>
    <col min="7" max="7" width="17" style="1" customWidth="1"/>
    <col min="8" max="8" width="7.140625" style="1" customWidth="1"/>
    <col min="9" max="9" width="8.140625" style="1" customWidth="1"/>
    <col min="10" max="11" width="11.42578125" style="1"/>
    <col min="12" max="12" width="11.140625" style="1" hidden="1" customWidth="1"/>
    <col min="13" max="16384" width="11.42578125" style="1"/>
  </cols>
  <sheetData>
    <row r="1" spans="2:9" ht="15.75" thickBot="1" x14ac:dyDescent="0.3"/>
    <row r="2" spans="2:9" x14ac:dyDescent="0.25">
      <c r="B2" s="70" t="s">
        <v>5</v>
      </c>
      <c r="C2" s="71"/>
      <c r="D2" s="71"/>
      <c r="E2" s="71"/>
      <c r="F2" s="71"/>
      <c r="G2" s="71"/>
      <c r="H2" s="71"/>
      <c r="I2" s="72"/>
    </row>
    <row r="3" spans="2:9" ht="15.75" thickBot="1" x14ac:dyDescent="0.3">
      <c r="B3" s="73"/>
      <c r="C3" s="74"/>
      <c r="D3" s="74"/>
      <c r="E3" s="74"/>
      <c r="F3" s="74"/>
      <c r="G3" s="74"/>
      <c r="H3" s="74"/>
      <c r="I3" s="75"/>
    </row>
    <row r="5" spans="2:9" x14ac:dyDescent="0.25">
      <c r="B5" s="68" t="s">
        <v>4</v>
      </c>
      <c r="C5" s="68"/>
      <c r="D5" s="68"/>
      <c r="E5" s="69">
        <v>6</v>
      </c>
      <c r="F5" s="69"/>
    </row>
    <row r="7" spans="2:9" x14ac:dyDescent="0.25">
      <c r="B7" s="66" t="s">
        <v>19</v>
      </c>
      <c r="C7" s="66"/>
      <c r="D7" s="66"/>
      <c r="E7" s="66"/>
      <c r="F7" s="66"/>
      <c r="G7" s="3"/>
      <c r="H7" s="3"/>
      <c r="I7" s="4"/>
    </row>
    <row r="8" spans="2:9" x14ac:dyDescent="0.25">
      <c r="B8" s="66" t="s">
        <v>46</v>
      </c>
      <c r="C8" s="66"/>
      <c r="D8" s="66"/>
      <c r="E8" s="66"/>
      <c r="F8" s="66"/>
      <c r="G8" s="3"/>
      <c r="H8" s="3"/>
      <c r="I8" s="4"/>
    </row>
    <row r="9" spans="2:9" x14ac:dyDescent="0.25">
      <c r="B9" s="66" t="s">
        <v>42</v>
      </c>
      <c r="C9" s="66"/>
      <c r="D9" s="66"/>
      <c r="E9" s="66"/>
      <c r="F9" s="66"/>
      <c r="G9" s="3"/>
      <c r="H9" s="3"/>
      <c r="I9" s="4"/>
    </row>
    <row r="10" spans="2:9" x14ac:dyDescent="0.25">
      <c r="B10" s="66" t="s">
        <v>43</v>
      </c>
      <c r="C10" s="66"/>
      <c r="D10" s="66"/>
      <c r="E10" s="66"/>
      <c r="F10" s="66"/>
      <c r="G10" s="3"/>
      <c r="H10" s="3"/>
      <c r="I10" s="4"/>
    </row>
    <row r="11" spans="2:9" x14ac:dyDescent="0.25">
      <c r="B11" s="66" t="s">
        <v>44</v>
      </c>
      <c r="C11" s="66"/>
      <c r="D11" s="66"/>
      <c r="E11" s="66"/>
      <c r="F11" s="66"/>
      <c r="G11" s="3"/>
      <c r="H11" s="3"/>
      <c r="I11" s="4"/>
    </row>
    <row r="12" spans="2:9" x14ac:dyDescent="0.25">
      <c r="B12" s="66" t="s">
        <v>45</v>
      </c>
      <c r="C12" s="66"/>
      <c r="D12" s="66"/>
      <c r="E12" s="66"/>
      <c r="F12" s="66"/>
      <c r="G12" s="3"/>
      <c r="H12" s="3"/>
      <c r="I12" s="4"/>
    </row>
  </sheetData>
  <sheetProtection selectLockedCells="1"/>
  <mergeCells count="9">
    <mergeCell ref="B2:I3"/>
    <mergeCell ref="B5:D5"/>
    <mergeCell ref="E5:F5"/>
    <mergeCell ref="B7:F7"/>
    <mergeCell ref="B12:F12"/>
    <mergeCell ref="B11:F11"/>
    <mergeCell ref="B10:F10"/>
    <mergeCell ref="B9:F9"/>
    <mergeCell ref="B8:F8"/>
  </mergeCells>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dimension ref="J1:AQ243"/>
  <sheetViews>
    <sheetView tabSelected="1" topLeftCell="H1" workbookViewId="0">
      <selection activeCell="X4" sqref="X4:AI4"/>
    </sheetView>
  </sheetViews>
  <sheetFormatPr baseColWidth="10" defaultColWidth="4.28515625" defaultRowHeight="15" x14ac:dyDescent="0.25"/>
  <cols>
    <col min="1" max="8" width="1.42578125" style="9" customWidth="1"/>
    <col min="9" max="22" width="4.28515625" style="9"/>
    <col min="23" max="23" width="4.28515625" style="9" customWidth="1"/>
    <col min="24" max="16384" width="4.28515625" style="9"/>
  </cols>
  <sheetData>
    <row r="1" spans="10:35" ht="7.5" customHeight="1" x14ac:dyDescent="0.25"/>
    <row r="2" spans="10:35" ht="15.75" thickBot="1" x14ac:dyDescent="0.3"/>
    <row r="3" spans="10:35" ht="15" customHeight="1" x14ac:dyDescent="0.25">
      <c r="J3" s="96" t="s">
        <v>7</v>
      </c>
      <c r="K3" s="97"/>
      <c r="L3" s="97"/>
      <c r="M3" s="97"/>
      <c r="N3" s="97"/>
      <c r="O3" s="97"/>
      <c r="P3" s="97"/>
      <c r="Q3" s="97"/>
      <c r="R3" s="98"/>
      <c r="S3" s="106"/>
      <c r="T3" s="106"/>
      <c r="U3" s="106"/>
      <c r="V3" s="80"/>
      <c r="W3" s="80"/>
      <c r="X3" s="11"/>
    </row>
    <row r="4" spans="10:35" ht="15" customHeight="1" x14ac:dyDescent="0.25">
      <c r="J4" s="99"/>
      <c r="K4" s="100"/>
      <c r="L4" s="100"/>
      <c r="M4" s="100"/>
      <c r="N4" s="100"/>
      <c r="O4" s="100"/>
      <c r="P4" s="100"/>
      <c r="Q4" s="100"/>
      <c r="R4" s="101"/>
      <c r="S4" s="105"/>
      <c r="T4" s="105"/>
      <c r="U4" s="105"/>
      <c r="V4" s="105"/>
      <c r="W4" s="105"/>
      <c r="X4" s="156" t="s">
        <v>169</v>
      </c>
      <c r="Y4" s="156"/>
      <c r="Z4" s="156"/>
      <c r="AA4" s="156"/>
      <c r="AB4" s="156"/>
      <c r="AC4" s="156"/>
      <c r="AD4" s="156"/>
      <c r="AE4" s="156"/>
      <c r="AF4" s="156"/>
      <c r="AG4" s="156"/>
      <c r="AH4" s="156"/>
      <c r="AI4" s="156"/>
    </row>
    <row r="5" spans="10:35" ht="15.75" customHeight="1" thickBot="1" x14ac:dyDescent="0.3">
      <c r="J5" s="102"/>
      <c r="K5" s="103"/>
      <c r="L5" s="103"/>
      <c r="M5" s="103"/>
      <c r="N5" s="103"/>
      <c r="O5" s="103"/>
      <c r="P5" s="103"/>
      <c r="Q5" s="103"/>
      <c r="R5" s="104"/>
      <c r="S5" s="107"/>
      <c r="T5" s="107"/>
      <c r="U5" s="107"/>
      <c r="V5" s="107"/>
      <c r="W5" s="107"/>
      <c r="X5" s="11"/>
    </row>
    <row r="6" spans="10:35" x14ac:dyDescent="0.25">
      <c r="S6" s="11"/>
      <c r="T6" s="11"/>
      <c r="U6" s="11"/>
      <c r="V6" s="11"/>
      <c r="W6" s="11"/>
      <c r="X6" s="11"/>
    </row>
    <row r="7" spans="10:35" ht="18.75" x14ac:dyDescent="0.25">
      <c r="J7" s="46" t="s">
        <v>168</v>
      </c>
    </row>
    <row r="8" spans="10:35" ht="18.75" x14ac:dyDescent="0.25">
      <c r="J8" s="46"/>
    </row>
    <row r="9" spans="10:35" ht="18.75" x14ac:dyDescent="0.25">
      <c r="J9" s="46" t="s">
        <v>48</v>
      </c>
      <c r="T9" s="46" t="s">
        <v>170</v>
      </c>
    </row>
    <row r="10" spans="10:35" ht="18.75" x14ac:dyDescent="0.25">
      <c r="J10" s="46" t="s">
        <v>119</v>
      </c>
      <c r="T10" s="46" t="s">
        <v>171</v>
      </c>
    </row>
    <row r="11" spans="10:35" hidden="1" x14ac:dyDescent="0.25">
      <c r="J11" s="76" t="s">
        <v>2</v>
      </c>
      <c r="K11" s="77"/>
      <c r="L11" s="77"/>
      <c r="M11" s="77"/>
      <c r="N11" s="77"/>
      <c r="O11" s="77"/>
      <c r="P11" s="77"/>
      <c r="Q11" s="77"/>
      <c r="R11" s="78"/>
      <c r="S11" s="85">
        <v>0</v>
      </c>
      <c r="T11" s="86"/>
      <c r="U11" s="87"/>
      <c r="V11" s="88" t="s">
        <v>0</v>
      </c>
      <c r="W11" s="89"/>
    </row>
    <row r="12" spans="10:35" hidden="1" x14ac:dyDescent="0.25">
      <c r="J12" s="79"/>
      <c r="K12" s="80"/>
      <c r="L12" s="80"/>
      <c r="M12" s="80"/>
      <c r="N12" s="80"/>
      <c r="O12" s="80"/>
      <c r="P12" s="80"/>
      <c r="Q12" s="80"/>
      <c r="R12" s="81"/>
      <c r="S12" s="90" t="s">
        <v>8</v>
      </c>
      <c r="T12" s="91"/>
      <c r="U12" s="91"/>
      <c r="V12" s="91"/>
      <c r="W12" s="92"/>
    </row>
    <row r="13" spans="10:35" hidden="1" x14ac:dyDescent="0.25">
      <c r="J13" s="82"/>
      <c r="K13" s="83"/>
      <c r="L13" s="83"/>
      <c r="M13" s="83"/>
      <c r="N13" s="83"/>
      <c r="O13" s="83"/>
      <c r="P13" s="83"/>
      <c r="Q13" s="83"/>
      <c r="R13" s="84"/>
      <c r="S13" s="93" t="s">
        <v>18</v>
      </c>
      <c r="T13" s="94"/>
      <c r="U13" s="94"/>
      <c r="V13" s="94"/>
      <c r="W13" s="95"/>
    </row>
    <row r="14" spans="10:35" x14ac:dyDescent="0.25">
      <c r="J14" s="58"/>
      <c r="K14" s="58"/>
      <c r="L14" s="58"/>
      <c r="M14" s="58"/>
      <c r="N14" s="58"/>
      <c r="O14" s="58"/>
      <c r="P14" s="58"/>
      <c r="Q14" s="58"/>
      <c r="R14" s="58"/>
      <c r="S14" s="59"/>
      <c r="T14" s="59"/>
      <c r="U14" s="59"/>
      <c r="V14" s="59"/>
      <c r="W14" s="59"/>
    </row>
    <row r="15" spans="10:35" x14ac:dyDescent="0.25">
      <c r="J15" s="76" t="s">
        <v>163</v>
      </c>
      <c r="K15" s="77"/>
      <c r="L15" s="77"/>
      <c r="M15" s="77"/>
      <c r="N15" s="77"/>
      <c r="O15" s="77"/>
      <c r="P15" s="77"/>
      <c r="Q15" s="77"/>
      <c r="R15" s="78"/>
      <c r="S15" s="85">
        <v>0.19</v>
      </c>
      <c r="T15" s="86"/>
      <c r="U15" s="87"/>
      <c r="V15" s="88" t="s">
        <v>46</v>
      </c>
      <c r="W15" s="89"/>
    </row>
    <row r="16" spans="10:35" x14ac:dyDescent="0.25">
      <c r="J16" s="79"/>
      <c r="K16" s="80"/>
      <c r="L16" s="80"/>
      <c r="M16" s="80"/>
      <c r="N16" s="80"/>
      <c r="O16" s="80"/>
      <c r="P16" s="80"/>
      <c r="Q16" s="80"/>
      <c r="R16" s="81"/>
      <c r="S16" s="90" t="s">
        <v>53</v>
      </c>
      <c r="T16" s="91"/>
      <c r="U16" s="91"/>
      <c r="V16" s="91"/>
      <c r="W16" s="92"/>
    </row>
    <row r="17" spans="10:23" x14ac:dyDescent="0.25">
      <c r="J17" s="82"/>
      <c r="K17" s="83"/>
      <c r="L17" s="83"/>
      <c r="M17" s="83"/>
      <c r="N17" s="83"/>
      <c r="O17" s="83"/>
      <c r="P17" s="83"/>
      <c r="Q17" s="83"/>
      <c r="R17" s="84"/>
      <c r="S17" s="93">
        <v>42773</v>
      </c>
      <c r="T17" s="94"/>
      <c r="U17" s="94"/>
      <c r="V17" s="94"/>
      <c r="W17" s="95"/>
    </row>
    <row r="18" spans="10:23" x14ac:dyDescent="0.25">
      <c r="J18" s="76" t="s">
        <v>162</v>
      </c>
      <c r="K18" s="77"/>
      <c r="L18" s="77"/>
      <c r="M18" s="77"/>
      <c r="N18" s="77"/>
      <c r="O18" s="77"/>
      <c r="P18" s="77"/>
      <c r="Q18" s="77"/>
      <c r="R18" s="78"/>
      <c r="S18" s="85">
        <v>0.31</v>
      </c>
      <c r="T18" s="86"/>
      <c r="U18" s="87"/>
      <c r="V18" s="88" t="s">
        <v>46</v>
      </c>
      <c r="W18" s="89"/>
    </row>
    <row r="19" spans="10:23" x14ac:dyDescent="0.25">
      <c r="J19" s="79"/>
      <c r="K19" s="80"/>
      <c r="L19" s="80"/>
      <c r="M19" s="80"/>
      <c r="N19" s="80"/>
      <c r="O19" s="80"/>
      <c r="P19" s="80"/>
      <c r="Q19" s="80"/>
      <c r="R19" s="81"/>
      <c r="S19" s="90" t="s">
        <v>55</v>
      </c>
      <c r="T19" s="91"/>
      <c r="U19" s="91"/>
      <c r="V19" s="91"/>
      <c r="W19" s="92"/>
    </row>
    <row r="20" spans="10:23" x14ac:dyDescent="0.25">
      <c r="J20" s="82"/>
      <c r="K20" s="83"/>
      <c r="L20" s="83"/>
      <c r="M20" s="83"/>
      <c r="N20" s="83"/>
      <c r="O20" s="83"/>
      <c r="P20" s="83"/>
      <c r="Q20" s="83"/>
      <c r="R20" s="84"/>
      <c r="S20" s="93">
        <v>42773</v>
      </c>
      <c r="T20" s="94"/>
      <c r="U20" s="94"/>
      <c r="V20" s="94"/>
      <c r="W20" s="95"/>
    </row>
    <row r="21" spans="10:23" x14ac:dyDescent="0.25">
      <c r="J21" s="76" t="s">
        <v>161</v>
      </c>
      <c r="K21" s="77"/>
      <c r="L21" s="77"/>
      <c r="M21" s="77"/>
      <c r="N21" s="77"/>
      <c r="O21" s="77"/>
      <c r="P21" s="77"/>
      <c r="Q21" s="77"/>
      <c r="R21" s="78"/>
      <c r="S21" s="85">
        <v>1.19</v>
      </c>
      <c r="T21" s="86"/>
      <c r="U21" s="87"/>
      <c r="V21" s="88" t="s">
        <v>43</v>
      </c>
      <c r="W21" s="89"/>
    </row>
    <row r="22" spans="10:23" x14ac:dyDescent="0.25">
      <c r="J22" s="79"/>
      <c r="K22" s="80"/>
      <c r="L22" s="80"/>
      <c r="M22" s="80"/>
      <c r="N22" s="80"/>
      <c r="O22" s="80"/>
      <c r="P22" s="80"/>
      <c r="Q22" s="80"/>
      <c r="R22" s="81"/>
      <c r="S22" s="90" t="s">
        <v>52</v>
      </c>
      <c r="T22" s="91"/>
      <c r="U22" s="91"/>
      <c r="V22" s="91"/>
      <c r="W22" s="92"/>
    </row>
    <row r="23" spans="10:23" x14ac:dyDescent="0.25">
      <c r="J23" s="82"/>
      <c r="K23" s="83"/>
      <c r="L23" s="83"/>
      <c r="M23" s="83"/>
      <c r="N23" s="83"/>
      <c r="O23" s="83"/>
      <c r="P23" s="83"/>
      <c r="Q23" s="83"/>
      <c r="R23" s="84"/>
      <c r="S23" s="93">
        <v>42773</v>
      </c>
      <c r="T23" s="94"/>
      <c r="U23" s="94"/>
      <c r="V23" s="94"/>
      <c r="W23" s="95"/>
    </row>
    <row r="24" spans="10:23" x14ac:dyDescent="0.25">
      <c r="J24" s="76" t="s">
        <v>160</v>
      </c>
      <c r="K24" s="77"/>
      <c r="L24" s="77"/>
      <c r="M24" s="77"/>
      <c r="N24" s="77"/>
      <c r="O24" s="77"/>
      <c r="P24" s="77"/>
      <c r="Q24" s="77"/>
      <c r="R24" s="78"/>
      <c r="S24" s="85">
        <v>6</v>
      </c>
      <c r="T24" s="86"/>
      <c r="U24" s="87"/>
      <c r="V24" s="88" t="s">
        <v>42</v>
      </c>
      <c r="W24" s="89"/>
    </row>
    <row r="25" spans="10:23" x14ac:dyDescent="0.25">
      <c r="J25" s="79"/>
      <c r="K25" s="80"/>
      <c r="L25" s="80"/>
      <c r="M25" s="80"/>
      <c r="N25" s="80"/>
      <c r="O25" s="80"/>
      <c r="P25" s="80"/>
      <c r="Q25" s="80"/>
      <c r="R25" s="81"/>
      <c r="S25" s="90" t="s">
        <v>52</v>
      </c>
      <c r="T25" s="91"/>
      <c r="U25" s="91"/>
      <c r="V25" s="91"/>
      <c r="W25" s="92"/>
    </row>
    <row r="26" spans="10:23" x14ac:dyDescent="0.25">
      <c r="J26" s="82"/>
      <c r="K26" s="83"/>
      <c r="L26" s="83"/>
      <c r="M26" s="83"/>
      <c r="N26" s="83"/>
      <c r="O26" s="83"/>
      <c r="P26" s="83"/>
      <c r="Q26" s="83"/>
      <c r="R26" s="84"/>
      <c r="S26" s="93">
        <v>42773</v>
      </c>
      <c r="T26" s="94"/>
      <c r="U26" s="94"/>
      <c r="V26" s="94"/>
      <c r="W26" s="95"/>
    </row>
    <row r="27" spans="10:23" x14ac:dyDescent="0.25">
      <c r="J27" s="76" t="s">
        <v>159</v>
      </c>
      <c r="K27" s="77"/>
      <c r="L27" s="77"/>
      <c r="M27" s="77"/>
      <c r="N27" s="77"/>
      <c r="O27" s="77"/>
      <c r="P27" s="77"/>
      <c r="Q27" s="77"/>
      <c r="R27" s="78"/>
      <c r="S27" s="85">
        <v>28.28</v>
      </c>
      <c r="T27" s="86"/>
      <c r="U27" s="87"/>
      <c r="V27" s="88" t="s">
        <v>42</v>
      </c>
      <c r="W27" s="89"/>
    </row>
    <row r="28" spans="10:23" x14ac:dyDescent="0.25">
      <c r="J28" s="79"/>
      <c r="K28" s="80"/>
      <c r="L28" s="80"/>
      <c r="M28" s="80"/>
      <c r="N28" s="80"/>
      <c r="O28" s="80"/>
      <c r="P28" s="80"/>
      <c r="Q28" s="80"/>
      <c r="R28" s="81"/>
      <c r="S28" s="90" t="s">
        <v>52</v>
      </c>
      <c r="T28" s="91"/>
      <c r="U28" s="91"/>
      <c r="V28" s="91"/>
      <c r="W28" s="92"/>
    </row>
    <row r="29" spans="10:23" x14ac:dyDescent="0.25">
      <c r="J29" s="82"/>
      <c r="K29" s="83"/>
      <c r="L29" s="83"/>
      <c r="M29" s="83"/>
      <c r="N29" s="83"/>
      <c r="O29" s="83"/>
      <c r="P29" s="83"/>
      <c r="Q29" s="83"/>
      <c r="R29" s="84"/>
      <c r="S29" s="93">
        <v>42773</v>
      </c>
      <c r="T29" s="94"/>
      <c r="U29" s="94"/>
      <c r="V29" s="94"/>
      <c r="W29" s="95"/>
    </row>
    <row r="30" spans="10:23" x14ac:dyDescent="0.25">
      <c r="J30" s="76" t="s">
        <v>158</v>
      </c>
      <c r="K30" s="77"/>
      <c r="L30" s="77"/>
      <c r="M30" s="77"/>
      <c r="N30" s="77"/>
      <c r="O30" s="77"/>
      <c r="P30" s="77"/>
      <c r="Q30" s="77"/>
      <c r="R30" s="78"/>
      <c r="S30" s="85">
        <v>4.6900000000000004</v>
      </c>
      <c r="T30" s="86"/>
      <c r="U30" s="87"/>
      <c r="V30" s="88" t="s">
        <v>42</v>
      </c>
      <c r="W30" s="89"/>
    </row>
    <row r="31" spans="10:23" x14ac:dyDescent="0.25">
      <c r="J31" s="79"/>
      <c r="K31" s="80"/>
      <c r="L31" s="80"/>
      <c r="M31" s="80"/>
      <c r="N31" s="80"/>
      <c r="O31" s="80"/>
      <c r="P31" s="80"/>
      <c r="Q31" s="80"/>
      <c r="R31" s="81"/>
      <c r="S31" s="90" t="s">
        <v>52</v>
      </c>
      <c r="T31" s="91"/>
      <c r="U31" s="91"/>
      <c r="V31" s="91"/>
      <c r="W31" s="92"/>
    </row>
    <row r="32" spans="10:23" x14ac:dyDescent="0.25">
      <c r="J32" s="82"/>
      <c r="K32" s="83"/>
      <c r="L32" s="83"/>
      <c r="M32" s="83"/>
      <c r="N32" s="83"/>
      <c r="O32" s="83"/>
      <c r="P32" s="83"/>
      <c r="Q32" s="83"/>
      <c r="R32" s="84"/>
      <c r="S32" s="93">
        <v>42773</v>
      </c>
      <c r="T32" s="94"/>
      <c r="U32" s="94"/>
      <c r="V32" s="94"/>
      <c r="W32" s="95"/>
    </row>
    <row r="33" spans="10:23" x14ac:dyDescent="0.25">
      <c r="J33" s="76" t="s">
        <v>157</v>
      </c>
      <c r="K33" s="77"/>
      <c r="L33" s="77"/>
      <c r="M33" s="77"/>
      <c r="N33" s="77"/>
      <c r="O33" s="77"/>
      <c r="P33" s="77"/>
      <c r="Q33" s="77"/>
      <c r="R33" s="78"/>
      <c r="S33" s="85">
        <v>3.13</v>
      </c>
      <c r="T33" s="86"/>
      <c r="U33" s="87"/>
      <c r="V33" s="88" t="s">
        <v>42</v>
      </c>
      <c r="W33" s="89"/>
    </row>
    <row r="34" spans="10:23" x14ac:dyDescent="0.25">
      <c r="J34" s="79"/>
      <c r="K34" s="80"/>
      <c r="L34" s="80"/>
      <c r="M34" s="80"/>
      <c r="N34" s="80"/>
      <c r="O34" s="80"/>
      <c r="P34" s="80"/>
      <c r="Q34" s="80"/>
      <c r="R34" s="81"/>
      <c r="S34" s="90" t="s">
        <v>52</v>
      </c>
      <c r="T34" s="91"/>
      <c r="U34" s="91"/>
      <c r="V34" s="91"/>
      <c r="W34" s="92"/>
    </row>
    <row r="35" spans="10:23" x14ac:dyDescent="0.25">
      <c r="J35" s="82"/>
      <c r="K35" s="83"/>
      <c r="L35" s="83"/>
      <c r="M35" s="83"/>
      <c r="N35" s="83"/>
      <c r="O35" s="83"/>
      <c r="P35" s="83"/>
      <c r="Q35" s="83"/>
      <c r="R35" s="84"/>
      <c r="S35" s="93">
        <v>42773</v>
      </c>
      <c r="T35" s="94"/>
      <c r="U35" s="94"/>
      <c r="V35" s="94"/>
      <c r="W35" s="95"/>
    </row>
    <row r="36" spans="10:23" x14ac:dyDescent="0.25">
      <c r="J36" s="76" t="s">
        <v>156</v>
      </c>
      <c r="K36" s="77"/>
      <c r="L36" s="77"/>
      <c r="M36" s="77"/>
      <c r="N36" s="77"/>
      <c r="O36" s="77"/>
      <c r="P36" s="77"/>
      <c r="Q36" s="77"/>
      <c r="R36" s="78"/>
      <c r="S36" s="85">
        <v>2.0499999999999998</v>
      </c>
      <c r="T36" s="86"/>
      <c r="U36" s="87"/>
      <c r="V36" s="88" t="s">
        <v>42</v>
      </c>
      <c r="W36" s="89"/>
    </row>
    <row r="37" spans="10:23" x14ac:dyDescent="0.25">
      <c r="J37" s="79"/>
      <c r="K37" s="80"/>
      <c r="L37" s="80"/>
      <c r="M37" s="80"/>
      <c r="N37" s="80"/>
      <c r="O37" s="80"/>
      <c r="P37" s="80"/>
      <c r="Q37" s="80"/>
      <c r="R37" s="81"/>
      <c r="S37" s="90" t="s">
        <v>52</v>
      </c>
      <c r="T37" s="91"/>
      <c r="U37" s="91"/>
      <c r="V37" s="91"/>
      <c r="W37" s="92"/>
    </row>
    <row r="38" spans="10:23" x14ac:dyDescent="0.25">
      <c r="J38" s="82"/>
      <c r="K38" s="83"/>
      <c r="L38" s="83"/>
      <c r="M38" s="83"/>
      <c r="N38" s="83"/>
      <c r="O38" s="83"/>
      <c r="P38" s="83"/>
      <c r="Q38" s="83"/>
      <c r="R38" s="84"/>
      <c r="S38" s="93">
        <v>42773</v>
      </c>
      <c r="T38" s="94"/>
      <c r="U38" s="94"/>
      <c r="V38" s="94"/>
      <c r="W38" s="95"/>
    </row>
    <row r="39" spans="10:23" x14ac:dyDescent="0.25">
      <c r="J39" s="76" t="s">
        <v>155</v>
      </c>
      <c r="K39" s="77"/>
      <c r="L39" s="77"/>
      <c r="M39" s="77"/>
      <c r="N39" s="77"/>
      <c r="O39" s="77"/>
      <c r="P39" s="77"/>
      <c r="Q39" s="77"/>
      <c r="R39" s="78"/>
      <c r="S39" s="85">
        <v>10.050000000000001</v>
      </c>
      <c r="T39" s="86"/>
      <c r="U39" s="87"/>
      <c r="V39" s="88" t="s">
        <v>42</v>
      </c>
      <c r="W39" s="89"/>
    </row>
    <row r="40" spans="10:23" x14ac:dyDescent="0.25">
      <c r="J40" s="79"/>
      <c r="K40" s="80"/>
      <c r="L40" s="80"/>
      <c r="M40" s="80"/>
      <c r="N40" s="80"/>
      <c r="O40" s="80"/>
      <c r="P40" s="80"/>
      <c r="Q40" s="80"/>
      <c r="R40" s="81"/>
      <c r="S40" s="90" t="s">
        <v>55</v>
      </c>
      <c r="T40" s="91"/>
      <c r="U40" s="91"/>
      <c r="V40" s="91"/>
      <c r="W40" s="92"/>
    </row>
    <row r="41" spans="10:23" x14ac:dyDescent="0.25">
      <c r="J41" s="82"/>
      <c r="K41" s="83"/>
      <c r="L41" s="83"/>
      <c r="M41" s="83"/>
      <c r="N41" s="83"/>
      <c r="O41" s="83"/>
      <c r="P41" s="83"/>
      <c r="Q41" s="83"/>
      <c r="R41" s="84"/>
      <c r="S41" s="93">
        <v>42773</v>
      </c>
      <c r="T41" s="94"/>
      <c r="U41" s="94"/>
      <c r="V41" s="94"/>
      <c r="W41" s="95"/>
    </row>
    <row r="42" spans="10:23" x14ac:dyDescent="0.25">
      <c r="J42" s="76" t="s">
        <v>154</v>
      </c>
      <c r="K42" s="77"/>
      <c r="L42" s="77"/>
      <c r="M42" s="77"/>
      <c r="N42" s="77"/>
      <c r="O42" s="77"/>
      <c r="P42" s="77"/>
      <c r="Q42" s="77"/>
      <c r="R42" s="78"/>
      <c r="S42" s="85">
        <v>7</v>
      </c>
      <c r="T42" s="86"/>
      <c r="U42" s="87"/>
      <c r="V42" s="88" t="s">
        <v>42</v>
      </c>
      <c r="W42" s="89"/>
    </row>
    <row r="43" spans="10:23" x14ac:dyDescent="0.25">
      <c r="J43" s="79"/>
      <c r="K43" s="80"/>
      <c r="L43" s="80"/>
      <c r="M43" s="80"/>
      <c r="N43" s="80"/>
      <c r="O43" s="80"/>
      <c r="P43" s="80"/>
      <c r="Q43" s="80"/>
      <c r="R43" s="81"/>
      <c r="S43" s="90" t="s">
        <v>55</v>
      </c>
      <c r="T43" s="91"/>
      <c r="U43" s="91"/>
      <c r="V43" s="91"/>
      <c r="W43" s="92"/>
    </row>
    <row r="44" spans="10:23" x14ac:dyDescent="0.25">
      <c r="J44" s="82"/>
      <c r="K44" s="83"/>
      <c r="L44" s="83"/>
      <c r="M44" s="83"/>
      <c r="N44" s="83"/>
      <c r="O44" s="83"/>
      <c r="P44" s="83"/>
      <c r="Q44" s="83"/>
      <c r="R44" s="84"/>
      <c r="S44" s="93">
        <v>42773</v>
      </c>
      <c r="T44" s="94"/>
      <c r="U44" s="94"/>
      <c r="V44" s="94"/>
      <c r="W44" s="95"/>
    </row>
    <row r="45" spans="10:23" x14ac:dyDescent="0.25">
      <c r="J45" s="76" t="s">
        <v>153</v>
      </c>
      <c r="K45" s="77"/>
      <c r="L45" s="77"/>
      <c r="M45" s="77"/>
      <c r="N45" s="77"/>
      <c r="O45" s="77"/>
      <c r="P45" s="77"/>
      <c r="Q45" s="77"/>
      <c r="R45" s="78"/>
      <c r="S45" s="85">
        <v>0.95</v>
      </c>
      <c r="T45" s="86"/>
      <c r="U45" s="87"/>
      <c r="V45" s="88" t="s">
        <v>42</v>
      </c>
      <c r="W45" s="89"/>
    </row>
    <row r="46" spans="10:23" x14ac:dyDescent="0.25">
      <c r="J46" s="79"/>
      <c r="K46" s="80"/>
      <c r="L46" s="80"/>
      <c r="M46" s="80"/>
      <c r="N46" s="80"/>
      <c r="O46" s="80"/>
      <c r="P46" s="80"/>
      <c r="Q46" s="80"/>
      <c r="R46" s="81"/>
      <c r="S46" s="90" t="s">
        <v>55</v>
      </c>
      <c r="T46" s="91"/>
      <c r="U46" s="91"/>
      <c r="V46" s="91"/>
      <c r="W46" s="92"/>
    </row>
    <row r="47" spans="10:23" x14ac:dyDescent="0.25">
      <c r="J47" s="82"/>
      <c r="K47" s="83"/>
      <c r="L47" s="83"/>
      <c r="M47" s="83"/>
      <c r="N47" s="83"/>
      <c r="O47" s="83"/>
      <c r="P47" s="83"/>
      <c r="Q47" s="83"/>
      <c r="R47" s="84"/>
      <c r="S47" s="93">
        <v>42773</v>
      </c>
      <c r="T47" s="94"/>
      <c r="U47" s="94"/>
      <c r="V47" s="94"/>
      <c r="W47" s="95"/>
    </row>
    <row r="48" spans="10:23" x14ac:dyDescent="0.25">
      <c r="J48" s="76" t="s">
        <v>152</v>
      </c>
      <c r="K48" s="77"/>
      <c r="L48" s="77"/>
      <c r="M48" s="77"/>
      <c r="N48" s="77"/>
      <c r="O48" s="77"/>
      <c r="P48" s="77"/>
      <c r="Q48" s="77"/>
      <c r="R48" s="78"/>
      <c r="S48" s="85">
        <v>17.03</v>
      </c>
      <c r="T48" s="86"/>
      <c r="U48" s="87"/>
      <c r="V48" s="88" t="s">
        <v>46</v>
      </c>
      <c r="W48" s="89"/>
    </row>
    <row r="49" spans="10:28" x14ac:dyDescent="0.25">
      <c r="J49" s="79"/>
      <c r="K49" s="80"/>
      <c r="L49" s="80"/>
      <c r="M49" s="80"/>
      <c r="N49" s="80"/>
      <c r="O49" s="80"/>
      <c r="P49" s="80"/>
      <c r="Q49" s="80"/>
      <c r="R49" s="81"/>
      <c r="S49" s="90" t="s">
        <v>55</v>
      </c>
      <c r="T49" s="91"/>
      <c r="U49" s="91"/>
      <c r="V49" s="91"/>
      <c r="W49" s="92"/>
    </row>
    <row r="50" spans="10:28" x14ac:dyDescent="0.25">
      <c r="J50" s="82"/>
      <c r="K50" s="83"/>
      <c r="L50" s="83"/>
      <c r="M50" s="83"/>
      <c r="N50" s="83"/>
      <c r="O50" s="83"/>
      <c r="P50" s="83"/>
      <c r="Q50" s="83"/>
      <c r="R50" s="84"/>
      <c r="S50" s="93">
        <v>42773</v>
      </c>
      <c r="T50" s="94"/>
      <c r="U50" s="94"/>
      <c r="V50" s="94"/>
      <c r="W50" s="95"/>
    </row>
    <row r="51" spans="10:28" x14ac:dyDescent="0.25">
      <c r="J51" s="76" t="s">
        <v>151</v>
      </c>
      <c r="K51" s="77"/>
      <c r="L51" s="77"/>
      <c r="M51" s="77"/>
      <c r="N51" s="77"/>
      <c r="O51" s="77"/>
      <c r="P51" s="77"/>
      <c r="Q51" s="77"/>
      <c r="R51" s="78"/>
      <c r="S51" s="85">
        <v>5.6</v>
      </c>
      <c r="T51" s="86"/>
      <c r="U51" s="87"/>
      <c r="V51" s="88" t="s">
        <v>42</v>
      </c>
      <c r="W51" s="89"/>
    </row>
    <row r="52" spans="10:28" x14ac:dyDescent="0.25">
      <c r="J52" s="79"/>
      <c r="K52" s="80"/>
      <c r="L52" s="80"/>
      <c r="M52" s="80"/>
      <c r="N52" s="80"/>
      <c r="O52" s="80"/>
      <c r="P52" s="80"/>
      <c r="Q52" s="80"/>
      <c r="R52" s="81"/>
      <c r="S52" s="90" t="s">
        <v>52</v>
      </c>
      <c r="T52" s="91"/>
      <c r="U52" s="91"/>
      <c r="V52" s="91"/>
      <c r="W52" s="92"/>
    </row>
    <row r="53" spans="10:28" x14ac:dyDescent="0.25">
      <c r="J53" s="82"/>
      <c r="K53" s="83"/>
      <c r="L53" s="83"/>
      <c r="M53" s="83"/>
      <c r="N53" s="83"/>
      <c r="O53" s="83"/>
      <c r="P53" s="83"/>
      <c r="Q53" s="83"/>
      <c r="R53" s="84"/>
      <c r="S53" s="93">
        <v>42772</v>
      </c>
      <c r="T53" s="94"/>
      <c r="U53" s="94"/>
      <c r="V53" s="94"/>
      <c r="W53" s="95"/>
    </row>
    <row r="54" spans="10:28" x14ac:dyDescent="0.25">
      <c r="J54" s="76" t="s">
        <v>150</v>
      </c>
      <c r="K54" s="77"/>
      <c r="L54" s="77"/>
      <c r="M54" s="77"/>
      <c r="N54" s="77"/>
      <c r="O54" s="77"/>
      <c r="P54" s="77"/>
      <c r="Q54" s="77"/>
      <c r="R54" s="78"/>
      <c r="S54" s="85">
        <v>8.19</v>
      </c>
      <c r="T54" s="86"/>
      <c r="U54" s="87"/>
      <c r="V54" s="88" t="s">
        <v>42</v>
      </c>
      <c r="W54" s="89"/>
      <c r="X54" s="85">
        <v>12.37</v>
      </c>
      <c r="Y54" s="86"/>
      <c r="Z54" s="87"/>
      <c r="AA54" s="88" t="s">
        <v>42</v>
      </c>
      <c r="AB54" s="89"/>
    </row>
    <row r="55" spans="10:28" x14ac:dyDescent="0.25">
      <c r="J55" s="79"/>
      <c r="K55" s="80"/>
      <c r="L55" s="80"/>
      <c r="M55" s="80"/>
      <c r="N55" s="80"/>
      <c r="O55" s="80"/>
      <c r="P55" s="80"/>
      <c r="Q55" s="80"/>
      <c r="R55" s="81"/>
      <c r="S55" s="90" t="s">
        <v>52</v>
      </c>
      <c r="T55" s="91"/>
      <c r="U55" s="91"/>
      <c r="V55" s="91"/>
      <c r="W55" s="92"/>
      <c r="X55" s="90" t="s">
        <v>52</v>
      </c>
      <c r="Y55" s="91"/>
      <c r="Z55" s="91"/>
      <c r="AA55" s="91"/>
      <c r="AB55" s="92"/>
    </row>
    <row r="56" spans="10:28" x14ac:dyDescent="0.25">
      <c r="J56" s="82"/>
      <c r="K56" s="83"/>
      <c r="L56" s="83"/>
      <c r="M56" s="83"/>
      <c r="N56" s="83"/>
      <c r="O56" s="83"/>
      <c r="P56" s="83"/>
      <c r="Q56" s="83"/>
      <c r="R56" s="84"/>
      <c r="S56" s="93">
        <v>42773</v>
      </c>
      <c r="T56" s="94"/>
      <c r="U56" s="94"/>
      <c r="V56" s="94"/>
      <c r="W56" s="95"/>
      <c r="X56" s="93">
        <v>42772</v>
      </c>
      <c r="Y56" s="94"/>
      <c r="Z56" s="94"/>
      <c r="AA56" s="94"/>
      <c r="AB56" s="95"/>
    </row>
    <row r="57" spans="10:28" x14ac:dyDescent="0.25">
      <c r="J57" s="76" t="s">
        <v>149</v>
      </c>
      <c r="K57" s="77"/>
      <c r="L57" s="77"/>
      <c r="M57" s="77"/>
      <c r="N57" s="77"/>
      <c r="O57" s="77"/>
      <c r="P57" s="77"/>
      <c r="Q57" s="77"/>
      <c r="R57" s="78"/>
      <c r="S57" s="85">
        <v>4.55</v>
      </c>
      <c r="T57" s="86"/>
      <c r="U57" s="87"/>
      <c r="V57" s="88" t="s">
        <v>42</v>
      </c>
      <c r="W57" s="89"/>
    </row>
    <row r="58" spans="10:28" x14ac:dyDescent="0.25">
      <c r="J58" s="79"/>
      <c r="K58" s="80"/>
      <c r="L58" s="80"/>
      <c r="M58" s="80"/>
      <c r="N58" s="80"/>
      <c r="O58" s="80"/>
      <c r="P58" s="80"/>
      <c r="Q58" s="80"/>
      <c r="R58" s="81"/>
      <c r="S58" s="90" t="s">
        <v>52</v>
      </c>
      <c r="T58" s="91"/>
      <c r="U58" s="91"/>
      <c r="V58" s="91"/>
      <c r="W58" s="92"/>
    </row>
    <row r="59" spans="10:28" x14ac:dyDescent="0.25">
      <c r="J59" s="82"/>
      <c r="K59" s="83"/>
      <c r="L59" s="83"/>
      <c r="M59" s="83"/>
      <c r="N59" s="83"/>
      <c r="O59" s="83"/>
      <c r="P59" s="83"/>
      <c r="Q59" s="83"/>
      <c r="R59" s="84"/>
      <c r="S59" s="93">
        <v>42772</v>
      </c>
      <c r="T59" s="94"/>
      <c r="U59" s="94"/>
      <c r="V59" s="94"/>
      <c r="W59" s="95"/>
    </row>
    <row r="60" spans="10:28" x14ac:dyDescent="0.25">
      <c r="J60" s="76" t="s">
        <v>148</v>
      </c>
      <c r="K60" s="77"/>
      <c r="L60" s="77"/>
      <c r="M60" s="77"/>
      <c r="N60" s="77"/>
      <c r="O60" s="77"/>
      <c r="P60" s="77"/>
      <c r="Q60" s="77"/>
      <c r="R60" s="78"/>
      <c r="S60" s="85">
        <v>0.2</v>
      </c>
      <c r="T60" s="86"/>
      <c r="U60" s="87"/>
      <c r="V60" s="88" t="s">
        <v>46</v>
      </c>
      <c r="W60" s="89"/>
    </row>
    <row r="61" spans="10:28" x14ac:dyDescent="0.25">
      <c r="J61" s="79"/>
      <c r="K61" s="80"/>
      <c r="L61" s="80"/>
      <c r="M61" s="80"/>
      <c r="N61" s="80"/>
      <c r="O61" s="80"/>
      <c r="P61" s="80"/>
      <c r="Q61" s="80"/>
      <c r="R61" s="81"/>
      <c r="S61" s="90" t="s">
        <v>52</v>
      </c>
      <c r="T61" s="91"/>
      <c r="U61" s="91"/>
      <c r="V61" s="91"/>
      <c r="W61" s="92"/>
    </row>
    <row r="62" spans="10:28" x14ac:dyDescent="0.25">
      <c r="J62" s="82"/>
      <c r="K62" s="83"/>
      <c r="L62" s="83"/>
      <c r="M62" s="83"/>
      <c r="N62" s="83"/>
      <c r="O62" s="83"/>
      <c r="P62" s="83"/>
      <c r="Q62" s="83"/>
      <c r="R62" s="84"/>
      <c r="S62" s="93">
        <v>42772</v>
      </c>
      <c r="T62" s="94"/>
      <c r="U62" s="94"/>
      <c r="V62" s="94"/>
      <c r="W62" s="95"/>
    </row>
    <row r="63" spans="10:28" x14ac:dyDescent="0.25">
      <c r="J63" s="76" t="s">
        <v>147</v>
      </c>
      <c r="K63" s="77"/>
      <c r="L63" s="77"/>
      <c r="M63" s="77"/>
      <c r="N63" s="77"/>
      <c r="O63" s="77"/>
      <c r="P63" s="77"/>
      <c r="Q63" s="77"/>
      <c r="R63" s="78"/>
      <c r="S63" s="85">
        <v>6.8</v>
      </c>
      <c r="T63" s="86"/>
      <c r="U63" s="87"/>
      <c r="V63" s="88" t="s">
        <v>42</v>
      </c>
      <c r="W63" s="89"/>
    </row>
    <row r="64" spans="10:28" x14ac:dyDescent="0.25">
      <c r="J64" s="79"/>
      <c r="K64" s="80"/>
      <c r="L64" s="80"/>
      <c r="M64" s="80"/>
      <c r="N64" s="80"/>
      <c r="O64" s="80"/>
      <c r="P64" s="80"/>
      <c r="Q64" s="80"/>
      <c r="R64" s="81"/>
      <c r="S64" s="90" t="s">
        <v>52</v>
      </c>
      <c r="T64" s="91"/>
      <c r="U64" s="91"/>
      <c r="V64" s="91"/>
      <c r="W64" s="92"/>
    </row>
    <row r="65" spans="10:23" x14ac:dyDescent="0.25">
      <c r="J65" s="82"/>
      <c r="K65" s="83"/>
      <c r="L65" s="83"/>
      <c r="M65" s="83"/>
      <c r="N65" s="83"/>
      <c r="O65" s="83"/>
      <c r="P65" s="83"/>
      <c r="Q65" s="83"/>
      <c r="R65" s="84"/>
      <c r="S65" s="93">
        <v>42772</v>
      </c>
      <c r="T65" s="94"/>
      <c r="U65" s="94"/>
      <c r="V65" s="94"/>
      <c r="W65" s="95"/>
    </row>
    <row r="66" spans="10:23" x14ac:dyDescent="0.25">
      <c r="J66" s="76" t="s">
        <v>146</v>
      </c>
      <c r="K66" s="77"/>
      <c r="L66" s="77"/>
      <c r="M66" s="77"/>
      <c r="N66" s="77"/>
      <c r="O66" s="77"/>
      <c r="P66" s="77"/>
      <c r="Q66" s="77"/>
      <c r="R66" s="78"/>
      <c r="S66" s="85">
        <v>13.1</v>
      </c>
      <c r="T66" s="86"/>
      <c r="U66" s="87"/>
      <c r="V66" s="88" t="s">
        <v>42</v>
      </c>
      <c r="W66" s="89"/>
    </row>
    <row r="67" spans="10:23" x14ac:dyDescent="0.25">
      <c r="J67" s="79"/>
      <c r="K67" s="80"/>
      <c r="L67" s="80"/>
      <c r="M67" s="80"/>
      <c r="N67" s="80"/>
      <c r="O67" s="80"/>
      <c r="P67" s="80"/>
      <c r="Q67" s="80"/>
      <c r="R67" s="81"/>
      <c r="S67" s="90" t="s">
        <v>52</v>
      </c>
      <c r="T67" s="91"/>
      <c r="U67" s="91"/>
      <c r="V67" s="91"/>
      <c r="W67" s="92"/>
    </row>
    <row r="68" spans="10:23" x14ac:dyDescent="0.25">
      <c r="J68" s="82"/>
      <c r="K68" s="83"/>
      <c r="L68" s="83"/>
      <c r="M68" s="83"/>
      <c r="N68" s="83"/>
      <c r="O68" s="83"/>
      <c r="P68" s="83"/>
      <c r="Q68" s="83"/>
      <c r="R68" s="84"/>
      <c r="S68" s="93">
        <v>42772</v>
      </c>
      <c r="T68" s="94"/>
      <c r="U68" s="94"/>
      <c r="V68" s="94"/>
      <c r="W68" s="95"/>
    </row>
    <row r="69" spans="10:23" x14ac:dyDescent="0.25">
      <c r="J69" s="76" t="s">
        <v>145</v>
      </c>
      <c r="K69" s="77"/>
      <c r="L69" s="77"/>
      <c r="M69" s="77"/>
      <c r="N69" s="77"/>
      <c r="O69" s="77"/>
      <c r="P69" s="77"/>
      <c r="Q69" s="77"/>
      <c r="R69" s="78"/>
      <c r="S69" s="85">
        <v>9.52</v>
      </c>
      <c r="T69" s="86"/>
      <c r="U69" s="87"/>
      <c r="V69" s="88" t="s">
        <v>42</v>
      </c>
      <c r="W69" s="89"/>
    </row>
    <row r="70" spans="10:23" x14ac:dyDescent="0.25">
      <c r="J70" s="79"/>
      <c r="K70" s="80"/>
      <c r="L70" s="80"/>
      <c r="M70" s="80"/>
      <c r="N70" s="80"/>
      <c r="O70" s="80"/>
      <c r="P70" s="80"/>
      <c r="Q70" s="80"/>
      <c r="R70" s="81"/>
      <c r="S70" s="90" t="s">
        <v>52</v>
      </c>
      <c r="T70" s="91"/>
      <c r="U70" s="91"/>
      <c r="V70" s="91"/>
      <c r="W70" s="92"/>
    </row>
    <row r="71" spans="10:23" x14ac:dyDescent="0.25">
      <c r="J71" s="82"/>
      <c r="K71" s="83"/>
      <c r="L71" s="83"/>
      <c r="M71" s="83"/>
      <c r="N71" s="83"/>
      <c r="O71" s="83"/>
      <c r="P71" s="83"/>
      <c r="Q71" s="83"/>
      <c r="R71" s="84"/>
      <c r="S71" s="93">
        <v>42772</v>
      </c>
      <c r="T71" s="94"/>
      <c r="U71" s="94"/>
      <c r="V71" s="94"/>
      <c r="W71" s="95"/>
    </row>
    <row r="72" spans="10:23" x14ac:dyDescent="0.25">
      <c r="J72" s="76" t="s">
        <v>144</v>
      </c>
      <c r="K72" s="77"/>
      <c r="L72" s="77"/>
      <c r="M72" s="77"/>
      <c r="N72" s="77"/>
      <c r="O72" s="77"/>
      <c r="P72" s="77"/>
      <c r="Q72" s="77"/>
      <c r="R72" s="78"/>
      <c r="S72" s="85">
        <v>8.2200000000000006</v>
      </c>
      <c r="T72" s="86"/>
      <c r="U72" s="87"/>
      <c r="V72" s="88" t="s">
        <v>42</v>
      </c>
      <c r="W72" s="89"/>
    </row>
    <row r="73" spans="10:23" x14ac:dyDescent="0.25">
      <c r="J73" s="79"/>
      <c r="K73" s="80"/>
      <c r="L73" s="80"/>
      <c r="M73" s="80"/>
      <c r="N73" s="80"/>
      <c r="O73" s="80"/>
      <c r="P73" s="80"/>
      <c r="Q73" s="80"/>
      <c r="R73" s="81"/>
      <c r="S73" s="90" t="s">
        <v>52</v>
      </c>
      <c r="T73" s="91"/>
      <c r="U73" s="91"/>
      <c r="V73" s="91"/>
      <c r="W73" s="92"/>
    </row>
    <row r="74" spans="10:23" x14ac:dyDescent="0.25">
      <c r="J74" s="82"/>
      <c r="K74" s="83"/>
      <c r="L74" s="83"/>
      <c r="M74" s="83"/>
      <c r="N74" s="83"/>
      <c r="O74" s="83"/>
      <c r="P74" s="83"/>
      <c r="Q74" s="83"/>
      <c r="R74" s="84"/>
      <c r="S74" s="93">
        <v>42772</v>
      </c>
      <c r="T74" s="94"/>
      <c r="U74" s="94"/>
      <c r="V74" s="94"/>
      <c r="W74" s="95"/>
    </row>
    <row r="75" spans="10:23" x14ac:dyDescent="0.25">
      <c r="J75" s="76" t="s">
        <v>143</v>
      </c>
      <c r="K75" s="77"/>
      <c r="L75" s="77"/>
      <c r="M75" s="77"/>
      <c r="N75" s="77"/>
      <c r="O75" s="77"/>
      <c r="P75" s="77"/>
      <c r="Q75" s="77"/>
      <c r="R75" s="78"/>
      <c r="S75" s="85">
        <v>9.5</v>
      </c>
      <c r="T75" s="86"/>
      <c r="U75" s="87"/>
      <c r="V75" s="88" t="s">
        <v>42</v>
      </c>
      <c r="W75" s="89"/>
    </row>
    <row r="76" spans="10:23" x14ac:dyDescent="0.25">
      <c r="J76" s="79"/>
      <c r="K76" s="80"/>
      <c r="L76" s="80"/>
      <c r="M76" s="80"/>
      <c r="N76" s="80"/>
      <c r="O76" s="80"/>
      <c r="P76" s="80"/>
      <c r="Q76" s="80"/>
      <c r="R76" s="81"/>
      <c r="S76" s="90" t="s">
        <v>52</v>
      </c>
      <c r="T76" s="91"/>
      <c r="U76" s="91"/>
      <c r="V76" s="91"/>
      <c r="W76" s="92"/>
    </row>
    <row r="77" spans="10:23" x14ac:dyDescent="0.25">
      <c r="J77" s="82"/>
      <c r="K77" s="83"/>
      <c r="L77" s="83"/>
      <c r="M77" s="83"/>
      <c r="N77" s="83"/>
      <c r="O77" s="83"/>
      <c r="P77" s="83"/>
      <c r="Q77" s="83"/>
      <c r="R77" s="84"/>
      <c r="S77" s="93">
        <v>42772</v>
      </c>
      <c r="T77" s="94"/>
      <c r="U77" s="94"/>
      <c r="V77" s="94"/>
      <c r="W77" s="95"/>
    </row>
    <row r="78" spans="10:23" x14ac:dyDescent="0.25">
      <c r="J78" s="76" t="s">
        <v>142</v>
      </c>
      <c r="K78" s="77"/>
      <c r="L78" s="77"/>
      <c r="M78" s="77"/>
      <c r="N78" s="77"/>
      <c r="O78" s="77"/>
      <c r="P78" s="77"/>
      <c r="Q78" s="77"/>
      <c r="R78" s="78"/>
      <c r="S78" s="85">
        <v>2.5</v>
      </c>
      <c r="T78" s="86"/>
      <c r="U78" s="87"/>
      <c r="V78" s="88" t="s">
        <v>43</v>
      </c>
      <c r="W78" s="89"/>
    </row>
    <row r="79" spans="10:23" x14ac:dyDescent="0.25">
      <c r="J79" s="79"/>
      <c r="K79" s="80"/>
      <c r="L79" s="80"/>
      <c r="M79" s="80"/>
      <c r="N79" s="80"/>
      <c r="O79" s="80"/>
      <c r="P79" s="80"/>
      <c r="Q79" s="80"/>
      <c r="R79" s="81"/>
      <c r="S79" s="90" t="s">
        <v>52</v>
      </c>
      <c r="T79" s="91"/>
      <c r="U79" s="91"/>
      <c r="V79" s="91"/>
      <c r="W79" s="92"/>
    </row>
    <row r="80" spans="10:23" x14ac:dyDescent="0.25">
      <c r="J80" s="82"/>
      <c r="K80" s="83"/>
      <c r="L80" s="83"/>
      <c r="M80" s="83"/>
      <c r="N80" s="83"/>
      <c r="O80" s="83"/>
      <c r="P80" s="83"/>
      <c r="Q80" s="83"/>
      <c r="R80" s="84"/>
      <c r="S80" s="93">
        <v>42772</v>
      </c>
      <c r="T80" s="94"/>
      <c r="U80" s="94"/>
      <c r="V80" s="94"/>
      <c r="W80" s="95"/>
    </row>
    <row r="81" spans="10:28" x14ac:dyDescent="0.25">
      <c r="J81" s="76" t="s">
        <v>141</v>
      </c>
      <c r="K81" s="77"/>
      <c r="L81" s="77"/>
      <c r="M81" s="77"/>
      <c r="N81" s="77"/>
      <c r="O81" s="77"/>
      <c r="P81" s="77"/>
      <c r="Q81" s="77"/>
      <c r="R81" s="78"/>
      <c r="S81" s="85">
        <v>4.5999999999999996</v>
      </c>
      <c r="T81" s="86"/>
      <c r="U81" s="87"/>
      <c r="V81" s="88" t="s">
        <v>42</v>
      </c>
      <c r="W81" s="89"/>
    </row>
    <row r="82" spans="10:28" x14ac:dyDescent="0.25">
      <c r="J82" s="79"/>
      <c r="K82" s="80"/>
      <c r="L82" s="80"/>
      <c r="M82" s="80"/>
      <c r="N82" s="80"/>
      <c r="O82" s="80"/>
      <c r="P82" s="80"/>
      <c r="Q82" s="80"/>
      <c r="R82" s="81"/>
      <c r="S82" s="90" t="s">
        <v>53</v>
      </c>
      <c r="T82" s="91"/>
      <c r="U82" s="91"/>
      <c r="V82" s="91"/>
      <c r="W82" s="92"/>
    </row>
    <row r="83" spans="10:28" x14ac:dyDescent="0.25">
      <c r="J83" s="82"/>
      <c r="K83" s="83"/>
      <c r="L83" s="83"/>
      <c r="M83" s="83"/>
      <c r="N83" s="83"/>
      <c r="O83" s="83"/>
      <c r="P83" s="83"/>
      <c r="Q83" s="83"/>
      <c r="R83" s="84"/>
      <c r="S83" s="93">
        <v>42772</v>
      </c>
      <c r="T83" s="94"/>
      <c r="U83" s="94"/>
      <c r="V83" s="94"/>
      <c r="W83" s="95"/>
    </row>
    <row r="84" spans="10:28" x14ac:dyDescent="0.25">
      <c r="J84" s="76" t="s">
        <v>140</v>
      </c>
      <c r="K84" s="77"/>
      <c r="L84" s="77"/>
      <c r="M84" s="77"/>
      <c r="N84" s="77"/>
      <c r="O84" s="77"/>
      <c r="P84" s="77"/>
      <c r="Q84" s="77"/>
      <c r="R84" s="78"/>
      <c r="S84" s="85">
        <v>17.989999999999998</v>
      </c>
      <c r="T84" s="86"/>
      <c r="U84" s="87"/>
      <c r="V84" s="88" t="s">
        <v>42</v>
      </c>
      <c r="W84" s="89"/>
      <c r="X84" s="85">
        <v>22</v>
      </c>
      <c r="Y84" s="86"/>
      <c r="Z84" s="87"/>
      <c r="AA84" s="88" t="s">
        <v>42</v>
      </c>
      <c r="AB84" s="89"/>
    </row>
    <row r="85" spans="10:28" x14ac:dyDescent="0.25">
      <c r="J85" s="79"/>
      <c r="K85" s="80"/>
      <c r="L85" s="80"/>
      <c r="M85" s="80"/>
      <c r="N85" s="80"/>
      <c r="O85" s="80"/>
      <c r="P85" s="80"/>
      <c r="Q85" s="80"/>
      <c r="R85" s="81"/>
      <c r="S85" s="90" t="s">
        <v>52</v>
      </c>
      <c r="T85" s="91"/>
      <c r="U85" s="91"/>
      <c r="V85" s="91"/>
      <c r="W85" s="92"/>
      <c r="X85" s="90" t="s">
        <v>52</v>
      </c>
      <c r="Y85" s="91"/>
      <c r="Z85" s="91"/>
      <c r="AA85" s="91"/>
      <c r="AB85" s="92"/>
    </row>
    <row r="86" spans="10:28" x14ac:dyDescent="0.25">
      <c r="J86" s="82"/>
      <c r="K86" s="83"/>
      <c r="L86" s="83"/>
      <c r="M86" s="83"/>
      <c r="N86" s="83"/>
      <c r="O86" s="83"/>
      <c r="P86" s="83"/>
      <c r="Q86" s="83"/>
      <c r="R86" s="84"/>
      <c r="S86" s="93">
        <v>42773</v>
      </c>
      <c r="T86" s="94"/>
      <c r="U86" s="94"/>
      <c r="V86" s="94"/>
      <c r="W86" s="95"/>
      <c r="X86" s="93">
        <v>42772</v>
      </c>
      <c r="Y86" s="94"/>
      <c r="Z86" s="94"/>
      <c r="AA86" s="94"/>
      <c r="AB86" s="95"/>
    </row>
    <row r="87" spans="10:28" x14ac:dyDescent="0.25">
      <c r="J87" s="76" t="s">
        <v>139</v>
      </c>
      <c r="K87" s="77"/>
      <c r="L87" s="77"/>
      <c r="M87" s="77"/>
      <c r="N87" s="77"/>
      <c r="O87" s="77"/>
      <c r="P87" s="77"/>
      <c r="Q87" s="77"/>
      <c r="R87" s="78"/>
      <c r="S87" s="85">
        <v>28.7</v>
      </c>
      <c r="T87" s="86"/>
      <c r="U87" s="87"/>
      <c r="V87" s="88" t="s">
        <v>43</v>
      </c>
      <c r="W87" s="89"/>
    </row>
    <row r="88" spans="10:28" x14ac:dyDescent="0.25">
      <c r="J88" s="79"/>
      <c r="K88" s="80"/>
      <c r="L88" s="80"/>
      <c r="M88" s="80"/>
      <c r="N88" s="80"/>
      <c r="O88" s="80"/>
      <c r="P88" s="80"/>
      <c r="Q88" s="80"/>
      <c r="R88" s="81"/>
      <c r="S88" s="90" t="s">
        <v>52</v>
      </c>
      <c r="T88" s="91"/>
      <c r="U88" s="91"/>
      <c r="V88" s="91"/>
      <c r="W88" s="92"/>
    </row>
    <row r="89" spans="10:28" x14ac:dyDescent="0.25">
      <c r="J89" s="82"/>
      <c r="K89" s="83"/>
      <c r="L89" s="83"/>
      <c r="M89" s="83"/>
      <c r="N89" s="83"/>
      <c r="O89" s="83"/>
      <c r="P89" s="83"/>
      <c r="Q89" s="83"/>
      <c r="R89" s="84"/>
      <c r="S89" s="93">
        <v>42772</v>
      </c>
      <c r="T89" s="94"/>
      <c r="U89" s="94"/>
      <c r="V89" s="94"/>
      <c r="W89" s="95"/>
    </row>
    <row r="90" spans="10:28" x14ac:dyDescent="0.25">
      <c r="J90" s="76" t="s">
        <v>138</v>
      </c>
      <c r="K90" s="77"/>
      <c r="L90" s="77"/>
      <c r="M90" s="77"/>
      <c r="N90" s="77"/>
      <c r="O90" s="77"/>
      <c r="P90" s="77"/>
      <c r="Q90" s="77"/>
      <c r="R90" s="78"/>
      <c r="S90" s="85">
        <v>20.190000000000001</v>
      </c>
      <c r="T90" s="86"/>
      <c r="U90" s="87"/>
      <c r="V90" s="88" t="s">
        <v>42</v>
      </c>
      <c r="W90" s="89"/>
    </row>
    <row r="91" spans="10:28" x14ac:dyDescent="0.25">
      <c r="J91" s="79"/>
      <c r="K91" s="80"/>
      <c r="L91" s="80"/>
      <c r="M91" s="80"/>
      <c r="N91" s="80"/>
      <c r="O91" s="80"/>
      <c r="P91" s="80"/>
      <c r="Q91" s="80"/>
      <c r="R91" s="81"/>
      <c r="S91" s="90" t="s">
        <v>52</v>
      </c>
      <c r="T91" s="91"/>
      <c r="U91" s="91"/>
      <c r="V91" s="91"/>
      <c r="W91" s="92"/>
    </row>
    <row r="92" spans="10:28" x14ac:dyDescent="0.25">
      <c r="J92" s="82"/>
      <c r="K92" s="83"/>
      <c r="L92" s="83"/>
      <c r="M92" s="83"/>
      <c r="N92" s="83"/>
      <c r="O92" s="83"/>
      <c r="P92" s="83"/>
      <c r="Q92" s="83"/>
      <c r="R92" s="84"/>
      <c r="S92" s="93">
        <v>42772</v>
      </c>
      <c r="T92" s="94"/>
      <c r="U92" s="94"/>
      <c r="V92" s="94"/>
      <c r="W92" s="95"/>
    </row>
    <row r="93" spans="10:28" x14ac:dyDescent="0.25">
      <c r="J93" s="76" t="s">
        <v>137</v>
      </c>
      <c r="K93" s="77"/>
      <c r="L93" s="77"/>
      <c r="M93" s="77"/>
      <c r="N93" s="77"/>
      <c r="O93" s="77"/>
      <c r="P93" s="77"/>
      <c r="Q93" s="77"/>
      <c r="R93" s="78"/>
      <c r="S93" s="85">
        <v>3.8</v>
      </c>
      <c r="T93" s="86"/>
      <c r="U93" s="87"/>
      <c r="V93" s="88" t="s">
        <v>42</v>
      </c>
      <c r="W93" s="89"/>
    </row>
    <row r="94" spans="10:28" x14ac:dyDescent="0.25">
      <c r="J94" s="79"/>
      <c r="K94" s="80"/>
      <c r="L94" s="80"/>
      <c r="M94" s="80"/>
      <c r="N94" s="80"/>
      <c r="O94" s="80"/>
      <c r="P94" s="80"/>
      <c r="Q94" s="80"/>
      <c r="R94" s="81"/>
      <c r="S94" s="90" t="s">
        <v>53</v>
      </c>
      <c r="T94" s="91"/>
      <c r="U94" s="91"/>
      <c r="V94" s="91"/>
      <c r="W94" s="92"/>
    </row>
    <row r="95" spans="10:28" x14ac:dyDescent="0.25">
      <c r="J95" s="82"/>
      <c r="K95" s="83"/>
      <c r="L95" s="83"/>
      <c r="M95" s="83"/>
      <c r="N95" s="83"/>
      <c r="O95" s="83"/>
      <c r="P95" s="83"/>
      <c r="Q95" s="83"/>
      <c r="R95" s="84"/>
      <c r="S95" s="93">
        <v>42772</v>
      </c>
      <c r="T95" s="94"/>
      <c r="U95" s="94"/>
      <c r="V95" s="94"/>
      <c r="W95" s="95"/>
    </row>
    <row r="96" spans="10:28" x14ac:dyDescent="0.25">
      <c r="J96" s="76" t="s">
        <v>136</v>
      </c>
      <c r="K96" s="77"/>
      <c r="L96" s="77"/>
      <c r="M96" s="77"/>
      <c r="N96" s="77"/>
      <c r="O96" s="77"/>
      <c r="P96" s="77"/>
      <c r="Q96" s="77"/>
      <c r="R96" s="78"/>
      <c r="S96" s="85">
        <v>10.8</v>
      </c>
      <c r="T96" s="86"/>
      <c r="U96" s="87"/>
      <c r="V96" s="88" t="s">
        <v>42</v>
      </c>
      <c r="W96" s="89"/>
    </row>
    <row r="97" spans="10:28" x14ac:dyDescent="0.25">
      <c r="J97" s="79"/>
      <c r="K97" s="80"/>
      <c r="L97" s="80"/>
      <c r="M97" s="80"/>
      <c r="N97" s="80"/>
      <c r="O97" s="80"/>
      <c r="P97" s="80"/>
      <c r="Q97" s="80"/>
      <c r="R97" s="81"/>
      <c r="S97" s="90" t="s">
        <v>54</v>
      </c>
      <c r="T97" s="91"/>
      <c r="U97" s="91"/>
      <c r="V97" s="91"/>
      <c r="W97" s="92"/>
    </row>
    <row r="98" spans="10:28" x14ac:dyDescent="0.25">
      <c r="J98" s="82"/>
      <c r="K98" s="83"/>
      <c r="L98" s="83"/>
      <c r="M98" s="83"/>
      <c r="N98" s="83"/>
      <c r="O98" s="83"/>
      <c r="P98" s="83"/>
      <c r="Q98" s="83"/>
      <c r="R98" s="84"/>
      <c r="S98" s="93">
        <v>42772</v>
      </c>
      <c r="T98" s="94"/>
      <c r="U98" s="94"/>
      <c r="V98" s="94"/>
      <c r="W98" s="95"/>
    </row>
    <row r="99" spans="10:28" x14ac:dyDescent="0.25">
      <c r="J99" s="76" t="s">
        <v>135</v>
      </c>
      <c r="K99" s="77"/>
      <c r="L99" s="77"/>
      <c r="M99" s="77"/>
      <c r="N99" s="77"/>
      <c r="O99" s="77"/>
      <c r="P99" s="77"/>
      <c r="Q99" s="77"/>
      <c r="R99" s="78"/>
      <c r="S99" s="85">
        <v>1.2</v>
      </c>
      <c r="T99" s="86"/>
      <c r="U99" s="87"/>
      <c r="V99" s="88" t="s">
        <v>46</v>
      </c>
      <c r="W99" s="89"/>
    </row>
    <row r="100" spans="10:28" x14ac:dyDescent="0.25">
      <c r="J100" s="79"/>
      <c r="K100" s="80"/>
      <c r="L100" s="80"/>
      <c r="M100" s="80"/>
      <c r="N100" s="80"/>
      <c r="O100" s="80"/>
      <c r="P100" s="80"/>
      <c r="Q100" s="80"/>
      <c r="R100" s="81"/>
      <c r="S100" s="90" t="s">
        <v>53</v>
      </c>
      <c r="T100" s="91"/>
      <c r="U100" s="91"/>
      <c r="V100" s="91"/>
      <c r="W100" s="92"/>
    </row>
    <row r="101" spans="10:28" x14ac:dyDescent="0.25">
      <c r="J101" s="82"/>
      <c r="K101" s="83"/>
      <c r="L101" s="83"/>
      <c r="M101" s="83"/>
      <c r="N101" s="83"/>
      <c r="O101" s="83"/>
      <c r="P101" s="83"/>
      <c r="Q101" s="83"/>
      <c r="R101" s="84"/>
      <c r="S101" s="93">
        <v>42772</v>
      </c>
      <c r="T101" s="94"/>
      <c r="U101" s="94"/>
      <c r="V101" s="94"/>
      <c r="W101" s="95"/>
    </row>
    <row r="102" spans="10:28" x14ac:dyDescent="0.25">
      <c r="J102" s="76" t="s">
        <v>134</v>
      </c>
      <c r="K102" s="77"/>
      <c r="L102" s="77"/>
      <c r="M102" s="77"/>
      <c r="N102" s="77"/>
      <c r="O102" s="77"/>
      <c r="P102" s="77"/>
      <c r="Q102" s="77"/>
      <c r="R102" s="78"/>
      <c r="S102" s="85">
        <v>0.87</v>
      </c>
      <c r="T102" s="86"/>
      <c r="U102" s="87"/>
      <c r="V102" s="88" t="s">
        <v>43</v>
      </c>
      <c r="W102" s="89"/>
    </row>
    <row r="103" spans="10:28" x14ac:dyDescent="0.25">
      <c r="J103" s="79"/>
      <c r="K103" s="80"/>
      <c r="L103" s="80"/>
      <c r="M103" s="80"/>
      <c r="N103" s="80"/>
      <c r="O103" s="80"/>
      <c r="P103" s="80"/>
      <c r="Q103" s="80"/>
      <c r="R103" s="81"/>
      <c r="S103" s="90" t="s">
        <v>52</v>
      </c>
      <c r="T103" s="91"/>
      <c r="U103" s="91"/>
      <c r="V103" s="91"/>
      <c r="W103" s="92"/>
    </row>
    <row r="104" spans="10:28" x14ac:dyDescent="0.25">
      <c r="J104" s="82"/>
      <c r="K104" s="83"/>
      <c r="L104" s="83"/>
      <c r="M104" s="83"/>
      <c r="N104" s="83"/>
      <c r="O104" s="83"/>
      <c r="P104" s="83"/>
      <c r="Q104" s="83"/>
      <c r="R104" s="84"/>
      <c r="S104" s="93">
        <v>42745</v>
      </c>
      <c r="T104" s="94"/>
      <c r="U104" s="94"/>
      <c r="V104" s="94"/>
      <c r="W104" s="95"/>
    </row>
    <row r="105" spans="10:28" x14ac:dyDescent="0.25">
      <c r="J105" s="76" t="s">
        <v>133</v>
      </c>
      <c r="K105" s="77"/>
      <c r="L105" s="77"/>
      <c r="M105" s="77"/>
      <c r="N105" s="77"/>
      <c r="O105" s="77"/>
      <c r="P105" s="77"/>
      <c r="Q105" s="77"/>
      <c r="R105" s="78"/>
      <c r="S105" s="85">
        <v>3.98</v>
      </c>
      <c r="T105" s="86"/>
      <c r="U105" s="87"/>
      <c r="V105" s="88" t="s">
        <v>44</v>
      </c>
      <c r="W105" s="89"/>
    </row>
    <row r="106" spans="10:28" x14ac:dyDescent="0.25">
      <c r="J106" s="79"/>
      <c r="K106" s="80"/>
      <c r="L106" s="80"/>
      <c r="M106" s="80"/>
      <c r="N106" s="80"/>
      <c r="O106" s="80"/>
      <c r="P106" s="80"/>
      <c r="Q106" s="80"/>
      <c r="R106" s="81"/>
      <c r="S106" s="90" t="s">
        <v>52</v>
      </c>
      <c r="T106" s="91"/>
      <c r="U106" s="91"/>
      <c r="V106" s="91"/>
      <c r="W106" s="92"/>
    </row>
    <row r="107" spans="10:28" x14ac:dyDescent="0.25">
      <c r="J107" s="82"/>
      <c r="K107" s="83"/>
      <c r="L107" s="83"/>
      <c r="M107" s="83"/>
      <c r="N107" s="83"/>
      <c r="O107" s="83"/>
      <c r="P107" s="83"/>
      <c r="Q107" s="83"/>
      <c r="R107" s="84"/>
      <c r="S107" s="93">
        <v>42745</v>
      </c>
      <c r="T107" s="94"/>
      <c r="U107" s="94"/>
      <c r="V107" s="94"/>
      <c r="W107" s="95"/>
    </row>
    <row r="108" spans="10:28" x14ac:dyDescent="0.25">
      <c r="J108" s="76" t="s">
        <v>132</v>
      </c>
      <c r="K108" s="77"/>
      <c r="L108" s="77"/>
      <c r="M108" s="77"/>
      <c r="N108" s="77"/>
      <c r="O108" s="77"/>
      <c r="P108" s="77"/>
      <c r="Q108" s="77"/>
      <c r="R108" s="78"/>
      <c r="S108" s="85">
        <v>14.8</v>
      </c>
      <c r="T108" s="86"/>
      <c r="U108" s="87"/>
      <c r="V108" s="88" t="s">
        <v>42</v>
      </c>
      <c r="W108" s="89"/>
    </row>
    <row r="109" spans="10:28" x14ac:dyDescent="0.25">
      <c r="J109" s="79"/>
      <c r="K109" s="80"/>
      <c r="L109" s="80"/>
      <c r="M109" s="80"/>
      <c r="N109" s="80"/>
      <c r="O109" s="80"/>
      <c r="P109" s="80"/>
      <c r="Q109" s="80"/>
      <c r="R109" s="81"/>
      <c r="S109" s="90" t="s">
        <v>52</v>
      </c>
      <c r="T109" s="91"/>
      <c r="U109" s="91"/>
      <c r="V109" s="91"/>
      <c r="W109" s="92"/>
    </row>
    <row r="110" spans="10:28" x14ac:dyDescent="0.25">
      <c r="J110" s="82"/>
      <c r="K110" s="83"/>
      <c r="L110" s="83"/>
      <c r="M110" s="83"/>
      <c r="N110" s="83"/>
      <c r="O110" s="83"/>
      <c r="P110" s="83"/>
      <c r="Q110" s="83"/>
      <c r="R110" s="84"/>
      <c r="S110" s="93">
        <v>42766</v>
      </c>
      <c r="T110" s="94"/>
      <c r="U110" s="94"/>
      <c r="V110" s="94"/>
      <c r="W110" s="95"/>
    </row>
    <row r="111" spans="10:28" x14ac:dyDescent="0.25">
      <c r="J111" s="76" t="s">
        <v>131</v>
      </c>
      <c r="K111" s="77"/>
      <c r="L111" s="77"/>
      <c r="M111" s="77"/>
      <c r="N111" s="77"/>
      <c r="O111" s="77"/>
      <c r="P111" s="77"/>
      <c r="Q111" s="77"/>
      <c r="R111" s="78"/>
      <c r="S111" s="85">
        <v>1.49</v>
      </c>
      <c r="T111" s="86"/>
      <c r="U111" s="87"/>
      <c r="V111" s="88" t="s">
        <v>42</v>
      </c>
      <c r="W111" s="89"/>
      <c r="X111" s="85">
        <v>0.99</v>
      </c>
      <c r="Y111" s="86"/>
      <c r="Z111" s="87"/>
      <c r="AA111" s="88" t="s">
        <v>42</v>
      </c>
      <c r="AB111" s="89"/>
    </row>
    <row r="112" spans="10:28" x14ac:dyDescent="0.25">
      <c r="J112" s="79"/>
      <c r="K112" s="80"/>
      <c r="L112" s="80"/>
      <c r="M112" s="80"/>
      <c r="N112" s="80"/>
      <c r="O112" s="80"/>
      <c r="P112" s="80"/>
      <c r="Q112" s="80"/>
      <c r="R112" s="81"/>
      <c r="S112" s="90" t="s">
        <v>52</v>
      </c>
      <c r="T112" s="91"/>
      <c r="U112" s="91"/>
      <c r="V112" s="91"/>
      <c r="W112" s="92"/>
      <c r="X112" s="90" t="s">
        <v>52</v>
      </c>
      <c r="Y112" s="91"/>
      <c r="Z112" s="91"/>
      <c r="AA112" s="91"/>
      <c r="AB112" s="92"/>
    </row>
    <row r="113" spans="10:33" x14ac:dyDescent="0.25">
      <c r="J113" s="82"/>
      <c r="K113" s="83"/>
      <c r="L113" s="83"/>
      <c r="M113" s="83"/>
      <c r="N113" s="83"/>
      <c r="O113" s="83"/>
      <c r="P113" s="83"/>
      <c r="Q113" s="83"/>
      <c r="R113" s="84"/>
      <c r="S113" s="93">
        <v>42766</v>
      </c>
      <c r="T113" s="94"/>
      <c r="U113" s="94"/>
      <c r="V113" s="94"/>
      <c r="W113" s="95"/>
      <c r="X113" s="93">
        <v>42745</v>
      </c>
      <c r="Y113" s="94"/>
      <c r="Z113" s="94"/>
      <c r="AA113" s="94"/>
      <c r="AB113" s="95"/>
    </row>
    <row r="114" spans="10:33" x14ac:dyDescent="0.25">
      <c r="J114" s="76" t="s">
        <v>130</v>
      </c>
      <c r="K114" s="77"/>
      <c r="L114" s="77"/>
      <c r="M114" s="77"/>
      <c r="N114" s="77"/>
      <c r="O114" s="77"/>
      <c r="P114" s="77"/>
      <c r="Q114" s="77"/>
      <c r="R114" s="78"/>
      <c r="S114" s="85">
        <v>7.65</v>
      </c>
      <c r="T114" s="86"/>
      <c r="U114" s="87"/>
      <c r="V114" s="88" t="s">
        <v>42</v>
      </c>
      <c r="W114" s="89"/>
    </row>
    <row r="115" spans="10:33" x14ac:dyDescent="0.25">
      <c r="J115" s="79"/>
      <c r="K115" s="80"/>
      <c r="L115" s="80"/>
      <c r="M115" s="80"/>
      <c r="N115" s="80"/>
      <c r="O115" s="80"/>
      <c r="P115" s="80"/>
      <c r="Q115" s="80"/>
      <c r="R115" s="81"/>
      <c r="S115" s="90" t="s">
        <v>54</v>
      </c>
      <c r="T115" s="91"/>
      <c r="U115" s="91"/>
      <c r="V115" s="91"/>
      <c r="W115" s="92"/>
    </row>
    <row r="116" spans="10:33" x14ac:dyDescent="0.25">
      <c r="J116" s="82"/>
      <c r="K116" s="83"/>
      <c r="L116" s="83"/>
      <c r="M116" s="83"/>
      <c r="N116" s="83"/>
      <c r="O116" s="83"/>
      <c r="P116" s="83"/>
      <c r="Q116" s="83"/>
      <c r="R116" s="84"/>
      <c r="S116" s="93">
        <v>42769</v>
      </c>
      <c r="T116" s="94"/>
      <c r="U116" s="94"/>
      <c r="V116" s="94"/>
      <c r="W116" s="95"/>
    </row>
    <row r="117" spans="10:33" x14ac:dyDescent="0.25">
      <c r="J117" s="76" t="s">
        <v>129</v>
      </c>
      <c r="K117" s="77"/>
      <c r="L117" s="77"/>
      <c r="M117" s="77"/>
      <c r="N117" s="77"/>
      <c r="O117" s="77"/>
      <c r="P117" s="77"/>
      <c r="Q117" s="77"/>
      <c r="R117" s="78"/>
      <c r="S117" s="85">
        <v>0.67</v>
      </c>
      <c r="T117" s="86"/>
      <c r="U117" s="87"/>
      <c r="V117" s="88" t="s">
        <v>43</v>
      </c>
      <c r="W117" s="89"/>
    </row>
    <row r="118" spans="10:33" x14ac:dyDescent="0.25">
      <c r="J118" s="79"/>
      <c r="K118" s="80"/>
      <c r="L118" s="80"/>
      <c r="M118" s="80"/>
      <c r="N118" s="80"/>
      <c r="O118" s="80"/>
      <c r="P118" s="80"/>
      <c r="Q118" s="80"/>
      <c r="R118" s="81"/>
      <c r="S118" s="90" t="s">
        <v>54</v>
      </c>
      <c r="T118" s="91"/>
      <c r="U118" s="91"/>
      <c r="V118" s="91"/>
      <c r="W118" s="92"/>
    </row>
    <row r="119" spans="10:33" x14ac:dyDescent="0.25">
      <c r="J119" s="82"/>
      <c r="K119" s="83"/>
      <c r="L119" s="83"/>
      <c r="M119" s="83"/>
      <c r="N119" s="83"/>
      <c r="O119" s="83"/>
      <c r="P119" s="83"/>
      <c r="Q119" s="83"/>
      <c r="R119" s="84"/>
      <c r="S119" s="93">
        <v>42769</v>
      </c>
      <c r="T119" s="94"/>
      <c r="U119" s="94"/>
      <c r="V119" s="94"/>
      <c r="W119" s="95"/>
    </row>
    <row r="120" spans="10:33" x14ac:dyDescent="0.25">
      <c r="J120" s="76" t="s">
        <v>122</v>
      </c>
      <c r="K120" s="77"/>
      <c r="L120" s="77"/>
      <c r="M120" s="77"/>
      <c r="N120" s="77"/>
      <c r="O120" s="77"/>
      <c r="P120" s="77"/>
      <c r="Q120" s="77"/>
      <c r="R120" s="78"/>
      <c r="S120" s="85">
        <v>25</v>
      </c>
      <c r="T120" s="86"/>
      <c r="U120" s="87"/>
      <c r="V120" s="88" t="s">
        <v>43</v>
      </c>
      <c r="W120" s="89"/>
      <c r="X120" s="85">
        <v>21</v>
      </c>
      <c r="Y120" s="86"/>
      <c r="Z120" s="87"/>
      <c r="AA120" s="88" t="s">
        <v>43</v>
      </c>
      <c r="AB120" s="89"/>
    </row>
    <row r="121" spans="10:33" x14ac:dyDescent="0.25">
      <c r="J121" s="79"/>
      <c r="K121" s="80"/>
      <c r="L121" s="80"/>
      <c r="M121" s="80"/>
      <c r="N121" s="80"/>
      <c r="O121" s="80"/>
      <c r="P121" s="80"/>
      <c r="Q121" s="80"/>
      <c r="R121" s="81"/>
      <c r="S121" s="90" t="s">
        <v>52</v>
      </c>
      <c r="T121" s="91"/>
      <c r="U121" s="91"/>
      <c r="V121" s="91"/>
      <c r="W121" s="92"/>
      <c r="X121" s="90" t="s">
        <v>52</v>
      </c>
      <c r="Y121" s="91"/>
      <c r="Z121" s="91"/>
      <c r="AA121" s="91"/>
      <c r="AB121" s="92"/>
    </row>
    <row r="122" spans="10:33" x14ac:dyDescent="0.25">
      <c r="J122" s="82"/>
      <c r="K122" s="83"/>
      <c r="L122" s="83"/>
      <c r="M122" s="83"/>
      <c r="N122" s="83"/>
      <c r="O122" s="83"/>
      <c r="P122" s="83"/>
      <c r="Q122" s="83"/>
      <c r="R122" s="84"/>
      <c r="S122" s="93">
        <v>42772</v>
      </c>
      <c r="T122" s="94"/>
      <c r="U122" s="94"/>
      <c r="V122" s="94"/>
      <c r="W122" s="95"/>
      <c r="X122" s="93">
        <v>42767</v>
      </c>
      <c r="Y122" s="94"/>
      <c r="Z122" s="94"/>
      <c r="AA122" s="94"/>
      <c r="AB122" s="95"/>
    </row>
    <row r="123" spans="10:33" x14ac:dyDescent="0.25">
      <c r="J123" s="76" t="s">
        <v>121</v>
      </c>
      <c r="K123" s="77"/>
      <c r="L123" s="77"/>
      <c r="M123" s="77"/>
      <c r="N123" s="77"/>
      <c r="O123" s="77"/>
      <c r="P123" s="77"/>
      <c r="Q123" s="77"/>
      <c r="R123" s="78"/>
      <c r="S123" s="85">
        <v>0.97</v>
      </c>
      <c r="T123" s="86"/>
      <c r="U123" s="87"/>
      <c r="V123" s="88" t="s">
        <v>42</v>
      </c>
      <c r="W123" s="89"/>
    </row>
    <row r="124" spans="10:33" x14ac:dyDescent="0.25">
      <c r="J124" s="79"/>
      <c r="K124" s="80"/>
      <c r="L124" s="80"/>
      <c r="M124" s="80"/>
      <c r="N124" s="80"/>
      <c r="O124" s="80"/>
      <c r="P124" s="80"/>
      <c r="Q124" s="80"/>
      <c r="R124" s="81"/>
      <c r="S124" s="90" t="s">
        <v>53</v>
      </c>
      <c r="T124" s="91"/>
      <c r="U124" s="91"/>
      <c r="V124" s="91"/>
      <c r="W124" s="92"/>
    </row>
    <row r="125" spans="10:33" x14ac:dyDescent="0.25">
      <c r="J125" s="82"/>
      <c r="K125" s="83"/>
      <c r="L125" s="83"/>
      <c r="M125" s="83"/>
      <c r="N125" s="83"/>
      <c r="O125" s="83"/>
      <c r="P125" s="83"/>
      <c r="Q125" s="83"/>
      <c r="R125" s="84"/>
      <c r="S125" s="93">
        <v>42767</v>
      </c>
      <c r="T125" s="94"/>
      <c r="U125" s="94"/>
      <c r="V125" s="94"/>
      <c r="W125" s="95"/>
    </row>
    <row r="126" spans="10:33" x14ac:dyDescent="0.25">
      <c r="J126" s="76" t="s">
        <v>118</v>
      </c>
      <c r="K126" s="77"/>
      <c r="L126" s="77"/>
      <c r="M126" s="77"/>
      <c r="N126" s="77"/>
      <c r="O126" s="77"/>
      <c r="P126" s="77"/>
      <c r="Q126" s="77"/>
      <c r="R126" s="78"/>
      <c r="S126" s="108">
        <v>6.13</v>
      </c>
      <c r="T126" s="109"/>
      <c r="U126" s="110"/>
      <c r="V126" s="90" t="s">
        <v>43</v>
      </c>
      <c r="W126" s="92"/>
      <c r="X126" s="85">
        <v>5.95</v>
      </c>
      <c r="Y126" s="86"/>
      <c r="Z126" s="87"/>
      <c r="AA126" s="88" t="s">
        <v>43</v>
      </c>
      <c r="AB126" s="89"/>
      <c r="AC126" s="51"/>
      <c r="AD126" s="51"/>
      <c r="AE126" s="51"/>
      <c r="AF126" s="12"/>
      <c r="AG126" s="12"/>
    </row>
    <row r="127" spans="10:33" x14ac:dyDescent="0.25">
      <c r="J127" s="79"/>
      <c r="K127" s="80"/>
      <c r="L127" s="80"/>
      <c r="M127" s="80"/>
      <c r="N127" s="80"/>
      <c r="O127" s="80"/>
      <c r="P127" s="80"/>
      <c r="Q127" s="80"/>
      <c r="R127" s="81"/>
      <c r="S127" s="90" t="s">
        <v>52</v>
      </c>
      <c r="T127" s="91"/>
      <c r="U127" s="91"/>
      <c r="V127" s="91"/>
      <c r="W127" s="92"/>
      <c r="X127" s="90" t="s">
        <v>54</v>
      </c>
      <c r="Y127" s="91"/>
      <c r="Z127" s="91"/>
      <c r="AA127" s="91"/>
      <c r="AB127" s="92"/>
      <c r="AC127" s="12"/>
      <c r="AD127" s="12"/>
      <c r="AE127" s="12"/>
      <c r="AF127" s="12"/>
      <c r="AG127" s="12"/>
    </row>
    <row r="128" spans="10:33" x14ac:dyDescent="0.25">
      <c r="J128" s="82"/>
      <c r="K128" s="83"/>
      <c r="L128" s="83"/>
      <c r="M128" s="83"/>
      <c r="N128" s="83"/>
      <c r="O128" s="83"/>
      <c r="P128" s="83"/>
      <c r="Q128" s="83"/>
      <c r="R128" s="84"/>
      <c r="S128" s="93">
        <v>42752</v>
      </c>
      <c r="T128" s="94"/>
      <c r="U128" s="94"/>
      <c r="V128" s="94"/>
      <c r="W128" s="95"/>
      <c r="X128" s="93">
        <v>42748</v>
      </c>
      <c r="Y128" s="94"/>
      <c r="Z128" s="94"/>
      <c r="AA128" s="94"/>
      <c r="AB128" s="95"/>
      <c r="AC128" s="52"/>
      <c r="AD128" s="52"/>
      <c r="AE128" s="52"/>
      <c r="AF128" s="52"/>
      <c r="AG128" s="52"/>
    </row>
    <row r="129" spans="10:28" x14ac:dyDescent="0.25">
      <c r="J129" s="76" t="s">
        <v>110</v>
      </c>
      <c r="K129" s="77"/>
      <c r="L129" s="77"/>
      <c r="M129" s="77"/>
      <c r="N129" s="77"/>
      <c r="O129" s="77"/>
      <c r="P129" s="77"/>
      <c r="Q129" s="77"/>
      <c r="R129" s="78"/>
      <c r="S129" s="85">
        <v>1.24</v>
      </c>
      <c r="T129" s="86"/>
      <c r="U129" s="87"/>
      <c r="V129" s="88" t="s">
        <v>46</v>
      </c>
      <c r="W129" s="89"/>
    </row>
    <row r="130" spans="10:28" x14ac:dyDescent="0.25">
      <c r="J130" s="79"/>
      <c r="K130" s="80"/>
      <c r="L130" s="80"/>
      <c r="M130" s="80"/>
      <c r="N130" s="80"/>
      <c r="O130" s="80"/>
      <c r="P130" s="80"/>
      <c r="Q130" s="80"/>
      <c r="R130" s="81"/>
      <c r="S130" s="90" t="s">
        <v>53</v>
      </c>
      <c r="T130" s="91"/>
      <c r="U130" s="91"/>
      <c r="V130" s="91"/>
      <c r="W130" s="92"/>
    </row>
    <row r="131" spans="10:28" x14ac:dyDescent="0.25">
      <c r="J131" s="82"/>
      <c r="K131" s="83"/>
      <c r="L131" s="83"/>
      <c r="M131" s="83"/>
      <c r="N131" s="83"/>
      <c r="O131" s="83"/>
      <c r="P131" s="83"/>
      <c r="Q131" s="83"/>
      <c r="R131" s="84"/>
      <c r="S131" s="93">
        <v>42759</v>
      </c>
      <c r="T131" s="94"/>
      <c r="U131" s="94"/>
      <c r="V131" s="94"/>
      <c r="W131" s="95"/>
    </row>
    <row r="132" spans="10:28" x14ac:dyDescent="0.25">
      <c r="J132" s="76" t="s">
        <v>111</v>
      </c>
      <c r="K132" s="77"/>
      <c r="L132" s="77"/>
      <c r="M132" s="77"/>
      <c r="N132" s="77"/>
      <c r="O132" s="77"/>
      <c r="P132" s="77"/>
      <c r="Q132" s="77"/>
      <c r="R132" s="78"/>
      <c r="S132" s="85">
        <v>1.01</v>
      </c>
      <c r="T132" s="86"/>
      <c r="U132" s="87"/>
      <c r="V132" s="88" t="s">
        <v>42</v>
      </c>
      <c r="W132" s="89"/>
    </row>
    <row r="133" spans="10:28" x14ac:dyDescent="0.25">
      <c r="J133" s="79"/>
      <c r="K133" s="80"/>
      <c r="L133" s="80"/>
      <c r="M133" s="80"/>
      <c r="N133" s="80"/>
      <c r="O133" s="80"/>
      <c r="P133" s="80"/>
      <c r="Q133" s="80"/>
      <c r="R133" s="81"/>
      <c r="S133" s="90" t="s">
        <v>53</v>
      </c>
      <c r="T133" s="91"/>
      <c r="U133" s="91"/>
      <c r="V133" s="91"/>
      <c r="W133" s="92"/>
    </row>
    <row r="134" spans="10:28" x14ac:dyDescent="0.25">
      <c r="J134" s="82"/>
      <c r="K134" s="83"/>
      <c r="L134" s="83"/>
      <c r="M134" s="83"/>
      <c r="N134" s="83"/>
      <c r="O134" s="83"/>
      <c r="P134" s="83"/>
      <c r="Q134" s="83"/>
      <c r="R134" s="84"/>
      <c r="S134" s="93">
        <v>42759</v>
      </c>
      <c r="T134" s="94"/>
      <c r="U134" s="94"/>
      <c r="V134" s="94"/>
      <c r="W134" s="95"/>
    </row>
    <row r="135" spans="10:28" x14ac:dyDescent="0.25">
      <c r="J135" s="76" t="s">
        <v>109</v>
      </c>
      <c r="K135" s="77"/>
      <c r="L135" s="77"/>
      <c r="M135" s="77"/>
      <c r="N135" s="77"/>
      <c r="O135" s="77"/>
      <c r="P135" s="77"/>
      <c r="Q135" s="77"/>
      <c r="R135" s="78"/>
      <c r="S135" s="85">
        <v>2.74</v>
      </c>
      <c r="T135" s="86"/>
      <c r="U135" s="87"/>
      <c r="V135" s="88" t="s">
        <v>42</v>
      </c>
      <c r="W135" s="89"/>
    </row>
    <row r="136" spans="10:28" x14ac:dyDescent="0.25">
      <c r="J136" s="79"/>
      <c r="K136" s="80"/>
      <c r="L136" s="80"/>
      <c r="M136" s="80"/>
      <c r="N136" s="80"/>
      <c r="O136" s="80"/>
      <c r="P136" s="80"/>
      <c r="Q136" s="80"/>
      <c r="R136" s="81"/>
      <c r="S136" s="90" t="s">
        <v>53</v>
      </c>
      <c r="T136" s="91"/>
      <c r="U136" s="91"/>
      <c r="V136" s="91"/>
      <c r="W136" s="92"/>
    </row>
    <row r="137" spans="10:28" x14ac:dyDescent="0.25">
      <c r="J137" s="82"/>
      <c r="K137" s="83"/>
      <c r="L137" s="83"/>
      <c r="M137" s="83"/>
      <c r="N137" s="83"/>
      <c r="O137" s="83"/>
      <c r="P137" s="83"/>
      <c r="Q137" s="83"/>
      <c r="R137" s="84"/>
      <c r="S137" s="93">
        <v>42759</v>
      </c>
      <c r="T137" s="94"/>
      <c r="U137" s="94"/>
      <c r="V137" s="94"/>
      <c r="W137" s="95"/>
    </row>
    <row r="138" spans="10:28" x14ac:dyDescent="0.25">
      <c r="J138" s="76" t="s">
        <v>108</v>
      </c>
      <c r="K138" s="77"/>
      <c r="L138" s="77"/>
      <c r="M138" s="77"/>
      <c r="N138" s="77"/>
      <c r="O138" s="77"/>
      <c r="P138" s="77"/>
      <c r="Q138" s="77"/>
      <c r="R138" s="78"/>
      <c r="S138" s="85">
        <v>0.14000000000000001</v>
      </c>
      <c r="T138" s="86"/>
      <c r="U138" s="87"/>
      <c r="V138" s="88" t="s">
        <v>46</v>
      </c>
      <c r="W138" s="89"/>
      <c r="X138" s="85">
        <v>0.14000000000000001</v>
      </c>
      <c r="Y138" s="86"/>
      <c r="Z138" s="87"/>
      <c r="AA138" s="88" t="s">
        <v>46</v>
      </c>
      <c r="AB138" s="89"/>
    </row>
    <row r="139" spans="10:28" x14ac:dyDescent="0.25">
      <c r="J139" s="79"/>
      <c r="K139" s="80"/>
      <c r="L139" s="80"/>
      <c r="M139" s="80"/>
      <c r="N139" s="80"/>
      <c r="O139" s="80"/>
      <c r="P139" s="80"/>
      <c r="Q139" s="80"/>
      <c r="R139" s="81"/>
      <c r="S139" s="90" t="s">
        <v>120</v>
      </c>
      <c r="T139" s="91"/>
      <c r="U139" s="91"/>
      <c r="V139" s="91"/>
      <c r="W139" s="92"/>
      <c r="X139" s="90" t="s">
        <v>97</v>
      </c>
      <c r="Y139" s="91"/>
      <c r="Z139" s="91"/>
      <c r="AA139" s="91"/>
      <c r="AB139" s="92"/>
    </row>
    <row r="140" spans="10:28" x14ac:dyDescent="0.25">
      <c r="J140" s="82"/>
      <c r="K140" s="83"/>
      <c r="L140" s="83"/>
      <c r="M140" s="83"/>
      <c r="N140" s="83"/>
      <c r="O140" s="83"/>
      <c r="P140" s="83"/>
      <c r="Q140" s="83"/>
      <c r="R140" s="84"/>
      <c r="S140" s="93">
        <v>42768</v>
      </c>
      <c r="T140" s="94"/>
      <c r="U140" s="94"/>
      <c r="V140" s="94"/>
      <c r="W140" s="95"/>
      <c r="X140" s="93">
        <v>42767</v>
      </c>
      <c r="Y140" s="94"/>
      <c r="Z140" s="94"/>
      <c r="AA140" s="94"/>
      <c r="AB140" s="95"/>
    </row>
    <row r="141" spans="10:28" x14ac:dyDescent="0.25">
      <c r="J141" s="76" t="s">
        <v>107</v>
      </c>
      <c r="K141" s="77"/>
      <c r="L141" s="77"/>
      <c r="M141" s="77"/>
      <c r="N141" s="77"/>
      <c r="O141" s="77"/>
      <c r="P141" s="77"/>
      <c r="Q141" s="77"/>
      <c r="R141" s="78"/>
      <c r="S141" s="85">
        <v>8.15</v>
      </c>
      <c r="T141" s="86"/>
      <c r="U141" s="87"/>
      <c r="V141" s="88" t="s">
        <v>42</v>
      </c>
      <c r="W141" s="89"/>
    </row>
    <row r="142" spans="10:28" x14ac:dyDescent="0.25">
      <c r="J142" s="79"/>
      <c r="K142" s="80"/>
      <c r="L142" s="80"/>
      <c r="M142" s="80"/>
      <c r="N142" s="80"/>
      <c r="O142" s="80"/>
      <c r="P142" s="80"/>
      <c r="Q142" s="80"/>
      <c r="R142" s="81"/>
      <c r="S142" s="90" t="s">
        <v>52</v>
      </c>
      <c r="T142" s="91"/>
      <c r="U142" s="91"/>
      <c r="V142" s="91"/>
      <c r="W142" s="92"/>
    </row>
    <row r="143" spans="10:28" x14ac:dyDescent="0.25">
      <c r="J143" s="82"/>
      <c r="K143" s="83"/>
      <c r="L143" s="83"/>
      <c r="M143" s="83"/>
      <c r="N143" s="83"/>
      <c r="O143" s="83"/>
      <c r="P143" s="83"/>
      <c r="Q143" s="83"/>
      <c r="R143" s="84"/>
      <c r="S143" s="93">
        <v>42752</v>
      </c>
      <c r="T143" s="94"/>
      <c r="U143" s="94"/>
      <c r="V143" s="94"/>
      <c r="W143" s="95"/>
    </row>
    <row r="144" spans="10:28" x14ac:dyDescent="0.25">
      <c r="J144" s="76" t="s">
        <v>113</v>
      </c>
      <c r="K144" s="77"/>
      <c r="L144" s="77"/>
      <c r="M144" s="77"/>
      <c r="N144" s="77"/>
      <c r="O144" s="77"/>
      <c r="P144" s="77"/>
      <c r="Q144" s="77"/>
      <c r="R144" s="78"/>
      <c r="S144" s="85">
        <v>0.08</v>
      </c>
      <c r="T144" s="86"/>
      <c r="U144" s="87"/>
      <c r="V144" s="88" t="s">
        <v>46</v>
      </c>
      <c r="W144" s="89"/>
    </row>
    <row r="145" spans="10:23" x14ac:dyDescent="0.25">
      <c r="J145" s="79"/>
      <c r="K145" s="80"/>
      <c r="L145" s="80"/>
      <c r="M145" s="80"/>
      <c r="N145" s="80"/>
      <c r="O145" s="80"/>
      <c r="P145" s="80"/>
      <c r="Q145" s="80"/>
      <c r="R145" s="81"/>
      <c r="S145" s="90" t="s">
        <v>55</v>
      </c>
      <c r="T145" s="91"/>
      <c r="U145" s="91"/>
      <c r="V145" s="91"/>
      <c r="W145" s="92"/>
    </row>
    <row r="146" spans="10:23" x14ac:dyDescent="0.25">
      <c r="J146" s="82"/>
      <c r="K146" s="83"/>
      <c r="L146" s="83"/>
      <c r="M146" s="83"/>
      <c r="N146" s="83"/>
      <c r="O146" s="83"/>
      <c r="P146" s="83"/>
      <c r="Q146" s="83"/>
      <c r="R146" s="84"/>
      <c r="S146" s="93">
        <v>42752</v>
      </c>
      <c r="T146" s="94"/>
      <c r="U146" s="94"/>
      <c r="V146" s="94"/>
      <c r="W146" s="95"/>
    </row>
    <row r="147" spans="10:23" x14ac:dyDescent="0.25">
      <c r="J147" s="76" t="s">
        <v>112</v>
      </c>
      <c r="K147" s="77"/>
      <c r="L147" s="77"/>
      <c r="M147" s="77"/>
      <c r="N147" s="77"/>
      <c r="O147" s="77"/>
      <c r="P147" s="77"/>
      <c r="Q147" s="77"/>
      <c r="R147" s="78"/>
      <c r="S147" s="85">
        <v>0.28000000000000003</v>
      </c>
      <c r="T147" s="86"/>
      <c r="U147" s="87"/>
      <c r="V147" s="88" t="s">
        <v>46</v>
      </c>
      <c r="W147" s="89"/>
    </row>
    <row r="148" spans="10:23" x14ac:dyDescent="0.25">
      <c r="J148" s="79"/>
      <c r="K148" s="80"/>
      <c r="L148" s="80"/>
      <c r="M148" s="80"/>
      <c r="N148" s="80"/>
      <c r="O148" s="80"/>
      <c r="P148" s="80"/>
      <c r="Q148" s="80"/>
      <c r="R148" s="81"/>
      <c r="S148" s="90" t="s">
        <v>55</v>
      </c>
      <c r="T148" s="91"/>
      <c r="U148" s="91"/>
      <c r="V148" s="91"/>
      <c r="W148" s="92"/>
    </row>
    <row r="149" spans="10:23" x14ac:dyDescent="0.25">
      <c r="J149" s="82"/>
      <c r="K149" s="83"/>
      <c r="L149" s="83"/>
      <c r="M149" s="83"/>
      <c r="N149" s="83"/>
      <c r="O149" s="83"/>
      <c r="P149" s="83"/>
      <c r="Q149" s="83"/>
      <c r="R149" s="84"/>
      <c r="S149" s="93">
        <v>42752</v>
      </c>
      <c r="T149" s="94"/>
      <c r="U149" s="94"/>
      <c r="V149" s="94"/>
      <c r="W149" s="95"/>
    </row>
    <row r="150" spans="10:23" x14ac:dyDescent="0.25">
      <c r="J150" s="76" t="s">
        <v>106</v>
      </c>
      <c r="K150" s="77"/>
      <c r="L150" s="77"/>
      <c r="M150" s="77"/>
      <c r="N150" s="77"/>
      <c r="O150" s="77"/>
      <c r="P150" s="77"/>
      <c r="Q150" s="77"/>
      <c r="R150" s="78"/>
      <c r="S150" s="85">
        <v>7.02</v>
      </c>
      <c r="T150" s="86"/>
      <c r="U150" s="87"/>
      <c r="V150" s="88" t="s">
        <v>42</v>
      </c>
      <c r="W150" s="89"/>
    </row>
    <row r="151" spans="10:23" x14ac:dyDescent="0.25">
      <c r="J151" s="79"/>
      <c r="K151" s="80"/>
      <c r="L151" s="80"/>
      <c r="M151" s="80"/>
      <c r="N151" s="80"/>
      <c r="O151" s="80"/>
      <c r="P151" s="80"/>
      <c r="Q151" s="80"/>
      <c r="R151" s="81"/>
      <c r="S151" s="90" t="s">
        <v>52</v>
      </c>
      <c r="T151" s="91"/>
      <c r="U151" s="91"/>
      <c r="V151" s="91"/>
      <c r="W151" s="92"/>
    </row>
    <row r="152" spans="10:23" x14ac:dyDescent="0.25">
      <c r="J152" s="82"/>
      <c r="K152" s="83"/>
      <c r="L152" s="83"/>
      <c r="M152" s="83"/>
      <c r="N152" s="83"/>
      <c r="O152" s="83"/>
      <c r="P152" s="83"/>
      <c r="Q152" s="83"/>
      <c r="R152" s="84"/>
      <c r="S152" s="93">
        <v>42745</v>
      </c>
      <c r="T152" s="94"/>
      <c r="U152" s="94"/>
      <c r="V152" s="94"/>
      <c r="W152" s="95"/>
    </row>
    <row r="153" spans="10:23" x14ac:dyDescent="0.25">
      <c r="J153" s="76" t="s">
        <v>105</v>
      </c>
      <c r="K153" s="77"/>
      <c r="L153" s="77"/>
      <c r="M153" s="77"/>
      <c r="N153" s="77"/>
      <c r="O153" s="77"/>
      <c r="P153" s="77"/>
      <c r="Q153" s="77"/>
      <c r="R153" s="78"/>
      <c r="S153" s="85">
        <v>12.58</v>
      </c>
      <c r="T153" s="86"/>
      <c r="U153" s="87"/>
      <c r="V153" s="88" t="s">
        <v>42</v>
      </c>
      <c r="W153" s="89"/>
    </row>
    <row r="154" spans="10:23" x14ac:dyDescent="0.25">
      <c r="J154" s="79"/>
      <c r="K154" s="80"/>
      <c r="L154" s="80"/>
      <c r="M154" s="80"/>
      <c r="N154" s="80"/>
      <c r="O154" s="80"/>
      <c r="P154" s="80"/>
      <c r="Q154" s="80"/>
      <c r="R154" s="81"/>
      <c r="S154" s="90" t="s">
        <v>51</v>
      </c>
      <c r="T154" s="91"/>
      <c r="U154" s="91"/>
      <c r="V154" s="91"/>
      <c r="W154" s="92"/>
    </row>
    <row r="155" spans="10:23" x14ac:dyDescent="0.25">
      <c r="J155" s="82"/>
      <c r="K155" s="83"/>
      <c r="L155" s="83"/>
      <c r="M155" s="83"/>
      <c r="N155" s="83"/>
      <c r="O155" s="83"/>
      <c r="P155" s="83"/>
      <c r="Q155" s="83"/>
      <c r="R155" s="84"/>
      <c r="S155" s="93">
        <v>42755</v>
      </c>
      <c r="T155" s="94"/>
      <c r="U155" s="94"/>
      <c r="V155" s="94"/>
      <c r="W155" s="95"/>
    </row>
    <row r="156" spans="10:23" x14ac:dyDescent="0.25">
      <c r="J156" s="76" t="s">
        <v>104</v>
      </c>
      <c r="K156" s="77"/>
      <c r="L156" s="77"/>
      <c r="M156" s="77"/>
      <c r="N156" s="77"/>
      <c r="O156" s="77"/>
      <c r="P156" s="77"/>
      <c r="Q156" s="77"/>
      <c r="R156" s="78"/>
      <c r="S156" s="85">
        <v>24.99</v>
      </c>
      <c r="T156" s="86"/>
      <c r="U156" s="87"/>
      <c r="V156" s="88" t="s">
        <v>42</v>
      </c>
      <c r="W156" s="89"/>
    </row>
    <row r="157" spans="10:23" x14ac:dyDescent="0.25">
      <c r="J157" s="79"/>
      <c r="K157" s="80"/>
      <c r="L157" s="80"/>
      <c r="M157" s="80"/>
      <c r="N157" s="80"/>
      <c r="O157" s="80"/>
      <c r="P157" s="80"/>
      <c r="Q157" s="80"/>
      <c r="R157" s="81"/>
      <c r="S157" s="90" t="s">
        <v>51</v>
      </c>
      <c r="T157" s="91"/>
      <c r="U157" s="91"/>
      <c r="V157" s="91"/>
      <c r="W157" s="92"/>
    </row>
    <row r="158" spans="10:23" x14ac:dyDescent="0.25">
      <c r="J158" s="82"/>
      <c r="K158" s="83"/>
      <c r="L158" s="83"/>
      <c r="M158" s="83"/>
      <c r="N158" s="83"/>
      <c r="O158" s="83"/>
      <c r="P158" s="83"/>
      <c r="Q158" s="83"/>
      <c r="R158" s="84"/>
      <c r="S158" s="93">
        <v>42755</v>
      </c>
      <c r="T158" s="94"/>
      <c r="U158" s="94"/>
      <c r="V158" s="94"/>
      <c r="W158" s="95"/>
    </row>
    <row r="159" spans="10:23" x14ac:dyDescent="0.25">
      <c r="J159" s="76" t="s">
        <v>103</v>
      </c>
      <c r="K159" s="77"/>
      <c r="L159" s="77"/>
      <c r="M159" s="77"/>
      <c r="N159" s="77"/>
      <c r="O159" s="77"/>
      <c r="P159" s="77"/>
      <c r="Q159" s="77"/>
      <c r="R159" s="78"/>
      <c r="S159" s="85">
        <v>8.19</v>
      </c>
      <c r="T159" s="86"/>
      <c r="U159" s="87"/>
      <c r="V159" s="88" t="s">
        <v>42</v>
      </c>
      <c r="W159" s="89"/>
    </row>
    <row r="160" spans="10:23" x14ac:dyDescent="0.25">
      <c r="J160" s="79"/>
      <c r="K160" s="80"/>
      <c r="L160" s="80"/>
      <c r="M160" s="80"/>
      <c r="N160" s="80"/>
      <c r="O160" s="80"/>
      <c r="P160" s="80"/>
      <c r="Q160" s="80"/>
      <c r="R160" s="81"/>
      <c r="S160" s="90" t="s">
        <v>52</v>
      </c>
      <c r="T160" s="91"/>
      <c r="U160" s="91"/>
      <c r="V160" s="91"/>
      <c r="W160" s="92"/>
    </row>
    <row r="161" spans="10:23" x14ac:dyDescent="0.25">
      <c r="J161" s="82"/>
      <c r="K161" s="83"/>
      <c r="L161" s="83"/>
      <c r="M161" s="83"/>
      <c r="N161" s="83"/>
      <c r="O161" s="83"/>
      <c r="P161" s="83"/>
      <c r="Q161" s="83"/>
      <c r="R161" s="84"/>
      <c r="S161" s="93">
        <v>42759</v>
      </c>
      <c r="T161" s="94"/>
      <c r="U161" s="94"/>
      <c r="V161" s="94"/>
      <c r="W161" s="95"/>
    </row>
    <row r="162" spans="10:23" x14ac:dyDescent="0.25">
      <c r="J162" s="76" t="s">
        <v>102</v>
      </c>
      <c r="K162" s="77"/>
      <c r="L162" s="77"/>
      <c r="M162" s="77"/>
      <c r="N162" s="77"/>
      <c r="O162" s="77"/>
      <c r="P162" s="77"/>
      <c r="Q162" s="77"/>
      <c r="R162" s="78"/>
      <c r="S162" s="85">
        <v>10.95</v>
      </c>
      <c r="T162" s="86"/>
      <c r="U162" s="87"/>
      <c r="V162" s="88" t="s">
        <v>42</v>
      </c>
      <c r="W162" s="89"/>
    </row>
    <row r="163" spans="10:23" x14ac:dyDescent="0.25">
      <c r="J163" s="79"/>
      <c r="K163" s="80"/>
      <c r="L163" s="80"/>
      <c r="M163" s="80"/>
      <c r="N163" s="80"/>
      <c r="O163" s="80"/>
      <c r="P163" s="80"/>
      <c r="Q163" s="80"/>
      <c r="R163" s="81"/>
      <c r="S163" s="90" t="s">
        <v>54</v>
      </c>
      <c r="T163" s="91"/>
      <c r="U163" s="91"/>
      <c r="V163" s="91"/>
      <c r="W163" s="92"/>
    </row>
    <row r="164" spans="10:23" x14ac:dyDescent="0.25">
      <c r="J164" s="82"/>
      <c r="K164" s="83"/>
      <c r="L164" s="83"/>
      <c r="M164" s="83"/>
      <c r="N164" s="83"/>
      <c r="O164" s="83"/>
      <c r="P164" s="83"/>
      <c r="Q164" s="83"/>
      <c r="R164" s="84"/>
      <c r="S164" s="93">
        <v>42755</v>
      </c>
      <c r="T164" s="94"/>
      <c r="U164" s="94"/>
      <c r="V164" s="94"/>
      <c r="W164" s="95"/>
    </row>
    <row r="165" spans="10:23" x14ac:dyDescent="0.25">
      <c r="J165" s="76" t="s">
        <v>100</v>
      </c>
      <c r="K165" s="77"/>
      <c r="L165" s="77"/>
      <c r="M165" s="77"/>
      <c r="N165" s="77"/>
      <c r="O165" s="77"/>
      <c r="P165" s="77"/>
      <c r="Q165" s="77"/>
      <c r="R165" s="78"/>
      <c r="S165" s="85">
        <v>3.98</v>
      </c>
      <c r="T165" s="86"/>
      <c r="U165" s="87"/>
      <c r="V165" s="88" t="s">
        <v>44</v>
      </c>
      <c r="W165" s="89"/>
    </row>
    <row r="166" spans="10:23" x14ac:dyDescent="0.25">
      <c r="J166" s="79"/>
      <c r="K166" s="80"/>
      <c r="L166" s="80"/>
      <c r="M166" s="80"/>
      <c r="N166" s="80"/>
      <c r="O166" s="80"/>
      <c r="P166" s="80"/>
      <c r="Q166" s="80"/>
      <c r="R166" s="81"/>
      <c r="S166" s="90" t="s">
        <v>52</v>
      </c>
      <c r="T166" s="91"/>
      <c r="U166" s="91"/>
      <c r="V166" s="91"/>
      <c r="W166" s="92"/>
    </row>
    <row r="167" spans="10:23" x14ac:dyDescent="0.25">
      <c r="J167" s="82"/>
      <c r="K167" s="83"/>
      <c r="L167" s="83"/>
      <c r="M167" s="83"/>
      <c r="N167" s="83"/>
      <c r="O167" s="83"/>
      <c r="P167" s="83"/>
      <c r="Q167" s="83"/>
      <c r="R167" s="84"/>
      <c r="S167" s="93">
        <v>42736</v>
      </c>
      <c r="T167" s="94"/>
      <c r="U167" s="94"/>
      <c r="V167" s="94"/>
      <c r="W167" s="95"/>
    </row>
    <row r="168" spans="10:23" x14ac:dyDescent="0.25">
      <c r="J168" s="76" t="s">
        <v>114</v>
      </c>
      <c r="K168" s="77"/>
      <c r="L168" s="77"/>
      <c r="M168" s="77"/>
      <c r="N168" s="77"/>
      <c r="O168" s="77"/>
      <c r="P168" s="77"/>
      <c r="Q168" s="77"/>
      <c r="R168" s="78"/>
      <c r="S168" s="85">
        <v>10</v>
      </c>
      <c r="T168" s="86"/>
      <c r="U168" s="87"/>
      <c r="V168" s="88" t="s">
        <v>42</v>
      </c>
      <c r="W168" s="89"/>
    </row>
    <row r="169" spans="10:23" x14ac:dyDescent="0.25">
      <c r="J169" s="79"/>
      <c r="K169" s="80"/>
      <c r="L169" s="80"/>
      <c r="M169" s="80"/>
      <c r="N169" s="80"/>
      <c r="O169" s="80"/>
      <c r="P169" s="80"/>
      <c r="Q169" s="80"/>
      <c r="R169" s="81"/>
      <c r="S169" s="90" t="s">
        <v>51</v>
      </c>
      <c r="T169" s="91"/>
      <c r="U169" s="91"/>
      <c r="V169" s="91"/>
      <c r="W169" s="92"/>
    </row>
    <row r="170" spans="10:23" x14ac:dyDescent="0.25">
      <c r="J170" s="82"/>
      <c r="K170" s="83"/>
      <c r="L170" s="83"/>
      <c r="M170" s="83"/>
      <c r="N170" s="83"/>
      <c r="O170" s="83"/>
      <c r="P170" s="83"/>
      <c r="Q170" s="83"/>
      <c r="R170" s="84"/>
      <c r="S170" s="93">
        <v>42777</v>
      </c>
      <c r="T170" s="94"/>
      <c r="U170" s="94"/>
      <c r="V170" s="94"/>
      <c r="W170" s="95"/>
    </row>
    <row r="171" spans="10:23" x14ac:dyDescent="0.25">
      <c r="J171" s="76" t="s">
        <v>96</v>
      </c>
      <c r="K171" s="77"/>
      <c r="L171" s="77"/>
      <c r="M171" s="77"/>
      <c r="N171" s="77"/>
      <c r="O171" s="77"/>
      <c r="P171" s="77"/>
      <c r="Q171" s="77"/>
      <c r="R171" s="78"/>
      <c r="S171" s="85">
        <v>32.15</v>
      </c>
      <c r="T171" s="86"/>
      <c r="U171" s="87"/>
      <c r="V171" s="88" t="s">
        <v>42</v>
      </c>
      <c r="W171" s="89"/>
    </row>
    <row r="172" spans="10:23" x14ac:dyDescent="0.25">
      <c r="J172" s="79"/>
      <c r="K172" s="80"/>
      <c r="L172" s="80"/>
      <c r="M172" s="80"/>
      <c r="N172" s="80"/>
      <c r="O172" s="80"/>
      <c r="P172" s="80"/>
      <c r="Q172" s="80"/>
      <c r="R172" s="81"/>
      <c r="S172" s="90" t="s">
        <v>51</v>
      </c>
      <c r="T172" s="91"/>
      <c r="U172" s="91"/>
      <c r="V172" s="91"/>
      <c r="W172" s="92"/>
    </row>
    <row r="173" spans="10:23" x14ac:dyDescent="0.25">
      <c r="J173" s="82"/>
      <c r="K173" s="83"/>
      <c r="L173" s="83"/>
      <c r="M173" s="83"/>
      <c r="N173" s="83"/>
      <c r="O173" s="83"/>
      <c r="P173" s="83"/>
      <c r="Q173" s="83"/>
      <c r="R173" s="84"/>
      <c r="S173" s="93">
        <v>42777</v>
      </c>
      <c r="T173" s="94"/>
      <c r="U173" s="94"/>
      <c r="V173" s="94"/>
      <c r="W173" s="95"/>
    </row>
    <row r="174" spans="10:23" x14ac:dyDescent="0.25">
      <c r="J174" s="76" t="s">
        <v>95</v>
      </c>
      <c r="K174" s="77"/>
      <c r="L174" s="77"/>
      <c r="M174" s="77"/>
      <c r="N174" s="77"/>
      <c r="O174" s="77"/>
      <c r="P174" s="77"/>
      <c r="Q174" s="77"/>
      <c r="R174" s="78"/>
      <c r="S174" s="85">
        <v>10.86</v>
      </c>
      <c r="T174" s="86"/>
      <c r="U174" s="87"/>
      <c r="V174" s="88" t="s">
        <v>42</v>
      </c>
      <c r="W174" s="89"/>
    </row>
    <row r="175" spans="10:23" x14ac:dyDescent="0.25">
      <c r="J175" s="79"/>
      <c r="K175" s="80"/>
      <c r="L175" s="80"/>
      <c r="M175" s="80"/>
      <c r="N175" s="80"/>
      <c r="O175" s="80"/>
      <c r="P175" s="80"/>
      <c r="Q175" s="80"/>
      <c r="R175" s="81"/>
      <c r="S175" s="90" t="s">
        <v>55</v>
      </c>
      <c r="T175" s="91"/>
      <c r="U175" s="91"/>
      <c r="V175" s="91"/>
      <c r="W175" s="92"/>
    </row>
    <row r="176" spans="10:23" x14ac:dyDescent="0.25">
      <c r="J176" s="82"/>
      <c r="K176" s="83"/>
      <c r="L176" s="83"/>
      <c r="M176" s="83"/>
      <c r="N176" s="83"/>
      <c r="O176" s="83"/>
      <c r="P176" s="83"/>
      <c r="Q176" s="83"/>
      <c r="R176" s="84"/>
      <c r="S176" s="93">
        <v>42766</v>
      </c>
      <c r="T176" s="94"/>
      <c r="U176" s="94"/>
      <c r="V176" s="94"/>
      <c r="W176" s="95"/>
    </row>
    <row r="177" spans="10:33" x14ac:dyDescent="0.25">
      <c r="J177" s="76" t="s">
        <v>94</v>
      </c>
      <c r="K177" s="77"/>
      <c r="L177" s="77"/>
      <c r="M177" s="77"/>
      <c r="N177" s="77"/>
      <c r="O177" s="77"/>
      <c r="P177" s="77"/>
      <c r="Q177" s="77"/>
      <c r="R177" s="78"/>
      <c r="S177" s="85">
        <v>5.18</v>
      </c>
      <c r="T177" s="86"/>
      <c r="U177" s="87"/>
      <c r="V177" s="88" t="s">
        <v>42</v>
      </c>
      <c r="W177" s="89"/>
      <c r="X177" s="85">
        <v>5.4</v>
      </c>
      <c r="Y177" s="86"/>
      <c r="Z177" s="87"/>
      <c r="AA177" s="88" t="s">
        <v>42</v>
      </c>
      <c r="AB177" s="89"/>
      <c r="AC177" s="85">
        <v>3.9</v>
      </c>
      <c r="AD177" s="86"/>
      <c r="AE177" s="87"/>
      <c r="AF177" s="88" t="s">
        <v>42</v>
      </c>
      <c r="AG177" s="89"/>
    </row>
    <row r="178" spans="10:33" x14ac:dyDescent="0.25">
      <c r="J178" s="79"/>
      <c r="K178" s="80"/>
      <c r="L178" s="80"/>
      <c r="M178" s="80"/>
      <c r="N178" s="80"/>
      <c r="O178" s="80"/>
      <c r="P178" s="80"/>
      <c r="Q178" s="80"/>
      <c r="R178" s="81"/>
      <c r="S178" s="90" t="s">
        <v>52</v>
      </c>
      <c r="T178" s="91"/>
      <c r="U178" s="91"/>
      <c r="V178" s="91"/>
      <c r="W178" s="92"/>
      <c r="X178" s="90" t="s">
        <v>54</v>
      </c>
      <c r="Y178" s="91"/>
      <c r="Z178" s="91"/>
      <c r="AA178" s="91"/>
      <c r="AB178" s="92"/>
      <c r="AC178" s="90" t="s">
        <v>55</v>
      </c>
      <c r="AD178" s="91"/>
      <c r="AE178" s="91"/>
      <c r="AF178" s="91"/>
      <c r="AG178" s="92"/>
    </row>
    <row r="179" spans="10:33" x14ac:dyDescent="0.25">
      <c r="J179" s="82"/>
      <c r="K179" s="83"/>
      <c r="L179" s="83"/>
      <c r="M179" s="83"/>
      <c r="N179" s="83"/>
      <c r="O179" s="83"/>
      <c r="P179" s="83"/>
      <c r="Q179" s="83"/>
      <c r="R179" s="84"/>
      <c r="S179" s="93">
        <v>42790</v>
      </c>
      <c r="T179" s="94"/>
      <c r="U179" s="94"/>
      <c r="V179" s="94"/>
      <c r="W179" s="95"/>
      <c r="X179" s="93">
        <v>42769</v>
      </c>
      <c r="Y179" s="94"/>
      <c r="Z179" s="94"/>
      <c r="AA179" s="94"/>
      <c r="AB179" s="95"/>
      <c r="AC179" s="93">
        <v>42766</v>
      </c>
      <c r="AD179" s="94"/>
      <c r="AE179" s="94"/>
      <c r="AF179" s="94"/>
      <c r="AG179" s="95"/>
    </row>
    <row r="180" spans="10:33" x14ac:dyDescent="0.25">
      <c r="J180" s="76" t="s">
        <v>93</v>
      </c>
      <c r="K180" s="77"/>
      <c r="L180" s="77"/>
      <c r="M180" s="77"/>
      <c r="N180" s="77"/>
      <c r="O180" s="77"/>
      <c r="P180" s="77"/>
      <c r="Q180" s="77"/>
      <c r="R180" s="78"/>
      <c r="S180" s="85">
        <v>6.9</v>
      </c>
      <c r="T180" s="86"/>
      <c r="U180" s="87"/>
      <c r="V180" s="88" t="s">
        <v>42</v>
      </c>
      <c r="W180" s="89"/>
      <c r="X180" s="85">
        <v>6.9</v>
      </c>
      <c r="Y180" s="86"/>
      <c r="Z180" s="87"/>
      <c r="AA180" s="88" t="s">
        <v>42</v>
      </c>
      <c r="AB180" s="89"/>
      <c r="AC180" s="85">
        <v>4.57</v>
      </c>
      <c r="AD180" s="86"/>
      <c r="AE180" s="87"/>
      <c r="AF180" s="88" t="s">
        <v>42</v>
      </c>
      <c r="AG180" s="89"/>
    </row>
    <row r="181" spans="10:33" x14ac:dyDescent="0.25">
      <c r="J181" s="79"/>
      <c r="K181" s="80"/>
      <c r="L181" s="80"/>
      <c r="M181" s="80"/>
      <c r="N181" s="80"/>
      <c r="O181" s="80"/>
      <c r="P181" s="80"/>
      <c r="Q181" s="80"/>
      <c r="R181" s="81"/>
      <c r="S181" s="90" t="s">
        <v>55</v>
      </c>
      <c r="T181" s="91"/>
      <c r="U181" s="91"/>
      <c r="V181" s="91"/>
      <c r="W181" s="92"/>
      <c r="X181" s="90" t="s">
        <v>55</v>
      </c>
      <c r="Y181" s="91"/>
      <c r="Z181" s="91"/>
      <c r="AA181" s="91"/>
      <c r="AB181" s="92"/>
      <c r="AC181" s="90" t="s">
        <v>52</v>
      </c>
      <c r="AD181" s="91"/>
      <c r="AE181" s="91"/>
      <c r="AF181" s="91"/>
      <c r="AG181" s="92"/>
    </row>
    <row r="182" spans="10:33" x14ac:dyDescent="0.25">
      <c r="J182" s="82"/>
      <c r="K182" s="83"/>
      <c r="L182" s="83"/>
      <c r="M182" s="83"/>
      <c r="N182" s="83"/>
      <c r="O182" s="83"/>
      <c r="P182" s="83"/>
      <c r="Q182" s="83"/>
      <c r="R182" s="84"/>
      <c r="S182" s="93">
        <v>42766</v>
      </c>
      <c r="T182" s="94"/>
      <c r="U182" s="94"/>
      <c r="V182" s="94"/>
      <c r="W182" s="95"/>
      <c r="X182" s="93">
        <v>42766</v>
      </c>
      <c r="Y182" s="94"/>
      <c r="Z182" s="94"/>
      <c r="AA182" s="94"/>
      <c r="AB182" s="95"/>
      <c r="AC182" s="93">
        <v>42745</v>
      </c>
      <c r="AD182" s="94"/>
      <c r="AE182" s="94"/>
      <c r="AF182" s="94"/>
      <c r="AG182" s="95"/>
    </row>
    <row r="183" spans="10:33" x14ac:dyDescent="0.25">
      <c r="J183" s="76" t="s">
        <v>115</v>
      </c>
      <c r="K183" s="77"/>
      <c r="L183" s="77"/>
      <c r="M183" s="77"/>
      <c r="N183" s="77"/>
      <c r="O183" s="77"/>
      <c r="P183" s="77"/>
      <c r="Q183" s="77"/>
      <c r="R183" s="78"/>
      <c r="S183" s="85">
        <v>12</v>
      </c>
      <c r="T183" s="86"/>
      <c r="U183" s="87"/>
      <c r="V183" s="88" t="s">
        <v>42</v>
      </c>
      <c r="W183" s="89"/>
      <c r="X183" s="85">
        <v>18.02</v>
      </c>
      <c r="Y183" s="86"/>
      <c r="Z183" s="87"/>
      <c r="AA183" s="88" t="s">
        <v>42</v>
      </c>
      <c r="AB183" s="89"/>
    </row>
    <row r="184" spans="10:33" x14ac:dyDescent="0.25">
      <c r="J184" s="79"/>
      <c r="K184" s="80"/>
      <c r="L184" s="80"/>
      <c r="M184" s="80"/>
      <c r="N184" s="80"/>
      <c r="O184" s="80"/>
      <c r="P184" s="80"/>
      <c r="Q184" s="80"/>
      <c r="R184" s="81"/>
      <c r="S184" s="90" t="s">
        <v>54</v>
      </c>
      <c r="T184" s="91"/>
      <c r="U184" s="91"/>
      <c r="V184" s="91"/>
      <c r="W184" s="92"/>
      <c r="X184" s="90" t="s">
        <v>51</v>
      </c>
      <c r="Y184" s="91"/>
      <c r="Z184" s="91"/>
      <c r="AA184" s="91"/>
      <c r="AB184" s="92"/>
    </row>
    <row r="185" spans="10:33" x14ac:dyDescent="0.25">
      <c r="J185" s="82"/>
      <c r="K185" s="83"/>
      <c r="L185" s="83"/>
      <c r="M185" s="83"/>
      <c r="N185" s="83"/>
      <c r="O185" s="83"/>
      <c r="P185" s="83"/>
      <c r="Q185" s="83"/>
      <c r="R185" s="84"/>
      <c r="S185" s="93">
        <v>42755</v>
      </c>
      <c r="T185" s="94"/>
      <c r="U185" s="94"/>
      <c r="V185" s="94"/>
      <c r="W185" s="95"/>
      <c r="X185" s="93">
        <v>42746</v>
      </c>
      <c r="Y185" s="94"/>
      <c r="Z185" s="94"/>
      <c r="AA185" s="94"/>
      <c r="AB185" s="95"/>
    </row>
    <row r="186" spans="10:33" x14ac:dyDescent="0.25">
      <c r="J186" s="76" t="s">
        <v>92</v>
      </c>
      <c r="K186" s="77"/>
      <c r="L186" s="77"/>
      <c r="M186" s="77"/>
      <c r="N186" s="77"/>
      <c r="O186" s="77"/>
      <c r="P186" s="77"/>
      <c r="Q186" s="77"/>
      <c r="R186" s="78"/>
      <c r="S186" s="85">
        <v>12.45</v>
      </c>
      <c r="T186" s="86"/>
      <c r="U186" s="87"/>
      <c r="V186" s="88" t="s">
        <v>42</v>
      </c>
      <c r="W186" s="89"/>
      <c r="X186" s="85">
        <v>18.95</v>
      </c>
      <c r="Y186" s="86"/>
      <c r="Z186" s="87"/>
      <c r="AA186" s="88" t="s">
        <v>42</v>
      </c>
      <c r="AB186" s="89"/>
    </row>
    <row r="187" spans="10:33" x14ac:dyDescent="0.25">
      <c r="J187" s="79"/>
      <c r="K187" s="80"/>
      <c r="L187" s="80"/>
      <c r="M187" s="80"/>
      <c r="N187" s="80"/>
      <c r="O187" s="80"/>
      <c r="P187" s="80"/>
      <c r="Q187" s="80"/>
      <c r="R187" s="81"/>
      <c r="S187" s="90" t="s">
        <v>52</v>
      </c>
      <c r="T187" s="91"/>
      <c r="U187" s="91"/>
      <c r="V187" s="91"/>
      <c r="W187" s="92"/>
      <c r="X187" s="90" t="s">
        <v>54</v>
      </c>
      <c r="Y187" s="91"/>
      <c r="Z187" s="91"/>
      <c r="AA187" s="91"/>
      <c r="AB187" s="92"/>
    </row>
    <row r="188" spans="10:33" x14ac:dyDescent="0.25">
      <c r="J188" s="82"/>
      <c r="K188" s="83"/>
      <c r="L188" s="83"/>
      <c r="M188" s="83"/>
      <c r="N188" s="83"/>
      <c r="O188" s="83"/>
      <c r="P188" s="83"/>
      <c r="Q188" s="83"/>
      <c r="R188" s="84"/>
      <c r="S188" s="93">
        <v>42759</v>
      </c>
      <c r="T188" s="94"/>
      <c r="U188" s="94"/>
      <c r="V188" s="94"/>
      <c r="W188" s="95"/>
      <c r="X188" s="93">
        <v>42748</v>
      </c>
      <c r="Y188" s="94"/>
      <c r="Z188" s="94"/>
      <c r="AA188" s="94"/>
      <c r="AB188" s="95"/>
    </row>
    <row r="189" spans="10:33" x14ac:dyDescent="0.25">
      <c r="J189" s="76" t="s">
        <v>101</v>
      </c>
      <c r="K189" s="77"/>
      <c r="L189" s="77"/>
      <c r="M189" s="77"/>
      <c r="N189" s="77"/>
      <c r="O189" s="77"/>
      <c r="P189" s="77"/>
      <c r="Q189" s="77"/>
      <c r="R189" s="78"/>
      <c r="S189" s="85">
        <v>8.0399999999999991</v>
      </c>
      <c r="T189" s="86"/>
      <c r="U189" s="87"/>
      <c r="V189" s="88" t="s">
        <v>42</v>
      </c>
      <c r="W189" s="89"/>
      <c r="X189" s="85">
        <v>8.0399999999999991</v>
      </c>
      <c r="Y189" s="86"/>
      <c r="Z189" s="87"/>
      <c r="AA189" s="88" t="s">
        <v>42</v>
      </c>
      <c r="AB189" s="89"/>
    </row>
    <row r="190" spans="10:33" x14ac:dyDescent="0.25">
      <c r="J190" s="79"/>
      <c r="K190" s="80"/>
      <c r="L190" s="80"/>
      <c r="M190" s="80"/>
      <c r="N190" s="80"/>
      <c r="O190" s="80"/>
      <c r="P190" s="80"/>
      <c r="Q190" s="80"/>
      <c r="R190" s="81"/>
      <c r="S190" s="90" t="s">
        <v>52</v>
      </c>
      <c r="T190" s="91"/>
      <c r="U190" s="91"/>
      <c r="V190" s="91"/>
      <c r="W190" s="92"/>
      <c r="X190" s="90" t="s">
        <v>52</v>
      </c>
      <c r="Y190" s="91"/>
      <c r="Z190" s="91"/>
      <c r="AA190" s="91"/>
      <c r="AB190" s="92"/>
    </row>
    <row r="191" spans="10:33" x14ac:dyDescent="0.25">
      <c r="J191" s="82"/>
      <c r="K191" s="83"/>
      <c r="L191" s="83"/>
      <c r="M191" s="83"/>
      <c r="N191" s="83"/>
      <c r="O191" s="83"/>
      <c r="P191" s="83"/>
      <c r="Q191" s="83"/>
      <c r="R191" s="84"/>
      <c r="S191" s="93">
        <v>42773</v>
      </c>
      <c r="T191" s="94"/>
      <c r="U191" s="94"/>
      <c r="V191" s="94"/>
      <c r="W191" s="95"/>
      <c r="X191" s="93">
        <v>42759</v>
      </c>
      <c r="Y191" s="94"/>
      <c r="Z191" s="94"/>
      <c r="AA191" s="94"/>
      <c r="AB191" s="95"/>
    </row>
    <row r="192" spans="10:33" x14ac:dyDescent="0.25">
      <c r="J192" s="76" t="s">
        <v>91</v>
      </c>
      <c r="K192" s="77"/>
      <c r="L192" s="77"/>
      <c r="M192" s="77"/>
      <c r="N192" s="77"/>
      <c r="O192" s="77"/>
      <c r="P192" s="77"/>
      <c r="Q192" s="77"/>
      <c r="R192" s="78"/>
      <c r="S192" s="85">
        <v>3.62</v>
      </c>
      <c r="T192" s="86"/>
      <c r="U192" s="87"/>
      <c r="V192" s="88" t="s">
        <v>42</v>
      </c>
      <c r="W192" s="89"/>
    </row>
    <row r="193" spans="10:38" x14ac:dyDescent="0.25">
      <c r="J193" s="79"/>
      <c r="K193" s="80"/>
      <c r="L193" s="80"/>
      <c r="M193" s="80"/>
      <c r="N193" s="80"/>
      <c r="O193" s="80"/>
      <c r="P193" s="80"/>
      <c r="Q193" s="80"/>
      <c r="R193" s="81"/>
      <c r="S193" s="90" t="s">
        <v>52</v>
      </c>
      <c r="T193" s="91"/>
      <c r="U193" s="91"/>
      <c r="V193" s="91"/>
      <c r="W193" s="92"/>
    </row>
    <row r="194" spans="10:38" x14ac:dyDescent="0.25">
      <c r="J194" s="82"/>
      <c r="K194" s="83"/>
      <c r="L194" s="83"/>
      <c r="M194" s="83"/>
      <c r="N194" s="83"/>
      <c r="O194" s="83"/>
      <c r="P194" s="83"/>
      <c r="Q194" s="83"/>
      <c r="R194" s="84"/>
      <c r="S194" s="93">
        <v>42759</v>
      </c>
      <c r="T194" s="94"/>
      <c r="U194" s="94"/>
      <c r="V194" s="94"/>
      <c r="W194" s="95"/>
    </row>
    <row r="195" spans="10:38" x14ac:dyDescent="0.25">
      <c r="J195" s="76" t="s">
        <v>90</v>
      </c>
      <c r="K195" s="77"/>
      <c r="L195" s="77"/>
      <c r="M195" s="77"/>
      <c r="N195" s="77"/>
      <c r="O195" s="77"/>
      <c r="P195" s="77"/>
      <c r="Q195" s="77"/>
      <c r="R195" s="78"/>
      <c r="S195" s="85">
        <v>2.75</v>
      </c>
      <c r="T195" s="86"/>
      <c r="U195" s="87"/>
      <c r="V195" s="88" t="s">
        <v>42</v>
      </c>
      <c r="W195" s="89"/>
    </row>
    <row r="196" spans="10:38" x14ac:dyDescent="0.25">
      <c r="J196" s="79"/>
      <c r="K196" s="80"/>
      <c r="L196" s="80"/>
      <c r="M196" s="80"/>
      <c r="N196" s="80"/>
      <c r="O196" s="80"/>
      <c r="P196" s="80"/>
      <c r="Q196" s="80"/>
      <c r="R196" s="81"/>
      <c r="S196" s="90" t="s">
        <v>52</v>
      </c>
      <c r="T196" s="91"/>
      <c r="U196" s="91"/>
      <c r="V196" s="91"/>
      <c r="W196" s="92"/>
    </row>
    <row r="197" spans="10:38" x14ac:dyDescent="0.25">
      <c r="J197" s="82"/>
      <c r="K197" s="83"/>
      <c r="L197" s="83"/>
      <c r="M197" s="83"/>
      <c r="N197" s="83"/>
      <c r="O197" s="83"/>
      <c r="P197" s="83"/>
      <c r="Q197" s="83"/>
      <c r="R197" s="84"/>
      <c r="S197" s="93">
        <v>42745</v>
      </c>
      <c r="T197" s="94"/>
      <c r="U197" s="94"/>
      <c r="V197" s="94"/>
      <c r="W197" s="95"/>
    </row>
    <row r="198" spans="10:38" x14ac:dyDescent="0.25">
      <c r="J198" s="76" t="s">
        <v>89</v>
      </c>
      <c r="K198" s="77"/>
      <c r="L198" s="77"/>
      <c r="M198" s="77"/>
      <c r="N198" s="77"/>
      <c r="O198" s="77"/>
      <c r="P198" s="77"/>
      <c r="Q198" s="77"/>
      <c r="R198" s="78"/>
      <c r="S198" s="85">
        <v>12.8</v>
      </c>
      <c r="T198" s="86"/>
      <c r="U198" s="87"/>
      <c r="V198" s="88" t="s">
        <v>42</v>
      </c>
      <c r="W198" s="89"/>
      <c r="X198" s="85">
        <v>12.45</v>
      </c>
      <c r="Y198" s="86"/>
      <c r="Z198" s="87"/>
      <c r="AA198" s="88" t="s">
        <v>42</v>
      </c>
      <c r="AB198" s="89"/>
      <c r="AC198" s="85">
        <v>11.75</v>
      </c>
      <c r="AD198" s="86"/>
      <c r="AE198" s="87"/>
      <c r="AF198" s="88" t="s">
        <v>42</v>
      </c>
      <c r="AG198" s="89"/>
      <c r="AH198" s="85">
        <v>12.45</v>
      </c>
      <c r="AI198" s="86"/>
      <c r="AJ198" s="87"/>
      <c r="AK198" s="88" t="s">
        <v>42</v>
      </c>
      <c r="AL198" s="89"/>
    </row>
    <row r="199" spans="10:38" x14ac:dyDescent="0.25">
      <c r="J199" s="79"/>
      <c r="K199" s="80"/>
      <c r="L199" s="80"/>
      <c r="M199" s="80"/>
      <c r="N199" s="80"/>
      <c r="O199" s="80"/>
      <c r="P199" s="80"/>
      <c r="Q199" s="80"/>
      <c r="R199" s="81"/>
      <c r="S199" s="90" t="s">
        <v>52</v>
      </c>
      <c r="T199" s="91"/>
      <c r="U199" s="91"/>
      <c r="V199" s="91"/>
      <c r="W199" s="92"/>
      <c r="X199" s="90" t="s">
        <v>52</v>
      </c>
      <c r="Y199" s="91"/>
      <c r="Z199" s="91"/>
      <c r="AA199" s="91"/>
      <c r="AB199" s="92"/>
      <c r="AC199" s="90" t="s">
        <v>52</v>
      </c>
      <c r="AD199" s="91"/>
      <c r="AE199" s="91"/>
      <c r="AF199" s="91"/>
      <c r="AG199" s="92"/>
      <c r="AH199" s="90" t="s">
        <v>52</v>
      </c>
      <c r="AI199" s="91"/>
      <c r="AJ199" s="91"/>
      <c r="AK199" s="91"/>
      <c r="AL199" s="92"/>
    </row>
    <row r="200" spans="10:38" x14ac:dyDescent="0.25">
      <c r="J200" s="82"/>
      <c r="K200" s="83"/>
      <c r="L200" s="83"/>
      <c r="M200" s="83"/>
      <c r="N200" s="83"/>
      <c r="O200" s="83"/>
      <c r="P200" s="83"/>
      <c r="Q200" s="83"/>
      <c r="R200" s="84"/>
      <c r="S200" s="93">
        <v>42773</v>
      </c>
      <c r="T200" s="94"/>
      <c r="U200" s="94"/>
      <c r="V200" s="94"/>
      <c r="W200" s="95"/>
      <c r="X200" s="93">
        <v>42759</v>
      </c>
      <c r="Y200" s="94"/>
      <c r="Z200" s="94"/>
      <c r="AA200" s="94"/>
      <c r="AB200" s="95"/>
      <c r="AC200" s="93">
        <v>42745</v>
      </c>
      <c r="AD200" s="94"/>
      <c r="AE200" s="94"/>
      <c r="AF200" s="94"/>
      <c r="AG200" s="95"/>
      <c r="AH200" s="93">
        <v>42736</v>
      </c>
      <c r="AI200" s="94"/>
      <c r="AJ200" s="94"/>
      <c r="AK200" s="94"/>
      <c r="AL200" s="95"/>
    </row>
    <row r="201" spans="10:38" x14ac:dyDescent="0.25">
      <c r="J201" s="76" t="s">
        <v>116</v>
      </c>
      <c r="K201" s="77"/>
      <c r="L201" s="77"/>
      <c r="M201" s="77"/>
      <c r="N201" s="77"/>
      <c r="O201" s="77"/>
      <c r="P201" s="77"/>
      <c r="Q201" s="77"/>
      <c r="R201" s="78"/>
      <c r="S201" s="85">
        <v>9.8000000000000007</v>
      </c>
      <c r="T201" s="86"/>
      <c r="U201" s="87"/>
      <c r="V201" s="88" t="s">
        <v>42</v>
      </c>
      <c r="W201" s="89"/>
      <c r="X201" s="85">
        <v>9</v>
      </c>
      <c r="Y201" s="86"/>
      <c r="Z201" s="87"/>
      <c r="AA201" s="88" t="s">
        <v>42</v>
      </c>
      <c r="AB201" s="89"/>
    </row>
    <row r="202" spans="10:38" x14ac:dyDescent="0.25">
      <c r="J202" s="79"/>
      <c r="K202" s="80"/>
      <c r="L202" s="80"/>
      <c r="M202" s="80"/>
      <c r="N202" s="80"/>
      <c r="O202" s="80"/>
      <c r="P202" s="80"/>
      <c r="Q202" s="80"/>
      <c r="R202" s="81"/>
      <c r="S202" s="90" t="s">
        <v>52</v>
      </c>
      <c r="T202" s="91"/>
      <c r="U202" s="91"/>
      <c r="V202" s="91"/>
      <c r="W202" s="92"/>
      <c r="X202" s="90" t="s">
        <v>52</v>
      </c>
      <c r="Y202" s="91"/>
      <c r="Z202" s="91"/>
      <c r="AA202" s="91"/>
      <c r="AB202" s="92"/>
    </row>
    <row r="203" spans="10:38" x14ac:dyDescent="0.25">
      <c r="J203" s="82"/>
      <c r="K203" s="83"/>
      <c r="L203" s="83"/>
      <c r="M203" s="83"/>
      <c r="N203" s="83"/>
      <c r="O203" s="83"/>
      <c r="P203" s="83"/>
      <c r="Q203" s="83"/>
      <c r="R203" s="84"/>
      <c r="S203" s="93">
        <v>42773</v>
      </c>
      <c r="T203" s="94"/>
      <c r="U203" s="94"/>
      <c r="V203" s="94"/>
      <c r="W203" s="95"/>
      <c r="X203" s="93">
        <v>42752</v>
      </c>
      <c r="Y203" s="94"/>
      <c r="Z203" s="94"/>
      <c r="AA203" s="94"/>
      <c r="AB203" s="95"/>
    </row>
    <row r="204" spans="10:38" x14ac:dyDescent="0.25">
      <c r="J204" s="76" t="s">
        <v>88</v>
      </c>
      <c r="K204" s="77"/>
      <c r="L204" s="77"/>
      <c r="M204" s="77"/>
      <c r="N204" s="77"/>
      <c r="O204" s="77"/>
      <c r="P204" s="77"/>
      <c r="Q204" s="77"/>
      <c r="R204" s="78"/>
      <c r="S204" s="85">
        <v>20.8</v>
      </c>
      <c r="T204" s="86"/>
      <c r="U204" s="87"/>
      <c r="V204" s="88" t="s">
        <v>42</v>
      </c>
      <c r="W204" s="89"/>
    </row>
    <row r="205" spans="10:38" x14ac:dyDescent="0.25">
      <c r="J205" s="79"/>
      <c r="K205" s="80"/>
      <c r="L205" s="80"/>
      <c r="M205" s="80"/>
      <c r="N205" s="80"/>
      <c r="O205" s="80"/>
      <c r="P205" s="80"/>
      <c r="Q205" s="80"/>
      <c r="R205" s="81"/>
      <c r="S205" s="90" t="s">
        <v>55</v>
      </c>
      <c r="T205" s="91"/>
      <c r="U205" s="91"/>
      <c r="V205" s="91"/>
      <c r="W205" s="92"/>
    </row>
    <row r="206" spans="10:38" x14ac:dyDescent="0.25">
      <c r="J206" s="82"/>
      <c r="K206" s="83"/>
      <c r="L206" s="83"/>
      <c r="M206" s="83"/>
      <c r="N206" s="83"/>
      <c r="O206" s="83"/>
      <c r="P206" s="83"/>
      <c r="Q206" s="83"/>
      <c r="R206" s="84"/>
      <c r="S206" s="93">
        <v>42752</v>
      </c>
      <c r="T206" s="94"/>
      <c r="U206" s="94"/>
      <c r="V206" s="94"/>
      <c r="W206" s="95"/>
    </row>
    <row r="207" spans="10:38" x14ac:dyDescent="0.25">
      <c r="J207" s="76" t="s">
        <v>87</v>
      </c>
      <c r="K207" s="77"/>
      <c r="L207" s="77"/>
      <c r="M207" s="77"/>
      <c r="N207" s="77"/>
      <c r="O207" s="77"/>
      <c r="P207" s="77"/>
      <c r="Q207" s="77"/>
      <c r="R207" s="78"/>
      <c r="S207" s="85">
        <v>43</v>
      </c>
      <c r="T207" s="86"/>
      <c r="U207" s="87"/>
      <c r="V207" s="88" t="s">
        <v>42</v>
      </c>
      <c r="W207" s="89"/>
      <c r="X207" s="85">
        <v>29.95</v>
      </c>
      <c r="Y207" s="86"/>
      <c r="Z207" s="87"/>
      <c r="AA207" s="88" t="s">
        <v>42</v>
      </c>
      <c r="AB207" s="89"/>
    </row>
    <row r="208" spans="10:38" x14ac:dyDescent="0.25">
      <c r="J208" s="79"/>
      <c r="K208" s="80"/>
      <c r="L208" s="80"/>
      <c r="M208" s="80"/>
      <c r="N208" s="80"/>
      <c r="O208" s="80"/>
      <c r="P208" s="80"/>
      <c r="Q208" s="80"/>
      <c r="R208" s="81"/>
      <c r="S208" s="90" t="s">
        <v>51</v>
      </c>
      <c r="T208" s="91"/>
      <c r="U208" s="91"/>
      <c r="V208" s="91"/>
      <c r="W208" s="92"/>
      <c r="X208" s="90" t="s">
        <v>55</v>
      </c>
      <c r="Y208" s="91"/>
      <c r="Z208" s="91"/>
      <c r="AA208" s="91"/>
      <c r="AB208" s="92"/>
    </row>
    <row r="209" spans="10:43" x14ac:dyDescent="0.25">
      <c r="J209" s="82"/>
      <c r="K209" s="83"/>
      <c r="L209" s="83"/>
      <c r="M209" s="83"/>
      <c r="N209" s="83"/>
      <c r="O209" s="83"/>
      <c r="P209" s="83"/>
      <c r="Q209" s="83"/>
      <c r="R209" s="84"/>
      <c r="S209" s="93">
        <v>42777</v>
      </c>
      <c r="T209" s="94"/>
      <c r="U209" s="94"/>
      <c r="V209" s="94"/>
      <c r="W209" s="95"/>
      <c r="X209" s="93">
        <v>42752</v>
      </c>
      <c r="Y209" s="94"/>
      <c r="Z209" s="94"/>
      <c r="AA209" s="94"/>
      <c r="AB209" s="95"/>
    </row>
    <row r="210" spans="10:43" x14ac:dyDescent="0.25">
      <c r="J210" s="76" t="s">
        <v>86</v>
      </c>
      <c r="K210" s="77"/>
      <c r="L210" s="77"/>
      <c r="M210" s="77"/>
      <c r="N210" s="77"/>
      <c r="O210" s="77"/>
      <c r="P210" s="77"/>
      <c r="Q210" s="77"/>
      <c r="R210" s="78"/>
      <c r="S210" s="85">
        <v>28.69</v>
      </c>
      <c r="T210" s="86"/>
      <c r="U210" s="87"/>
      <c r="V210" s="88" t="s">
        <v>42</v>
      </c>
      <c r="W210" s="89"/>
    </row>
    <row r="211" spans="10:43" x14ac:dyDescent="0.25">
      <c r="J211" s="79"/>
      <c r="K211" s="80"/>
      <c r="L211" s="80"/>
      <c r="M211" s="80"/>
      <c r="N211" s="80"/>
      <c r="O211" s="80"/>
      <c r="P211" s="80"/>
      <c r="Q211" s="80"/>
      <c r="R211" s="81"/>
      <c r="S211" s="90" t="s">
        <v>55</v>
      </c>
      <c r="T211" s="91"/>
      <c r="U211" s="91"/>
      <c r="V211" s="91"/>
      <c r="W211" s="92"/>
    </row>
    <row r="212" spans="10:43" x14ac:dyDescent="0.25">
      <c r="J212" s="82"/>
      <c r="K212" s="83"/>
      <c r="L212" s="83"/>
      <c r="M212" s="83"/>
      <c r="N212" s="83"/>
      <c r="O212" s="83"/>
      <c r="P212" s="83"/>
      <c r="Q212" s="83"/>
      <c r="R212" s="84"/>
      <c r="S212" s="93">
        <v>42766</v>
      </c>
      <c r="T212" s="94"/>
      <c r="U212" s="94"/>
      <c r="V212" s="94"/>
      <c r="W212" s="95"/>
    </row>
    <row r="213" spans="10:43" x14ac:dyDescent="0.25">
      <c r="J213" s="76" t="s">
        <v>85</v>
      </c>
      <c r="K213" s="77"/>
      <c r="L213" s="77"/>
      <c r="M213" s="77"/>
      <c r="N213" s="77"/>
      <c r="O213" s="77"/>
      <c r="P213" s="77"/>
      <c r="Q213" s="77"/>
      <c r="R213" s="78"/>
      <c r="S213" s="85">
        <v>20</v>
      </c>
      <c r="T213" s="86"/>
      <c r="U213" s="87"/>
      <c r="V213" s="88" t="s">
        <v>42</v>
      </c>
      <c r="W213" s="89"/>
    </row>
    <row r="214" spans="10:43" x14ac:dyDescent="0.25">
      <c r="J214" s="79"/>
      <c r="K214" s="80"/>
      <c r="L214" s="80"/>
      <c r="M214" s="80"/>
      <c r="N214" s="80"/>
      <c r="O214" s="80"/>
      <c r="P214" s="80"/>
      <c r="Q214" s="80"/>
      <c r="R214" s="81"/>
      <c r="S214" s="90" t="s">
        <v>55</v>
      </c>
      <c r="T214" s="91"/>
      <c r="U214" s="91"/>
      <c r="V214" s="91"/>
      <c r="W214" s="92"/>
    </row>
    <row r="215" spans="10:43" x14ac:dyDescent="0.25">
      <c r="J215" s="82"/>
      <c r="K215" s="83"/>
      <c r="L215" s="83"/>
      <c r="M215" s="83"/>
      <c r="N215" s="83"/>
      <c r="O215" s="83"/>
      <c r="P215" s="83"/>
      <c r="Q215" s="83"/>
      <c r="R215" s="84"/>
      <c r="S215" s="93">
        <v>42752</v>
      </c>
      <c r="T215" s="94"/>
      <c r="U215" s="94"/>
      <c r="V215" s="94"/>
      <c r="W215" s="95"/>
    </row>
    <row r="216" spans="10:43" x14ac:dyDescent="0.25">
      <c r="J216" s="76" t="s">
        <v>84</v>
      </c>
      <c r="K216" s="77"/>
      <c r="L216" s="77"/>
      <c r="M216" s="77"/>
      <c r="N216" s="77"/>
      <c r="O216" s="77"/>
      <c r="P216" s="77"/>
      <c r="Q216" s="77"/>
      <c r="R216" s="78"/>
      <c r="S216" s="85">
        <v>6</v>
      </c>
      <c r="T216" s="86"/>
      <c r="U216" s="87"/>
      <c r="V216" s="88" t="s">
        <v>42</v>
      </c>
      <c r="W216" s="89"/>
      <c r="X216" s="85">
        <v>5.85</v>
      </c>
      <c r="Y216" s="86"/>
      <c r="Z216" s="87"/>
      <c r="AA216" s="88" t="s">
        <v>42</v>
      </c>
      <c r="AB216" s="89"/>
      <c r="AC216" s="85">
        <v>6</v>
      </c>
      <c r="AD216" s="86"/>
      <c r="AE216" s="87"/>
      <c r="AF216" s="88" t="s">
        <v>42</v>
      </c>
      <c r="AG216" s="89"/>
      <c r="AH216" s="85">
        <v>4.8600000000000003</v>
      </c>
      <c r="AI216" s="86"/>
      <c r="AJ216" s="87"/>
      <c r="AK216" s="88" t="s">
        <v>42</v>
      </c>
      <c r="AL216" s="89"/>
    </row>
    <row r="217" spans="10:43" x14ac:dyDescent="0.25">
      <c r="J217" s="79"/>
      <c r="K217" s="80"/>
      <c r="L217" s="80"/>
      <c r="M217" s="80"/>
      <c r="N217" s="80"/>
      <c r="O217" s="80"/>
      <c r="P217" s="80"/>
      <c r="Q217" s="80"/>
      <c r="R217" s="81"/>
      <c r="S217" s="90" t="s">
        <v>55</v>
      </c>
      <c r="T217" s="91"/>
      <c r="U217" s="91"/>
      <c r="V217" s="91"/>
      <c r="W217" s="92"/>
      <c r="X217" s="90" t="s">
        <v>52</v>
      </c>
      <c r="Y217" s="91"/>
      <c r="Z217" s="91"/>
      <c r="AA217" s="91"/>
      <c r="AB217" s="92"/>
      <c r="AC217" s="90" t="s">
        <v>54</v>
      </c>
      <c r="AD217" s="91"/>
      <c r="AE217" s="91"/>
      <c r="AF217" s="91"/>
      <c r="AG217" s="92"/>
      <c r="AH217" s="90" t="s">
        <v>54</v>
      </c>
      <c r="AI217" s="91"/>
      <c r="AJ217" s="91"/>
      <c r="AK217" s="91"/>
      <c r="AL217" s="92"/>
    </row>
    <row r="218" spans="10:43" x14ac:dyDescent="0.25">
      <c r="J218" s="82"/>
      <c r="K218" s="83"/>
      <c r="L218" s="83"/>
      <c r="M218" s="83"/>
      <c r="N218" s="83"/>
      <c r="O218" s="83"/>
      <c r="P218" s="83"/>
      <c r="Q218" s="83"/>
      <c r="R218" s="84"/>
      <c r="S218" s="93">
        <v>42766</v>
      </c>
      <c r="T218" s="94"/>
      <c r="U218" s="94"/>
      <c r="V218" s="94"/>
      <c r="W218" s="95"/>
      <c r="X218" s="93">
        <v>42759</v>
      </c>
      <c r="Y218" s="94"/>
      <c r="Z218" s="94"/>
      <c r="AA218" s="94"/>
      <c r="AB218" s="95"/>
      <c r="AC218" s="93">
        <v>42755</v>
      </c>
      <c r="AD218" s="94"/>
      <c r="AE218" s="94"/>
      <c r="AF218" s="94"/>
      <c r="AG218" s="95"/>
      <c r="AH218" s="93">
        <v>42748</v>
      </c>
      <c r="AI218" s="94"/>
      <c r="AJ218" s="94"/>
      <c r="AK218" s="94"/>
      <c r="AL218" s="95"/>
    </row>
    <row r="219" spans="10:43" x14ac:dyDescent="0.25">
      <c r="J219" s="76" t="s">
        <v>83</v>
      </c>
      <c r="K219" s="77"/>
      <c r="L219" s="77"/>
      <c r="M219" s="77"/>
      <c r="N219" s="77"/>
      <c r="O219" s="77"/>
      <c r="P219" s="77"/>
      <c r="Q219" s="77"/>
      <c r="R219" s="78"/>
      <c r="S219" s="85">
        <v>11.99</v>
      </c>
      <c r="T219" s="86"/>
      <c r="U219" s="87"/>
      <c r="V219" s="88" t="s">
        <v>42</v>
      </c>
      <c r="W219" s="89"/>
    </row>
    <row r="220" spans="10:43" x14ac:dyDescent="0.25">
      <c r="J220" s="79"/>
      <c r="K220" s="80"/>
      <c r="L220" s="80"/>
      <c r="M220" s="80"/>
      <c r="N220" s="80"/>
      <c r="O220" s="80"/>
      <c r="P220" s="80"/>
      <c r="Q220" s="80"/>
      <c r="R220" s="81"/>
      <c r="S220" s="90" t="s">
        <v>54</v>
      </c>
      <c r="T220" s="91"/>
      <c r="U220" s="91"/>
      <c r="V220" s="91"/>
      <c r="W220" s="92"/>
    </row>
    <row r="221" spans="10:43" x14ac:dyDescent="0.25">
      <c r="J221" s="82"/>
      <c r="K221" s="83"/>
      <c r="L221" s="83"/>
      <c r="M221" s="83"/>
      <c r="N221" s="83"/>
      <c r="O221" s="83"/>
      <c r="P221" s="83"/>
      <c r="Q221" s="83"/>
      <c r="R221" s="84"/>
      <c r="S221" s="93">
        <v>42748</v>
      </c>
      <c r="T221" s="94"/>
      <c r="U221" s="94"/>
      <c r="V221" s="94"/>
      <c r="W221" s="95"/>
    </row>
    <row r="222" spans="10:43" x14ac:dyDescent="0.25">
      <c r="J222" s="76" t="s">
        <v>82</v>
      </c>
      <c r="K222" s="77"/>
      <c r="L222" s="77"/>
      <c r="M222" s="77"/>
      <c r="N222" s="77"/>
      <c r="O222" s="77"/>
      <c r="P222" s="77"/>
      <c r="Q222" s="77"/>
      <c r="R222" s="78"/>
      <c r="S222" s="85">
        <v>2.58</v>
      </c>
      <c r="T222" s="86"/>
      <c r="U222" s="87"/>
      <c r="V222" s="88" t="s">
        <v>43</v>
      </c>
      <c r="W222" s="89"/>
      <c r="X222" s="85">
        <v>2.23</v>
      </c>
      <c r="Y222" s="86"/>
      <c r="Z222" s="87"/>
      <c r="AA222" s="88" t="s">
        <v>43</v>
      </c>
      <c r="AB222" s="89"/>
      <c r="AC222" s="85">
        <v>2.48</v>
      </c>
      <c r="AD222" s="86"/>
      <c r="AE222" s="87"/>
      <c r="AF222" s="88" t="s">
        <v>43</v>
      </c>
      <c r="AG222" s="89"/>
      <c r="AH222" s="85">
        <v>2.1</v>
      </c>
      <c r="AI222" s="86"/>
      <c r="AJ222" s="87"/>
      <c r="AK222" s="88" t="s">
        <v>43</v>
      </c>
      <c r="AL222" s="89"/>
      <c r="AM222" s="85">
        <v>3</v>
      </c>
      <c r="AN222" s="86"/>
      <c r="AO222" s="87"/>
      <c r="AP222" s="88" t="s">
        <v>43</v>
      </c>
      <c r="AQ222" s="89"/>
    </row>
    <row r="223" spans="10:43" x14ac:dyDescent="0.25">
      <c r="J223" s="79"/>
      <c r="K223" s="80"/>
      <c r="L223" s="80"/>
      <c r="M223" s="80"/>
      <c r="N223" s="80"/>
      <c r="O223" s="80"/>
      <c r="P223" s="80"/>
      <c r="Q223" s="80"/>
      <c r="R223" s="81"/>
      <c r="S223" s="90" t="s">
        <v>55</v>
      </c>
      <c r="T223" s="91"/>
      <c r="U223" s="91"/>
      <c r="V223" s="91"/>
      <c r="W223" s="92"/>
      <c r="X223" s="90" t="s">
        <v>54</v>
      </c>
      <c r="Y223" s="91"/>
      <c r="Z223" s="91"/>
      <c r="AA223" s="91"/>
      <c r="AB223" s="92"/>
      <c r="AC223" s="90" t="s">
        <v>52</v>
      </c>
      <c r="AD223" s="91"/>
      <c r="AE223" s="91"/>
      <c r="AF223" s="91"/>
      <c r="AG223" s="92"/>
      <c r="AH223" s="90" t="s">
        <v>54</v>
      </c>
      <c r="AI223" s="91"/>
      <c r="AJ223" s="91"/>
      <c r="AK223" s="91"/>
      <c r="AL223" s="92"/>
      <c r="AM223" s="90" t="s">
        <v>52</v>
      </c>
      <c r="AN223" s="91"/>
      <c r="AO223" s="91"/>
      <c r="AP223" s="91"/>
      <c r="AQ223" s="92"/>
    </row>
    <row r="224" spans="10:43" x14ac:dyDescent="0.25">
      <c r="J224" s="82"/>
      <c r="K224" s="83"/>
      <c r="L224" s="83"/>
      <c r="M224" s="83"/>
      <c r="N224" s="83"/>
      <c r="O224" s="83"/>
      <c r="P224" s="83"/>
      <c r="Q224" s="83"/>
      <c r="R224" s="84"/>
      <c r="S224" s="93">
        <v>42773</v>
      </c>
      <c r="T224" s="94"/>
      <c r="U224" s="94"/>
      <c r="V224" s="94"/>
      <c r="W224" s="95"/>
      <c r="X224" s="93">
        <v>42769</v>
      </c>
      <c r="Y224" s="94"/>
      <c r="Z224" s="94"/>
      <c r="AA224" s="94"/>
      <c r="AB224" s="95"/>
      <c r="AC224" s="93">
        <v>42759</v>
      </c>
      <c r="AD224" s="94"/>
      <c r="AE224" s="94"/>
      <c r="AF224" s="94"/>
      <c r="AG224" s="95"/>
      <c r="AH224" s="93">
        <v>42748</v>
      </c>
      <c r="AI224" s="94"/>
      <c r="AJ224" s="94"/>
      <c r="AK224" s="94"/>
      <c r="AL224" s="95"/>
      <c r="AM224" s="93">
        <v>42745</v>
      </c>
      <c r="AN224" s="94"/>
      <c r="AO224" s="94"/>
      <c r="AP224" s="94"/>
      <c r="AQ224" s="95"/>
    </row>
    <row r="225" spans="10:28" x14ac:dyDescent="0.25">
      <c r="J225" s="76" t="s">
        <v>81</v>
      </c>
      <c r="K225" s="77"/>
      <c r="L225" s="77"/>
      <c r="M225" s="77"/>
      <c r="N225" s="77"/>
      <c r="O225" s="77"/>
      <c r="P225" s="77"/>
      <c r="Q225" s="77"/>
      <c r="R225" s="78"/>
      <c r="S225" s="85">
        <v>10.8</v>
      </c>
      <c r="T225" s="86"/>
      <c r="U225" s="87"/>
      <c r="V225" s="88" t="s">
        <v>42</v>
      </c>
      <c r="W225" s="89"/>
    </row>
    <row r="226" spans="10:28" x14ac:dyDescent="0.25">
      <c r="J226" s="79"/>
      <c r="K226" s="80"/>
      <c r="L226" s="80"/>
      <c r="M226" s="80"/>
      <c r="N226" s="80"/>
      <c r="O226" s="80"/>
      <c r="P226" s="80"/>
      <c r="Q226" s="80"/>
      <c r="R226" s="81"/>
      <c r="S226" s="90" t="s">
        <v>54</v>
      </c>
      <c r="T226" s="91"/>
      <c r="U226" s="91"/>
      <c r="V226" s="91"/>
      <c r="W226" s="92"/>
    </row>
    <row r="227" spans="10:28" x14ac:dyDescent="0.25">
      <c r="J227" s="82"/>
      <c r="K227" s="83"/>
      <c r="L227" s="83"/>
      <c r="M227" s="83"/>
      <c r="N227" s="83"/>
      <c r="O227" s="83"/>
      <c r="P227" s="83"/>
      <c r="Q227" s="83"/>
      <c r="R227" s="84"/>
      <c r="S227" s="93">
        <v>42748</v>
      </c>
      <c r="T227" s="94"/>
      <c r="U227" s="94"/>
      <c r="V227" s="94"/>
      <c r="W227" s="95"/>
    </row>
    <row r="228" spans="10:28" x14ac:dyDescent="0.25">
      <c r="J228" s="76" t="s">
        <v>80</v>
      </c>
      <c r="K228" s="77"/>
      <c r="L228" s="77"/>
      <c r="M228" s="77"/>
      <c r="N228" s="77"/>
      <c r="O228" s="77"/>
      <c r="P228" s="77"/>
      <c r="Q228" s="77"/>
      <c r="R228" s="78"/>
      <c r="S228" s="85">
        <v>10</v>
      </c>
      <c r="T228" s="86"/>
      <c r="U228" s="87"/>
      <c r="V228" s="88" t="s">
        <v>42</v>
      </c>
      <c r="W228" s="89"/>
    </row>
    <row r="229" spans="10:28" x14ac:dyDescent="0.25">
      <c r="J229" s="79"/>
      <c r="K229" s="80"/>
      <c r="L229" s="80"/>
      <c r="M229" s="80"/>
      <c r="N229" s="80"/>
      <c r="O229" s="80"/>
      <c r="P229" s="80"/>
      <c r="Q229" s="80"/>
      <c r="R229" s="81"/>
      <c r="S229" s="90" t="s">
        <v>54</v>
      </c>
      <c r="T229" s="91"/>
      <c r="U229" s="91"/>
      <c r="V229" s="91"/>
      <c r="W229" s="92"/>
    </row>
    <row r="230" spans="10:28" x14ac:dyDescent="0.25">
      <c r="J230" s="82"/>
      <c r="K230" s="83"/>
      <c r="L230" s="83"/>
      <c r="M230" s="83"/>
      <c r="N230" s="83"/>
      <c r="O230" s="83"/>
      <c r="P230" s="83"/>
      <c r="Q230" s="83"/>
      <c r="R230" s="84"/>
      <c r="S230" s="93">
        <v>42755</v>
      </c>
      <c r="T230" s="94"/>
      <c r="U230" s="94"/>
      <c r="V230" s="94"/>
      <c r="W230" s="95"/>
    </row>
    <row r="231" spans="10:28" x14ac:dyDescent="0.25">
      <c r="J231" s="76" t="s">
        <v>79</v>
      </c>
      <c r="K231" s="77"/>
      <c r="L231" s="77"/>
      <c r="M231" s="77"/>
      <c r="N231" s="77"/>
      <c r="O231" s="77"/>
      <c r="P231" s="77"/>
      <c r="Q231" s="77"/>
      <c r="R231" s="78"/>
      <c r="S231" s="85">
        <v>8.84</v>
      </c>
      <c r="T231" s="86"/>
      <c r="U231" s="87"/>
      <c r="V231" s="88" t="s">
        <v>42</v>
      </c>
      <c r="W231" s="89"/>
      <c r="X231" s="85">
        <v>3.15</v>
      </c>
      <c r="Y231" s="86"/>
      <c r="Z231" s="87"/>
      <c r="AA231" s="88" t="s">
        <v>42</v>
      </c>
      <c r="AB231" s="89"/>
    </row>
    <row r="232" spans="10:28" x14ac:dyDescent="0.25">
      <c r="J232" s="79"/>
      <c r="K232" s="80"/>
      <c r="L232" s="80"/>
      <c r="M232" s="80"/>
      <c r="N232" s="80"/>
      <c r="O232" s="80"/>
      <c r="P232" s="80"/>
      <c r="Q232" s="80"/>
      <c r="R232" s="81"/>
      <c r="S232" s="90" t="s">
        <v>52</v>
      </c>
      <c r="T232" s="91"/>
      <c r="U232" s="91"/>
      <c r="V232" s="91"/>
      <c r="W232" s="92"/>
      <c r="X232" s="90" t="s">
        <v>52</v>
      </c>
      <c r="Y232" s="91"/>
      <c r="Z232" s="91"/>
      <c r="AA232" s="91"/>
      <c r="AB232" s="92"/>
    </row>
    <row r="233" spans="10:28" x14ac:dyDescent="0.25">
      <c r="J233" s="82"/>
      <c r="K233" s="83"/>
      <c r="L233" s="83"/>
      <c r="M233" s="83"/>
      <c r="N233" s="83"/>
      <c r="O233" s="83"/>
      <c r="P233" s="83"/>
      <c r="Q233" s="83"/>
      <c r="R233" s="84"/>
      <c r="S233" s="93">
        <v>42773</v>
      </c>
      <c r="T233" s="94"/>
      <c r="U233" s="94"/>
      <c r="V233" s="94"/>
      <c r="W233" s="95"/>
      <c r="X233" s="93">
        <v>42752</v>
      </c>
      <c r="Y233" s="94"/>
      <c r="Z233" s="94"/>
      <c r="AA233" s="94"/>
      <c r="AB233" s="95"/>
    </row>
    <row r="234" spans="10:28" x14ac:dyDescent="0.25">
      <c r="J234" s="76" t="s">
        <v>78</v>
      </c>
      <c r="K234" s="77"/>
      <c r="L234" s="77"/>
      <c r="M234" s="77"/>
      <c r="N234" s="77"/>
      <c r="O234" s="77"/>
      <c r="P234" s="77"/>
      <c r="Q234" s="77"/>
      <c r="R234" s="78"/>
      <c r="S234" s="85">
        <v>0.85</v>
      </c>
      <c r="T234" s="86"/>
      <c r="U234" s="87"/>
      <c r="V234" s="88" t="s">
        <v>42</v>
      </c>
      <c r="W234" s="89"/>
    </row>
    <row r="235" spans="10:28" x14ac:dyDescent="0.25">
      <c r="J235" s="79"/>
      <c r="K235" s="80"/>
      <c r="L235" s="80"/>
      <c r="M235" s="80"/>
      <c r="N235" s="80"/>
      <c r="O235" s="80"/>
      <c r="P235" s="80"/>
      <c r="Q235" s="80"/>
      <c r="R235" s="81"/>
      <c r="S235" s="90" t="s">
        <v>52</v>
      </c>
      <c r="T235" s="91"/>
      <c r="U235" s="91"/>
      <c r="V235" s="91"/>
      <c r="W235" s="92"/>
    </row>
    <row r="236" spans="10:28" x14ac:dyDescent="0.25">
      <c r="J236" s="82"/>
      <c r="K236" s="83"/>
      <c r="L236" s="83"/>
      <c r="M236" s="83"/>
      <c r="N236" s="83"/>
      <c r="O236" s="83"/>
      <c r="P236" s="83"/>
      <c r="Q236" s="83"/>
      <c r="R236" s="84"/>
      <c r="S236" s="93">
        <v>42752</v>
      </c>
      <c r="T236" s="94"/>
      <c r="U236" s="94"/>
      <c r="V236" s="94"/>
      <c r="W236" s="95"/>
    </row>
    <row r="237" spans="10:28" x14ac:dyDescent="0.25">
      <c r="J237" s="76" t="s">
        <v>77</v>
      </c>
      <c r="K237" s="77"/>
      <c r="L237" s="77"/>
      <c r="M237" s="77"/>
      <c r="N237" s="77"/>
      <c r="O237" s="77"/>
      <c r="P237" s="77"/>
      <c r="Q237" s="77"/>
      <c r="R237" s="78"/>
      <c r="S237" s="85">
        <v>22.97</v>
      </c>
      <c r="T237" s="86"/>
      <c r="U237" s="87"/>
      <c r="V237" s="88" t="s">
        <v>42</v>
      </c>
      <c r="W237" s="89"/>
    </row>
    <row r="238" spans="10:28" x14ac:dyDescent="0.25">
      <c r="J238" s="79"/>
      <c r="K238" s="80"/>
      <c r="L238" s="80"/>
      <c r="M238" s="80"/>
      <c r="N238" s="80"/>
      <c r="O238" s="80"/>
      <c r="P238" s="80"/>
      <c r="Q238" s="80"/>
      <c r="R238" s="81"/>
      <c r="S238" s="90" t="s">
        <v>52</v>
      </c>
      <c r="T238" s="91"/>
      <c r="U238" s="91"/>
      <c r="V238" s="91"/>
      <c r="W238" s="92"/>
    </row>
    <row r="239" spans="10:28" x14ac:dyDescent="0.25">
      <c r="J239" s="82"/>
      <c r="K239" s="83"/>
      <c r="L239" s="83"/>
      <c r="M239" s="83"/>
      <c r="N239" s="83"/>
      <c r="O239" s="83"/>
      <c r="P239" s="83"/>
      <c r="Q239" s="83"/>
      <c r="R239" s="84"/>
      <c r="S239" s="93">
        <v>42752</v>
      </c>
      <c r="T239" s="94"/>
      <c r="U239" s="94"/>
      <c r="V239" s="94"/>
      <c r="W239" s="95"/>
    </row>
    <row r="240" spans="10:28" hidden="1" x14ac:dyDescent="0.25">
      <c r="J240" s="9" t="s">
        <v>25</v>
      </c>
    </row>
    <row r="243" spans="23:23" x14ac:dyDescent="0.25">
      <c r="W243" s="10"/>
    </row>
  </sheetData>
  <sheetProtection sheet="1" objects="1" scenarios="1"/>
  <mergeCells count="490">
    <mergeCell ref="X4:AI4"/>
    <mergeCell ref="J33:R35"/>
    <mergeCell ref="S33:U33"/>
    <mergeCell ref="V33:W33"/>
    <mergeCell ref="S34:W34"/>
    <mergeCell ref="S35:W35"/>
    <mergeCell ref="AH222:AJ222"/>
    <mergeCell ref="AK222:AL222"/>
    <mergeCell ref="AH223:AL223"/>
    <mergeCell ref="AH224:AL224"/>
    <mergeCell ref="AF222:AG222"/>
    <mergeCell ref="AC223:AG223"/>
    <mergeCell ref="AC224:AG224"/>
    <mergeCell ref="X222:Z222"/>
    <mergeCell ref="AA222:AB222"/>
    <mergeCell ref="X223:AB223"/>
    <mergeCell ref="X224:AB224"/>
    <mergeCell ref="AC222:AE222"/>
    <mergeCell ref="J27:R29"/>
    <mergeCell ref="S27:U27"/>
    <mergeCell ref="V27:W27"/>
    <mergeCell ref="S28:W28"/>
    <mergeCell ref="S29:W29"/>
    <mergeCell ref="J30:R32"/>
    <mergeCell ref="S30:U30"/>
    <mergeCell ref="V30:W30"/>
    <mergeCell ref="S31:W31"/>
    <mergeCell ref="S32:W32"/>
    <mergeCell ref="J15:R17"/>
    <mergeCell ref="S15:U15"/>
    <mergeCell ref="V15:W15"/>
    <mergeCell ref="S16:W16"/>
    <mergeCell ref="S17:W17"/>
    <mergeCell ref="J24:R26"/>
    <mergeCell ref="S24:U24"/>
    <mergeCell ref="V24:W24"/>
    <mergeCell ref="S25:W25"/>
    <mergeCell ref="S26:W26"/>
    <mergeCell ref="J21:R23"/>
    <mergeCell ref="S21:U21"/>
    <mergeCell ref="V21:W21"/>
    <mergeCell ref="S22:W22"/>
    <mergeCell ref="S23:W23"/>
    <mergeCell ref="J18:R20"/>
    <mergeCell ref="S18:U18"/>
    <mergeCell ref="V18:W18"/>
    <mergeCell ref="S19:W19"/>
    <mergeCell ref="S20:W20"/>
    <mergeCell ref="X231:Z231"/>
    <mergeCell ref="AA231:AB231"/>
    <mergeCell ref="X232:AB232"/>
    <mergeCell ref="X233:AB233"/>
    <mergeCell ref="X84:Z84"/>
    <mergeCell ref="AA84:AB84"/>
    <mergeCell ref="X85:AB85"/>
    <mergeCell ref="X86:AB86"/>
    <mergeCell ref="X189:Z189"/>
    <mergeCell ref="AA189:AB189"/>
    <mergeCell ref="X190:AB190"/>
    <mergeCell ref="X191:AB191"/>
    <mergeCell ref="X111:Z111"/>
    <mergeCell ref="AA111:AB111"/>
    <mergeCell ref="X112:AB112"/>
    <mergeCell ref="X113:AB113"/>
    <mergeCell ref="X186:Z186"/>
    <mergeCell ref="AA186:AB186"/>
    <mergeCell ref="X187:AB187"/>
    <mergeCell ref="X188:AB188"/>
    <mergeCell ref="X54:Z54"/>
    <mergeCell ref="AA54:AB54"/>
    <mergeCell ref="X55:AB55"/>
    <mergeCell ref="X56:AB56"/>
    <mergeCell ref="J39:R41"/>
    <mergeCell ref="S39:U39"/>
    <mergeCell ref="V39:W39"/>
    <mergeCell ref="S40:W40"/>
    <mergeCell ref="S41:W41"/>
    <mergeCell ref="J45:R47"/>
    <mergeCell ref="S45:U45"/>
    <mergeCell ref="V45:W45"/>
    <mergeCell ref="S46:W46"/>
    <mergeCell ref="S47:W47"/>
    <mergeCell ref="J36:R38"/>
    <mergeCell ref="S36:U36"/>
    <mergeCell ref="V36:W36"/>
    <mergeCell ref="S37:W37"/>
    <mergeCell ref="S38:W38"/>
    <mergeCell ref="J42:R44"/>
    <mergeCell ref="S42:U42"/>
    <mergeCell ref="V42:W42"/>
    <mergeCell ref="S43:W43"/>
    <mergeCell ref="S44:W44"/>
    <mergeCell ref="AM222:AO222"/>
    <mergeCell ref="AP222:AQ222"/>
    <mergeCell ref="AM223:AQ223"/>
    <mergeCell ref="AM224:AQ224"/>
    <mergeCell ref="AH198:AJ198"/>
    <mergeCell ref="AK198:AL198"/>
    <mergeCell ref="AH199:AL199"/>
    <mergeCell ref="AH200:AL200"/>
    <mergeCell ref="J48:R50"/>
    <mergeCell ref="S48:U48"/>
    <mergeCell ref="V48:W48"/>
    <mergeCell ref="S49:W49"/>
    <mergeCell ref="S50:W50"/>
    <mergeCell ref="J51:R53"/>
    <mergeCell ref="S51:U51"/>
    <mergeCell ref="V51:W51"/>
    <mergeCell ref="S52:W52"/>
    <mergeCell ref="S53:W53"/>
    <mergeCell ref="J54:R56"/>
    <mergeCell ref="S54:U54"/>
    <mergeCell ref="V54:W54"/>
    <mergeCell ref="S55:W55"/>
    <mergeCell ref="S56:W56"/>
    <mergeCell ref="J57:R59"/>
    <mergeCell ref="S57:U57"/>
    <mergeCell ref="V57:W57"/>
    <mergeCell ref="S58:W58"/>
    <mergeCell ref="S59:W59"/>
    <mergeCell ref="X120:Z120"/>
    <mergeCell ref="AA120:AB120"/>
    <mergeCell ref="X121:AB121"/>
    <mergeCell ref="X122:AB122"/>
    <mergeCell ref="J60:R62"/>
    <mergeCell ref="S60:U60"/>
    <mergeCell ref="V60:W60"/>
    <mergeCell ref="S61:W61"/>
    <mergeCell ref="S62:W62"/>
    <mergeCell ref="J66:R68"/>
    <mergeCell ref="S66:U66"/>
    <mergeCell ref="V66:W66"/>
    <mergeCell ref="S67:W67"/>
    <mergeCell ref="S68:W68"/>
    <mergeCell ref="J63:R65"/>
    <mergeCell ref="S63:U63"/>
    <mergeCell ref="V63:W63"/>
    <mergeCell ref="S64:W64"/>
    <mergeCell ref="S65:W65"/>
    <mergeCell ref="J72:R74"/>
    <mergeCell ref="S72:U72"/>
    <mergeCell ref="V72:W72"/>
    <mergeCell ref="S73:W73"/>
    <mergeCell ref="S74:W74"/>
    <mergeCell ref="J69:R71"/>
    <mergeCell ref="S69:U69"/>
    <mergeCell ref="V69:W69"/>
    <mergeCell ref="S70:W70"/>
    <mergeCell ref="S71:W71"/>
    <mergeCell ref="J78:R80"/>
    <mergeCell ref="S78:U78"/>
    <mergeCell ref="V78:W78"/>
    <mergeCell ref="S79:W79"/>
    <mergeCell ref="S80:W80"/>
    <mergeCell ref="J75:R77"/>
    <mergeCell ref="S75:U75"/>
    <mergeCell ref="V75:W75"/>
    <mergeCell ref="S76:W76"/>
    <mergeCell ref="S77:W77"/>
    <mergeCell ref="J84:R86"/>
    <mergeCell ref="S84:U84"/>
    <mergeCell ref="V84:W84"/>
    <mergeCell ref="S85:W85"/>
    <mergeCell ref="S86:W86"/>
    <mergeCell ref="J81:R83"/>
    <mergeCell ref="S81:U81"/>
    <mergeCell ref="V81:W81"/>
    <mergeCell ref="S82:W82"/>
    <mergeCell ref="S83:W83"/>
    <mergeCell ref="J90:R92"/>
    <mergeCell ref="S90:U90"/>
    <mergeCell ref="V90:W90"/>
    <mergeCell ref="S91:W91"/>
    <mergeCell ref="S92:W92"/>
    <mergeCell ref="J87:R89"/>
    <mergeCell ref="S87:U87"/>
    <mergeCell ref="V87:W87"/>
    <mergeCell ref="S88:W88"/>
    <mergeCell ref="S89:W89"/>
    <mergeCell ref="J96:R98"/>
    <mergeCell ref="S96:U96"/>
    <mergeCell ref="V96:W96"/>
    <mergeCell ref="S97:W97"/>
    <mergeCell ref="S98:W98"/>
    <mergeCell ref="J93:R95"/>
    <mergeCell ref="S93:U93"/>
    <mergeCell ref="V93:W93"/>
    <mergeCell ref="S94:W94"/>
    <mergeCell ref="S95:W95"/>
    <mergeCell ref="J102:R104"/>
    <mergeCell ref="S102:U102"/>
    <mergeCell ref="V102:W102"/>
    <mergeCell ref="S103:W103"/>
    <mergeCell ref="S104:W104"/>
    <mergeCell ref="J99:R101"/>
    <mergeCell ref="S99:U99"/>
    <mergeCell ref="V99:W99"/>
    <mergeCell ref="S100:W100"/>
    <mergeCell ref="S101:W101"/>
    <mergeCell ref="J105:R107"/>
    <mergeCell ref="S105:U105"/>
    <mergeCell ref="V105:W105"/>
    <mergeCell ref="S106:W106"/>
    <mergeCell ref="S107:W107"/>
    <mergeCell ref="J111:R113"/>
    <mergeCell ref="S111:U111"/>
    <mergeCell ref="V111:W111"/>
    <mergeCell ref="S112:W112"/>
    <mergeCell ref="S113:W113"/>
    <mergeCell ref="J108:R110"/>
    <mergeCell ref="S108:U108"/>
    <mergeCell ref="V108:W108"/>
    <mergeCell ref="S109:W109"/>
    <mergeCell ref="S110:W110"/>
    <mergeCell ref="J114:R116"/>
    <mergeCell ref="S114:U114"/>
    <mergeCell ref="V114:W114"/>
    <mergeCell ref="S115:W115"/>
    <mergeCell ref="S116:W116"/>
    <mergeCell ref="J117:R119"/>
    <mergeCell ref="S117:U117"/>
    <mergeCell ref="V117:W117"/>
    <mergeCell ref="S118:W118"/>
    <mergeCell ref="S119:W119"/>
    <mergeCell ref="AC177:AE177"/>
    <mergeCell ref="AF177:AG177"/>
    <mergeCell ref="AC178:AG178"/>
    <mergeCell ref="AC179:AG179"/>
    <mergeCell ref="J126:R128"/>
    <mergeCell ref="X126:Z126"/>
    <mergeCell ref="AA126:AB126"/>
    <mergeCell ref="X127:AB127"/>
    <mergeCell ref="X128:AB128"/>
    <mergeCell ref="J132:R134"/>
    <mergeCell ref="S126:U126"/>
    <mergeCell ref="V126:W126"/>
    <mergeCell ref="S127:W127"/>
    <mergeCell ref="S128:W128"/>
    <mergeCell ref="J138:R140"/>
    <mergeCell ref="S138:U138"/>
    <mergeCell ref="V138:W138"/>
    <mergeCell ref="S139:W139"/>
    <mergeCell ref="S140:W140"/>
    <mergeCell ref="J135:R137"/>
    <mergeCell ref="S135:U135"/>
    <mergeCell ref="V135:W135"/>
    <mergeCell ref="S136:W136"/>
    <mergeCell ref="S137:W137"/>
    <mergeCell ref="S132:U132"/>
    <mergeCell ref="V132:W132"/>
    <mergeCell ref="S133:W133"/>
    <mergeCell ref="S134:W134"/>
    <mergeCell ref="J129:R131"/>
    <mergeCell ref="S129:U129"/>
    <mergeCell ref="V129:W129"/>
    <mergeCell ref="S130:W130"/>
    <mergeCell ref="S131:W131"/>
    <mergeCell ref="J144:R146"/>
    <mergeCell ref="S144:U144"/>
    <mergeCell ref="V144:W144"/>
    <mergeCell ref="S145:W145"/>
    <mergeCell ref="S146:W146"/>
    <mergeCell ref="J141:R143"/>
    <mergeCell ref="S141:U141"/>
    <mergeCell ref="V141:W141"/>
    <mergeCell ref="S142:W142"/>
    <mergeCell ref="S143:W143"/>
    <mergeCell ref="J150:R152"/>
    <mergeCell ref="S150:U150"/>
    <mergeCell ref="V150:W150"/>
    <mergeCell ref="S151:W151"/>
    <mergeCell ref="S152:W152"/>
    <mergeCell ref="J147:R149"/>
    <mergeCell ref="S147:U147"/>
    <mergeCell ref="V147:W147"/>
    <mergeCell ref="S148:W148"/>
    <mergeCell ref="S149:W149"/>
    <mergeCell ref="J156:R158"/>
    <mergeCell ref="S156:U156"/>
    <mergeCell ref="V156:W156"/>
    <mergeCell ref="S157:W157"/>
    <mergeCell ref="S158:W158"/>
    <mergeCell ref="S163:W163"/>
    <mergeCell ref="S164:W164"/>
    <mergeCell ref="X177:Z177"/>
    <mergeCell ref="AA177:AB177"/>
    <mergeCell ref="X178:AB178"/>
    <mergeCell ref="X179:AB179"/>
    <mergeCell ref="J165:R167"/>
    <mergeCell ref="S165:U165"/>
    <mergeCell ref="V165:W165"/>
    <mergeCell ref="S166:W166"/>
    <mergeCell ref="J186:R188"/>
    <mergeCell ref="S186:U186"/>
    <mergeCell ref="V186:W186"/>
    <mergeCell ref="S187:W187"/>
    <mergeCell ref="S188:W188"/>
    <mergeCell ref="J183:R185"/>
    <mergeCell ref="S183:U183"/>
    <mergeCell ref="V183:W183"/>
    <mergeCell ref="S184:W184"/>
    <mergeCell ref="S185:W185"/>
    <mergeCell ref="X183:Z183"/>
    <mergeCell ref="AA183:AB183"/>
    <mergeCell ref="X184:AB184"/>
    <mergeCell ref="X185:AB185"/>
    <mergeCell ref="AH216:AJ216"/>
    <mergeCell ref="AK216:AL216"/>
    <mergeCell ref="AH217:AL217"/>
    <mergeCell ref="AH218:AL218"/>
    <mergeCell ref="J159:R161"/>
    <mergeCell ref="S159:U159"/>
    <mergeCell ref="V159:W159"/>
    <mergeCell ref="S160:W160"/>
    <mergeCell ref="S161:W161"/>
    <mergeCell ref="AC180:AE180"/>
    <mergeCell ref="AF180:AG180"/>
    <mergeCell ref="AC181:AG181"/>
    <mergeCell ref="AC182:AG182"/>
    <mergeCell ref="AC198:AE198"/>
    <mergeCell ref="AF198:AG198"/>
    <mergeCell ref="AC199:AG199"/>
    <mergeCell ref="AC200:AG200"/>
    <mergeCell ref="X180:Z180"/>
    <mergeCell ref="AA180:AB180"/>
    <mergeCell ref="X181:AB181"/>
    <mergeCell ref="X182:AB182"/>
    <mergeCell ref="J162:R164"/>
    <mergeCell ref="S162:U162"/>
    <mergeCell ref="V162:W162"/>
    <mergeCell ref="S198:U198"/>
    <mergeCell ref="V198:W198"/>
    <mergeCell ref="S199:W199"/>
    <mergeCell ref="S200:W200"/>
    <mergeCell ref="J195:R197"/>
    <mergeCell ref="S195:U195"/>
    <mergeCell ref="V195:W195"/>
    <mergeCell ref="S196:W196"/>
    <mergeCell ref="S197:W197"/>
    <mergeCell ref="J198:R200"/>
    <mergeCell ref="J189:R191"/>
    <mergeCell ref="S189:U189"/>
    <mergeCell ref="V189:W189"/>
    <mergeCell ref="S190:W190"/>
    <mergeCell ref="S191:W191"/>
    <mergeCell ref="J192:R194"/>
    <mergeCell ref="S192:U192"/>
    <mergeCell ref="V192:W192"/>
    <mergeCell ref="S193:W193"/>
    <mergeCell ref="S194:W194"/>
    <mergeCell ref="X207:Z207"/>
    <mergeCell ref="AA207:AB207"/>
    <mergeCell ref="X208:AB208"/>
    <mergeCell ref="X209:AB209"/>
    <mergeCell ref="AC216:AE216"/>
    <mergeCell ref="X198:Z198"/>
    <mergeCell ref="AA198:AB198"/>
    <mergeCell ref="X199:AB199"/>
    <mergeCell ref="X200:AB200"/>
    <mergeCell ref="X201:Z201"/>
    <mergeCell ref="AA201:AB201"/>
    <mergeCell ref="X202:AB202"/>
    <mergeCell ref="X203:AB203"/>
    <mergeCell ref="AF216:AG216"/>
    <mergeCell ref="AC217:AG217"/>
    <mergeCell ref="AC218:AG218"/>
    <mergeCell ref="S213:U213"/>
    <mergeCell ref="V213:W213"/>
    <mergeCell ref="S214:W214"/>
    <mergeCell ref="S215:W215"/>
    <mergeCell ref="S216:U216"/>
    <mergeCell ref="V216:W216"/>
    <mergeCell ref="S217:W217"/>
    <mergeCell ref="S218:W218"/>
    <mergeCell ref="X216:Z216"/>
    <mergeCell ref="AA216:AB216"/>
    <mergeCell ref="X217:AB217"/>
    <mergeCell ref="X218:AB218"/>
    <mergeCell ref="J219:R221"/>
    <mergeCell ref="S219:U219"/>
    <mergeCell ref="V219:W219"/>
    <mergeCell ref="S220:W220"/>
    <mergeCell ref="S221:W221"/>
    <mergeCell ref="J222:R224"/>
    <mergeCell ref="J207:R209"/>
    <mergeCell ref="S207:U207"/>
    <mergeCell ref="V207:W207"/>
    <mergeCell ref="S208:W208"/>
    <mergeCell ref="S209:W209"/>
    <mergeCell ref="J210:R212"/>
    <mergeCell ref="S210:U210"/>
    <mergeCell ref="V210:W210"/>
    <mergeCell ref="S211:W211"/>
    <mergeCell ref="S212:W212"/>
    <mergeCell ref="S222:U222"/>
    <mergeCell ref="V222:W222"/>
    <mergeCell ref="S223:W223"/>
    <mergeCell ref="S224:W224"/>
    <mergeCell ref="J3:R5"/>
    <mergeCell ref="J11:R13"/>
    <mergeCell ref="S4:W4"/>
    <mergeCell ref="V3:W3"/>
    <mergeCell ref="S3:U3"/>
    <mergeCell ref="S13:W13"/>
    <mergeCell ref="S12:W12"/>
    <mergeCell ref="V11:W11"/>
    <mergeCell ref="S11:U11"/>
    <mergeCell ref="S5:W5"/>
    <mergeCell ref="S236:W236"/>
    <mergeCell ref="J213:R215"/>
    <mergeCell ref="J216:R218"/>
    <mergeCell ref="J201:R203"/>
    <mergeCell ref="S201:U201"/>
    <mergeCell ref="V201:W201"/>
    <mergeCell ref="S202:W202"/>
    <mergeCell ref="S203:W203"/>
    <mergeCell ref="J204:R206"/>
    <mergeCell ref="S204:U204"/>
    <mergeCell ref="V204:W204"/>
    <mergeCell ref="S205:W205"/>
    <mergeCell ref="S206:W206"/>
    <mergeCell ref="S230:W230"/>
    <mergeCell ref="J231:R233"/>
    <mergeCell ref="S231:U231"/>
    <mergeCell ref="V231:W231"/>
    <mergeCell ref="S232:W232"/>
    <mergeCell ref="S233:W233"/>
    <mergeCell ref="J225:R227"/>
    <mergeCell ref="S225:U225"/>
    <mergeCell ref="V225:W225"/>
    <mergeCell ref="S226:W226"/>
    <mergeCell ref="S227:W227"/>
    <mergeCell ref="S155:W155"/>
    <mergeCell ref="J177:R179"/>
    <mergeCell ref="S177:U177"/>
    <mergeCell ref="V177:W177"/>
    <mergeCell ref="S178:W178"/>
    <mergeCell ref="S179:W179"/>
    <mergeCell ref="J237:R239"/>
    <mergeCell ref="S237:U237"/>
    <mergeCell ref="V237:W237"/>
    <mergeCell ref="S238:W238"/>
    <mergeCell ref="S239:W239"/>
    <mergeCell ref="J228:R230"/>
    <mergeCell ref="S228:U228"/>
    <mergeCell ref="V228:W228"/>
    <mergeCell ref="S229:W229"/>
    <mergeCell ref="J180:R182"/>
    <mergeCell ref="S180:U180"/>
    <mergeCell ref="V180:W180"/>
    <mergeCell ref="S181:W181"/>
    <mergeCell ref="S182:W182"/>
    <mergeCell ref="J234:R236"/>
    <mergeCell ref="S234:U234"/>
    <mergeCell ref="V234:W234"/>
    <mergeCell ref="S235:W235"/>
    <mergeCell ref="X138:Z138"/>
    <mergeCell ref="AA138:AB138"/>
    <mergeCell ref="X139:AB139"/>
    <mergeCell ref="X140:AB140"/>
    <mergeCell ref="J153:R155"/>
    <mergeCell ref="S153:U153"/>
    <mergeCell ref="V153:W153"/>
    <mergeCell ref="S154:W154"/>
    <mergeCell ref="J174:R176"/>
    <mergeCell ref="S174:U174"/>
    <mergeCell ref="V174:W174"/>
    <mergeCell ref="S175:W175"/>
    <mergeCell ref="S176:W176"/>
    <mergeCell ref="S167:W167"/>
    <mergeCell ref="J171:R173"/>
    <mergeCell ref="S171:U171"/>
    <mergeCell ref="V171:W171"/>
    <mergeCell ref="S172:W172"/>
    <mergeCell ref="S173:W173"/>
    <mergeCell ref="J168:R170"/>
    <mergeCell ref="S168:U168"/>
    <mergeCell ref="V168:W168"/>
    <mergeCell ref="S169:W169"/>
    <mergeCell ref="S170:W170"/>
    <mergeCell ref="J120:R122"/>
    <mergeCell ref="S120:U120"/>
    <mergeCell ref="V120:W120"/>
    <mergeCell ref="S121:W121"/>
    <mergeCell ref="S122:W122"/>
    <mergeCell ref="J123:R125"/>
    <mergeCell ref="S123:U123"/>
    <mergeCell ref="V123:W123"/>
    <mergeCell ref="S124:W124"/>
    <mergeCell ref="S125:W125"/>
  </mergeCells>
  <pageMargins left="0.7" right="0.7" top="0.75" bottom="0.75" header="0.3" footer="0.3"/>
  <pageSetup paperSize="9" orientation="portrait" r:id="rId1"/>
  <drawing r:id="rId2"/>
  <legacyDrawing r:id="rId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L37"/>
  <sheetViews>
    <sheetView topLeftCell="B2" zoomScale="85" zoomScaleNormal="85" workbookViewId="0">
      <selection activeCell="K17" sqref="K17"/>
    </sheetView>
  </sheetViews>
  <sheetFormatPr baseColWidth="10" defaultRowHeight="15" x14ac:dyDescent="0.25"/>
  <cols>
    <col min="1" max="1" width="1.42578125" style="15" hidden="1" customWidth="1"/>
    <col min="2" max="2" width="9.7109375" style="15" customWidth="1"/>
    <col min="3" max="3" width="10" style="15" customWidth="1"/>
    <col min="4" max="4" width="9.7109375" style="15" customWidth="1"/>
    <col min="5" max="5" width="21.140625" style="15" customWidth="1"/>
    <col min="6" max="6" width="7.7109375" style="15" customWidth="1"/>
    <col min="7" max="7" width="18.5703125" style="15" customWidth="1"/>
    <col min="8" max="9" width="10" style="15" customWidth="1"/>
    <col min="10" max="10" width="12.5703125" style="15" customWidth="1"/>
    <col min="11" max="16384" width="11.42578125" style="15"/>
  </cols>
  <sheetData>
    <row r="1" spans="1:12" ht="7.5" hidden="1" customHeight="1" thickBot="1" x14ac:dyDescent="0.3">
      <c r="A1" s="15" t="s">
        <v>41</v>
      </c>
    </row>
    <row r="2" spans="1:12" ht="19.5" thickBot="1" x14ac:dyDescent="0.3">
      <c r="B2" s="141" t="s">
        <v>28</v>
      </c>
      <c r="C2" s="142"/>
      <c r="D2" s="142"/>
      <c r="E2" s="139" t="s">
        <v>34</v>
      </c>
      <c r="F2" s="139"/>
      <c r="G2" s="139"/>
      <c r="H2" s="139"/>
      <c r="I2" s="140"/>
    </row>
    <row r="3" spans="1:12" ht="15.75" thickBot="1" x14ac:dyDescent="0.3">
      <c r="B3" s="18" t="s">
        <v>30</v>
      </c>
      <c r="C3" s="145">
        <v>42705</v>
      </c>
      <c r="D3" s="146"/>
      <c r="E3" s="152"/>
      <c r="F3" s="153"/>
      <c r="G3" s="17" t="s">
        <v>33</v>
      </c>
      <c r="H3" s="147"/>
      <c r="I3" s="148"/>
    </row>
    <row r="4" spans="1:12" ht="21.75" customHeight="1" thickBot="1" x14ac:dyDescent="0.3">
      <c r="B4" s="149" t="s">
        <v>31</v>
      </c>
      <c r="C4" s="150"/>
      <c r="D4" s="150"/>
      <c r="E4" s="150"/>
      <c r="F4" s="151"/>
      <c r="G4" s="20" t="s">
        <v>32</v>
      </c>
      <c r="H4" s="45">
        <v>1</v>
      </c>
      <c r="I4" s="19" t="str">
        <f>IF(H4&gt;1,"couverts","couvert")</f>
        <v>couvert</v>
      </c>
      <c r="J4" s="13"/>
      <c r="K4" s="15" t="s">
        <v>29</v>
      </c>
      <c r="L4" s="16">
        <v>1.1000000000000001</v>
      </c>
    </row>
    <row r="5" spans="1:12" ht="21.75" customHeight="1" x14ac:dyDescent="0.25">
      <c r="B5" s="123" t="s">
        <v>36</v>
      </c>
      <c r="C5" s="124"/>
      <c r="D5" s="124"/>
      <c r="E5" s="124"/>
      <c r="F5" s="124"/>
      <c r="G5" s="53" t="s">
        <v>124</v>
      </c>
      <c r="H5" s="131">
        <v>0.02</v>
      </c>
      <c r="I5" s="132"/>
      <c r="J5" s="12"/>
    </row>
    <row r="6" spans="1:12" ht="21.75" customHeight="1" x14ac:dyDescent="0.25">
      <c r="B6" s="123"/>
      <c r="C6" s="124"/>
      <c r="D6" s="124"/>
      <c r="E6" s="124"/>
      <c r="F6" s="124"/>
      <c r="G6" s="54" t="s">
        <v>123</v>
      </c>
      <c r="H6" s="133" t="str">
        <f>IF(SUM(I11:I33) = 0,"",((SUM(I11:I33))/H4)*(1+H5))</f>
        <v/>
      </c>
      <c r="I6" s="134"/>
      <c r="J6" s="12"/>
    </row>
    <row r="7" spans="1:12" ht="21.75" customHeight="1" x14ac:dyDescent="0.25">
      <c r="B7" s="123"/>
      <c r="C7" s="124"/>
      <c r="D7" s="124"/>
      <c r="E7" s="124"/>
      <c r="F7" s="124"/>
      <c r="G7" s="55" t="s">
        <v>20</v>
      </c>
      <c r="H7" s="135">
        <v>1</v>
      </c>
      <c r="I7" s="136"/>
      <c r="J7" s="12"/>
      <c r="K7" s="15" t="s">
        <v>164</v>
      </c>
    </row>
    <row r="8" spans="1:12" ht="21.75" customHeight="1" x14ac:dyDescent="0.25">
      <c r="B8" s="123"/>
      <c r="C8" s="124"/>
      <c r="D8" s="124"/>
      <c r="E8" s="124"/>
      <c r="F8" s="124"/>
      <c r="G8" s="55" t="s">
        <v>21</v>
      </c>
      <c r="H8" s="133" t="str">
        <f>IF(H6="","",H6*H7)</f>
        <v/>
      </c>
      <c r="I8" s="134"/>
      <c r="J8" s="12"/>
      <c r="K8" s="15" t="s">
        <v>165</v>
      </c>
    </row>
    <row r="9" spans="1:12" ht="21.75" customHeight="1" thickBot="1" x14ac:dyDescent="0.3">
      <c r="B9" s="128"/>
      <c r="C9" s="129"/>
      <c r="D9" s="129"/>
      <c r="E9" s="124"/>
      <c r="F9" s="124"/>
      <c r="G9" s="56" t="s">
        <v>22</v>
      </c>
      <c r="H9" s="137" t="str">
        <f>IF(H8="","",(H8*L4))</f>
        <v/>
      </c>
      <c r="I9" s="138"/>
      <c r="J9" s="12"/>
    </row>
    <row r="10" spans="1:12" ht="15.75" customHeight="1" thickBot="1" x14ac:dyDescent="0.3">
      <c r="B10" s="143" t="s">
        <v>37</v>
      </c>
      <c r="C10" s="144"/>
      <c r="D10" s="144"/>
      <c r="E10" s="30" t="s">
        <v>23</v>
      </c>
      <c r="F10" s="31" t="s">
        <v>0</v>
      </c>
      <c r="G10" s="36" t="s">
        <v>24</v>
      </c>
      <c r="H10" s="38" t="s">
        <v>26</v>
      </c>
      <c r="I10" s="39" t="s">
        <v>27</v>
      </c>
      <c r="J10" s="14"/>
      <c r="K10" s="15" t="s">
        <v>49</v>
      </c>
    </row>
    <row r="11" spans="1:12" ht="16.5" customHeight="1" x14ac:dyDescent="0.25">
      <c r="B11" s="114" t="s">
        <v>38</v>
      </c>
      <c r="C11" s="115"/>
      <c r="D11" s="116"/>
      <c r="E11" s="26"/>
      <c r="F11" s="32"/>
      <c r="G11" s="25"/>
      <c r="H11" s="40"/>
      <c r="I11" s="41" t="str">
        <f t="shared" ref="I11:I34" si="0">IF(H11="","",G11*H11)</f>
        <v/>
      </c>
      <c r="J11" s="11"/>
      <c r="K11" s="15" t="s">
        <v>117</v>
      </c>
    </row>
    <row r="12" spans="1:12" ht="16.5" customHeight="1" x14ac:dyDescent="0.25">
      <c r="B12" s="117"/>
      <c r="C12" s="118"/>
      <c r="D12" s="119"/>
      <c r="E12" s="27"/>
      <c r="F12" s="33"/>
      <c r="G12" s="37"/>
      <c r="H12" s="42"/>
      <c r="I12" s="41" t="str">
        <f t="shared" si="0"/>
        <v/>
      </c>
      <c r="J12" s="11"/>
    </row>
    <row r="13" spans="1:12" ht="16.5" customHeight="1" x14ac:dyDescent="0.25">
      <c r="B13" s="117"/>
      <c r="C13" s="118"/>
      <c r="D13" s="119"/>
      <c r="E13" s="27"/>
      <c r="F13" s="33"/>
      <c r="G13" s="37"/>
      <c r="H13" s="42"/>
      <c r="I13" s="41" t="str">
        <f t="shared" si="0"/>
        <v/>
      </c>
      <c r="J13" s="11"/>
      <c r="K13" s="15" t="s">
        <v>166</v>
      </c>
    </row>
    <row r="14" spans="1:12" ht="16.5" customHeight="1" x14ac:dyDescent="0.25">
      <c r="B14" s="117"/>
      <c r="C14" s="118"/>
      <c r="D14" s="119"/>
      <c r="E14" s="27"/>
      <c r="F14" s="33"/>
      <c r="G14" s="37"/>
      <c r="H14" s="42"/>
      <c r="I14" s="41" t="str">
        <f t="shared" si="0"/>
        <v/>
      </c>
      <c r="J14" s="11"/>
      <c r="K14" s="15" t="s">
        <v>167</v>
      </c>
    </row>
    <row r="15" spans="1:12" ht="16.5" customHeight="1" x14ac:dyDescent="0.25">
      <c r="B15" s="117"/>
      <c r="C15" s="118"/>
      <c r="D15" s="119"/>
      <c r="E15" s="27"/>
      <c r="F15" s="33"/>
      <c r="G15" s="37"/>
      <c r="H15" s="42"/>
      <c r="I15" s="41" t="str">
        <f t="shared" si="0"/>
        <v/>
      </c>
      <c r="J15" s="11"/>
    </row>
    <row r="16" spans="1:12" ht="16.5" customHeight="1" x14ac:dyDescent="0.25">
      <c r="B16" s="117"/>
      <c r="C16" s="118"/>
      <c r="D16" s="119"/>
      <c r="E16" s="27"/>
      <c r="F16" s="33"/>
      <c r="G16" s="37"/>
      <c r="H16" s="42"/>
      <c r="I16" s="41" t="str">
        <f t="shared" si="0"/>
        <v/>
      </c>
      <c r="J16" s="11"/>
    </row>
    <row r="17" spans="2:10" ht="16.5" customHeight="1" x14ac:dyDescent="0.25">
      <c r="B17" s="117"/>
      <c r="C17" s="118"/>
      <c r="D17" s="119"/>
      <c r="E17" s="27"/>
      <c r="F17" s="33"/>
      <c r="G17" s="37"/>
      <c r="H17" s="42"/>
      <c r="I17" s="41" t="str">
        <f t="shared" si="0"/>
        <v/>
      </c>
      <c r="J17" s="11"/>
    </row>
    <row r="18" spans="2:10" ht="16.5" customHeight="1" x14ac:dyDescent="0.25">
      <c r="B18" s="117"/>
      <c r="C18" s="118"/>
      <c r="D18" s="119"/>
      <c r="E18" s="27"/>
      <c r="F18" s="33"/>
      <c r="G18" s="37"/>
      <c r="H18" s="42"/>
      <c r="I18" s="41" t="str">
        <f t="shared" si="0"/>
        <v/>
      </c>
      <c r="J18" s="11"/>
    </row>
    <row r="19" spans="2:10" ht="16.5" customHeight="1" x14ac:dyDescent="0.25">
      <c r="B19" s="117"/>
      <c r="C19" s="118"/>
      <c r="D19" s="119"/>
      <c r="E19" s="27"/>
      <c r="F19" s="33"/>
      <c r="G19" s="37"/>
      <c r="H19" s="42"/>
      <c r="I19" s="41" t="str">
        <f t="shared" si="0"/>
        <v/>
      </c>
      <c r="J19" s="11"/>
    </row>
    <row r="20" spans="2:10" ht="16.5" customHeight="1" x14ac:dyDescent="0.25">
      <c r="B20" s="117"/>
      <c r="C20" s="118"/>
      <c r="D20" s="119"/>
      <c r="E20" s="27"/>
      <c r="F20" s="33"/>
      <c r="G20" s="37"/>
      <c r="H20" s="42"/>
      <c r="I20" s="41" t="str">
        <f t="shared" si="0"/>
        <v/>
      </c>
      <c r="J20" s="11"/>
    </row>
    <row r="21" spans="2:10" ht="16.5" customHeight="1" x14ac:dyDescent="0.25">
      <c r="B21" s="117"/>
      <c r="C21" s="118"/>
      <c r="D21" s="119"/>
      <c r="E21" s="27"/>
      <c r="F21" s="33"/>
      <c r="G21" s="37"/>
      <c r="H21" s="42"/>
      <c r="I21" s="41" t="str">
        <f t="shared" si="0"/>
        <v/>
      </c>
      <c r="J21" s="11"/>
    </row>
    <row r="22" spans="2:10" ht="16.5" customHeight="1" x14ac:dyDescent="0.25">
      <c r="B22" s="117"/>
      <c r="C22" s="118"/>
      <c r="D22" s="119"/>
      <c r="E22" s="27"/>
      <c r="F22" s="33"/>
      <c r="G22" s="37"/>
      <c r="H22" s="42"/>
      <c r="I22" s="41" t="str">
        <f t="shared" si="0"/>
        <v/>
      </c>
      <c r="J22" s="11"/>
    </row>
    <row r="23" spans="2:10" ht="16.5" customHeight="1" x14ac:dyDescent="0.25">
      <c r="B23" s="117"/>
      <c r="C23" s="118"/>
      <c r="D23" s="119"/>
      <c r="E23" s="27"/>
      <c r="F23" s="34"/>
      <c r="G23" s="37"/>
      <c r="H23" s="42"/>
      <c r="I23" s="41" t="str">
        <f t="shared" si="0"/>
        <v/>
      </c>
      <c r="J23" s="11"/>
    </row>
    <row r="24" spans="2:10" ht="16.5" customHeight="1" x14ac:dyDescent="0.25">
      <c r="B24" s="117"/>
      <c r="C24" s="118"/>
      <c r="D24" s="119"/>
      <c r="E24" s="27"/>
      <c r="F24" s="33"/>
      <c r="G24" s="37"/>
      <c r="H24" s="42"/>
      <c r="I24" s="41" t="str">
        <f t="shared" si="0"/>
        <v/>
      </c>
      <c r="J24" s="11"/>
    </row>
    <row r="25" spans="2:10" ht="16.5" customHeight="1" x14ac:dyDescent="0.25">
      <c r="B25" s="117"/>
      <c r="C25" s="118"/>
      <c r="D25" s="119"/>
      <c r="E25" s="27"/>
      <c r="F25" s="33"/>
      <c r="G25" s="37"/>
      <c r="H25" s="42"/>
      <c r="I25" s="41" t="str">
        <f t="shared" si="0"/>
        <v/>
      </c>
      <c r="J25" s="11"/>
    </row>
    <row r="26" spans="2:10" ht="16.5" customHeight="1" x14ac:dyDescent="0.25">
      <c r="B26" s="117"/>
      <c r="C26" s="118"/>
      <c r="D26" s="119"/>
      <c r="E26" s="27"/>
      <c r="F26" s="34"/>
      <c r="G26" s="37"/>
      <c r="H26" s="42"/>
      <c r="I26" s="41" t="str">
        <f t="shared" si="0"/>
        <v/>
      </c>
      <c r="J26" s="11"/>
    </row>
    <row r="27" spans="2:10" ht="16.5" customHeight="1" x14ac:dyDescent="0.25">
      <c r="B27" s="117"/>
      <c r="C27" s="118"/>
      <c r="D27" s="119"/>
      <c r="E27" s="27"/>
      <c r="F27" s="33"/>
      <c r="G27" s="37"/>
      <c r="H27" s="42"/>
      <c r="I27" s="41" t="str">
        <f t="shared" si="0"/>
        <v/>
      </c>
      <c r="J27" s="11"/>
    </row>
    <row r="28" spans="2:10" ht="16.5" customHeight="1" x14ac:dyDescent="0.25">
      <c r="B28" s="117"/>
      <c r="C28" s="118"/>
      <c r="D28" s="119"/>
      <c r="E28" s="28"/>
      <c r="F28" s="34"/>
      <c r="G28" s="37"/>
      <c r="H28" s="42"/>
      <c r="I28" s="41" t="str">
        <f t="shared" si="0"/>
        <v/>
      </c>
      <c r="J28" s="11"/>
    </row>
    <row r="29" spans="2:10" ht="16.5" customHeight="1" x14ac:dyDescent="0.25">
      <c r="B29" s="117"/>
      <c r="C29" s="118"/>
      <c r="D29" s="119"/>
      <c r="E29" s="28"/>
      <c r="F29" s="34"/>
      <c r="G29" s="37"/>
      <c r="H29" s="42"/>
      <c r="I29" s="41" t="str">
        <f t="shared" si="0"/>
        <v/>
      </c>
      <c r="J29" s="11"/>
    </row>
    <row r="30" spans="2:10" ht="16.5" customHeight="1" x14ac:dyDescent="0.25">
      <c r="B30" s="117"/>
      <c r="C30" s="118"/>
      <c r="D30" s="119"/>
      <c r="E30" s="28"/>
      <c r="F30" s="34"/>
      <c r="G30" s="37"/>
      <c r="H30" s="42"/>
      <c r="I30" s="41" t="str">
        <f t="shared" si="0"/>
        <v/>
      </c>
      <c r="J30" s="11"/>
    </row>
    <row r="31" spans="2:10" ht="16.5" customHeight="1" x14ac:dyDescent="0.25">
      <c r="B31" s="117"/>
      <c r="C31" s="118"/>
      <c r="D31" s="119"/>
      <c r="E31" s="28"/>
      <c r="F31" s="34"/>
      <c r="G31" s="37"/>
      <c r="H31" s="42"/>
      <c r="I31" s="41" t="str">
        <f t="shared" si="0"/>
        <v/>
      </c>
      <c r="J31" s="11"/>
    </row>
    <row r="32" spans="2:10" ht="16.5" customHeight="1" x14ac:dyDescent="0.25">
      <c r="B32" s="117"/>
      <c r="C32" s="118"/>
      <c r="D32" s="119"/>
      <c r="E32" s="28"/>
      <c r="F32" s="34"/>
      <c r="G32" s="37"/>
      <c r="H32" s="42"/>
      <c r="I32" s="41" t="str">
        <f t="shared" si="0"/>
        <v/>
      </c>
      <c r="J32" s="11"/>
    </row>
    <row r="33" spans="2:10" ht="16.5" customHeight="1" thickBot="1" x14ac:dyDescent="0.3">
      <c r="B33" s="120"/>
      <c r="C33" s="121"/>
      <c r="D33" s="122"/>
      <c r="E33" s="28"/>
      <c r="F33" s="34"/>
      <c r="G33" s="37"/>
      <c r="H33" s="42"/>
      <c r="I33" s="41" t="str">
        <f t="shared" si="0"/>
        <v/>
      </c>
      <c r="J33" s="11"/>
    </row>
    <row r="34" spans="2:10" ht="15.75" thickBot="1" x14ac:dyDescent="0.3">
      <c r="B34" s="111" t="s">
        <v>35</v>
      </c>
      <c r="C34" s="112"/>
      <c r="D34" s="113"/>
      <c r="E34" s="29"/>
      <c r="F34" s="35"/>
      <c r="G34" s="48"/>
      <c r="H34" s="43"/>
      <c r="I34" s="44" t="str">
        <f t="shared" si="0"/>
        <v/>
      </c>
      <c r="J34" s="11"/>
    </row>
    <row r="35" spans="2:10" x14ac:dyDescent="0.25">
      <c r="B35" s="123" t="s">
        <v>39</v>
      </c>
      <c r="C35" s="124"/>
      <c r="D35" s="124"/>
      <c r="E35" s="125"/>
      <c r="F35" s="125"/>
      <c r="G35" s="125"/>
      <c r="H35" s="125"/>
      <c r="I35" s="126"/>
      <c r="J35" s="12"/>
    </row>
    <row r="36" spans="2:10" x14ac:dyDescent="0.25">
      <c r="B36" s="123"/>
      <c r="C36" s="124"/>
      <c r="D36" s="124"/>
      <c r="E36" s="124"/>
      <c r="F36" s="124"/>
      <c r="G36" s="124"/>
      <c r="H36" s="124"/>
      <c r="I36" s="127"/>
      <c r="J36" s="12"/>
    </row>
    <row r="37" spans="2:10" ht="15.75" thickBot="1" x14ac:dyDescent="0.3">
      <c r="B37" s="128"/>
      <c r="C37" s="129"/>
      <c r="D37" s="129"/>
      <c r="E37" s="129"/>
      <c r="F37" s="129"/>
      <c r="G37" s="129"/>
      <c r="H37" s="129"/>
      <c r="I37" s="130"/>
      <c r="J37" s="12"/>
    </row>
  </sheetData>
  <mergeCells count="16">
    <mergeCell ref="E2:I2"/>
    <mergeCell ref="B2:D2"/>
    <mergeCell ref="B10:D10"/>
    <mergeCell ref="B5:F9"/>
    <mergeCell ref="C3:D3"/>
    <mergeCell ref="H3:I3"/>
    <mergeCell ref="B4:F4"/>
    <mergeCell ref="E3:F3"/>
    <mergeCell ref="B34:D34"/>
    <mergeCell ref="B11:D33"/>
    <mergeCell ref="B35:I37"/>
    <mergeCell ref="H5:I5"/>
    <mergeCell ref="H6:I6"/>
    <mergeCell ref="H7:I7"/>
    <mergeCell ref="H8:I8"/>
    <mergeCell ref="H9:I9"/>
  </mergeCells>
  <printOptions horizontalCentered="1" verticalCentered="1"/>
  <pageMargins left="0.23622047244094491" right="0.23622047244094491" top="0.74803149606299213" bottom="0.74803149606299213" header="0.31496062992125984" footer="0.31496062992125984"/>
  <pageSetup paperSize="9" orientation="portrait" verticalDpi="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L37"/>
  <sheetViews>
    <sheetView topLeftCell="B2" zoomScaleNormal="100" workbookViewId="0">
      <selection activeCell="K7" sqref="K7:K14"/>
    </sheetView>
  </sheetViews>
  <sheetFormatPr baseColWidth="10" defaultRowHeight="15" x14ac:dyDescent="0.25"/>
  <cols>
    <col min="1" max="1" width="1.42578125" style="15" hidden="1" customWidth="1"/>
    <col min="2" max="2" width="9.7109375" style="15" customWidth="1"/>
    <col min="3" max="3" width="10" style="15" customWidth="1"/>
    <col min="4" max="4" width="9.7109375" style="15" customWidth="1"/>
    <col min="5" max="5" width="21.140625" style="15" customWidth="1"/>
    <col min="6" max="6" width="7.7109375" style="15" customWidth="1"/>
    <col min="7" max="7" width="18.5703125" style="15" customWidth="1"/>
    <col min="8" max="9" width="10" style="15" customWidth="1"/>
    <col min="10" max="10" width="12.5703125" style="15" customWidth="1"/>
    <col min="11" max="16384" width="11.42578125" style="15"/>
  </cols>
  <sheetData>
    <row r="1" spans="1:12" ht="7.5" hidden="1" customHeight="1" thickBot="1" x14ac:dyDescent="0.3">
      <c r="A1" s="15" t="s">
        <v>41</v>
      </c>
    </row>
    <row r="2" spans="1:12" ht="19.5" thickBot="1" x14ac:dyDescent="0.3">
      <c r="B2" s="141" t="s">
        <v>28</v>
      </c>
      <c r="C2" s="142"/>
      <c r="D2" s="142"/>
      <c r="E2" s="139" t="s">
        <v>127</v>
      </c>
      <c r="F2" s="139"/>
      <c r="G2" s="139"/>
      <c r="H2" s="139"/>
      <c r="I2" s="140"/>
    </row>
    <row r="3" spans="1:12" ht="15.75" thickBot="1" x14ac:dyDescent="0.3">
      <c r="B3" s="18" t="s">
        <v>30</v>
      </c>
      <c r="C3" s="145">
        <v>42620</v>
      </c>
      <c r="D3" s="146"/>
      <c r="E3" s="152"/>
      <c r="F3" s="153"/>
      <c r="G3" s="17" t="s">
        <v>33</v>
      </c>
      <c r="H3" s="147" t="s">
        <v>47</v>
      </c>
      <c r="I3" s="148"/>
    </row>
    <row r="4" spans="1:12" ht="16.5" thickBot="1" x14ac:dyDescent="0.3">
      <c r="B4" s="149" t="s">
        <v>31</v>
      </c>
      <c r="C4" s="150"/>
      <c r="D4" s="150"/>
      <c r="E4" s="150"/>
      <c r="F4" s="151"/>
      <c r="G4" s="20" t="s">
        <v>32</v>
      </c>
      <c r="H4" s="45">
        <v>10</v>
      </c>
      <c r="I4" s="19" t="str">
        <f>IF(H4&gt;1,"couverts","couvert")</f>
        <v>couverts</v>
      </c>
      <c r="J4" s="13"/>
      <c r="K4" s="15" t="s">
        <v>29</v>
      </c>
      <c r="L4" s="16">
        <v>1.1000000000000001</v>
      </c>
    </row>
    <row r="5" spans="1:12" x14ac:dyDescent="0.25">
      <c r="B5" s="117" t="s">
        <v>125</v>
      </c>
      <c r="C5" s="124"/>
      <c r="D5" s="124"/>
      <c r="E5" s="124"/>
      <c r="F5" s="124"/>
      <c r="G5" s="22" t="s">
        <v>40</v>
      </c>
      <c r="H5" s="154">
        <f>IF(SUM(I11:I33) = 0,"",(SUM(I11:I33)/H4))</f>
        <v>2.7031000000000001</v>
      </c>
      <c r="I5" s="155"/>
      <c r="J5" s="12"/>
    </row>
    <row r="6" spans="1:12" x14ac:dyDescent="0.25">
      <c r="B6" s="123"/>
      <c r="C6" s="124"/>
      <c r="D6" s="124"/>
      <c r="E6" s="124"/>
      <c r="F6" s="124"/>
      <c r="G6" s="23" t="s">
        <v>123</v>
      </c>
      <c r="H6" s="133">
        <f>IF(H5="","",(H5*1.02))</f>
        <v>2.7571620000000001</v>
      </c>
      <c r="I6" s="134"/>
      <c r="J6" s="12"/>
    </row>
    <row r="7" spans="1:12" x14ac:dyDescent="0.25">
      <c r="B7" s="123"/>
      <c r="C7" s="124"/>
      <c r="D7" s="124"/>
      <c r="E7" s="124"/>
      <c r="F7" s="124"/>
      <c r="G7" s="21" t="s">
        <v>20</v>
      </c>
      <c r="H7" s="135">
        <v>3.15</v>
      </c>
      <c r="I7" s="136"/>
      <c r="J7" s="12"/>
      <c r="K7" s="15" t="s">
        <v>164</v>
      </c>
    </row>
    <row r="8" spans="1:12" x14ac:dyDescent="0.25">
      <c r="B8" s="123"/>
      <c r="C8" s="124"/>
      <c r="D8" s="124"/>
      <c r="E8" s="124"/>
      <c r="F8" s="124"/>
      <c r="G8" s="21" t="s">
        <v>21</v>
      </c>
      <c r="H8" s="133">
        <f>IF(H6="","",H6*H7)</f>
        <v>8.6850603</v>
      </c>
      <c r="I8" s="134"/>
      <c r="J8" s="12"/>
      <c r="K8" s="15" t="s">
        <v>165</v>
      </c>
    </row>
    <row r="9" spans="1:12" ht="15.75" thickBot="1" x14ac:dyDescent="0.3">
      <c r="B9" s="128"/>
      <c r="C9" s="129"/>
      <c r="D9" s="129"/>
      <c r="E9" s="124"/>
      <c r="F9" s="124"/>
      <c r="G9" s="24" t="s">
        <v>22</v>
      </c>
      <c r="H9" s="137">
        <f>IF(H8="","",(H8*L4))</f>
        <v>9.5535663300000007</v>
      </c>
      <c r="I9" s="138"/>
      <c r="J9" s="12"/>
    </row>
    <row r="10" spans="1:12" ht="15.75" customHeight="1" thickBot="1" x14ac:dyDescent="0.3">
      <c r="B10" s="143" t="s">
        <v>37</v>
      </c>
      <c r="C10" s="144"/>
      <c r="D10" s="144"/>
      <c r="E10" s="30" t="s">
        <v>23</v>
      </c>
      <c r="F10" s="57" t="s">
        <v>0</v>
      </c>
      <c r="G10" s="36" t="s">
        <v>24</v>
      </c>
      <c r="H10" s="38" t="s">
        <v>26</v>
      </c>
      <c r="I10" s="39" t="s">
        <v>27</v>
      </c>
      <c r="J10" s="14"/>
      <c r="K10" s="15" t="s">
        <v>49</v>
      </c>
    </row>
    <row r="11" spans="1:12" x14ac:dyDescent="0.25">
      <c r="B11" s="114" t="s">
        <v>126</v>
      </c>
      <c r="C11" s="115"/>
      <c r="D11" s="116"/>
      <c r="E11" s="26" t="s">
        <v>80</v>
      </c>
      <c r="F11" s="32" t="str">
        <f>(cèpes_morceaux_unite)</f>
        <v>Kg</v>
      </c>
      <c r="G11" s="25">
        <v>1</v>
      </c>
      <c r="H11" s="40">
        <f>(cèpes_morceaux_prix)</f>
        <v>10</v>
      </c>
      <c r="I11" s="41">
        <f t="shared" ref="I11:I34" si="0">IF(H11="","",G11*H11)</f>
        <v>10</v>
      </c>
      <c r="J11" s="47"/>
      <c r="K11" s="15" t="s">
        <v>117</v>
      </c>
    </row>
    <row r="12" spans="1:12" x14ac:dyDescent="0.25">
      <c r="B12" s="117"/>
      <c r="C12" s="118"/>
      <c r="D12" s="119"/>
      <c r="E12" s="27" t="s">
        <v>82</v>
      </c>
      <c r="F12" s="33" t="str">
        <f>(crème_liquide_unite)</f>
        <v>Litre</v>
      </c>
      <c r="G12" s="37">
        <v>0.2</v>
      </c>
      <c r="H12" s="42">
        <f>(crème_liquide_prix)</f>
        <v>2.58</v>
      </c>
      <c r="I12" s="41">
        <f t="shared" si="0"/>
        <v>0.51600000000000001</v>
      </c>
      <c r="J12" s="47"/>
    </row>
    <row r="13" spans="1:12" x14ac:dyDescent="0.25">
      <c r="B13" s="117"/>
      <c r="C13" s="118"/>
      <c r="D13" s="119"/>
      <c r="E13" s="27" t="s">
        <v>88</v>
      </c>
      <c r="F13" s="33" t="str">
        <f>(copeau_de_parmigiano_unite)</f>
        <v>Kg</v>
      </c>
      <c r="G13" s="37">
        <v>0.5</v>
      </c>
      <c r="H13" s="42">
        <f>(copeau_de_parmigiano_prix)</f>
        <v>20.8</v>
      </c>
      <c r="I13" s="41">
        <f t="shared" si="0"/>
        <v>10.4</v>
      </c>
      <c r="J13" s="47"/>
      <c r="K13" s="15" t="s">
        <v>166</v>
      </c>
    </row>
    <row r="14" spans="1:12" x14ac:dyDescent="0.25">
      <c r="B14" s="117"/>
      <c r="C14" s="118"/>
      <c r="D14" s="119"/>
      <c r="E14" s="27" t="s">
        <v>82</v>
      </c>
      <c r="F14" s="33" t="str">
        <f>(crème_liquide_unite)</f>
        <v>Litre</v>
      </c>
      <c r="G14" s="37">
        <v>1</v>
      </c>
      <c r="H14" s="42">
        <f>(crème_liquide_prix)</f>
        <v>2.58</v>
      </c>
      <c r="I14" s="41">
        <f t="shared" si="0"/>
        <v>2.58</v>
      </c>
      <c r="J14" s="47"/>
      <c r="K14" s="15" t="s">
        <v>167</v>
      </c>
    </row>
    <row r="15" spans="1:12" x14ac:dyDescent="0.25">
      <c r="B15" s="117"/>
      <c r="C15" s="118"/>
      <c r="D15" s="119"/>
      <c r="E15" s="27" t="s">
        <v>121</v>
      </c>
      <c r="F15" s="33" t="str">
        <f>(oignon_unite)</f>
        <v>Kg</v>
      </c>
      <c r="G15" s="37">
        <v>0.5</v>
      </c>
      <c r="H15" s="42">
        <f>(oignon_prix)</f>
        <v>0.97</v>
      </c>
      <c r="I15" s="41">
        <f t="shared" si="0"/>
        <v>0.48499999999999999</v>
      </c>
      <c r="J15" s="47"/>
    </row>
    <row r="16" spans="1:12" x14ac:dyDescent="0.25">
      <c r="B16" s="117"/>
      <c r="C16" s="118"/>
      <c r="D16" s="119"/>
      <c r="E16" s="27" t="s">
        <v>122</v>
      </c>
      <c r="F16" s="33" t="str">
        <f>(bouillon_de_légumes_unite)</f>
        <v>Litre</v>
      </c>
      <c r="G16" s="37">
        <v>0.01</v>
      </c>
      <c r="H16" s="42">
        <f>(bouillon_de_légumes_prix)</f>
        <v>25</v>
      </c>
      <c r="I16" s="41">
        <f t="shared" si="0"/>
        <v>0.25</v>
      </c>
      <c r="J16" s="47"/>
    </row>
    <row r="17" spans="2:11" x14ac:dyDescent="0.25">
      <c r="B17" s="117"/>
      <c r="C17" s="118"/>
      <c r="D17" s="119"/>
      <c r="E17" s="27" t="s">
        <v>112</v>
      </c>
      <c r="F17" s="33" t="str">
        <f>(jambon_cru_unite)</f>
        <v>Pièce</v>
      </c>
      <c r="G17" s="37">
        <v>10</v>
      </c>
      <c r="H17" s="42">
        <f>(jambon_cru_prix)</f>
        <v>0.28000000000000003</v>
      </c>
      <c r="I17" s="41">
        <f t="shared" si="0"/>
        <v>2.8000000000000003</v>
      </c>
      <c r="J17" s="47"/>
    </row>
    <row r="18" spans="2:11" x14ac:dyDescent="0.25">
      <c r="B18" s="117"/>
      <c r="C18" s="118"/>
      <c r="D18" s="119"/>
      <c r="E18" s="27"/>
      <c r="F18" s="33"/>
      <c r="G18" s="37"/>
      <c r="H18" s="42"/>
      <c r="I18" s="41" t="str">
        <f t="shared" si="0"/>
        <v/>
      </c>
      <c r="J18" s="47"/>
    </row>
    <row r="19" spans="2:11" x14ac:dyDescent="0.25">
      <c r="B19" s="117"/>
      <c r="C19" s="118"/>
      <c r="D19" s="119"/>
      <c r="E19" s="27"/>
      <c r="F19" s="33"/>
      <c r="G19" s="37"/>
      <c r="H19" s="42"/>
      <c r="I19" s="41" t="str">
        <f t="shared" si="0"/>
        <v/>
      </c>
      <c r="J19" s="47"/>
    </row>
    <row r="20" spans="2:11" x14ac:dyDescent="0.25">
      <c r="B20" s="117"/>
      <c r="C20" s="118"/>
      <c r="D20" s="119"/>
      <c r="E20" s="27"/>
      <c r="F20" s="33"/>
      <c r="G20" s="37"/>
      <c r="H20" s="42"/>
      <c r="I20" s="41" t="str">
        <f t="shared" si="0"/>
        <v/>
      </c>
      <c r="J20" s="47"/>
      <c r="K20" s="15" t="s">
        <v>128</v>
      </c>
    </row>
    <row r="21" spans="2:11" x14ac:dyDescent="0.25">
      <c r="B21" s="117"/>
      <c r="C21" s="118"/>
      <c r="D21" s="119"/>
      <c r="E21" s="27"/>
      <c r="F21" s="33"/>
      <c r="G21" s="37"/>
      <c r="H21" s="42"/>
      <c r="I21" s="41" t="str">
        <f t="shared" si="0"/>
        <v/>
      </c>
      <c r="J21" s="47"/>
    </row>
    <row r="22" spans="2:11" x14ac:dyDescent="0.25">
      <c r="B22" s="117"/>
      <c r="C22" s="118"/>
      <c r="D22" s="119"/>
      <c r="E22" s="27"/>
      <c r="F22" s="33"/>
      <c r="G22" s="37"/>
      <c r="H22" s="42"/>
      <c r="I22" s="41" t="str">
        <f t="shared" si="0"/>
        <v/>
      </c>
      <c r="J22" s="47"/>
    </row>
    <row r="23" spans="2:11" x14ac:dyDescent="0.25">
      <c r="B23" s="117"/>
      <c r="C23" s="118"/>
      <c r="D23" s="119"/>
      <c r="E23" s="27"/>
      <c r="F23" s="34"/>
      <c r="G23" s="37"/>
      <c r="H23" s="42"/>
      <c r="I23" s="41" t="str">
        <f t="shared" si="0"/>
        <v/>
      </c>
      <c r="J23" s="47"/>
    </row>
    <row r="24" spans="2:11" x14ac:dyDescent="0.25">
      <c r="B24" s="117"/>
      <c r="C24" s="118"/>
      <c r="D24" s="119"/>
      <c r="E24" s="27"/>
      <c r="F24" s="33"/>
      <c r="G24" s="37"/>
      <c r="H24" s="42"/>
      <c r="I24" s="41" t="str">
        <f t="shared" si="0"/>
        <v/>
      </c>
      <c r="J24" s="47"/>
    </row>
    <row r="25" spans="2:11" x14ac:dyDescent="0.25">
      <c r="B25" s="117"/>
      <c r="C25" s="118"/>
      <c r="D25" s="119"/>
      <c r="E25" s="27"/>
      <c r="F25" s="33"/>
      <c r="G25" s="37"/>
      <c r="H25" s="42"/>
      <c r="I25" s="41" t="str">
        <f t="shared" si="0"/>
        <v/>
      </c>
      <c r="J25" s="47"/>
    </row>
    <row r="26" spans="2:11" x14ac:dyDescent="0.25">
      <c r="B26" s="117"/>
      <c r="C26" s="118"/>
      <c r="D26" s="119"/>
      <c r="E26" s="27"/>
      <c r="F26" s="34"/>
      <c r="G26" s="37"/>
      <c r="H26" s="42"/>
      <c r="I26" s="41" t="str">
        <f t="shared" si="0"/>
        <v/>
      </c>
      <c r="J26" s="47"/>
    </row>
    <row r="27" spans="2:11" x14ac:dyDescent="0.25">
      <c r="B27" s="117"/>
      <c r="C27" s="118"/>
      <c r="D27" s="119"/>
      <c r="E27" s="27"/>
      <c r="F27" s="33"/>
      <c r="G27" s="37"/>
      <c r="H27" s="42"/>
      <c r="I27" s="41" t="str">
        <f t="shared" si="0"/>
        <v/>
      </c>
      <c r="J27" s="47"/>
    </row>
    <row r="28" spans="2:11" x14ac:dyDescent="0.25">
      <c r="B28" s="117"/>
      <c r="C28" s="118"/>
      <c r="D28" s="119"/>
      <c r="E28" s="28"/>
      <c r="F28" s="34"/>
      <c r="G28" s="37"/>
      <c r="H28" s="42"/>
      <c r="I28" s="41" t="str">
        <f t="shared" si="0"/>
        <v/>
      </c>
      <c r="J28" s="47"/>
    </row>
    <row r="29" spans="2:11" x14ac:dyDescent="0.25">
      <c r="B29" s="117"/>
      <c r="C29" s="118"/>
      <c r="D29" s="119"/>
      <c r="E29" s="28"/>
      <c r="F29" s="34"/>
      <c r="G29" s="37"/>
      <c r="H29" s="42"/>
      <c r="I29" s="41" t="str">
        <f t="shared" si="0"/>
        <v/>
      </c>
      <c r="J29" s="47"/>
    </row>
    <row r="30" spans="2:11" x14ac:dyDescent="0.25">
      <c r="B30" s="117"/>
      <c r="C30" s="118"/>
      <c r="D30" s="119"/>
      <c r="E30" s="28"/>
      <c r="F30" s="34"/>
      <c r="G30" s="37"/>
      <c r="H30" s="42"/>
      <c r="I30" s="41" t="str">
        <f t="shared" si="0"/>
        <v/>
      </c>
      <c r="J30" s="47"/>
    </row>
    <row r="31" spans="2:11" x14ac:dyDescent="0.25">
      <c r="B31" s="117"/>
      <c r="C31" s="118"/>
      <c r="D31" s="119"/>
      <c r="E31" s="28"/>
      <c r="F31" s="34"/>
      <c r="G31" s="37"/>
      <c r="H31" s="42"/>
      <c r="I31" s="41" t="str">
        <f t="shared" si="0"/>
        <v/>
      </c>
      <c r="J31" s="47"/>
    </row>
    <row r="32" spans="2:11" x14ac:dyDescent="0.25">
      <c r="B32" s="117"/>
      <c r="C32" s="118"/>
      <c r="D32" s="119"/>
      <c r="E32" s="28"/>
      <c r="F32" s="34"/>
      <c r="G32" s="37"/>
      <c r="H32" s="42"/>
      <c r="I32" s="41" t="str">
        <f t="shared" si="0"/>
        <v/>
      </c>
      <c r="J32" s="47"/>
    </row>
    <row r="33" spans="2:10" ht="15.75" thickBot="1" x14ac:dyDescent="0.3">
      <c r="B33" s="120"/>
      <c r="C33" s="121"/>
      <c r="D33" s="122"/>
      <c r="E33" s="28"/>
      <c r="F33" s="34"/>
      <c r="G33" s="37"/>
      <c r="H33" s="42"/>
      <c r="I33" s="41" t="str">
        <f t="shared" si="0"/>
        <v/>
      </c>
      <c r="J33" s="47"/>
    </row>
    <row r="34" spans="2:10" ht="15.75" thickBot="1" x14ac:dyDescent="0.3">
      <c r="B34" s="111" t="s">
        <v>35</v>
      </c>
      <c r="C34" s="112"/>
      <c r="D34" s="113"/>
      <c r="E34" s="29"/>
      <c r="F34" s="35"/>
      <c r="G34" s="48"/>
      <c r="H34" s="43"/>
      <c r="I34" s="44" t="str">
        <f t="shared" si="0"/>
        <v/>
      </c>
      <c r="J34" s="47"/>
    </row>
    <row r="35" spans="2:10" x14ac:dyDescent="0.25">
      <c r="B35" s="123" t="s">
        <v>50</v>
      </c>
      <c r="C35" s="124"/>
      <c r="D35" s="124"/>
      <c r="E35" s="125"/>
      <c r="F35" s="125"/>
      <c r="G35" s="125"/>
      <c r="H35" s="125"/>
      <c r="I35" s="126"/>
      <c r="J35" s="12"/>
    </row>
    <row r="36" spans="2:10" x14ac:dyDescent="0.25">
      <c r="B36" s="123"/>
      <c r="C36" s="124"/>
      <c r="D36" s="124"/>
      <c r="E36" s="124"/>
      <c r="F36" s="124"/>
      <c r="G36" s="124"/>
      <c r="H36" s="124"/>
      <c r="I36" s="127"/>
      <c r="J36" s="12"/>
    </row>
    <row r="37" spans="2:10" ht="15.75" thickBot="1" x14ac:dyDescent="0.3">
      <c r="B37" s="128"/>
      <c r="C37" s="129"/>
      <c r="D37" s="129"/>
      <c r="E37" s="129"/>
      <c r="F37" s="129"/>
      <c r="G37" s="129"/>
      <c r="H37" s="129"/>
      <c r="I37" s="130"/>
      <c r="J37" s="12"/>
    </row>
  </sheetData>
  <sheetProtection sheet="1" objects="1" scenarios="1"/>
  <mergeCells count="16">
    <mergeCell ref="B4:F4"/>
    <mergeCell ref="B2:D2"/>
    <mergeCell ref="E2:I2"/>
    <mergeCell ref="C3:D3"/>
    <mergeCell ref="E3:F3"/>
    <mergeCell ref="H3:I3"/>
    <mergeCell ref="B10:D10"/>
    <mergeCell ref="B11:D33"/>
    <mergeCell ref="B34:D34"/>
    <mergeCell ref="B35:I37"/>
    <mergeCell ref="B5:F9"/>
    <mergeCell ref="H5:I5"/>
    <mergeCell ref="H6:I6"/>
    <mergeCell ref="H7:I7"/>
    <mergeCell ref="H8:I8"/>
    <mergeCell ref="H9:I9"/>
  </mergeCells>
  <printOptions horizontalCentered="1" verticalCentered="1"/>
  <pageMargins left="0.23622047244094491" right="0.23622047244094491" top="0.74803149606299213" bottom="0.74803149606299213" header="0.31496062992125984" footer="0.31496062992125984"/>
  <pageSetup paperSize="9" orientation="portrait" verticalDpi="0" r:id="rId1"/>
  <ignoredErrors>
    <ignoredError sqref="H13 F13" formula="1"/>
  </ignoredErrors>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5</vt:i4>
      </vt:variant>
      <vt:variant>
        <vt:lpstr>Plages nommées</vt:lpstr>
      </vt:variant>
      <vt:variant>
        <vt:i4>306</vt:i4>
      </vt:variant>
    </vt:vector>
  </HeadingPairs>
  <TitlesOfParts>
    <vt:vector size="311" baseType="lpstr">
      <vt:lpstr>BDF</vt:lpstr>
      <vt:lpstr>BDU</vt:lpstr>
      <vt:lpstr>BDG</vt:lpstr>
      <vt:lpstr>fiche_type</vt:lpstr>
      <vt:lpstr>Velouté</vt:lpstr>
      <vt:lpstr>beurre_doux_date</vt:lpstr>
      <vt:lpstr>beurre_doux_fournisseur</vt:lpstr>
      <vt:lpstr>beurre_doux_prix</vt:lpstr>
      <vt:lpstr>beurre_doux_unite</vt:lpstr>
      <vt:lpstr>bouillon_de_légumes_date</vt:lpstr>
      <vt:lpstr>bouillon_de_légumes_fournisseur</vt:lpstr>
      <vt:lpstr>bouillon_de_légumes_prix</vt:lpstr>
      <vt:lpstr>bouillon_de_légumes_unite</vt:lpstr>
      <vt:lpstr>cacao_date</vt:lpstr>
      <vt:lpstr>cacao_fournisseur</vt:lpstr>
      <vt:lpstr>cacao_prix</vt:lpstr>
      <vt:lpstr>cacao_unite</vt:lpstr>
      <vt:lpstr>cassonade_date</vt:lpstr>
      <vt:lpstr>cassonade_fournisseur</vt:lpstr>
      <vt:lpstr>cassonade_prix</vt:lpstr>
      <vt:lpstr>cassonade_unite</vt:lpstr>
      <vt:lpstr>cèpes_morceaux_date</vt:lpstr>
      <vt:lpstr>cèpes_morceaux_fournisseur</vt:lpstr>
      <vt:lpstr>cèpes_morceaux_prix</vt:lpstr>
      <vt:lpstr>cèpes_morceaux_unite</vt:lpstr>
      <vt:lpstr>chaire_de_crabe_date</vt:lpstr>
      <vt:lpstr>chaire_de_crabe_fournisseur</vt:lpstr>
      <vt:lpstr>chaire_de_crabe_prix</vt:lpstr>
      <vt:lpstr>chaire_de_crabe_unite</vt:lpstr>
      <vt:lpstr>chaource_date</vt:lpstr>
      <vt:lpstr>chaource_fournisseur</vt:lpstr>
      <vt:lpstr>chaource_prix</vt:lpstr>
      <vt:lpstr>chaource_unite</vt:lpstr>
      <vt:lpstr>chocolat_blanc_date</vt:lpstr>
      <vt:lpstr>chocolat_blanc_fournisseur</vt:lpstr>
      <vt:lpstr>chocolat_blanc_prix</vt:lpstr>
      <vt:lpstr>chocolat_blanc_unite</vt:lpstr>
      <vt:lpstr>citron_jaune_date</vt:lpstr>
      <vt:lpstr>citron_jaune_fournisseur</vt:lpstr>
      <vt:lpstr>citron_jaune_prix</vt:lpstr>
      <vt:lpstr>citron_jaune_unite</vt:lpstr>
      <vt:lpstr>coeur_tendre_de_tranche_date</vt:lpstr>
      <vt:lpstr>coeur_tendre_de_tranche_fournisseur</vt:lpstr>
      <vt:lpstr>coeur_tendre_de_tranche_prix</vt:lpstr>
      <vt:lpstr>coeur_tendre_de_tranche_unite</vt:lpstr>
      <vt:lpstr>copeau_de_parmigiano_date</vt:lpstr>
      <vt:lpstr>copeau_de_parmigiano_fournisseur</vt:lpstr>
      <vt:lpstr>copeau_de_parmigiano_prix</vt:lpstr>
      <vt:lpstr>copeau_de_parmigiano_unite</vt:lpstr>
      <vt:lpstr>coulis_mangue_passion_date</vt:lpstr>
      <vt:lpstr>coulis_mangue_passion_fournisseur</vt:lpstr>
      <vt:lpstr>coulis_mangue_passion_prix</vt:lpstr>
      <vt:lpstr>coulis_mangue_passion_unite</vt:lpstr>
      <vt:lpstr>crème_liquide_date</vt:lpstr>
      <vt:lpstr>crème_liquide_fournisseur</vt:lpstr>
      <vt:lpstr>crème_liquide_prix</vt:lpstr>
      <vt:lpstr>crème_liquide_unite</vt:lpstr>
      <vt:lpstr>cube_écorse_orange_date</vt:lpstr>
      <vt:lpstr>cube_écorse_orange_fournisseur</vt:lpstr>
      <vt:lpstr>cube_écorse_orange_prix</vt:lpstr>
      <vt:lpstr>cube_écorse_orange_unite</vt:lpstr>
      <vt:lpstr>Dos_de_cabillaud_date</vt:lpstr>
      <vt:lpstr>Dos_de_cabillaud_fournisseur</vt:lpstr>
      <vt:lpstr>Dos_de_cabillaud_prix</vt:lpstr>
      <vt:lpstr>Dos_de_cabillaud_unite</vt:lpstr>
      <vt:lpstr>écrevisse__date</vt:lpstr>
      <vt:lpstr>écrevisse__fournisseur</vt:lpstr>
      <vt:lpstr>écrevisse__prix</vt:lpstr>
      <vt:lpstr>écrevisse__unite</vt:lpstr>
      <vt:lpstr>emince_de_porc_date</vt:lpstr>
      <vt:lpstr>emince_de_porc_fournisseur</vt:lpstr>
      <vt:lpstr>emince_de_porc_prix</vt:lpstr>
      <vt:lpstr>emince_de_porc_unite</vt:lpstr>
      <vt:lpstr>emmental_rapé_date</vt:lpstr>
      <vt:lpstr>emmental_rapé_fournisseur</vt:lpstr>
      <vt:lpstr>emmental_rapé_prix</vt:lpstr>
      <vt:lpstr>emmental_rapé_unite</vt:lpstr>
      <vt:lpstr>entrecote_date</vt:lpstr>
      <vt:lpstr>entrecote_fournisseur</vt:lpstr>
      <vt:lpstr>entrecote_prix</vt:lpstr>
      <vt:lpstr>entrecote_unite</vt:lpstr>
      <vt:lpstr>feuille_de_chene_date</vt:lpstr>
      <vt:lpstr>feuille_de_chene_fournisseur</vt:lpstr>
      <vt:lpstr>feuille_de_chene_prix</vt:lpstr>
      <vt:lpstr>feuille_de_chene_unite</vt:lpstr>
      <vt:lpstr>filet_de_boeuf_date</vt:lpstr>
      <vt:lpstr>filet_de_boeuf_fournisseur</vt:lpstr>
      <vt:lpstr>filet_de_boeuf_prix</vt:lpstr>
      <vt:lpstr>filet_de_boeuf_unite</vt:lpstr>
      <vt:lpstr>filet_églefin_date</vt:lpstr>
      <vt:lpstr>filet_églefin_fournisseur</vt:lpstr>
      <vt:lpstr>filet_églefin_prix</vt:lpstr>
      <vt:lpstr>filet_églefin_unite</vt:lpstr>
      <vt:lpstr>foie_gras_date</vt:lpstr>
      <vt:lpstr>foie_gras_fournisseur</vt:lpstr>
      <vt:lpstr>foie_gras_prix</vt:lpstr>
      <vt:lpstr>foie_gras_unite</vt:lpstr>
      <vt:lpstr>fond_brun_date</vt:lpstr>
      <vt:lpstr>fond_brun_fournisseur</vt:lpstr>
      <vt:lpstr>fond_brun_prix</vt:lpstr>
      <vt:lpstr>fond_brun_unite</vt:lpstr>
      <vt:lpstr>frite_date</vt:lpstr>
      <vt:lpstr>frite_fournisseur</vt:lpstr>
      <vt:lpstr>frite_prix</vt:lpstr>
      <vt:lpstr>frite_unite</vt:lpstr>
      <vt:lpstr>gesier_de_dinde_date</vt:lpstr>
      <vt:lpstr>gésier_de_dinde_date</vt:lpstr>
      <vt:lpstr>gesier_de_dinde_fournisseur</vt:lpstr>
      <vt:lpstr>gésier_de_dinde_fournisseur</vt:lpstr>
      <vt:lpstr>gesier_de_dinde_prix</vt:lpstr>
      <vt:lpstr>gésier_de_dinde_prix</vt:lpstr>
      <vt:lpstr>gesier_de_dinde_unite</vt:lpstr>
      <vt:lpstr>gésier_de_dinde_unite</vt:lpstr>
      <vt:lpstr>gigot_agneau_date</vt:lpstr>
      <vt:lpstr>gigot_agneau_fournisseur</vt:lpstr>
      <vt:lpstr>gigot_agneau_prix</vt:lpstr>
      <vt:lpstr>gigot_agneau_unite</vt:lpstr>
      <vt:lpstr>glace_2.4L_date</vt:lpstr>
      <vt:lpstr>glace_2.4L_fournisseur</vt:lpstr>
      <vt:lpstr>glace_2.4L_prix</vt:lpstr>
      <vt:lpstr>glace_2.4L_unite</vt:lpstr>
      <vt:lpstr>grand_marnier_date</vt:lpstr>
      <vt:lpstr>grand_marnier_fournisseur</vt:lpstr>
      <vt:lpstr>grand_marnier_prix</vt:lpstr>
      <vt:lpstr>grand_marnier_unite</vt:lpstr>
      <vt:lpstr>granny_smith_date</vt:lpstr>
      <vt:lpstr>granny_smith_fournisseur</vt:lpstr>
      <vt:lpstr>granny_smith_prix</vt:lpstr>
      <vt:lpstr>granny_smith_unite</vt:lpstr>
      <vt:lpstr>Hampe_date</vt:lpstr>
      <vt:lpstr>hampe_de_boeuf_date</vt:lpstr>
      <vt:lpstr>hampe_de_boeuf_fournisseur</vt:lpstr>
      <vt:lpstr>hampe_de_boeuf_prix</vt:lpstr>
      <vt:lpstr>hampe_de_boeuf_unite</vt:lpstr>
      <vt:lpstr>Hampe_fournisseur</vt:lpstr>
      <vt:lpstr>Hampe_prix</vt:lpstr>
      <vt:lpstr>Hampe_unite</vt:lpstr>
      <vt:lpstr>huile_de_tournesol_date</vt:lpstr>
      <vt:lpstr>huile_de_tournesol_fournisseur</vt:lpstr>
      <vt:lpstr>huile_de_tournesol_prix</vt:lpstr>
      <vt:lpstr>huile_de_tournesol_unite</vt:lpstr>
      <vt:lpstr>jambon_blanc_date</vt:lpstr>
      <vt:lpstr>jambon_blanc_fournisseur</vt:lpstr>
      <vt:lpstr>jambon_blanc_prix</vt:lpstr>
      <vt:lpstr>jambon_blanc_unite</vt:lpstr>
      <vt:lpstr>jambon_cru_date</vt:lpstr>
      <vt:lpstr>jambon_cru_fournisseur</vt:lpstr>
      <vt:lpstr>jambon_cru_prix</vt:lpstr>
      <vt:lpstr>jambon_cru_unite</vt:lpstr>
      <vt:lpstr>jus_de_viande_date</vt:lpstr>
      <vt:lpstr>jus_de_viande_fournisseur</vt:lpstr>
      <vt:lpstr>jus_de_viande_prix</vt:lpstr>
      <vt:lpstr>jus_de_viande_unite</vt:lpstr>
      <vt:lpstr>lait_date</vt:lpstr>
      <vt:lpstr>lait_fournisseur</vt:lpstr>
      <vt:lpstr>lait_prix</vt:lpstr>
      <vt:lpstr>lait_unite</vt:lpstr>
      <vt:lpstr>langres_date</vt:lpstr>
      <vt:lpstr>langres_fournisseur</vt:lpstr>
      <vt:lpstr>langres_prix</vt:lpstr>
      <vt:lpstr>langres_unite</vt:lpstr>
      <vt:lpstr>lardon_date</vt:lpstr>
      <vt:lpstr>lardon_fournisseur</vt:lpstr>
      <vt:lpstr>lardon_prix</vt:lpstr>
      <vt:lpstr>lardon_unite</vt:lpstr>
      <vt:lpstr>layer_maj</vt:lpstr>
      <vt:lpstr>légumes_date</vt:lpstr>
      <vt:lpstr>légumes_fournisseur</vt:lpstr>
      <vt:lpstr>légumes_prix</vt:lpstr>
      <vt:lpstr>légumes_unite</vt:lpstr>
      <vt:lpstr>macédoine_date</vt:lpstr>
      <vt:lpstr>macédoine_fournisseur</vt:lpstr>
      <vt:lpstr>macédoine_prix</vt:lpstr>
      <vt:lpstr>macédoine_unite</vt:lpstr>
      <vt:lpstr>magret_de_canard_date</vt:lpstr>
      <vt:lpstr>magret_de_canard_fournisseur</vt:lpstr>
      <vt:lpstr>magret_de_canard_prix</vt:lpstr>
      <vt:lpstr>magret_de_canard_tranché_date</vt:lpstr>
      <vt:lpstr>magret_de_canard_tranché_fournisseur</vt:lpstr>
      <vt:lpstr>magret_de_canard_tranché_prix</vt:lpstr>
      <vt:lpstr>magret_de_canard_tranché_unite</vt:lpstr>
      <vt:lpstr>magret_de_canard_unite</vt:lpstr>
      <vt:lpstr>maizena_date</vt:lpstr>
      <vt:lpstr>maizena_fournisseur</vt:lpstr>
      <vt:lpstr>maizena_prix</vt:lpstr>
      <vt:lpstr>maizena_unite</vt:lpstr>
      <vt:lpstr>mascarpone_date</vt:lpstr>
      <vt:lpstr>mascarpone_fournisseur</vt:lpstr>
      <vt:lpstr>mascarpone_prix</vt:lpstr>
      <vt:lpstr>mascarpone_unite</vt:lpstr>
      <vt:lpstr>micro_beurre_date</vt:lpstr>
      <vt:lpstr>micro_beurre_fournisseur</vt:lpstr>
      <vt:lpstr>micro_beurre_prix</vt:lpstr>
      <vt:lpstr>micro_beurre_unite</vt:lpstr>
      <vt:lpstr>miel__date</vt:lpstr>
      <vt:lpstr>miel__fournisseur</vt:lpstr>
      <vt:lpstr>miel__prix</vt:lpstr>
      <vt:lpstr>miel__unite</vt:lpstr>
      <vt:lpstr>Nb_fournisseur</vt:lpstr>
      <vt:lpstr>Nb_unite</vt:lpstr>
      <vt:lpstr>noix_de_st_jacques_date</vt:lpstr>
      <vt:lpstr>noix_de_st_jacques_fournisseur</vt:lpstr>
      <vt:lpstr>noix_de_st_jacques_prix</vt:lpstr>
      <vt:lpstr>noix_de_st_jacques_unite</vt:lpstr>
      <vt:lpstr>oeuf_date</vt:lpstr>
      <vt:lpstr>oeuf_fournisseur</vt:lpstr>
      <vt:lpstr>oeuf_prix</vt:lpstr>
      <vt:lpstr>oeuf_unite</vt:lpstr>
      <vt:lpstr>oignon_date</vt:lpstr>
      <vt:lpstr>oignon_fournisseur</vt:lpstr>
      <vt:lpstr>oignon_prix</vt:lpstr>
      <vt:lpstr>oignon_unite</vt:lpstr>
      <vt:lpstr>pain_d_epice_date</vt:lpstr>
      <vt:lpstr>pain_d_epice_fournisseur</vt:lpstr>
      <vt:lpstr>pain_d_epice_prix</vt:lpstr>
      <vt:lpstr>pain_d_epice_unite</vt:lpstr>
      <vt:lpstr>paleron_de_boeuf_date</vt:lpstr>
      <vt:lpstr>paleron_de_boeuf_fournisseur</vt:lpstr>
      <vt:lpstr>paleron_de_boeuf_prix</vt:lpstr>
      <vt:lpstr>paleron_de_boeuf_unite</vt:lpstr>
      <vt:lpstr>parfait_glacé_date</vt:lpstr>
      <vt:lpstr>parfait_glacé_fournisseur</vt:lpstr>
      <vt:lpstr>parfait_glacé_prix</vt:lpstr>
      <vt:lpstr>parfait_glacé_unite</vt:lpstr>
      <vt:lpstr>pavé_de_rumsteak_date</vt:lpstr>
      <vt:lpstr>pavé_de_rumsteak_fournisseur</vt:lpstr>
      <vt:lpstr>pavé_de_rumsteak_prix</vt:lpstr>
      <vt:lpstr>pavé_de_rumsteak_unite</vt:lpstr>
      <vt:lpstr>pavé_de_saumon_date</vt:lpstr>
      <vt:lpstr>pavé_de_saumon_fournisseur</vt:lpstr>
      <vt:lpstr>pavé_de_saumon_prix</vt:lpstr>
      <vt:lpstr>pavé_de_saumon_unite</vt:lpstr>
      <vt:lpstr>petit_oignons_date</vt:lpstr>
      <vt:lpstr>petit_oignons_fournisseur</vt:lpstr>
      <vt:lpstr>petit_oignons_prix</vt:lpstr>
      <vt:lpstr>petit_oignons_unite</vt:lpstr>
      <vt:lpstr>pomme_de_terre_date</vt:lpstr>
      <vt:lpstr>pomme_de_terre_fournisseur</vt:lpstr>
      <vt:lpstr>pomme_de_terre_prix</vt:lpstr>
      <vt:lpstr>pomme_de_terre_unite</vt:lpstr>
      <vt:lpstr>potimarron_date</vt:lpstr>
      <vt:lpstr>potimarron_fournisseur</vt:lpstr>
      <vt:lpstr>potimarron_prix</vt:lpstr>
      <vt:lpstr>potimarron_unite</vt:lpstr>
      <vt:lpstr>poulet_fermier_du_maine_date</vt:lpstr>
      <vt:lpstr>poulet_fermier_du_maine_fournisseur</vt:lpstr>
      <vt:lpstr>poulet_fermier_du_maine_prix</vt:lpstr>
      <vt:lpstr>poulet_fermier_du_maine_unite</vt:lpstr>
      <vt:lpstr>praliné_date</vt:lpstr>
      <vt:lpstr>praliné_fournisseur</vt:lpstr>
      <vt:lpstr>praliné_prix</vt:lpstr>
      <vt:lpstr>praliné_unite</vt:lpstr>
      <vt:lpstr>produit_plage</vt:lpstr>
      <vt:lpstr>riz_date</vt:lpstr>
      <vt:lpstr>riz_fournisseur</vt:lpstr>
      <vt:lpstr>riz_prix</vt:lpstr>
      <vt:lpstr>riz_unite</vt:lpstr>
      <vt:lpstr>rond_de_gite_date</vt:lpstr>
      <vt:lpstr>rond_de_gite_fournisseur</vt:lpstr>
      <vt:lpstr>rond_de_gite_prix</vt:lpstr>
      <vt:lpstr>rond_de_gite_unite</vt:lpstr>
      <vt:lpstr>rosette_date</vt:lpstr>
      <vt:lpstr>rosette_fournisseur</vt:lpstr>
      <vt:lpstr>rosette_prix</vt:lpstr>
      <vt:lpstr>rosette_unite</vt:lpstr>
      <vt:lpstr>salade_verte_date</vt:lpstr>
      <vt:lpstr>salade_verte_fournisseur</vt:lpstr>
      <vt:lpstr>salade_verte_prix</vt:lpstr>
      <vt:lpstr>salade_verte_unite</vt:lpstr>
      <vt:lpstr>saumon_fumé_date</vt:lpstr>
      <vt:lpstr>saumon_fumé_fournisseur</vt:lpstr>
      <vt:lpstr>saumon_fumé_prix</vt:lpstr>
      <vt:lpstr>saumon_fumé_unite</vt:lpstr>
      <vt:lpstr>Sauté_de_sanglier_date</vt:lpstr>
      <vt:lpstr>Sauté_de_sanglier_fournisseur</vt:lpstr>
      <vt:lpstr>Sauté_de_sanglier_prix</vt:lpstr>
      <vt:lpstr>Sauté_de_sanglier_unite</vt:lpstr>
      <vt:lpstr>sucre_semoule_date</vt:lpstr>
      <vt:lpstr>sucre_semoule_fournisseur</vt:lpstr>
      <vt:lpstr>sucre_semoule_prix</vt:lpstr>
      <vt:lpstr>sucre_semoule_unite</vt:lpstr>
      <vt:lpstr>Suprème_de_poulet_date</vt:lpstr>
      <vt:lpstr>Suprème_de_poulet_fournisseur</vt:lpstr>
      <vt:lpstr>Suprème_de_poulet_prix</vt:lpstr>
      <vt:lpstr>Suprème_de_poulet_unite</vt:lpstr>
      <vt:lpstr>tagliatelle_date</vt:lpstr>
      <vt:lpstr>tagliatelle_fournisseur</vt:lpstr>
      <vt:lpstr>tagliatelle_fraiche_date</vt:lpstr>
      <vt:lpstr>tagliatelle_fraiche_fournisseur</vt:lpstr>
      <vt:lpstr>tagliatelle_fraiche_prix</vt:lpstr>
      <vt:lpstr>tagliatelle_fraiche_unite</vt:lpstr>
      <vt:lpstr>tagliatelle_prix</vt:lpstr>
      <vt:lpstr>tagliatelle_sec_date</vt:lpstr>
      <vt:lpstr>tagliatelle_sec_fournisseur</vt:lpstr>
      <vt:lpstr>tagliatelle_sec_prix</vt:lpstr>
      <vt:lpstr>tagliatelle_sec_unite</vt:lpstr>
      <vt:lpstr>tagliatelle_unite</vt:lpstr>
      <vt:lpstr>Tartare_de_st_jacque_date</vt:lpstr>
      <vt:lpstr>Tartare_de_st_jacque_fournisseur</vt:lpstr>
      <vt:lpstr>Tartare_de_st_jacque_prix</vt:lpstr>
      <vt:lpstr>Tartare_de_st_jacque_unite</vt:lpstr>
      <vt:lpstr>vignaigre_blanc_date</vt:lpstr>
      <vt:lpstr>vignaigre_blanc_fournisseur</vt:lpstr>
      <vt:lpstr>vignaigre_blanc_prix</vt:lpstr>
      <vt:lpstr>vignaigre_blanc_unite</vt:lpstr>
      <vt:lpstr>vin_blanc_date</vt:lpstr>
      <vt:lpstr>vin_blanc_fournisseur</vt:lpstr>
      <vt:lpstr>vin_blanc_prix</vt:lpstr>
      <vt:lpstr>vin_blanc_unite</vt:lpstr>
      <vt:lpstr>fiche_type!Zone_d_impression</vt:lpstr>
      <vt:lpstr>Velouté!Zone_d_impression</vt:lpstr>
    </vt:vector>
  </TitlesOfParts>
  <Company>AREVA</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FOLLEAU Pierre (Canberra)</dc:creator>
  <cp:lastModifiedBy>Jack</cp:lastModifiedBy>
  <cp:lastPrinted>2017-02-02T19:07:59Z</cp:lastPrinted>
  <dcterms:created xsi:type="dcterms:W3CDTF">2016-11-23T08:31:19Z</dcterms:created>
  <dcterms:modified xsi:type="dcterms:W3CDTF">2017-02-08T22:57:23Z</dcterms:modified>
</cp:coreProperties>
</file>