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zar\Downloads\"/>
    </mc:Choice>
  </mc:AlternateContent>
  <xr:revisionPtr revIDLastSave="0" documentId="13_ncr:1_{DF1742BA-DA10-4E25-9ED6-BB6922EE3282}" xr6:coauthVersionLast="47" xr6:coauthVersionMax="47" xr10:uidLastSave="{00000000-0000-0000-0000-000000000000}"/>
  <bookViews>
    <workbookView xWindow="-108" yWindow="-108" windowWidth="23256" windowHeight="12456" tabRatio="759" firstSheet="4" activeTab="7" xr2:uid="{00000000-000D-0000-FFFF-FFFF00000000}"/>
  </bookViews>
  <sheets>
    <sheet name="MENU" sheetId="9" r:id="rId1"/>
    <sheet name="1-Liste des dossiers" sheetId="6" r:id="rId2"/>
    <sheet name="2-Informations dossiers choisis" sheetId="1" r:id="rId3"/>
    <sheet name="3-Référencement missions" sheetId="7" state="hidden" r:id="rId4"/>
    <sheet name="4-Missions, tâches effectuées " sheetId="2" r:id="rId5"/>
    <sheet name="5-Missions à développer" sheetId="3" r:id="rId6"/>
    <sheet name="6-Faisabilité  missions" sheetId="4" r:id="rId7"/>
    <sheet name="7-Liste missions du catalogue" sheetId="5" r:id="rId8"/>
  </sheets>
  <definedNames>
    <definedName name="_xlnm._FilterDatabase" localSheetId="1" hidden="1">'1-Liste des dossiers'!$D$8:$I$20</definedName>
  </definedNames>
  <calcPr calcId="191029" concurrentCalc="0"/>
  <fileRecoveryPr repairLoad="1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5" l="1"/>
  <c r="C6" i="5"/>
  <c r="D10" i="1" a="1"/>
  <c r="D10" i="1"/>
  <c r="C7" i="1"/>
  <c r="D7" i="3"/>
  <c r="E7" i="5"/>
  <c r="F7" i="5"/>
  <c r="G7" i="5"/>
  <c r="H7" i="5"/>
  <c r="I7" i="5"/>
  <c r="D7" i="5"/>
  <c r="T8" i="4"/>
  <c r="K8" i="4"/>
  <c r="L8" i="4"/>
  <c r="M8" i="4"/>
  <c r="N8" i="4"/>
  <c r="J8" i="4"/>
  <c r="S8" i="4"/>
  <c r="R8" i="4"/>
  <c r="Q8" i="4"/>
  <c r="I8" i="4"/>
  <c r="H8" i="4"/>
  <c r="G8" i="4"/>
  <c r="F8" i="4"/>
  <c r="E8" i="4"/>
  <c r="D8" i="4"/>
  <c r="D11" i="2" a="1"/>
  <c r="D11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<sst xmlns="http://schemas.openxmlformats.org/spreadsheetml/2006/main" count="348" uniqueCount="234">
  <si>
    <t>NOM DU DOSSIER</t>
  </si>
  <si>
    <t>FORME JURIDIQUE</t>
  </si>
  <si>
    <t xml:space="preserve">ASSOCIES EXPERT-COMPTABLE REFERENT </t>
  </si>
  <si>
    <t>CHEF DE MISSION</t>
  </si>
  <si>
    <t>COLLABORATEUR</t>
  </si>
  <si>
    <t>TEMPS PASSÉ</t>
  </si>
  <si>
    <t>EXPERT-COMPTABLE</t>
  </si>
  <si>
    <t xml:space="preserve">CHEF DE MISSION </t>
  </si>
  <si>
    <t>ASSISTANT COMPTABLE</t>
  </si>
  <si>
    <t>HONORAIRES</t>
  </si>
  <si>
    <t xml:space="preserve">RENTABILITE DU DOSSIER </t>
  </si>
  <si>
    <t>Nom du dossier</t>
  </si>
  <si>
    <t xml:space="preserve">Dossiers choisis </t>
  </si>
  <si>
    <t>ACTIVITE</t>
  </si>
  <si>
    <t>Code APE</t>
  </si>
  <si>
    <t>Dénomination</t>
  </si>
  <si>
    <t>INTERVENANTS</t>
  </si>
  <si>
    <t>JURISTE</t>
  </si>
  <si>
    <t>SERVICE JURIDIQUE</t>
  </si>
  <si>
    <t>SERVICE COMPTABLE</t>
  </si>
  <si>
    <t>SERVICE SOCIAL</t>
  </si>
  <si>
    <t>RESPONSABLE SERVICE SOCIAL</t>
  </si>
  <si>
    <t>GESTIONNAIRE DE PAIE</t>
  </si>
  <si>
    <t>CODE APE</t>
  </si>
  <si>
    <t>DENOMINATION</t>
  </si>
  <si>
    <t>RESPONSABLE POLE SOCIAL</t>
  </si>
  <si>
    <t>PÔLE/SERVICE</t>
  </si>
  <si>
    <t>EXPERTISE-COMPTABLE</t>
  </si>
  <si>
    <t>COMPTABILITE/FISCALITE</t>
  </si>
  <si>
    <t>SOCIAL</t>
  </si>
  <si>
    <t>JURIDIQUE</t>
  </si>
  <si>
    <t>ACCOMPAGNEMENT</t>
  </si>
  <si>
    <t>CONSEIL</t>
  </si>
  <si>
    <t>HORS-PISTE</t>
  </si>
  <si>
    <t>TÂCHES SPECIFIQUES</t>
  </si>
  <si>
    <t>ANALYSE SEMANTIQUE</t>
  </si>
  <si>
    <t>CARTE D'EMPATHIE</t>
  </si>
  <si>
    <t>Nom</t>
  </si>
  <si>
    <t>Mise en place</t>
  </si>
  <si>
    <t>Budget</t>
  </si>
  <si>
    <t>Nombres d'heures estimées</t>
  </si>
  <si>
    <t>Honoraires fixés</t>
  </si>
  <si>
    <t>Faisabilité de la mission</t>
  </si>
  <si>
    <t>Alternatives</t>
  </si>
  <si>
    <r>
      <rPr>
        <sz val="8"/>
        <rFont val="Calibri"/>
        <family val="2"/>
      </rPr>
      <t>Tenue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comptable</t>
    </r>
  </si>
  <si>
    <r>
      <rPr>
        <sz val="8"/>
        <rFont val="Calibri"/>
        <family val="2"/>
      </rPr>
      <t>Bail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commercial</t>
    </r>
  </si>
  <si>
    <r>
      <rPr>
        <sz val="8"/>
        <rFont val="Calibri"/>
        <family val="2"/>
      </rPr>
      <t>Acquisition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fond</t>
    </r>
  </si>
  <si>
    <r>
      <rPr>
        <sz val="8"/>
        <rFont val="Calibri"/>
        <family val="2"/>
      </rPr>
      <t>Surveillance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comptable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</si>
  <si>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recrutement</t>
    </r>
  </si>
  <si>
    <r>
      <rPr>
        <sz val="8"/>
        <rFont val="Calibri"/>
        <family val="2"/>
      </rPr>
      <t>Bail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d'habitation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</si>
  <si>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à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la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négociation</t>
    </r>
  </si>
  <si>
    <r>
      <rPr>
        <sz val="8"/>
        <rFont val="Calibri"/>
        <family val="2"/>
      </rPr>
      <t>Comptes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annuels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</si>
  <si>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contrats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retraites/prévoyance</t>
    </r>
  </si>
  <si>
    <r>
      <rPr>
        <sz val="8"/>
        <rFont val="Calibri"/>
        <family val="2"/>
      </rPr>
      <t>Bail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prof.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profession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libérale</t>
    </r>
  </si>
  <si>
    <r>
      <rPr>
        <sz val="8"/>
        <rFont val="Calibri"/>
        <family val="2"/>
      </rPr>
      <t>Aide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recouvrement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créances</t>
    </r>
  </si>
  <si>
    <r>
      <rPr>
        <sz val="8"/>
        <rFont val="Calibri"/>
        <family val="2"/>
      </rPr>
      <t>Déclarations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associées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</si>
  <si>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risques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l'entreprise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</si>
  <si>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bail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</si>
  <si>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conditions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bancaires</t>
    </r>
  </si>
  <si>
    <r>
      <rPr>
        <sz val="8"/>
        <rFont val="Calibri"/>
        <family val="2"/>
      </rPr>
      <t>Liasse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fiscale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</si>
  <si>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sociaux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</si>
  <si>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présentation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clientèle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</si>
  <si>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interne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</si>
  <si>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privé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</si>
  <si>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précontentieux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</si>
  <si>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sociaux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</si>
  <si>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coûts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</si>
  <si>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situation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fiscale</t>
    </r>
  </si>
  <si>
    <r>
      <rPr>
        <sz val="8"/>
        <rFont val="Calibri"/>
        <family val="2"/>
      </rPr>
      <t>Assistance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relation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travail</t>
    </r>
  </si>
  <si>
    <r>
      <rPr>
        <sz val="8"/>
        <rFont val="Calibri"/>
        <family val="2"/>
      </rPr>
      <t>Cession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fonds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-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bail</t>
    </r>
  </si>
  <si>
    <r>
      <rPr>
        <sz val="8"/>
        <rFont val="Calibri"/>
        <family val="2"/>
      </rPr>
      <t>Analyse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stratégique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</si>
  <si>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situation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patrimoniale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</si>
  <si>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régimes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prévoyance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retraite</t>
    </r>
  </si>
  <si>
    <r>
      <rPr>
        <sz val="8"/>
        <rFont val="Calibri"/>
        <family val="2"/>
      </rPr>
      <t>Cessions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valeurs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mobilières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</si>
  <si>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d'acquisition</t>
    </r>
  </si>
  <si>
    <r>
      <rPr>
        <sz val="8"/>
        <rFont val="Calibri"/>
        <family val="2"/>
      </rPr>
      <t>Changement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régime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patrimonial</t>
    </r>
  </si>
  <si>
    <r>
      <rPr>
        <sz val="8"/>
        <rFont val="Calibri"/>
        <family val="2"/>
      </rPr>
      <t>Audit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conformité</t>
    </r>
  </si>
  <si>
    <r>
      <rPr>
        <sz val="8"/>
        <rFont val="Calibri"/>
        <family val="2"/>
      </rPr>
      <t>Choix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structures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juridiques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</si>
  <si>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retraite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</si>
  <si>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travail</t>
    </r>
  </si>
  <si>
    <r>
      <rPr>
        <sz val="8"/>
        <rFont val="Calibri"/>
        <family val="2"/>
      </rPr>
      <t>Constitution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sociétéS</t>
    </r>
  </si>
  <si>
    <r>
      <rPr>
        <sz val="8"/>
        <rFont val="Calibri"/>
        <family val="2"/>
      </rPr>
      <t>Business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Plan</t>
    </r>
  </si>
  <si>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patrimoine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</si>
  <si>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agent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commercial</t>
    </r>
  </si>
  <si>
    <r>
      <rPr>
        <sz val="8"/>
        <rFont val="Calibri"/>
        <family val="2"/>
      </rPr>
      <t>Calcul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prix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revient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</si>
  <si>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Epargne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salariale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</si>
  <si>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exercice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prof.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libérale</t>
    </r>
  </si>
  <si>
    <r>
      <rPr>
        <sz val="8"/>
        <rFont val="Calibri"/>
        <family val="2"/>
      </rPr>
      <t>Choix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d'investissements</t>
    </r>
  </si>
  <si>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disciplinaire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</si>
  <si>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prêt</t>
    </r>
  </si>
  <si>
    <r>
      <rPr>
        <sz val="8"/>
        <rFont val="Calibri"/>
        <family val="2"/>
      </rPr>
      <t>Comptabilité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analytique</t>
    </r>
  </si>
  <si>
    <r>
      <rPr>
        <sz val="8"/>
        <rFont val="Calibri"/>
        <family val="2"/>
      </rPr>
      <t>Montage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emprunts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obligataires</t>
    </r>
  </si>
  <si>
    <r>
      <rPr>
        <sz val="8"/>
        <rFont val="Calibri"/>
        <family val="2"/>
      </rPr>
      <t>Entreprise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difficulté</t>
    </r>
  </si>
  <si>
    <r>
      <rPr>
        <sz val="8"/>
        <rFont val="Calibri"/>
        <family val="2"/>
      </rPr>
      <t>Contrat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sous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location</t>
    </r>
  </si>
  <si>
    <r>
      <rPr>
        <sz val="8"/>
        <rFont val="Calibri"/>
        <family val="2"/>
      </rPr>
      <t>Conseil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organisation</t>
    </r>
  </si>
  <si>
    <r>
      <rPr>
        <sz val="8"/>
        <rFont val="Calibri"/>
        <family val="2"/>
      </rPr>
      <t>Opérations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démembrement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</si>
  <si>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Actualités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sociales</t>
    </r>
  </si>
  <si>
    <r>
      <rPr>
        <sz val="8"/>
        <rFont val="Calibri"/>
        <family val="2"/>
      </rPr>
      <t>Dissolution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Liquidation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</t>
    </r>
  </si>
  <si>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externalisé</t>
    </r>
  </si>
  <si>
    <r>
      <rPr>
        <sz val="8"/>
        <rFont val="Calibri"/>
        <family val="2"/>
      </rPr>
      <t>Optimisation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</si>
  <si>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Co-pilotage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dirigeant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</si>
  <si>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bancaire</t>
    </r>
  </si>
  <si>
    <r>
      <rPr>
        <sz val="8"/>
        <rFont val="Calibri"/>
        <family val="2"/>
      </rPr>
      <t>Organisation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administrative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</si>
  <si>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Employeur,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un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métier</t>
    </r>
  </si>
  <si>
    <r>
      <rPr>
        <sz val="8"/>
        <rFont val="Calibri"/>
        <family val="2"/>
      </rPr>
      <t>Diagnostic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organisationnel</t>
    </r>
  </si>
  <si>
    <r>
      <rPr>
        <sz val="8"/>
        <rFont val="Calibri"/>
        <family val="2"/>
      </rPr>
      <t>Organisation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dématérialisation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</si>
  <si>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Entretiens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d'évaluation</t>
    </r>
  </si>
  <si>
    <r>
      <rPr>
        <sz val="8"/>
        <rFont val="Calibri"/>
        <family val="2"/>
      </rPr>
      <t>Modification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capital</t>
    </r>
  </si>
  <si>
    <r>
      <rPr>
        <sz val="8"/>
        <rFont val="Calibri"/>
        <family val="2"/>
      </rPr>
      <t>Pré-contentieux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contrôle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fiscal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</si>
  <si>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Loi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Fillon</t>
    </r>
  </si>
  <si>
    <r>
      <rPr>
        <sz val="8"/>
        <rFont val="Calibri"/>
        <family val="2"/>
      </rPr>
      <t>Modification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organes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sociaux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</si>
  <si>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Arrêté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comptes</t>
    </r>
  </si>
  <si>
    <r>
      <rPr>
        <sz val="8"/>
        <rFont val="Calibri"/>
        <family val="2"/>
      </rPr>
      <t>Situations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intermédiaires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</si>
  <si>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Risques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&amp;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pénibilité</t>
    </r>
  </si>
  <si>
    <r>
      <rPr>
        <sz val="8"/>
        <rFont val="Calibri"/>
        <family val="2"/>
      </rPr>
      <t>Modification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statutaire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</si>
  <si>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Comptabilité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générale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</si>
  <si>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Technique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payes</t>
    </r>
  </si>
  <si>
    <r>
      <rPr>
        <sz val="8"/>
        <rFont val="Calibri"/>
        <family val="2"/>
      </rPr>
      <t>Montage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LBO</t>
    </r>
  </si>
  <si>
    <r>
      <rPr>
        <sz val="8"/>
        <rFont val="Calibri"/>
        <family val="2"/>
      </rPr>
      <t>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Loi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finances</t>
    </r>
  </si>
  <si>
    <r>
      <rPr>
        <sz val="8"/>
        <rFont val="Calibri"/>
        <family val="2"/>
      </rPr>
      <t>Indicateurs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RH</t>
    </r>
  </si>
  <si>
    <r>
      <rPr>
        <sz val="8"/>
        <rFont val="Calibri"/>
        <family val="2"/>
      </rPr>
      <t>Opération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sur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capital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social</t>
    </r>
  </si>
  <si>
    <r>
      <rPr>
        <sz val="8"/>
        <rFont val="Calibri"/>
        <family val="2"/>
      </rPr>
      <t>Gestion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externalisée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holding</t>
    </r>
  </si>
  <si>
    <r>
      <rPr>
        <sz val="8"/>
        <rFont val="Calibri"/>
        <family val="2"/>
      </rPr>
      <t>Négociation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accord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transaction</t>
    </r>
  </si>
  <si>
    <r>
      <rPr>
        <sz val="8"/>
        <rFont val="Calibri"/>
        <family val="2"/>
      </rPr>
      <t>Prévention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: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procédure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alerte</t>
    </r>
  </si>
  <si>
    <r>
      <rPr>
        <sz val="8"/>
        <rFont val="Calibri"/>
        <family val="2"/>
      </rPr>
      <t>Indicateurs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gestion</t>
    </r>
  </si>
  <si>
    <r>
      <rPr>
        <sz val="8"/>
        <rFont val="Calibri"/>
        <family val="2"/>
      </rPr>
      <t>Publication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info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financière</t>
    </r>
  </si>
  <si>
    <r>
      <rPr>
        <sz val="8"/>
        <rFont val="Calibri"/>
        <family val="2"/>
      </rPr>
      <t>Rédaction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lettre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d'intention</t>
    </r>
  </si>
  <si>
    <r>
      <rPr>
        <sz val="8"/>
        <rFont val="Calibri"/>
        <family val="2"/>
      </rPr>
      <t>Ingéniérie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financière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transmission</t>
    </r>
  </si>
  <si>
    <r>
      <rPr>
        <sz val="8"/>
        <rFont val="Calibri"/>
        <family val="2"/>
      </rPr>
      <t>Règlement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intérieur</t>
    </r>
  </si>
  <si>
    <r>
      <rPr>
        <sz val="8"/>
        <rFont val="Calibri"/>
        <family val="2"/>
      </rPr>
      <t>Secrétariat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juridique</t>
    </r>
  </si>
  <si>
    <r>
      <rPr>
        <sz val="8"/>
        <rFont val="Calibri"/>
        <family val="2"/>
      </rPr>
      <t>Plans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tréso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financement</t>
    </r>
  </si>
  <si>
    <r>
      <rPr>
        <sz val="8"/>
        <rFont val="Calibri"/>
        <family val="2"/>
      </rPr>
      <t>Relation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RP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droit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syndical</t>
    </r>
  </si>
  <si>
    <r>
      <rPr>
        <sz val="8"/>
        <rFont val="Calibri"/>
        <family val="2"/>
      </rPr>
      <t>Stratégie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l'environnement</t>
    </r>
  </si>
  <si>
    <r>
      <rPr>
        <sz val="8"/>
        <rFont val="Calibri"/>
        <family val="2"/>
      </rPr>
      <t>Prévisionnel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création/reprise</t>
    </r>
  </si>
  <si>
    <r>
      <rPr>
        <sz val="8"/>
        <rFont val="Calibri"/>
        <family val="2"/>
      </rPr>
      <t>Rupture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contrat</t>
    </r>
  </si>
  <si>
    <r>
      <rPr>
        <sz val="8"/>
        <rFont val="Calibri"/>
        <family val="2"/>
      </rPr>
      <t>Tableau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bord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pilotage</t>
    </r>
  </si>
  <si>
    <r>
      <rPr>
        <sz val="8"/>
        <rFont val="Calibri"/>
        <family val="2"/>
      </rPr>
      <t>Prévisionnel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développement</t>
    </r>
  </si>
  <si>
    <r>
      <rPr>
        <sz val="8"/>
        <rFont val="Calibri"/>
        <family val="2"/>
      </rPr>
      <t>Transaction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d'entreprises</t>
    </r>
  </si>
  <si>
    <r>
      <rPr>
        <sz val="8"/>
        <rFont val="Calibri"/>
        <family val="2"/>
      </rPr>
      <t>Recherche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d'acquéreurs</t>
    </r>
  </si>
  <si>
    <r>
      <rPr>
        <sz val="8"/>
        <rFont val="Calibri"/>
        <family val="2"/>
      </rPr>
      <t>Transformation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société</t>
    </r>
  </si>
  <si>
    <r>
      <rPr>
        <sz val="8"/>
        <rFont val="Calibri"/>
        <family val="2"/>
      </rPr>
      <t>Recherche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d'aides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financements</t>
    </r>
  </si>
  <si>
    <r>
      <rPr>
        <sz val="8"/>
        <rFont val="Calibri"/>
        <family val="2"/>
      </rPr>
      <t>Recherche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d'entreprises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cibles</t>
    </r>
  </si>
  <si>
    <r>
      <rPr>
        <sz val="8"/>
        <rFont val="Calibri"/>
        <family val="2"/>
      </rPr>
      <t>Service</t>
    </r>
    <r>
      <rPr>
        <sz val="8"/>
        <rFont val="Times New Roman"/>
        <family val="1"/>
      </rPr>
      <t xml:space="preserve"> </t>
    </r>
    <r>
      <rPr>
        <sz val="8"/>
        <rFont val="Calibri"/>
        <family val="2"/>
      </rPr>
      <t>'bureau'</t>
    </r>
  </si>
  <si>
    <t>Social</t>
  </si>
  <si>
    <t>Juridique</t>
  </si>
  <si>
    <t>Paye</t>
  </si>
  <si>
    <t>Budgets</t>
  </si>
  <si>
    <t>Cost-cuting</t>
  </si>
  <si>
    <t>IRPP</t>
  </si>
  <si>
    <t>ISF</t>
  </si>
  <si>
    <t>Fusion/Acquisition</t>
  </si>
  <si>
    <t>Location-gérance</t>
  </si>
  <si>
    <t>Evaluation</t>
  </si>
  <si>
    <t>Restructuration</t>
  </si>
  <si>
    <t>OUTIL N°15 CHOIX DES MISSIONS PROPOSÉES PAR LE CATALOGUE DE MISSIONS</t>
  </si>
  <si>
    <t>NON</t>
  </si>
  <si>
    <t xml:space="preserve">Forme juridique </t>
  </si>
  <si>
    <t>Accompagnement</t>
  </si>
  <si>
    <t>Hors-Piste</t>
  </si>
  <si>
    <t>Conseil</t>
  </si>
  <si>
    <t>OUI</t>
  </si>
  <si>
    <t>ACTIVITES</t>
  </si>
  <si>
    <t>Gestion patrimoine</t>
  </si>
  <si>
    <t>Compétence</t>
  </si>
  <si>
    <r>
      <rPr>
        <sz val="12"/>
        <rFont val="Calibri"/>
        <family val="2"/>
      </rPr>
      <t>Bail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d'habitation</t>
    </r>
  </si>
  <si>
    <r>
      <rPr>
        <sz val="12"/>
        <rFont val="Calibri"/>
        <family val="2"/>
      </rPr>
      <t>Bail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prof.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profession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libérale</t>
    </r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</si>
  <si>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au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bail</t>
    </r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</si>
  <si>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présentation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clientèle</t>
    </r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</si>
  <si>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sociaux</t>
    </r>
  </si>
  <si>
    <r>
      <rPr>
        <sz val="12"/>
        <rFont val="Calibri"/>
        <family val="2"/>
      </rPr>
      <t>Cession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fonds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-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Droit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au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bail</t>
    </r>
  </si>
  <si>
    <r>
      <rPr>
        <sz val="12"/>
        <rFont val="Calibri"/>
        <family val="2"/>
      </rPr>
      <t>Cessions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valeurs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mobilières</t>
    </r>
  </si>
  <si>
    <r>
      <rPr>
        <sz val="12"/>
        <rFont val="Calibri"/>
        <family val="2"/>
      </rPr>
      <t>Choix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des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structures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juridiques</t>
    </r>
  </si>
  <si>
    <r>
      <rPr>
        <sz val="12"/>
        <rFont val="Calibri"/>
        <family val="2"/>
      </rPr>
      <t>Constitution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de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sociétéS</t>
    </r>
  </si>
  <si>
    <r>
      <rPr>
        <sz val="12"/>
        <rFont val="Calibri"/>
        <family val="2"/>
      </rPr>
      <t>Contrat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agent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commercial</t>
    </r>
  </si>
  <si>
    <r>
      <rPr>
        <sz val="12"/>
        <rFont val="Calibri"/>
        <family val="2"/>
      </rPr>
      <t>Contrat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exercice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prof.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libérale</t>
    </r>
  </si>
  <si>
    <r>
      <rPr>
        <sz val="12"/>
        <rFont val="Calibri"/>
        <family val="2"/>
      </rPr>
      <t>Contrat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</rPr>
      <t>prêt</t>
    </r>
  </si>
  <si>
    <t>RERO54JTRN</t>
  </si>
  <si>
    <t>2Y5Y5</t>
  </si>
  <si>
    <t>5B5Y254Y</t>
  </si>
  <si>
    <t>BY2B</t>
  </si>
  <si>
    <t>BU26U6U</t>
  </si>
  <si>
    <t>B6U65</t>
  </si>
  <si>
    <t>U56</t>
  </si>
  <si>
    <t>56UB6U</t>
  </si>
  <si>
    <t>BU7U</t>
  </si>
  <si>
    <t>B373</t>
  </si>
  <si>
    <t>B37U7U</t>
  </si>
  <si>
    <t>O4JRP</t>
  </si>
  <si>
    <t>Jugement</t>
  </si>
  <si>
    <t>Dévelopement</t>
  </si>
  <si>
    <t>Audience</t>
  </si>
  <si>
    <t>formelle</t>
  </si>
  <si>
    <t>informelle</t>
  </si>
  <si>
    <t>indéterminée</t>
  </si>
  <si>
    <t>pontuelle</t>
  </si>
  <si>
    <t>Opérations de démembrement</t>
  </si>
  <si>
    <t>Organisation administrative</t>
  </si>
  <si>
    <t>Formation : Risques &amp; pénibilité</t>
  </si>
  <si>
    <t>Rédaction lettre d'intention</t>
  </si>
  <si>
    <t>Indicateurs de gestion</t>
  </si>
  <si>
    <t>Montage emprunts obligataires</t>
  </si>
  <si>
    <t>Optimisation fiscale</t>
  </si>
  <si>
    <t>Pré-contentieux / contrôle fiscal</t>
  </si>
  <si>
    <t>Contrat de travail</t>
  </si>
  <si>
    <t>Publication info financière</t>
  </si>
  <si>
    <t>Règlement intérieur</t>
  </si>
  <si>
    <t>Recherche d'acquéreurs</t>
  </si>
  <si>
    <t>Prévisionnel création/reprise</t>
  </si>
  <si>
    <t>Prévention : procédure alerte</t>
  </si>
  <si>
    <t>Tableau de bord de pilotage</t>
  </si>
  <si>
    <t>Opération sur le capital social</t>
  </si>
  <si>
    <t>Montage LBO</t>
  </si>
  <si>
    <t>Stratégie de l'environnement</t>
  </si>
  <si>
    <t>Dissolution / Liquidation société</t>
  </si>
  <si>
    <t>Modification capital</t>
  </si>
  <si>
    <t>Transformation société</t>
  </si>
  <si>
    <t>Raison du choix</t>
  </si>
  <si>
    <r>
      <rPr>
        <b/>
        <sz val="8"/>
        <color rgb="FFFFFFFF"/>
        <rFont val="Calibri"/>
        <family val="2"/>
      </rPr>
      <t>EXPERTISE</t>
    </r>
    <r>
      <rPr>
        <sz val="8"/>
        <color rgb="FFFFFFFF"/>
        <rFont val="Times New Roman"/>
        <family val="1"/>
      </rPr>
      <t xml:space="preserve"> </t>
    </r>
    <r>
      <rPr>
        <b/>
        <sz val="8"/>
        <color rgb="FFFFFFFF"/>
        <rFont val="Calibri"/>
        <family val="2"/>
      </rPr>
      <t>COMPTABLE</t>
    </r>
  </si>
  <si>
    <r>
      <rPr>
        <b/>
        <sz val="8"/>
        <rFont val="Calibri"/>
        <family val="2"/>
      </rPr>
      <t>Comptabilité</t>
    </r>
    <r>
      <rPr>
        <sz val="8"/>
        <rFont val="Times New Roman"/>
        <family val="1"/>
      </rPr>
      <t xml:space="preserve"> </t>
    </r>
    <r>
      <rPr>
        <b/>
        <sz val="8"/>
        <rFont val="Calibri"/>
        <family val="2"/>
      </rPr>
      <t>/</t>
    </r>
    <r>
      <rPr>
        <sz val="8"/>
        <rFont val="Times New Roman"/>
        <family val="1"/>
      </rPr>
      <t xml:space="preserve"> </t>
    </r>
    <r>
      <rPr>
        <b/>
        <sz val="8"/>
        <rFont val="Calibri"/>
        <family val="2"/>
      </rPr>
      <t>Fiscalité</t>
    </r>
  </si>
  <si>
    <t>Formation : Loi Fillon</t>
  </si>
  <si>
    <t>Indicateurs de gestion RH</t>
  </si>
  <si>
    <t>LISTE DES MISSIONS DU CATALOGUE DE MISSION</t>
  </si>
  <si>
    <t xml:space="preserve">A_ MISSIONS PROPOSEES AU SEIN DU CABINET </t>
  </si>
  <si>
    <t>B_ MISSIONS A DEVELOPPER</t>
  </si>
  <si>
    <t>MISSIONS</t>
  </si>
  <si>
    <t>OUTILS NECESSAIRES ET FAISABILITE</t>
  </si>
  <si>
    <t>Intervenant1</t>
  </si>
  <si>
    <t>Intervenant2</t>
  </si>
  <si>
    <t>Intervenant3</t>
  </si>
  <si>
    <t>Intervenant4</t>
  </si>
  <si>
    <t>Intervenant5</t>
  </si>
  <si>
    <t>#</t>
  </si>
  <si>
    <t>MISSIONS &amp; TACHES EFFECTUEES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</si>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</sst>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</font>
    <font>
      <sz val="8"/>
      <name val="Times New Roman"/>
      <family val="1"/>
    </font>
    <font>
      <sz val="10"/>
      <color rgb="FF000000"/>
      <name val="Times New Roman"/>
      <family val="1"/>
    </font>
    <font>
      <b/>
      <sz val="12"/>
      <color rgb="FF000000"/>
      <name val="Calibri"/>
      <family val="2"/>
      <scheme val="minor"/>
    </font>
    <font>
      <sz val="12"/>
      <name val="Calibri"/>
      <family val="2"/>
    </font>
    <font>
      <sz val="12"/>
      <name val="Times New Roman"/>
      <family val="1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FFFF"/>
      <name val="Calibri"/>
      <family val="2"/>
    </font>
    <font>
      <sz val="8"/>
      <color rgb="FFFFFFFF"/>
      <name val="Times New Roman"/>
      <family val="1"/>
    </font>
    <font>
      <b/>
      <sz val="8"/>
      <name val="Calibri"/>
      <family val="2"/>
    </font>
    <font>
      <b/>
      <sz val="8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24"/>
      <color theme="4" tint="-0.249977111117893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7" tint="-0.249977111117893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vertAlign val="subscript"/>
      <sz val="22"/>
      <color theme="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2"/>
      <color theme="5" tint="-0.499984740745262"/>
      <name val="Calibri"/>
      <family val="2"/>
      <scheme val="minor"/>
    </font>
    <font>
      <b/>
      <sz val="36"/>
      <color theme="5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19365B"/>
      </patternFill>
    </fill>
    <fill>
      <patternFill patternType="solid">
        <fgColor rgb="FFDCEFF3"/>
      </patternFill>
    </fill>
    <fill>
      <patternFill patternType="solid">
        <fgColor theme="5" tint="-0.49998474074526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theme="5" tint="0.59999389629810485"/>
      </patternFill>
    </fill>
    <fill>
      <patternFill patternType="solid">
        <fgColor theme="0"/>
        <bgColor theme="5" tint="0.79998168889431442"/>
      </patternFill>
    </fill>
    <fill>
      <gradientFill degree="45">
        <stop position="0">
          <color theme="5" tint="0.59999389629810485"/>
        </stop>
        <stop position="1">
          <color theme="5" tint="-0.49803155613879818"/>
        </stop>
      </gradientFill>
    </fill>
  </fills>
  <borders count="5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theme="7" tint="0.39994506668294322"/>
      </left>
      <right/>
      <top style="double">
        <color theme="7" tint="0.39994506668294322"/>
      </top>
      <bottom/>
      <diagonal/>
    </border>
    <border>
      <left style="double">
        <color theme="7" tint="0.39994506668294322"/>
      </left>
      <right/>
      <top/>
      <bottom/>
      <diagonal/>
    </border>
    <border>
      <left style="double">
        <color theme="7" tint="0.39994506668294322"/>
      </left>
      <right/>
      <top/>
      <bottom style="double">
        <color theme="7" tint="0.39994506668294322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/>
      <top style="double">
        <color theme="7" tint="0.39994506668294322"/>
      </top>
      <bottom/>
      <diagonal/>
    </border>
    <border>
      <left/>
      <right/>
      <top/>
      <bottom style="double">
        <color theme="7" tint="0.399945066682943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0" borderId="0"/>
    <xf numFmtId="9" fontId="16" fillId="0" borderId="0" applyFont="0" applyFill="0" applyBorder="0" applyAlignment="0" applyProtection="0"/>
    <xf numFmtId="0" fontId="32" fillId="4" borderId="49">
      <alignment horizontal="center" vertical="center"/>
    </xf>
  </cellStyleXfs>
  <cellXfs count="22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0" fontId="0" fillId="0" borderId="3" xfId="0" applyBorder="1" applyAlignment="1">
      <alignment horizontal="center" vertical="center"/>
    </xf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center" vertical="center"/>
    </xf>
    <xf numFmtId="0" fontId="11" fillId="0" borderId="0" xfId="0" applyFont="1"/>
    <xf numFmtId="0" fontId="11" fillId="3" borderId="6" xfId="0" applyFont="1" applyFill="1" applyBorder="1" applyAlignment="1">
      <alignment horizontal="left" vertical="top" wrapText="1" indent="2"/>
    </xf>
    <xf numFmtId="0" fontId="14" fillId="3" borderId="6" xfId="0" applyFont="1" applyFill="1" applyBorder="1" applyAlignment="1">
      <alignment horizontal="center" vertical="top" wrapText="1"/>
    </xf>
    <xf numFmtId="0" fontId="15" fillId="3" borderId="6" xfId="0" applyFont="1" applyFill="1" applyBorder="1" applyAlignment="1">
      <alignment horizontal="center" vertical="top" wrapText="1"/>
    </xf>
    <xf numFmtId="0" fontId="11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11" fillId="0" borderId="8" xfId="0" applyFont="1" applyBorder="1" applyAlignment="1">
      <alignment horizontal="left" vertical="top" wrapText="1"/>
    </xf>
    <xf numFmtId="0" fontId="11" fillId="0" borderId="8" xfId="0" applyFont="1" applyBorder="1"/>
    <xf numFmtId="0" fontId="11" fillId="0" borderId="9" xfId="0" applyFont="1" applyBorder="1"/>
    <xf numFmtId="0" fontId="11" fillId="0" borderId="10" xfId="0" applyFont="1" applyBorder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11" fillId="0" borderId="11" xfId="0" applyFont="1" applyBorder="1"/>
    <xf numFmtId="0" fontId="4" fillId="0" borderId="0" xfId="0" applyFont="1" applyAlignment="1">
      <alignment horizontal="left" vertical="top" wrapText="1"/>
    </xf>
    <xf numFmtId="0" fontId="4" fillId="0" borderId="10" xfId="0" applyFont="1" applyBorder="1" applyAlignment="1">
      <alignment horizontal="left" vertical="top" wrapText="1"/>
    </xf>
    <xf numFmtId="0" fontId="11" fillId="0" borderId="10" xfId="0" applyFont="1" applyBorder="1" applyAlignment="1">
      <alignment vertical="top" wrapText="1"/>
    </xf>
    <xf numFmtId="0" fontId="11" fillId="0" borderId="10" xfId="0" applyFont="1" applyBorder="1" applyAlignment="1">
      <alignment vertical="center" wrapText="1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vertical="top" wrapText="1"/>
    </xf>
    <xf numFmtId="0" fontId="1" fillId="0" borderId="1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1" fillId="2" borderId="1" xfId="0" applyFont="1" applyFill="1" applyBorder="1" applyAlignment="1">
      <alignment horizontal="center" vertical="top" wrapText="1"/>
    </xf>
    <xf numFmtId="0" fontId="0" fillId="0" borderId="29" xfId="0" applyBorder="1"/>
    <xf numFmtId="0" fontId="0" fillId="0" borderId="28" xfId="0" applyBorder="1"/>
    <xf numFmtId="0" fontId="0" fillId="0" borderId="32" xfId="0" applyBorder="1"/>
    <xf numFmtId="0" fontId="0" fillId="0" borderId="27" xfId="0" applyBorder="1"/>
    <xf numFmtId="0" fontId="0" fillId="0" borderId="2" xfId="0" applyBorder="1"/>
    <xf numFmtId="0" fontId="0" fillId="0" borderId="22" xfId="0" applyBorder="1"/>
    <xf numFmtId="0" fontId="7" fillId="0" borderId="27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/>
    </xf>
    <xf numFmtId="0" fontId="10" fillId="4" borderId="30" xfId="0" applyFont="1" applyFill="1" applyBorder="1" applyAlignment="1">
      <alignment horizontal="center" vertical="center"/>
    </xf>
    <xf numFmtId="0" fontId="10" fillId="4" borderId="30" xfId="0" applyFont="1" applyFill="1" applyBorder="1" applyAlignment="1">
      <alignment horizontal="center"/>
    </xf>
    <xf numFmtId="0" fontId="0" fillId="5" borderId="0" xfId="0" applyFill="1"/>
    <xf numFmtId="0" fontId="17" fillId="0" borderId="0" xfId="0" applyFont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18" fillId="0" borderId="13" xfId="0" applyFont="1" applyBorder="1" applyAlignment="1">
      <alignment horizontal="center" vertical="center"/>
    </xf>
    <xf numFmtId="0" fontId="17" fillId="0" borderId="0" xfId="0" applyFont="1" applyAlignment="1"/>
    <xf numFmtId="0" fontId="0" fillId="0" borderId="0" xfId="0" applyAlignment="1"/>
    <xf numFmtId="0" fontId="1" fillId="0" borderId="0" xfId="0" applyFont="1" applyAlignment="1"/>
    <xf numFmtId="0" fontId="22" fillId="6" borderId="0" xfId="0" applyFont="1" applyFill="1" applyAlignment="1">
      <alignment horizontal="center" vertical="center" wrapText="1"/>
    </xf>
    <xf numFmtId="0" fontId="0" fillId="0" borderId="4" xfId="0" applyBorder="1"/>
    <xf numFmtId="0" fontId="7" fillId="0" borderId="15" xfId="0" applyFont="1" applyBorder="1" applyAlignment="1">
      <alignment horizontal="center" vertical="center"/>
    </xf>
    <xf numFmtId="0" fontId="0" fillId="0" borderId="34" xfId="0" applyBorder="1"/>
    <xf numFmtId="0" fontId="0" fillId="0" borderId="3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/>
    <xf numFmtId="0" fontId="0" fillId="0" borderId="17" xfId="0" applyBorder="1"/>
    <xf numFmtId="0" fontId="0" fillId="0" borderId="18" xfId="0" applyBorder="1"/>
    <xf numFmtId="0" fontId="22" fillId="6" borderId="0" xfId="0" applyFont="1" applyFill="1" applyAlignment="1">
      <alignment vertical="center" wrapText="1"/>
    </xf>
    <xf numFmtId="0" fontId="22" fillId="6" borderId="0" xfId="0" applyFont="1" applyFill="1" applyAlignment="1">
      <alignment horizontal="center" wrapText="1"/>
    </xf>
    <xf numFmtId="0" fontId="0" fillId="0" borderId="0" xfId="0" applyAlignment="1" applyProtection="1">
      <protection hidden="1"/>
    </xf>
    <xf numFmtId="0" fontId="21" fillId="0" borderId="0" xfId="0" applyFont="1" applyAlignment="1">
      <alignment horizontal="center" vertical="center"/>
    </xf>
    <xf numFmtId="9" fontId="20" fillId="0" borderId="10" xfId="4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/>
    <xf numFmtId="0" fontId="20" fillId="0" borderId="38" xfId="0" applyFont="1" applyBorder="1" applyAlignment="1">
      <alignment horizontal="center"/>
    </xf>
    <xf numFmtId="0" fontId="20" fillId="0" borderId="39" xfId="0" applyFont="1" applyBorder="1" applyAlignment="1">
      <alignment horizontal="center"/>
    </xf>
    <xf numFmtId="0" fontId="20" fillId="0" borderId="40" xfId="0" applyFont="1" applyBorder="1" applyAlignment="1">
      <alignment horizontal="center"/>
    </xf>
    <xf numFmtId="9" fontId="20" fillId="0" borderId="12" xfId="4" applyFont="1" applyBorder="1" applyAlignment="1">
      <alignment horizontal="center"/>
    </xf>
    <xf numFmtId="9" fontId="20" fillId="0" borderId="26" xfId="4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164" fontId="20" fillId="7" borderId="13" xfId="0" applyNumberFormat="1" applyFont="1" applyFill="1" applyBorder="1" applyAlignment="1">
      <alignment horizontal="center"/>
    </xf>
    <xf numFmtId="0" fontId="20" fillId="7" borderId="13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7" fillId="0" borderId="41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/>
    </xf>
    <xf numFmtId="0" fontId="7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19" xfId="0" applyFont="1" applyBorder="1"/>
    <xf numFmtId="0" fontId="0" fillId="0" borderId="22" xfId="0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5" xfId="0" applyNumberFormat="1" applyBorder="1"/>
    <xf numFmtId="9" fontId="18" fillId="0" borderId="38" xfId="4" applyFont="1" applyBorder="1" applyAlignment="1">
      <alignment horizontal="center" vertical="center"/>
    </xf>
    <xf numFmtId="9" fontId="18" fillId="0" borderId="39" xfId="4" applyFont="1" applyBorder="1" applyAlignment="1">
      <alignment horizontal="center" vertical="center"/>
    </xf>
    <xf numFmtId="9" fontId="18" fillId="0" borderId="40" xfId="4" applyFont="1" applyBorder="1" applyAlignment="1">
      <alignment horizontal="center" vertical="center"/>
    </xf>
    <xf numFmtId="0" fontId="0" fillId="0" borderId="6" xfId="0" applyBorder="1"/>
    <xf numFmtId="0" fontId="24" fillId="8" borderId="1" xfId="0" applyFont="1" applyFill="1" applyBorder="1" applyAlignment="1">
      <alignment horizontal="center" vertical="center" textRotation="135"/>
    </xf>
    <xf numFmtId="0" fontId="24" fillId="8" borderId="5" xfId="0" applyFont="1" applyFill="1" applyBorder="1" applyAlignment="1">
      <alignment horizontal="center" vertical="center" textRotation="135"/>
    </xf>
    <xf numFmtId="0" fontId="0" fillId="6" borderId="3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left" vertical="top" wrapText="1"/>
    </xf>
    <xf numFmtId="0" fontId="0" fillId="6" borderId="1" xfId="0" applyFill="1" applyBorder="1"/>
    <xf numFmtId="0" fontId="0" fillId="10" borderId="4" xfId="0" applyFill="1" applyBorder="1"/>
    <xf numFmtId="0" fontId="0" fillId="10" borderId="1" xfId="0" applyFill="1" applyBorder="1"/>
    <xf numFmtId="0" fontId="22" fillId="6" borderId="0" xfId="0" applyFont="1" applyFill="1" applyAlignment="1">
      <alignment wrapText="1"/>
    </xf>
    <xf numFmtId="0" fontId="25" fillId="6" borderId="0" xfId="0" applyFont="1" applyFill="1" applyAlignment="1">
      <alignment horizontal="center" wrapText="1"/>
    </xf>
    <xf numFmtId="0" fontId="0" fillId="9" borderId="1" xfId="0" applyFill="1" applyBorder="1" applyAlignment="1">
      <alignment horizontal="center" vertical="center"/>
    </xf>
    <xf numFmtId="0" fontId="0" fillId="9" borderId="1" xfId="0" applyFill="1" applyBorder="1"/>
    <xf numFmtId="0" fontId="0" fillId="10" borderId="1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16" xfId="0" applyFill="1" applyBorder="1" applyAlignment="1">
      <alignment horizontal="left" vertical="top" wrapText="1"/>
    </xf>
    <xf numFmtId="0" fontId="0" fillId="6" borderId="16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6" xfId="0" applyFill="1" applyBorder="1"/>
    <xf numFmtId="0" fontId="0" fillId="0" borderId="20" xfId="0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36" xfId="0" applyFill="1" applyBorder="1" applyAlignment="1">
      <alignment vertical="center"/>
    </xf>
    <xf numFmtId="0" fontId="0" fillId="6" borderId="36" xfId="0" applyFill="1" applyBorder="1"/>
    <xf numFmtId="0" fontId="23" fillId="4" borderId="7" xfId="0" applyFont="1" applyFill="1" applyBorder="1" applyAlignment="1">
      <alignment horizontal="center" vertical="center"/>
    </xf>
    <xf numFmtId="0" fontId="23" fillId="4" borderId="8" xfId="0" applyFont="1" applyFill="1" applyBorder="1" applyAlignment="1">
      <alignment horizontal="center" vertical="center"/>
    </xf>
    <xf numFmtId="0" fontId="23" fillId="4" borderId="12" xfId="0" applyFont="1" applyFill="1" applyBorder="1" applyAlignment="1">
      <alignment horizontal="center" vertical="center"/>
    </xf>
    <xf numFmtId="0" fontId="23" fillId="4" borderId="13" xfId="0" applyFont="1" applyFill="1" applyBorder="1" applyAlignment="1">
      <alignment horizontal="center" vertical="center"/>
    </xf>
    <xf numFmtId="0" fontId="24" fillId="4" borderId="7" xfId="0" applyFont="1" applyFill="1" applyBorder="1" applyAlignment="1">
      <alignment horizontal="center" vertical="center"/>
    </xf>
    <xf numFmtId="0" fontId="24" fillId="4" borderId="8" xfId="0" applyFont="1" applyFill="1" applyBorder="1" applyAlignment="1">
      <alignment horizontal="center" vertical="center"/>
    </xf>
    <xf numFmtId="0" fontId="24" fillId="4" borderId="12" xfId="0" applyFont="1" applyFill="1" applyBorder="1" applyAlignment="1">
      <alignment horizontal="center" vertical="center"/>
    </xf>
    <xf numFmtId="0" fontId="24" fillId="4" borderId="13" xfId="0" applyFont="1" applyFill="1" applyBorder="1" applyAlignment="1">
      <alignment horizontal="center" vertical="center"/>
    </xf>
    <xf numFmtId="0" fontId="24" fillId="4" borderId="9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10" fillId="8" borderId="38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4" xfId="0" applyFont="1" applyFill="1" applyBorder="1" applyAlignment="1">
      <alignment horizontal="center" vertical="center"/>
    </xf>
    <xf numFmtId="0" fontId="10" fillId="8" borderId="39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/>
    </xf>
    <xf numFmtId="0" fontId="10" fillId="8" borderId="9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4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6" fillId="0" borderId="13" xfId="0" applyFont="1" applyBorder="1" applyAlignment="1">
      <alignment horizontal="center"/>
    </xf>
    <xf numFmtId="0" fontId="27" fillId="6" borderId="0" xfId="0" applyFont="1" applyFill="1" applyAlignment="1">
      <alignment horizontal="center" vertical="center" wrapText="1"/>
    </xf>
    <xf numFmtId="0" fontId="23" fillId="4" borderId="9" xfId="0" applyFont="1" applyFill="1" applyBorder="1" applyAlignment="1">
      <alignment horizontal="center" vertical="center"/>
    </xf>
    <xf numFmtId="0" fontId="23" fillId="4" borderId="14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0" fillId="0" borderId="3" xfId="0" applyBorder="1" applyAlignment="1">
      <alignment horizontal="left" vertical="top" wrapText="1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10" fillId="8" borderId="24" xfId="0" applyFont="1" applyFill="1" applyBorder="1" applyAlignment="1">
      <alignment horizontal="center" vertical="center"/>
    </xf>
    <xf numFmtId="0" fontId="10" fillId="8" borderId="25" xfId="0" applyFont="1" applyFill="1" applyBorder="1" applyAlignment="1">
      <alignment horizontal="center" vertical="center"/>
    </xf>
    <xf numFmtId="0" fontId="10" fillId="8" borderId="26" xfId="0" applyFont="1" applyFill="1" applyBorder="1" applyAlignment="1">
      <alignment horizontal="center" vertical="center"/>
    </xf>
    <xf numFmtId="0" fontId="10" fillId="8" borderId="31" xfId="0" applyFont="1" applyFill="1" applyBorder="1" applyAlignment="1">
      <alignment horizontal="center"/>
    </xf>
    <xf numFmtId="0" fontId="10" fillId="8" borderId="48" xfId="0" applyFont="1" applyFill="1" applyBorder="1" applyAlignment="1">
      <alignment horizontal="center"/>
    </xf>
    <xf numFmtId="0" fontId="23" fillId="4" borderId="38" xfId="0" applyFont="1" applyFill="1" applyBorder="1" applyAlignment="1">
      <alignment horizontal="center" vertical="center"/>
    </xf>
    <xf numFmtId="0" fontId="23" fillId="4" borderId="39" xfId="0" applyFont="1" applyFill="1" applyBorder="1" applyAlignment="1">
      <alignment horizontal="center" vertical="center"/>
    </xf>
    <xf numFmtId="0" fontId="23" fillId="4" borderId="40" xfId="0" applyFont="1" applyFill="1" applyBorder="1" applyAlignment="1">
      <alignment horizontal="center" vertical="center"/>
    </xf>
    <xf numFmtId="0" fontId="10" fillId="8" borderId="38" xfId="0" applyFont="1" applyFill="1" applyBorder="1" applyAlignment="1">
      <alignment horizontal="center"/>
    </xf>
    <xf numFmtId="0" fontId="10" fillId="8" borderId="39" xfId="0" applyFont="1" applyFill="1" applyBorder="1" applyAlignment="1">
      <alignment horizontal="center"/>
    </xf>
    <xf numFmtId="0" fontId="10" fillId="8" borderId="40" xfId="0" applyFont="1" applyFill="1" applyBorder="1" applyAlignment="1">
      <alignment horizontal="center"/>
    </xf>
    <xf numFmtId="0" fontId="10" fillId="8" borderId="40" xfId="0" applyFont="1" applyFill="1" applyBorder="1" applyAlignment="1">
      <alignment horizontal="center" vertical="center"/>
    </xf>
    <xf numFmtId="0" fontId="29" fillId="0" borderId="11" xfId="0" applyFont="1" applyBorder="1" applyAlignment="1">
      <alignment horizontal="center" vertical="center" wrapText="1"/>
    </xf>
    <xf numFmtId="0" fontId="31" fillId="11" borderId="50" xfId="0" applyFont="1" applyFill="1" applyBorder="1" applyAlignment="1">
      <alignment horizontal="center" vertical="center"/>
    </xf>
    <xf numFmtId="0" fontId="31" fillId="11" borderId="51" xfId="0" applyFont="1" applyFill="1" applyBorder="1" applyAlignment="1">
      <alignment horizontal="center" vertical="center"/>
    </xf>
    <xf numFmtId="0" fontId="31" fillId="11" borderId="52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30" fillId="4" borderId="38" xfId="0" applyFont="1" applyFill="1" applyBorder="1" applyAlignment="1">
      <alignment horizontal="center" vertical="center"/>
    </xf>
    <xf numFmtId="0" fontId="30" fillId="4" borderId="39" xfId="0" applyFont="1" applyFill="1" applyBorder="1" applyAlignment="1">
      <alignment horizontal="center" vertical="center"/>
    </xf>
    <xf numFmtId="0" fontId="30" fillId="4" borderId="40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left" vertical="top" wrapText="1"/>
    </xf>
    <xf numFmtId="0" fontId="0" fillId="6" borderId="32" xfId="0" applyFill="1" applyBorder="1" applyAlignment="1">
      <alignment horizontal="center" vertical="center"/>
    </xf>
    <xf numFmtId="0" fontId="0" fillId="6" borderId="37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53" xfId="0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5" xfId="0" applyFill="1" applyBorder="1" applyAlignment="1">
      <alignment horizontal="left" vertical="top" wrapText="1"/>
    </xf>
    <xf numFmtId="0" fontId="0" fillId="6" borderId="5" xfId="0" applyFill="1" applyBorder="1" applyAlignment="1">
      <alignment horizontal="center" vertical="center"/>
    </xf>
    <xf numFmtId="0" fontId="0" fillId="6" borderId="34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1" fillId="8" borderId="46" xfId="0" applyFont="1" applyFill="1" applyBorder="1" applyAlignment="1">
      <alignment horizontal="center" vertical="center"/>
    </xf>
    <xf numFmtId="0" fontId="1" fillId="8" borderId="47" xfId="0" applyFont="1" applyFill="1" applyBorder="1" applyAlignment="1">
      <alignment horizontal="center" vertical="center"/>
    </xf>
    <xf numFmtId="0" fontId="1" fillId="8" borderId="44" xfId="0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/>
    <xf numFmtId="0" fontId="31" fillId="11" borderId="0" xfId="0" applyFont="1" applyFill="1" applyBorder="1" applyAlignment="1">
      <alignment horizontal="center" vertical="center"/>
    </xf>
    <xf numFmtId="0" fontId="31" fillId="11" borderId="54" xfId="0" applyFont="1" applyFill="1" applyBorder="1" applyAlignment="1">
      <alignment horizontal="center" vertical="center"/>
    </xf>
    <xf numFmtId="0" fontId="31" fillId="11" borderId="55" xfId="0" applyFont="1" applyFill="1" applyBorder="1" applyAlignment="1">
      <alignment horizontal="center" vertical="center"/>
    </xf>
    <xf numFmtId="0" fontId="33" fillId="0" borderId="0" xfId="0" applyFont="1" applyAlignment="1">
      <alignment horizontal="center"/>
    </xf>
    <xf numFmtId="0" fontId="33" fillId="0" borderId="15" xfId="0" applyFont="1" applyBorder="1" applyAlignment="1">
      <alignment horizontal="center"/>
    </xf>
    <xf numFmtId="0" fontId="0" fillId="9" borderId="4" xfId="0" applyFill="1" applyBorder="1"/>
    <xf numFmtId="0" fontId="0" fillId="10" borderId="0" xfId="0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10" borderId="0" xfId="0" applyFill="1" applyBorder="1"/>
    <xf numFmtId="0" fontId="0" fillId="9" borderId="0" xfId="0" applyFill="1" applyBorder="1"/>
    <xf numFmtId="0" fontId="0" fillId="9" borderId="42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9" fontId="18" fillId="0" borderId="33" xfId="4" applyFont="1" applyBorder="1" applyAlignment="1">
      <alignment horizontal="center" vertical="center"/>
    </xf>
    <xf numFmtId="0" fontId="10" fillId="4" borderId="24" xfId="0" applyFont="1" applyFill="1" applyBorder="1" applyAlignment="1">
      <alignment horizontal="center" vertical="center"/>
    </xf>
    <xf numFmtId="0" fontId="0" fillId="9" borderId="56" xfId="0" applyFill="1" applyBorder="1"/>
    <xf numFmtId="0" fontId="0" fillId="10" borderId="57" xfId="0" applyFill="1" applyBorder="1"/>
    <xf numFmtId="0" fontId="0" fillId="9" borderId="57" xfId="0" applyFill="1" applyBorder="1"/>
    <xf numFmtId="0" fontId="0" fillId="0" borderId="58" xfId="0" applyBorder="1"/>
    <xf numFmtId="1" fontId="0" fillId="0" borderId="0" xfId="0" applyNumberFormat="1"/>
    <xf numFmtId="1" fontId="10" fillId="4" borderId="24" xfId="0" applyNumberFormat="1" applyFont="1" applyFill="1" applyBorder="1" applyAlignment="1">
      <alignment horizontal="center" vertical="center"/>
    </xf>
    <xf numFmtId="1" fontId="21" fillId="9" borderId="24" xfId="0" applyNumberFormat="1" applyFont="1" applyFill="1" applyBorder="1" applyAlignment="1">
      <alignment horizontal="center" vertical="center"/>
    </xf>
    <xf numFmtId="1" fontId="21" fillId="10" borderId="25" xfId="0" applyNumberFormat="1" applyFont="1" applyFill="1" applyBorder="1" applyAlignment="1">
      <alignment horizontal="center" vertical="center"/>
    </xf>
    <xf numFmtId="1" fontId="21" fillId="9" borderId="25" xfId="0" applyNumberFormat="1" applyFont="1" applyFill="1" applyBorder="1" applyAlignment="1">
      <alignment horizontal="center" vertical="center"/>
    </xf>
    <xf numFmtId="1" fontId="21" fillId="10" borderId="25" xfId="0" applyNumberFormat="1" applyFont="1" applyFill="1" applyBorder="1" applyAlignment="1">
      <alignment horizontal="center"/>
    </xf>
    <xf numFmtId="1" fontId="21" fillId="9" borderId="25" xfId="0" applyNumberFormat="1" applyFont="1" applyFill="1" applyBorder="1" applyAlignment="1">
      <alignment horizontal="center"/>
    </xf>
    <xf numFmtId="1" fontId="21" fillId="0" borderId="26" xfId="0" applyNumberFormat="1" applyFont="1" applyBorder="1" applyAlignment="1">
      <alignment horizontal="center"/>
    </xf>
    <xf numFmtId="0" fontId="18" fillId="0" borderId="38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18" fillId="0" borderId="40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35" fillId="0" borderId="11" xfId="0" applyFont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1" fontId="34" fillId="0" borderId="24" xfId="0" applyNumberFormat="1" applyFont="1" applyBorder="1" applyAlignment="1">
      <alignment horizontal="center" vertical="center"/>
    </xf>
  </cellXfs>
  <cellStyles count="6">
    <cellStyle name="Lien hypertexte" xfId="1" builtinId="8" hidden="1"/>
    <cellStyle name="Lien hypertexte visité" xfId="2" builtinId="9" hidden="1"/>
    <cellStyle name="Normal" xfId="0" builtinId="0"/>
    <cellStyle name="Normal 2" xfId="3" xr:uid="{00000000-0005-0000-0000-000003000000}"/>
    <cellStyle name="Pourcentage" xfId="4" builtinId="5"/>
    <cellStyle name="Style 1" xfId="5" xr:uid="{943525AC-A16F-4B3D-8808-4DF89D7B4234}"/>
  </cellStyles>
  <dxfs count="57">
    <dxf>
      <fill>
        <patternFill patternType="lightGray">
          <fgColor theme="5" tint="-0.24994659260841701"/>
          <bgColor rgb="FFFDF0E9"/>
        </patternFill>
      </fill>
    </dxf>
    <dxf>
      <fill>
        <patternFill patternType="gray125">
          <fgColor theme="5" tint="-0.24994659260841701"/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gray125">
          <fgColor theme="5" tint="-0.24994659260841701"/>
          <bgColor theme="5" tint="0.79998168889431442"/>
        </patternFill>
      </fill>
    </dxf>
    <dxf>
      <fill>
        <patternFill patternType="lightGray">
          <fgColor theme="5" tint="-0.24994659260841701"/>
          <bgColor rgb="FFFDF0E9"/>
        </patternFill>
      </fill>
    </dxf>
    <dxf>
      <fill>
        <patternFill patternType="gray125">
          <fgColor theme="5" tint="-0.24994659260841701"/>
          <bgColor theme="5" tint="0.79998168889431442"/>
        </patternFill>
      </fill>
    </dxf>
    <dxf>
      <fill>
        <patternFill patternType="lightGray">
          <fgColor theme="7" tint="0.39994506668294322"/>
          <bgColor theme="0"/>
        </patternFill>
      </fill>
    </dxf>
    <dxf>
      <fill>
        <patternFill patternType="gray125">
          <fgColor theme="5" tint="-0.24994659260841701"/>
          <bgColor theme="5" tint="0.79998168889431442"/>
        </patternFill>
      </fill>
    </dxf>
    <dxf>
      <fill>
        <patternFill patternType="gray125">
          <fgColor theme="5" tint="-0.24994659260841701"/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gradientFill degree="90">
          <stop position="0">
            <color theme="5" tint="0.80001220740379042"/>
          </stop>
          <stop position="1">
            <color theme="7" tint="0.80001220740379042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numFmt numFmtId="164" formatCode="_-* #,##0.00\ [$€-40C]_-;\-* #,##0.00\ [$€-40C]_-;_-* &quot;-&quot;??\ [$€-40C]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numFmt numFmtId="164" formatCode="_-* #,##0.00\ [$€-40C]_-;\-* #,##0.00\ [$€-40C]_-;_-* &quot;-&quot;??\ [$€-40C]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7"/>
  <colors>
    <mruColors>
      <color rgb="FFFDF0E9"/>
      <color rgb="FFF8B08C"/>
      <color rgb="FFEDC077"/>
      <color rgb="FFF49966"/>
      <color rgb="FFFEF5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5-Missions &#224; d&#233;velopper'!A1"/><Relationship Id="rId7" Type="http://schemas.openxmlformats.org/officeDocument/2006/relationships/hyperlink" Target="#'6-Faisabilit&#233;  missions'!A1"/><Relationship Id="rId2" Type="http://schemas.openxmlformats.org/officeDocument/2006/relationships/hyperlink" Target="#'1-Liste des dossiers'!A1"/><Relationship Id="rId1" Type="http://schemas.openxmlformats.org/officeDocument/2006/relationships/image" Target="../media/image1.png"/><Relationship Id="rId6" Type="http://schemas.openxmlformats.org/officeDocument/2006/relationships/hyperlink" Target="#'4-Missions, t&#226;ches effectu&#233;es '!A1"/><Relationship Id="rId5" Type="http://schemas.openxmlformats.org/officeDocument/2006/relationships/hyperlink" Target="#'2-Informations dossiers choisis'!A1"/><Relationship Id="rId4" Type="http://schemas.openxmlformats.org/officeDocument/2006/relationships/hyperlink" Target="#'7-Liste missions du catalogu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114300</xdr:rowOff>
    </xdr:from>
    <xdr:to>
      <xdr:col>1</xdr:col>
      <xdr:colOff>754380</xdr:colOff>
      <xdr:row>7</xdr:row>
      <xdr:rowOff>152400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D6CCD2F-0E39-4B43-AD72-A9EA9A5C441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14300" y="114300"/>
          <a:ext cx="1493520" cy="16002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3</xdr:col>
      <xdr:colOff>1272540</xdr:colOff>
      <xdr:row>10</xdr:row>
      <xdr:rowOff>137160</xdr:rowOff>
    </xdr:from>
    <xdr:to>
      <xdr:col>5</xdr:col>
      <xdr:colOff>1798320</xdr:colOff>
      <xdr:row>13</xdr:row>
      <xdr:rowOff>22860</xdr:rowOff>
    </xdr:to>
    <xdr:sp macro="" textlink="">
      <xdr:nvSpPr>
        <xdr:cNvPr id="5" name="Rectangle :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DB7D460-C31F-1C64-ADCB-90B1E7CD5627}"/>
            </a:ext>
          </a:extLst>
        </xdr:cNvPr>
        <xdr:cNvSpPr/>
      </xdr:nvSpPr>
      <xdr:spPr>
        <a:xfrm>
          <a:off x="4396740" y="2506980"/>
          <a:ext cx="3017520" cy="480060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n-US" sz="1600" b="1" cap="none" spc="0">
              <a:ln>
                <a:noFill/>
              </a:ln>
              <a:solidFill>
                <a:schemeClr val="tx1"/>
              </a:solidFill>
              <a:effectLst/>
            </a:rPr>
            <a:t>LISTES</a:t>
          </a:r>
          <a:r>
            <a:rPr lang="en-US" sz="1600" b="1" cap="none" spc="0" baseline="0">
              <a:ln>
                <a:noFill/>
              </a:ln>
              <a:solidFill>
                <a:schemeClr val="tx1"/>
              </a:solidFill>
              <a:effectLst/>
            </a:rPr>
            <a:t> DES DOSSIERS</a:t>
          </a:r>
          <a:endParaRPr lang="en-US" sz="160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5</xdr:col>
      <xdr:colOff>1965960</xdr:colOff>
      <xdr:row>14</xdr:row>
      <xdr:rowOff>53340</xdr:rowOff>
    </xdr:from>
    <xdr:to>
      <xdr:col>6</xdr:col>
      <xdr:colOff>525780</xdr:colOff>
      <xdr:row>16</xdr:row>
      <xdr:rowOff>144780</xdr:rowOff>
    </xdr:to>
    <xdr:sp macro="" textlink="">
      <xdr:nvSpPr>
        <xdr:cNvPr id="6" name="Rectangle :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BF2D1D25-F6BE-4297-865C-FDFAE3DFD169}"/>
            </a:ext>
          </a:extLst>
        </xdr:cNvPr>
        <xdr:cNvSpPr/>
      </xdr:nvSpPr>
      <xdr:spPr>
        <a:xfrm>
          <a:off x="7581900" y="3215640"/>
          <a:ext cx="3147060" cy="487680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600" b="1" cap="none" spc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MISSIONS A DEVELOPPER</a:t>
          </a:r>
        </a:p>
      </xdr:txBody>
    </xdr:sp>
    <xdr:clientData/>
  </xdr:twoCellAnchor>
  <xdr:twoCellAnchor>
    <xdr:from>
      <xdr:col>5</xdr:col>
      <xdr:colOff>1988820</xdr:colOff>
      <xdr:row>17</xdr:row>
      <xdr:rowOff>190500</xdr:rowOff>
    </xdr:from>
    <xdr:to>
      <xdr:col>6</xdr:col>
      <xdr:colOff>525780</xdr:colOff>
      <xdr:row>20</xdr:row>
      <xdr:rowOff>60960</xdr:rowOff>
    </xdr:to>
    <xdr:sp macro="" textlink="">
      <xdr:nvSpPr>
        <xdr:cNvPr id="8" name="Rectangle : coins arrondis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5D6F15F-9550-4062-8AAD-30219343CB6D}"/>
            </a:ext>
          </a:extLst>
        </xdr:cNvPr>
        <xdr:cNvSpPr/>
      </xdr:nvSpPr>
      <xdr:spPr>
        <a:xfrm>
          <a:off x="7604760" y="3947160"/>
          <a:ext cx="3124200" cy="464820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600" b="1" cap="none" spc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LISTE MISSIONS DU CATALOGUE</a:t>
          </a:r>
        </a:p>
      </xdr:txBody>
    </xdr:sp>
    <xdr:clientData/>
  </xdr:twoCellAnchor>
  <xdr:twoCellAnchor>
    <xdr:from>
      <xdr:col>5</xdr:col>
      <xdr:colOff>1943100</xdr:colOff>
      <xdr:row>10</xdr:row>
      <xdr:rowOff>129540</xdr:rowOff>
    </xdr:from>
    <xdr:to>
      <xdr:col>6</xdr:col>
      <xdr:colOff>533400</xdr:colOff>
      <xdr:row>13</xdr:row>
      <xdr:rowOff>15240</xdr:rowOff>
    </xdr:to>
    <xdr:sp macro="" textlink="">
      <xdr:nvSpPr>
        <xdr:cNvPr id="9" name="Rectangle :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B2291750-AC33-46FF-8D53-A511C8AD072B}"/>
            </a:ext>
          </a:extLst>
        </xdr:cNvPr>
        <xdr:cNvSpPr/>
      </xdr:nvSpPr>
      <xdr:spPr>
        <a:xfrm>
          <a:off x="7559040" y="2499360"/>
          <a:ext cx="3177540" cy="480060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600" b="1" cap="none" spc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INFORMATIONS DOSSIERS CHOISIS</a:t>
          </a:r>
        </a:p>
      </xdr:txBody>
    </xdr:sp>
    <xdr:clientData/>
  </xdr:twoCellAnchor>
  <xdr:twoCellAnchor>
    <xdr:from>
      <xdr:col>3</xdr:col>
      <xdr:colOff>1280160</xdr:colOff>
      <xdr:row>14</xdr:row>
      <xdr:rowOff>53340</xdr:rowOff>
    </xdr:from>
    <xdr:to>
      <xdr:col>5</xdr:col>
      <xdr:colOff>1805940</xdr:colOff>
      <xdr:row>16</xdr:row>
      <xdr:rowOff>144780</xdr:rowOff>
    </xdr:to>
    <xdr:sp macro="" textlink="">
      <xdr:nvSpPr>
        <xdr:cNvPr id="10" name="Rectangle : coins arrondis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D86CFDD-E091-4A91-8A6A-D7122CCDCDB2}"/>
            </a:ext>
          </a:extLst>
        </xdr:cNvPr>
        <xdr:cNvSpPr/>
      </xdr:nvSpPr>
      <xdr:spPr>
        <a:xfrm>
          <a:off x="4404360" y="3215640"/>
          <a:ext cx="3017520" cy="487680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600" b="1" cap="none" spc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MISSIONS, TACHES EFFECTUEES</a:t>
          </a:r>
        </a:p>
      </xdr:txBody>
    </xdr:sp>
    <xdr:clientData/>
  </xdr:twoCellAnchor>
  <xdr:twoCellAnchor>
    <xdr:from>
      <xdr:col>3</xdr:col>
      <xdr:colOff>1303020</xdr:colOff>
      <xdr:row>17</xdr:row>
      <xdr:rowOff>160020</xdr:rowOff>
    </xdr:from>
    <xdr:to>
      <xdr:col>5</xdr:col>
      <xdr:colOff>1790700</xdr:colOff>
      <xdr:row>20</xdr:row>
      <xdr:rowOff>53340</xdr:rowOff>
    </xdr:to>
    <xdr:sp macro="" textlink="">
      <xdr:nvSpPr>
        <xdr:cNvPr id="11" name="Rectangle : coins arrondis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249AC89-AFA3-4501-94E4-62FDF91E3DF4}"/>
            </a:ext>
          </a:extLst>
        </xdr:cNvPr>
        <xdr:cNvSpPr/>
      </xdr:nvSpPr>
      <xdr:spPr>
        <a:xfrm>
          <a:off x="4427220" y="3916680"/>
          <a:ext cx="2979420" cy="487680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600" b="1" cap="none" spc="0">
              <a:ln>
                <a:noFill/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FAISABILITE MISSIONS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129540</xdr:colOff>
      <xdr:row>0</xdr:row>
      <xdr:rowOff>144780</xdr:rowOff>
    </xdr:from>
    <xdr:to>
      <xdr:col>1</xdr:col>
      <xdr:colOff>632460</xdr:colOff>
      <xdr:row>8</xdr:row>
      <xdr:rowOff>7620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2840317-87E9-43B9-9E6B-8CCB6C2470F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9540" y="144780"/>
          <a:ext cx="1493520" cy="16002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5</xdr:col>
      <xdr:colOff>335280</xdr:colOff>
      <xdr:row>0</xdr:row>
      <xdr:rowOff>175260</xdr:rowOff>
    </xdr:from>
    <xdr:to>
      <xdr:col>6</xdr:col>
      <xdr:colOff>22860</xdr:colOff>
      <xdr:row>2</xdr:row>
      <xdr:rowOff>144780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750D03-CF03-4E7E-7999-AB5A9443E942}"/>
            </a:ext>
          </a:extLst>
        </xdr:cNvPr>
        <xdr:cNvSpPr/>
      </xdr:nvSpPr>
      <xdr:spPr>
        <a:xfrm>
          <a:off x="6743700" y="175260"/>
          <a:ext cx="1287780" cy="36576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800" b="1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100190</xdr:colOff>
      <xdr:row>0</xdr:row>
      <xdr:rowOff>160020</xdr:rowOff>
    </xdr:from>
    <xdr:to>
      <xdr:col>1</xdr:col>
      <xdr:colOff>723900</xdr:colOff>
      <xdr:row>8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2554E0A-8606-4F52-8F91-32C7FD3AFFC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00190" y="160020"/>
          <a:ext cx="1644790" cy="176022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5</xdr:col>
      <xdr:colOff>320040</xdr:colOff>
      <xdr:row>0</xdr:row>
      <xdr:rowOff>152400</xdr:rowOff>
    </xdr:from>
    <xdr:to>
      <xdr:col>6</xdr:col>
      <xdr:colOff>883920</xdr:colOff>
      <xdr:row>2</xdr:row>
      <xdr:rowOff>121920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6B8A1B6-256C-485A-87DB-377F03D61C9C}"/>
            </a:ext>
          </a:extLst>
        </xdr:cNvPr>
        <xdr:cNvSpPr/>
      </xdr:nvSpPr>
      <xdr:spPr>
        <a:xfrm>
          <a:off x="6766560" y="152400"/>
          <a:ext cx="1287780" cy="36576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800" b="1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129540</xdr:colOff>
      <xdr:row>0</xdr:row>
      <xdr:rowOff>1</xdr:rowOff>
    </xdr:from>
    <xdr:to>
      <xdr:col>1</xdr:col>
      <xdr:colOff>777240</xdr:colOff>
      <xdr:row>6</xdr:row>
      <xdr:rowOff>401321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1ED7E10-8C08-4B94-8D93-AEAC85F1076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9540" y="1"/>
          <a:ext cx="1501140" cy="158496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4</xdr:col>
      <xdr:colOff>1916531</xdr:colOff>
      <xdr:row>0</xdr:row>
      <xdr:rowOff>177030</xdr:rowOff>
    </xdr:from>
    <xdr:to>
      <xdr:col>5</xdr:col>
      <xdr:colOff>548857</xdr:colOff>
      <xdr:row>2</xdr:row>
      <xdr:rowOff>139469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AFF1D50-BD42-4097-9544-89B590A32FF6}"/>
            </a:ext>
          </a:extLst>
        </xdr:cNvPr>
        <xdr:cNvSpPr/>
      </xdr:nvSpPr>
      <xdr:spPr>
        <a:xfrm>
          <a:off x="6842592" y="177030"/>
          <a:ext cx="1287780" cy="362681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800" b="1"/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236220</xdr:colOff>
      <xdr:row>0</xdr:row>
      <xdr:rowOff>0</xdr:rowOff>
    </xdr:from>
    <xdr:to>
      <xdr:col>1</xdr:col>
      <xdr:colOff>990600</xdr:colOff>
      <xdr:row>9</xdr:row>
      <xdr:rowOff>7620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42CDE31-F816-4370-9FDD-C9F6962052F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36220" y="0"/>
          <a:ext cx="1607820" cy="182118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4</xdr:col>
      <xdr:colOff>1341120</xdr:colOff>
      <xdr:row>0</xdr:row>
      <xdr:rowOff>121920</xdr:rowOff>
    </xdr:from>
    <xdr:to>
      <xdr:col>5</xdr:col>
      <xdr:colOff>30480</xdr:colOff>
      <xdr:row>2</xdr:row>
      <xdr:rowOff>91440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A1A1069-FED2-436F-8C15-140289AFEC62}"/>
            </a:ext>
          </a:extLst>
        </xdr:cNvPr>
        <xdr:cNvSpPr/>
      </xdr:nvSpPr>
      <xdr:spPr>
        <a:xfrm>
          <a:off x="6758940" y="121920"/>
          <a:ext cx="1287780" cy="36576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800" b="1"/>
            <a:t>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205740</xdr:colOff>
      <xdr:row>0</xdr:row>
      <xdr:rowOff>30480</xdr:rowOff>
    </xdr:from>
    <xdr:to>
      <xdr:col>1</xdr:col>
      <xdr:colOff>754380</xdr:colOff>
      <xdr:row>8</xdr:row>
      <xdr:rowOff>106680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E88F320-0F69-4DB7-9C6B-14C37150DEF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205740" y="30480"/>
          <a:ext cx="1402080" cy="182118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5</xdr:col>
      <xdr:colOff>1971675</xdr:colOff>
      <xdr:row>0</xdr:row>
      <xdr:rowOff>152400</xdr:rowOff>
    </xdr:from>
    <xdr:to>
      <xdr:col>6</xdr:col>
      <xdr:colOff>935355</xdr:colOff>
      <xdr:row>2</xdr:row>
      <xdr:rowOff>118110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18ABFCA-839A-4214-BC95-B89EFBFE0EED}"/>
            </a:ext>
          </a:extLst>
        </xdr:cNvPr>
        <xdr:cNvSpPr/>
      </xdr:nvSpPr>
      <xdr:spPr>
        <a:xfrm>
          <a:off x="9391650" y="152400"/>
          <a:ext cx="1287780" cy="36576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800" b="1"/>
            <a:t>MENU</a:t>
          </a:r>
        </a:p>
      </xdr:txBody>
    </xdr:sp>
    <xdr:clientData/>
  </xdr:twoCellAnchor>
  <xdr:twoCellAnchor>
    <xdr:from>
      <xdr:col>6</xdr:col>
      <xdr:colOff>1047750</xdr:colOff>
      <xdr:row>0</xdr:row>
      <xdr:rowOff>142875</xdr:rowOff>
    </xdr:from>
    <xdr:to>
      <xdr:col>7</xdr:col>
      <xdr:colOff>1485900</xdr:colOff>
      <xdr:row>2</xdr:row>
      <xdr:rowOff>123825</xdr:rowOff>
    </xdr:to>
    <xdr:sp macro="[0]!Feuil8.Wo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7030E72-E2BA-5A66-4F7C-EA271E99E8B9}"/>
            </a:ext>
          </a:extLst>
        </xdr:cNvPr>
        <xdr:cNvSpPr/>
      </xdr:nvSpPr>
      <xdr:spPr>
        <a:xfrm>
          <a:off x="10791825" y="142875"/>
          <a:ext cx="1962150" cy="38100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800" b="1"/>
            <a:t>ACTUALISER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175260</xdr:colOff>
      <xdr:row>0</xdr:row>
      <xdr:rowOff>22860</xdr:rowOff>
    </xdr:from>
    <xdr:to>
      <xdr:col>1</xdr:col>
      <xdr:colOff>685800</xdr:colOff>
      <xdr:row>7</xdr:row>
      <xdr:rowOff>200646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0E2EEC-12D1-4B66-9DE3-3220DE6CF18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75260" y="22860"/>
          <a:ext cx="1363980" cy="1859266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  <xdr:twoCellAnchor>
    <xdr:from>
      <xdr:col>4</xdr:col>
      <xdr:colOff>1945821</xdr:colOff>
      <xdr:row>0</xdr:row>
      <xdr:rowOff>129267</xdr:rowOff>
    </xdr:from>
    <xdr:to>
      <xdr:col>5</xdr:col>
      <xdr:colOff>1083673</xdr:colOff>
      <xdr:row>2</xdr:row>
      <xdr:rowOff>100420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8D659CEA-333A-420B-A891-24777B65695C}"/>
            </a:ext>
          </a:extLst>
        </xdr:cNvPr>
        <xdr:cNvSpPr/>
      </xdr:nvSpPr>
      <xdr:spPr>
        <a:xfrm>
          <a:off x="7313839" y="129267"/>
          <a:ext cx="1287780" cy="365760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outerShdw blurRad="50800" dist="38100" dir="16200000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800" b="1"/>
            <a:t>MENU</a:t>
          </a:r>
        </a:p>
      </xdr:txBody>
    </xdr:sp>
    <xdr:clientData/>
  </xdr:twoCellAnchor>
  <xdr:twoCellAnchor>
    <xdr:from>
      <xdr:col>5</xdr:col>
      <xdr:colOff>1226820</xdr:colOff>
      <xdr:row>0</xdr:row>
      <xdr:rowOff>129540</xdr:rowOff>
    </xdr:from>
    <xdr:to>
      <xdr:col>6</xdr:col>
      <xdr:colOff>731520</xdr:colOff>
      <xdr:row>2</xdr:row>
      <xdr:rowOff>114300</xdr:rowOff>
    </xdr:to>
    <xdr:sp macro="[0]!Feuil9.Wor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6182751-B9AB-4AA7-AD18-94356B1B40F5}"/>
            </a:ext>
          </a:extLst>
        </xdr:cNvPr>
        <xdr:cNvSpPr/>
      </xdr:nvSpPr>
      <xdr:spPr>
        <a:xfrm>
          <a:off x="8747760" y="129540"/>
          <a:ext cx="1645920" cy="38100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800" b="1"/>
            <a:t>ACTUALISER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7BF1CE-A490-4C7C-9C26-302648E7DE79}" name="Tableau1" displayName="Tableau1" ref="D8:I54" totalsRowShown="0" headerRowDxfId="21" dataDxfId="29" headerRowBorderDxfId="22" tableBorderDxfId="56" totalsRowBorderDxfId="55">
  <tableColumns count="6">
    <tableColumn id="1" xr3:uid="{B221DB46-17EC-461F-907D-65865651B1F0}" name="Nom du dossier" dataDxfId="28"/>
    <tableColumn id="2" xr3:uid="{618B6DE3-B3BA-4DE8-9629-498E9043A97C}" name="Forme juridique " dataDxfId="27"/>
    <tableColumn id="3" xr3:uid="{1AF24E3E-AF64-4CD5-AED9-AEC558B34446}" name="Code APE" dataDxfId="26"/>
    <tableColumn id="4" xr3:uid="{DBE97182-128F-4AD5-A6DA-2421478D0F87}" name="Dénomination" dataDxfId="25"/>
    <tableColumn id="5" xr3:uid="{82C26D00-5822-44FF-B8EA-A63E02871665}" name="Dossiers choisis " dataDxfId="24"/>
    <tableColumn id="6" xr3:uid="{EBC0FBFE-2E5E-4CBE-B87B-69474F222658}" name="Raison du choix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A50BAB0-73F5-4568-B03D-919A774C094E}" name="Tableau4" displayName="Tableau4" ref="E8:K54" totalsRowShown="0" headerRowDxfId="30" headerRowBorderDxfId="38" tableBorderDxfId="39">
  <tableColumns count="7">
    <tableColumn id="1" xr3:uid="{96ED2532-8129-4182-8D5B-7AD55AA1F36B}" name="COMPTABILITE/FISCALITE" dataDxfId="37"/>
    <tableColumn id="2" xr3:uid="{E0087BFB-FB13-4A89-9446-F18FBCC2564D}" name="SOCIAL" dataDxfId="36"/>
    <tableColumn id="3" xr3:uid="{429EDBE2-0376-4A0E-90B1-5275CF97DF0C}" name="JURIDIQUE" dataDxfId="35"/>
    <tableColumn id="4" xr3:uid="{8A47D36F-7BAE-440A-BBF6-B3B6B3D25F39}" name="ACCOMPAGNEMENT" dataDxfId="34"/>
    <tableColumn id="5" xr3:uid="{F7BFFD00-A556-4EB3-9161-6996C0007CD7}" name="CONSEIL" dataDxfId="33"/>
    <tableColumn id="6" xr3:uid="{37C6BDFE-A6BE-4E63-A3C2-2E5E8F087924}" name="HORS-PISTE" dataDxfId="32"/>
    <tableColumn id="7" xr3:uid="{725D93B2-A3B4-4D2C-95F2-C80D0A9A3B67}" name="TÂCHES SPECIFIQUES" dataDxfId="31"/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6A904E9-B97B-4287-9A1B-BE42552C75AC}" name="Tableau3" displayName="Tableau3" ref="D9:U55" totalsRowShown="0" headerRowDxfId="52" headerRowBorderDxfId="53" tableBorderDxfId="54">
  <autoFilter ref="D9:U55" xr:uid="{56A904E9-B97B-4287-9A1B-BE42552C75AC}"/>
  <tableColumns count="18">
    <tableColumn id="1" xr3:uid="{69E95773-0262-49E3-BF33-5445A58D4211}" name="COMPTABILITE/FISCALITE" dataDxfId="20"/>
    <tableColumn id="2" xr3:uid="{3A765F7C-3943-4E34-89F5-E41F7DFDC79B}" name="SOCIAL" dataDxfId="19"/>
    <tableColumn id="3" xr3:uid="{D5FA33D9-939A-4BFA-BF7F-2DB877357E23}" name="JURIDIQUE" dataDxfId="18"/>
    <tableColumn id="4" xr3:uid="{865B5CD1-5E60-4ABD-8D11-2CE9A6C6747C}" name="ACCOMPAGNEMENT" dataDxfId="17"/>
    <tableColumn id="5" xr3:uid="{ADBBAB7B-8BC1-4CB3-935B-98E0ED7D7252}" name="CONSEIL" dataDxfId="16"/>
    <tableColumn id="6" xr3:uid="{DC927A91-0C1F-4A6C-8C50-F2A7B38D4EEF}" name="HORS-PISTE" dataDxfId="15"/>
    <tableColumn id="7" xr3:uid="{1E4EE00F-F08B-4109-AA9A-27BDC5A9C467}" name="Intervenant1" dataDxfId="51"/>
    <tableColumn id="8" xr3:uid="{818C59F7-0226-4FD8-8603-77FD4102BF75}" name="Intervenant2" dataDxfId="50"/>
    <tableColumn id="9" xr3:uid="{845204FC-2E19-4170-844C-3867AB134C90}" name="Intervenant3" dataDxfId="49"/>
    <tableColumn id="10" xr3:uid="{74FF41B9-CDCD-469D-9068-EA8D5F7005B2}" name="Intervenant4" dataDxfId="48"/>
    <tableColumn id="11" xr3:uid="{8D7AC187-C335-4867-BCC0-5125093F505B}" name="Intervenant5" dataDxfId="47"/>
    <tableColumn id="12" xr3:uid="{AA19FBB8-0EF0-4E17-9E1D-DFC2D3133B49}" name="Nom" dataDxfId="46"/>
    <tableColumn id="13" xr3:uid="{07DB4736-C618-400B-BD16-145531FA98F3}" name="Mise en place" dataDxfId="45"/>
    <tableColumn id="14" xr3:uid="{5C1E958F-4316-4478-9E07-15D75A4AC306}" name="Budget" dataDxfId="44"/>
    <tableColumn id="15" xr3:uid="{0CE6A01A-C250-4240-8EDB-FBF2E6F88670}" name="Nombres d'heures estimées" dataDxfId="43"/>
    <tableColumn id="16" xr3:uid="{51CC9AB6-D9D6-452D-BC50-F29A15E9473C}" name="Honoraires fixés" dataDxfId="42"/>
    <tableColumn id="17" xr3:uid="{9E8A9ADE-FB43-4A74-92C3-1A24C196FD6A}" name="Faisabilité de la mission" dataDxfId="41"/>
    <tableColumn id="18" xr3:uid="{3DE43862-C194-40C5-951E-52CF7FCE8E0A}" name="Alternatives" dataDxfId="4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</sheetPr>
  <dimension ref="A1:H27"/>
  <sheetViews>
    <sheetView showGridLines="0" showRowColHeaders="0" topLeftCell="A5" workbookViewId="0">
      <selection sqref="A1:B9"/>
    </sheetView>
  </sheetViews>
  <sheetFormatPr baseColWidth="10" defaultRowHeight="15.6" x14ac:dyDescent="0.3"/>
  <cols>
    <col min="1" max="2" width="11.19921875" style="35"/>
    <col min="3" max="3" width="18.59765625" style="35" customWidth="1"/>
    <col min="4" max="4" width="21.5" style="35" customWidth="1"/>
    <col min="5" max="5" width="11.19921875" style="35"/>
    <col min="6" max="6" width="60.19921875" style="35" customWidth="1"/>
    <col min="7" max="16384" width="11.19921875" style="35"/>
  </cols>
  <sheetData>
    <row r="1" spans="1:8" s="34" customFormat="1" x14ac:dyDescent="0.3">
      <c r="A1" s="35"/>
      <c r="B1" s="35"/>
      <c r="C1"/>
      <c r="D1" s="53"/>
    </row>
    <row r="2" spans="1:8" s="34" customFormat="1" x14ac:dyDescent="0.3">
      <c r="A2" s="35"/>
      <c r="B2" s="35"/>
      <c r="C2" s="138" t="s">
        <v>154</v>
      </c>
      <c r="D2" s="138"/>
    </row>
    <row r="3" spans="1:8" s="34" customFormat="1" x14ac:dyDescent="0.3">
      <c r="A3" s="35"/>
      <c r="B3" s="35"/>
      <c r="C3" s="138"/>
      <c r="D3" s="138"/>
    </row>
    <row r="4" spans="1:8" s="34" customFormat="1" x14ac:dyDescent="0.3">
      <c r="A4" s="35"/>
      <c r="B4" s="35"/>
      <c r="C4" s="138"/>
      <c r="D4" s="138"/>
    </row>
    <row r="5" spans="1:8" s="34" customFormat="1" ht="29.4" customHeight="1" x14ac:dyDescent="0.3">
      <c r="A5" s="35"/>
      <c r="B5" s="35"/>
      <c r="C5"/>
      <c r="D5" s="53"/>
    </row>
    <row r="6" spans="1:8" s="34" customFormat="1" ht="15.6" customHeight="1" x14ac:dyDescent="0.3">
      <c r="A6" s="35"/>
      <c r="B6" s="35"/>
      <c r="C6"/>
      <c r="D6" s="53"/>
    </row>
    <row r="7" spans="1:8" s="34" customFormat="1" ht="15.6" customHeight="1" thickBot="1" x14ac:dyDescent="0.35">
      <c r="A7" s="35"/>
      <c r="B7" s="35"/>
      <c r="C7"/>
      <c r="D7" s="53"/>
    </row>
    <row r="8" spans="1:8" customFormat="1" ht="15.6" customHeight="1" thickTop="1" x14ac:dyDescent="0.3">
      <c r="A8" s="35"/>
      <c r="B8" s="35"/>
      <c r="D8" s="158" t="s">
        <v>233</v>
      </c>
      <c r="E8" s="185"/>
      <c r="F8" s="185"/>
      <c r="G8" s="185"/>
      <c r="H8" s="185"/>
    </row>
    <row r="9" spans="1:8" customFormat="1" ht="16.2" customHeight="1" x14ac:dyDescent="0.3">
      <c r="A9" s="35"/>
      <c r="B9" s="35"/>
      <c r="D9" s="159"/>
      <c r="E9" s="184"/>
      <c r="F9" s="184"/>
      <c r="G9" s="184"/>
      <c r="H9" s="184"/>
    </row>
    <row r="10" spans="1:8" customFormat="1" ht="15.6" customHeight="1" thickBot="1" x14ac:dyDescent="0.35">
      <c r="D10" s="160"/>
      <c r="E10" s="186"/>
      <c r="F10" s="186"/>
      <c r="G10" s="186"/>
      <c r="H10" s="186"/>
    </row>
    <row r="11" spans="1:8" ht="16.2" customHeight="1" thickTop="1" x14ac:dyDescent="0.3"/>
    <row r="12" spans="1:8" ht="15.6" customHeight="1" x14ac:dyDescent="0.3"/>
    <row r="13" spans="1:8" ht="15.6" customHeight="1" x14ac:dyDescent="0.3"/>
    <row r="14" spans="1:8" ht="15.6" customHeight="1" x14ac:dyDescent="0.3"/>
    <row r="15" spans="1:8" ht="15.6" customHeight="1" x14ac:dyDescent="0.3"/>
    <row r="16" spans="1:8" ht="15.6" customHeight="1" x14ac:dyDescent="0.3"/>
    <row r="17" ht="15.6" customHeight="1" x14ac:dyDescent="0.3"/>
    <row r="18" ht="15.6" customHeight="1" x14ac:dyDescent="0.3"/>
    <row r="19" ht="15.6" customHeight="1" x14ac:dyDescent="0.3"/>
    <row r="20" ht="15.6" customHeight="1" x14ac:dyDescent="0.3"/>
    <row r="21" ht="15.6" customHeight="1" x14ac:dyDescent="0.3"/>
    <row r="22" ht="15.6" customHeight="1" x14ac:dyDescent="0.3"/>
    <row r="23" ht="15.6" customHeight="1" x14ac:dyDescent="0.3"/>
    <row r="24" ht="15.6" customHeight="1" x14ac:dyDescent="0.3"/>
    <row r="25" ht="15.6" customHeight="1" x14ac:dyDescent="0.3"/>
    <row r="26" ht="15.6" customHeight="1" x14ac:dyDescent="0.3"/>
    <row r="27" ht="15.6" customHeight="1" x14ac:dyDescent="0.3"/>
  </sheetData>
  <mergeCells count="5">
    <mergeCell ref="D8:H10"/>
    <mergeCell ref="A11:XFD1048576"/>
    <mergeCell ref="A1:B9"/>
    <mergeCell ref="C2:D4"/>
    <mergeCell ref="E1:XFD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 tint="-0.249977111117893"/>
  </sheetPr>
  <dimension ref="A1:I54"/>
  <sheetViews>
    <sheetView showGridLines="0" showRowColHeaders="0" workbookViewId="0">
      <selection sqref="A1:B9"/>
    </sheetView>
  </sheetViews>
  <sheetFormatPr baseColWidth="10" defaultRowHeight="15.6" x14ac:dyDescent="0.3"/>
  <cols>
    <col min="1" max="1" width="13" customWidth="1"/>
    <col min="3" max="3" width="19.3984375" customWidth="1"/>
    <col min="4" max="4" width="19.5" customWidth="1"/>
    <col min="5" max="7" width="21" customWidth="1"/>
    <col min="8" max="8" width="17.19921875" customWidth="1"/>
    <col min="9" max="9" width="18" customWidth="1"/>
  </cols>
  <sheetData>
    <row r="1" spans="1:9" x14ac:dyDescent="0.3">
      <c r="A1" s="35"/>
      <c r="B1" s="35"/>
    </row>
    <row r="2" spans="1:9" x14ac:dyDescent="0.3">
      <c r="A2" s="35"/>
      <c r="B2" s="35"/>
      <c r="C2" s="138" t="s">
        <v>154</v>
      </c>
      <c r="D2" s="138"/>
    </row>
    <row r="3" spans="1:9" x14ac:dyDescent="0.3">
      <c r="A3" s="35"/>
      <c r="B3" s="35"/>
      <c r="C3" s="138"/>
      <c r="D3" s="138"/>
    </row>
    <row r="4" spans="1:9" x14ac:dyDescent="0.3">
      <c r="A4" s="35"/>
      <c r="B4" s="35"/>
      <c r="C4" s="138"/>
      <c r="D4" s="138"/>
    </row>
    <row r="5" spans="1:9" x14ac:dyDescent="0.3">
      <c r="A5" s="35"/>
      <c r="B5" s="35"/>
    </row>
    <row r="6" spans="1:9" ht="16.2" thickBot="1" x14ac:dyDescent="0.35">
      <c r="A6" s="35"/>
      <c r="B6" s="35"/>
    </row>
    <row r="7" spans="1:9" ht="26.4" thickBot="1" x14ac:dyDescent="0.35">
      <c r="A7" s="35"/>
      <c r="B7" s="35"/>
      <c r="D7" s="164" t="s">
        <v>161</v>
      </c>
      <c r="E7" s="165"/>
      <c r="F7" s="165"/>
      <c r="G7" s="165"/>
      <c r="H7" s="165"/>
      <c r="I7" s="166"/>
    </row>
    <row r="8" spans="1:9" ht="16.2" thickBot="1" x14ac:dyDescent="0.35">
      <c r="A8" s="35"/>
      <c r="B8" s="35"/>
      <c r="D8" s="179" t="s">
        <v>11</v>
      </c>
      <c r="E8" s="180" t="s">
        <v>156</v>
      </c>
      <c r="F8" s="180" t="s">
        <v>14</v>
      </c>
      <c r="G8" s="180" t="s">
        <v>15</v>
      </c>
      <c r="H8" s="180" t="s">
        <v>12</v>
      </c>
      <c r="I8" s="181" t="s">
        <v>216</v>
      </c>
    </row>
    <row r="9" spans="1:9" x14ac:dyDescent="0.3">
      <c r="A9" s="35"/>
      <c r="B9" s="35"/>
      <c r="D9" s="169" t="s">
        <v>163</v>
      </c>
      <c r="E9" s="167" t="s">
        <v>164</v>
      </c>
      <c r="F9" s="98" t="s">
        <v>176</v>
      </c>
      <c r="G9" s="98" t="s">
        <v>191</v>
      </c>
      <c r="H9" s="168" t="s">
        <v>155</v>
      </c>
      <c r="I9" s="170"/>
    </row>
    <row r="10" spans="1:9" ht="31.2" x14ac:dyDescent="0.3">
      <c r="D10" s="115" t="s">
        <v>188</v>
      </c>
      <c r="E10" s="100" t="s">
        <v>165</v>
      </c>
      <c r="F10" s="99" t="s">
        <v>177</v>
      </c>
      <c r="G10" s="99" t="s">
        <v>192</v>
      </c>
      <c r="H10" s="161" t="s">
        <v>160</v>
      </c>
      <c r="I10" s="171"/>
    </row>
    <row r="11" spans="1:9" x14ac:dyDescent="0.3">
      <c r="D11" s="115" t="s">
        <v>189</v>
      </c>
      <c r="E11" s="100" t="s">
        <v>166</v>
      </c>
      <c r="F11" s="99" t="s">
        <v>187</v>
      </c>
      <c r="G11" s="99" t="s">
        <v>193</v>
      </c>
      <c r="H11" s="161" t="s">
        <v>160</v>
      </c>
      <c r="I11" s="171"/>
    </row>
    <row r="12" spans="1:9" ht="31.2" x14ac:dyDescent="0.3">
      <c r="D12" s="115" t="s">
        <v>190</v>
      </c>
      <c r="E12" s="100" t="s">
        <v>167</v>
      </c>
      <c r="F12" s="99" t="s">
        <v>178</v>
      </c>
      <c r="G12" s="99" t="s">
        <v>194</v>
      </c>
      <c r="H12" s="161" t="s">
        <v>160</v>
      </c>
      <c r="I12" s="171"/>
    </row>
    <row r="13" spans="1:9" x14ac:dyDescent="0.3">
      <c r="D13" s="115" t="s">
        <v>163</v>
      </c>
      <c r="E13" s="100" t="s">
        <v>168</v>
      </c>
      <c r="F13" s="99" t="s">
        <v>179</v>
      </c>
      <c r="G13" s="99" t="s">
        <v>191</v>
      </c>
      <c r="H13" s="161" t="s">
        <v>155</v>
      </c>
      <c r="I13" s="171"/>
    </row>
    <row r="14" spans="1:9" ht="31.2" x14ac:dyDescent="0.3">
      <c r="D14" s="115" t="s">
        <v>188</v>
      </c>
      <c r="E14" s="100" t="s">
        <v>169</v>
      </c>
      <c r="F14" s="99" t="s">
        <v>180</v>
      </c>
      <c r="G14" s="99" t="s">
        <v>192</v>
      </c>
      <c r="H14" s="161" t="s">
        <v>160</v>
      </c>
      <c r="I14" s="171"/>
    </row>
    <row r="15" spans="1:9" ht="31.2" x14ac:dyDescent="0.3">
      <c r="D15" s="115" t="s">
        <v>189</v>
      </c>
      <c r="E15" s="100" t="s">
        <v>170</v>
      </c>
      <c r="F15" s="99" t="s">
        <v>181</v>
      </c>
      <c r="G15" s="99" t="s">
        <v>193</v>
      </c>
      <c r="H15" s="161" t="s">
        <v>155</v>
      </c>
      <c r="I15" s="171"/>
    </row>
    <row r="16" spans="1:9" ht="31.2" x14ac:dyDescent="0.3">
      <c r="D16" s="115" t="s">
        <v>190</v>
      </c>
      <c r="E16" s="100" t="s">
        <v>171</v>
      </c>
      <c r="F16" s="99" t="s">
        <v>182</v>
      </c>
      <c r="G16" s="99" t="s">
        <v>194</v>
      </c>
      <c r="H16" s="161" t="s">
        <v>155</v>
      </c>
      <c r="I16" s="171"/>
    </row>
    <row r="17" spans="4:9" ht="31.2" x14ac:dyDescent="0.3">
      <c r="D17" s="115" t="s">
        <v>163</v>
      </c>
      <c r="E17" s="100" t="s">
        <v>172</v>
      </c>
      <c r="F17" s="99" t="s">
        <v>183</v>
      </c>
      <c r="G17" s="99" t="s">
        <v>191</v>
      </c>
      <c r="H17" s="161" t="s">
        <v>160</v>
      </c>
      <c r="I17" s="171"/>
    </row>
    <row r="18" spans="4:9" ht="31.2" x14ac:dyDescent="0.3">
      <c r="D18" s="115" t="s">
        <v>188</v>
      </c>
      <c r="E18" s="100" t="s">
        <v>173</v>
      </c>
      <c r="F18" s="99" t="s">
        <v>184</v>
      </c>
      <c r="G18" s="99" t="s">
        <v>192</v>
      </c>
      <c r="H18" s="161" t="s">
        <v>155</v>
      </c>
      <c r="I18" s="171"/>
    </row>
    <row r="19" spans="4:9" ht="31.2" x14ac:dyDescent="0.3">
      <c r="D19" s="115" t="s">
        <v>189</v>
      </c>
      <c r="E19" s="100" t="s">
        <v>174</v>
      </c>
      <c r="F19" s="99" t="s">
        <v>185</v>
      </c>
      <c r="G19" s="99" t="s">
        <v>193</v>
      </c>
      <c r="H19" s="161" t="s">
        <v>155</v>
      </c>
      <c r="I19" s="171"/>
    </row>
    <row r="20" spans="4:9" x14ac:dyDescent="0.3">
      <c r="D20" s="115" t="s">
        <v>190</v>
      </c>
      <c r="E20" s="100" t="s">
        <v>175</v>
      </c>
      <c r="F20" s="99" t="s">
        <v>186</v>
      </c>
      <c r="G20" s="99" t="s">
        <v>194</v>
      </c>
      <c r="H20" s="161" t="s">
        <v>155</v>
      </c>
      <c r="I20" s="171"/>
    </row>
    <row r="21" spans="4:9" x14ac:dyDescent="0.3">
      <c r="D21" s="115"/>
      <c r="E21" s="99"/>
      <c r="F21" s="99"/>
      <c r="G21" s="99"/>
      <c r="H21" s="161"/>
      <c r="I21" s="171"/>
    </row>
    <row r="22" spans="4:9" x14ac:dyDescent="0.3">
      <c r="D22" s="115"/>
      <c r="E22" s="99"/>
      <c r="F22" s="99"/>
      <c r="G22" s="99"/>
      <c r="H22" s="161"/>
      <c r="I22" s="171"/>
    </row>
    <row r="23" spans="4:9" x14ac:dyDescent="0.3">
      <c r="D23" s="115"/>
      <c r="E23" s="99"/>
      <c r="F23" s="99"/>
      <c r="G23" s="99"/>
      <c r="H23" s="161"/>
      <c r="I23" s="171"/>
    </row>
    <row r="24" spans="4:9" x14ac:dyDescent="0.3">
      <c r="D24" s="115"/>
      <c r="E24" s="99"/>
      <c r="F24" s="99"/>
      <c r="G24" s="99"/>
      <c r="H24" s="161"/>
      <c r="I24" s="171"/>
    </row>
    <row r="25" spans="4:9" x14ac:dyDescent="0.3">
      <c r="D25" s="115"/>
      <c r="E25" s="99"/>
      <c r="F25" s="99"/>
      <c r="G25" s="99"/>
      <c r="H25" s="161"/>
      <c r="I25" s="171"/>
    </row>
    <row r="26" spans="4:9" x14ac:dyDescent="0.3">
      <c r="D26" s="115"/>
      <c r="E26" s="99"/>
      <c r="F26" s="99"/>
      <c r="G26" s="99"/>
      <c r="H26" s="161"/>
      <c r="I26" s="171"/>
    </row>
    <row r="27" spans="4:9" x14ac:dyDescent="0.3">
      <c r="D27" s="115"/>
      <c r="E27" s="99"/>
      <c r="F27" s="99"/>
      <c r="G27" s="99"/>
      <c r="H27" s="161"/>
      <c r="I27" s="171"/>
    </row>
    <row r="28" spans="4:9" x14ac:dyDescent="0.3">
      <c r="D28" s="115"/>
      <c r="E28" s="99"/>
      <c r="F28" s="99"/>
      <c r="G28" s="99"/>
      <c r="H28" s="161"/>
      <c r="I28" s="171"/>
    </row>
    <row r="29" spans="4:9" x14ac:dyDescent="0.3">
      <c r="D29" s="115"/>
      <c r="E29" s="99"/>
      <c r="F29" s="99"/>
      <c r="G29" s="99"/>
      <c r="H29" s="161"/>
      <c r="I29" s="171"/>
    </row>
    <row r="30" spans="4:9" x14ac:dyDescent="0.3">
      <c r="D30" s="115"/>
      <c r="E30" s="99"/>
      <c r="F30" s="99"/>
      <c r="G30" s="99"/>
      <c r="H30" s="161"/>
      <c r="I30" s="171"/>
    </row>
    <row r="31" spans="4:9" x14ac:dyDescent="0.3">
      <c r="D31" s="115"/>
      <c r="E31" s="99"/>
      <c r="F31" s="99"/>
      <c r="G31" s="99"/>
      <c r="H31" s="161"/>
      <c r="I31" s="171"/>
    </row>
    <row r="32" spans="4:9" x14ac:dyDescent="0.3">
      <c r="D32" s="115"/>
      <c r="E32" s="99"/>
      <c r="F32" s="99"/>
      <c r="G32" s="99"/>
      <c r="H32" s="161"/>
      <c r="I32" s="171"/>
    </row>
    <row r="33" spans="4:9" x14ac:dyDescent="0.3">
      <c r="D33" s="115"/>
      <c r="E33" s="99"/>
      <c r="F33" s="99"/>
      <c r="G33" s="99"/>
      <c r="H33" s="161"/>
      <c r="I33" s="171"/>
    </row>
    <row r="34" spans="4:9" x14ac:dyDescent="0.3">
      <c r="D34" s="115"/>
      <c r="E34" s="99"/>
      <c r="F34" s="99"/>
      <c r="G34" s="99"/>
      <c r="H34" s="161"/>
      <c r="I34" s="171"/>
    </row>
    <row r="35" spans="4:9" x14ac:dyDescent="0.3">
      <c r="D35" s="115"/>
      <c r="E35" s="99"/>
      <c r="F35" s="99"/>
      <c r="G35" s="99"/>
      <c r="H35" s="161"/>
      <c r="I35" s="171"/>
    </row>
    <row r="36" spans="4:9" x14ac:dyDescent="0.3">
      <c r="D36" s="115"/>
      <c r="E36" s="99"/>
      <c r="F36" s="99"/>
      <c r="G36" s="99"/>
      <c r="H36" s="161"/>
      <c r="I36" s="171"/>
    </row>
    <row r="37" spans="4:9" x14ac:dyDescent="0.3">
      <c r="D37" s="115"/>
      <c r="E37" s="99"/>
      <c r="F37" s="99"/>
      <c r="G37" s="99"/>
      <c r="H37" s="161"/>
      <c r="I37" s="171"/>
    </row>
    <row r="38" spans="4:9" x14ac:dyDescent="0.3">
      <c r="D38" s="115"/>
      <c r="E38" s="99"/>
      <c r="F38" s="99"/>
      <c r="G38" s="99"/>
      <c r="H38" s="161"/>
      <c r="I38" s="171"/>
    </row>
    <row r="39" spans="4:9" x14ac:dyDescent="0.3">
      <c r="D39" s="115"/>
      <c r="E39" s="99"/>
      <c r="F39" s="99"/>
      <c r="G39" s="99"/>
      <c r="H39" s="161"/>
      <c r="I39" s="171"/>
    </row>
    <row r="40" spans="4:9" x14ac:dyDescent="0.3">
      <c r="D40" s="115"/>
      <c r="E40" s="99"/>
      <c r="F40" s="99"/>
      <c r="G40" s="99"/>
      <c r="H40" s="161"/>
      <c r="I40" s="171"/>
    </row>
    <row r="41" spans="4:9" x14ac:dyDescent="0.3">
      <c r="D41" s="115"/>
      <c r="E41" s="99"/>
      <c r="F41" s="99"/>
      <c r="G41" s="99"/>
      <c r="H41" s="161"/>
      <c r="I41" s="171"/>
    </row>
    <row r="42" spans="4:9" x14ac:dyDescent="0.3">
      <c r="D42" s="172"/>
      <c r="E42" s="162"/>
      <c r="F42" s="162"/>
      <c r="G42" s="162"/>
      <c r="H42" s="163"/>
      <c r="I42" s="173"/>
    </row>
    <row r="43" spans="4:9" x14ac:dyDescent="0.3">
      <c r="D43" s="115"/>
      <c r="E43" s="100"/>
      <c r="F43" s="99"/>
      <c r="G43" s="99"/>
      <c r="H43" s="161"/>
      <c r="I43" s="170"/>
    </row>
    <row r="44" spans="4:9" x14ac:dyDescent="0.3">
      <c r="D44" s="115"/>
      <c r="E44" s="100"/>
      <c r="F44" s="99"/>
      <c r="G44" s="99"/>
      <c r="H44" s="161"/>
      <c r="I44" s="171"/>
    </row>
    <row r="45" spans="4:9" x14ac:dyDescent="0.3">
      <c r="D45" s="115"/>
      <c r="E45" s="100"/>
      <c r="F45" s="99"/>
      <c r="G45" s="99"/>
      <c r="H45" s="161"/>
      <c r="I45" s="171"/>
    </row>
    <row r="46" spans="4:9" x14ac:dyDescent="0.3">
      <c r="D46" s="115"/>
      <c r="E46" s="100"/>
      <c r="F46" s="99"/>
      <c r="G46" s="99"/>
      <c r="H46" s="161"/>
      <c r="I46" s="171"/>
    </row>
    <row r="47" spans="4:9" x14ac:dyDescent="0.3">
      <c r="D47" s="115"/>
      <c r="E47" s="100"/>
      <c r="F47" s="99"/>
      <c r="G47" s="99"/>
      <c r="H47" s="161"/>
      <c r="I47" s="171"/>
    </row>
    <row r="48" spans="4:9" x14ac:dyDescent="0.3">
      <c r="D48" s="115"/>
      <c r="E48" s="100"/>
      <c r="F48" s="99"/>
      <c r="G48" s="99"/>
      <c r="H48" s="161"/>
      <c r="I48" s="171"/>
    </row>
    <row r="49" spans="4:9" x14ac:dyDescent="0.3">
      <c r="D49" s="115"/>
      <c r="E49" s="100"/>
      <c r="F49" s="99"/>
      <c r="G49" s="99"/>
      <c r="H49" s="161"/>
      <c r="I49" s="171"/>
    </row>
    <row r="50" spans="4:9" x14ac:dyDescent="0.3">
      <c r="D50" s="115"/>
      <c r="E50" s="100"/>
      <c r="F50" s="99"/>
      <c r="G50" s="99"/>
      <c r="H50" s="161"/>
      <c r="I50" s="171"/>
    </row>
    <row r="51" spans="4:9" x14ac:dyDescent="0.3">
      <c r="D51" s="115"/>
      <c r="E51" s="100"/>
      <c r="F51" s="99"/>
      <c r="G51" s="99"/>
      <c r="H51" s="161"/>
      <c r="I51" s="171"/>
    </row>
    <row r="52" spans="4:9" x14ac:dyDescent="0.3">
      <c r="D52" s="115"/>
      <c r="E52" s="100"/>
      <c r="F52" s="99"/>
      <c r="G52" s="99"/>
      <c r="H52" s="161"/>
      <c r="I52" s="171"/>
    </row>
    <row r="53" spans="4:9" x14ac:dyDescent="0.3">
      <c r="D53" s="115"/>
      <c r="E53" s="100"/>
      <c r="F53" s="99"/>
      <c r="G53" s="99"/>
      <c r="H53" s="161"/>
      <c r="I53" s="171"/>
    </row>
    <row r="54" spans="4:9" ht="16.2" thickBot="1" x14ac:dyDescent="0.35">
      <c r="D54" s="174"/>
      <c r="E54" s="175"/>
      <c r="F54" s="176"/>
      <c r="G54" s="176"/>
      <c r="H54" s="177"/>
      <c r="I54" s="178"/>
    </row>
  </sheetData>
  <mergeCells count="3">
    <mergeCell ref="A1:B9"/>
    <mergeCell ref="C2:D4"/>
    <mergeCell ref="D7:I7"/>
  </mergeCells>
  <phoneticPr fontId="19" type="noConversion"/>
  <conditionalFormatting sqref="H9:H216">
    <cfRule type="containsText" dxfId="14" priority="2" operator="containsText" text="OUI">
      <formula>NOT(ISERROR(SEARCH("OUI",H9)))</formula>
    </cfRule>
    <cfRule type="containsText" dxfId="13" priority="3" operator="containsText" text="NON">
      <formula>NOT(ISERROR(SEARCH("NON",H9)))</formula>
    </cfRule>
  </conditionalFormatting>
  <conditionalFormatting sqref="D9:I54">
    <cfRule type="expression" dxfId="12" priority="1">
      <formula>MOD(COLUMN(),2)=0</formula>
    </cfRule>
  </conditionalFormatting>
  <dataValidations count="1">
    <dataValidation type="list" allowBlank="1" showInputMessage="1" showErrorMessage="1" sqref="H9:H54" xr:uid="{CA16E4B9-4FE9-419E-B43D-D16F533938BE}">
      <formula1>"OUI,NON"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5" tint="0.59999389629810485"/>
  </sheetPr>
  <dimension ref="A1:W55"/>
  <sheetViews>
    <sheetView showGridLines="0" showRowColHeaders="0" topLeftCell="A39" zoomScaleNormal="100" workbookViewId="0">
      <selection activeCell="D10" sqref="D10"/>
    </sheetView>
  </sheetViews>
  <sheetFormatPr baseColWidth="10" defaultRowHeight="15.6" x14ac:dyDescent="0.3"/>
  <cols>
    <col min="1" max="1" width="13.3984375" customWidth="1"/>
    <col min="2" max="2" width="11.296875" customWidth="1"/>
    <col min="3" max="3" width="18.8984375" customWidth="1"/>
    <col min="4" max="4" width="21.5" customWidth="1"/>
    <col min="5" max="5" width="19.5" customWidth="1"/>
    <col min="6" max="6" width="9.5" bestFit="1" customWidth="1"/>
    <col min="7" max="7" width="19.5" customWidth="1"/>
    <col min="8" max="8" width="36.5" bestFit="1" customWidth="1"/>
    <col min="9" max="10" width="16" customWidth="1"/>
    <col min="11" max="11" width="23.5" customWidth="1"/>
    <col min="12" max="12" width="17.3984375" bestFit="1" customWidth="1"/>
    <col min="13" max="13" width="26.69921875" bestFit="1" customWidth="1"/>
    <col min="14" max="14" width="20.59765625" bestFit="1" customWidth="1"/>
    <col min="15" max="15" width="18.69921875" customWidth="1"/>
    <col min="16" max="16" width="21.69921875" customWidth="1"/>
    <col min="17" max="20" width="24.296875" customWidth="1"/>
    <col min="21" max="21" width="22.296875" customWidth="1"/>
    <col min="22" max="22" width="15.796875" customWidth="1"/>
    <col min="23" max="23" width="26.19921875" customWidth="1"/>
  </cols>
  <sheetData>
    <row r="1" spans="1:23" x14ac:dyDescent="0.3">
      <c r="A1" s="35"/>
      <c r="B1" s="35"/>
    </row>
    <row r="2" spans="1:23" x14ac:dyDescent="0.3">
      <c r="A2" s="35"/>
      <c r="B2" s="35"/>
      <c r="C2" s="138" t="s">
        <v>154</v>
      </c>
      <c r="D2" s="138"/>
    </row>
    <row r="3" spans="1:23" x14ac:dyDescent="0.3">
      <c r="A3" s="35"/>
      <c r="B3" s="35"/>
      <c r="C3" s="138"/>
      <c r="D3" s="138"/>
    </row>
    <row r="4" spans="1:23" x14ac:dyDescent="0.3">
      <c r="A4" s="35"/>
      <c r="B4" s="35"/>
      <c r="C4" s="138"/>
      <c r="D4" s="138"/>
    </row>
    <row r="5" spans="1:23" x14ac:dyDescent="0.3">
      <c r="A5" s="35"/>
      <c r="B5" s="35"/>
    </row>
    <row r="6" spans="1:23" ht="16.2" thickBot="1" x14ac:dyDescent="0.35">
      <c r="A6" s="35"/>
      <c r="B6" s="35"/>
    </row>
    <row r="7" spans="1:23" ht="30" customHeight="1" thickBot="1" x14ac:dyDescent="0.35">
      <c r="A7" s="35"/>
      <c r="B7" s="35"/>
      <c r="C7" s="157" t="str">
        <f>COUNTA(D10:D55)&amp;" Dossiers"</f>
        <v>5 Dossiers</v>
      </c>
      <c r="D7" s="122" t="s">
        <v>13</v>
      </c>
      <c r="E7" s="123"/>
      <c r="F7" s="123"/>
      <c r="G7" s="126"/>
      <c r="H7" s="150" t="s">
        <v>16</v>
      </c>
      <c r="I7" s="151"/>
      <c r="J7" s="151"/>
      <c r="K7" s="151"/>
      <c r="L7" s="151"/>
      <c r="M7" s="151"/>
      <c r="N7" s="152"/>
      <c r="O7" s="118" t="s">
        <v>5</v>
      </c>
      <c r="P7" s="119"/>
      <c r="Q7" s="119"/>
      <c r="R7" s="119"/>
      <c r="S7" s="119"/>
      <c r="T7" s="119"/>
      <c r="U7" s="139"/>
      <c r="V7" s="145" t="s">
        <v>9</v>
      </c>
      <c r="W7" s="145" t="s">
        <v>10</v>
      </c>
    </row>
    <row r="8" spans="1:23" ht="27" customHeight="1" thickBot="1" x14ac:dyDescent="0.35">
      <c r="A8" s="35"/>
      <c r="B8" s="35"/>
      <c r="C8" s="157"/>
      <c r="D8" s="124"/>
      <c r="E8" s="125"/>
      <c r="F8" s="125"/>
      <c r="G8" s="127"/>
      <c r="H8" s="153" t="s">
        <v>19</v>
      </c>
      <c r="I8" s="154"/>
      <c r="J8" s="154"/>
      <c r="K8" s="155"/>
      <c r="L8" s="156" t="s">
        <v>18</v>
      </c>
      <c r="M8" s="148" t="s">
        <v>20</v>
      </c>
      <c r="N8" s="149"/>
      <c r="O8" s="120"/>
      <c r="P8" s="121"/>
      <c r="Q8" s="121"/>
      <c r="R8" s="121"/>
      <c r="S8" s="121"/>
      <c r="T8" s="121"/>
      <c r="U8" s="140"/>
      <c r="V8" s="146"/>
      <c r="W8" s="146"/>
    </row>
    <row r="9" spans="1:23" ht="19.2" customHeight="1" thickBot="1" x14ac:dyDescent="0.4">
      <c r="A9" s="35"/>
      <c r="B9" s="35"/>
      <c r="C9" s="136" t="s">
        <v>231</v>
      </c>
      <c r="D9" s="143" t="s">
        <v>0</v>
      </c>
      <c r="E9" s="144" t="s">
        <v>1</v>
      </c>
      <c r="F9" s="144" t="s">
        <v>23</v>
      </c>
      <c r="G9" s="144" t="s">
        <v>24</v>
      </c>
      <c r="H9" s="144" t="s">
        <v>2</v>
      </c>
      <c r="I9" s="144" t="s">
        <v>3</v>
      </c>
      <c r="J9" s="144" t="s">
        <v>4</v>
      </c>
      <c r="K9" s="144" t="s">
        <v>8</v>
      </c>
      <c r="L9" s="144" t="s">
        <v>17</v>
      </c>
      <c r="M9" s="144" t="s">
        <v>21</v>
      </c>
      <c r="N9" s="144" t="s">
        <v>22</v>
      </c>
      <c r="O9" s="144" t="s">
        <v>6</v>
      </c>
      <c r="P9" s="144" t="s">
        <v>7</v>
      </c>
      <c r="Q9" s="144" t="s">
        <v>4</v>
      </c>
      <c r="R9" s="144" t="s">
        <v>8</v>
      </c>
      <c r="S9" s="144" t="s">
        <v>17</v>
      </c>
      <c r="T9" s="144" t="s">
        <v>25</v>
      </c>
      <c r="U9" s="130" t="s">
        <v>22</v>
      </c>
      <c r="V9" s="147"/>
      <c r="W9" s="147"/>
    </row>
    <row r="10" spans="1:23" ht="31.2" x14ac:dyDescent="0.35">
      <c r="C10" s="136">
        <v>1</v>
      </c>
      <c r="D10" s="5" t="str" cm="1">
        <f t="array" ref="D10:G14">_xlfn._xlws.FILTER(Tableau1[[Nom du dossier]:[Dénomination]],Tableau1[[Dossiers choisis ]]="OUI","")</f>
        <v>Jugement</v>
      </c>
      <c r="E10" s="142" t="str">
        <v>Bail prof. profession libérale</v>
      </c>
      <c r="F10" s="5" t="str">
        <v>2Y5Y5</v>
      </c>
      <c r="G10" s="5" t="str">
        <v>informelle</v>
      </c>
      <c r="H10" s="5"/>
      <c r="I10" s="5"/>
      <c r="J10" s="5"/>
      <c r="K10" s="5"/>
      <c r="L10" s="5"/>
      <c r="M10" s="5"/>
      <c r="N10" s="5"/>
      <c r="O10" s="5"/>
      <c r="P10" s="3"/>
      <c r="Q10" s="3"/>
      <c r="R10" s="3"/>
      <c r="S10" s="3"/>
      <c r="T10" s="3"/>
      <c r="U10" s="3"/>
      <c r="V10" s="3"/>
      <c r="W10" s="3"/>
    </row>
    <row r="11" spans="1:23" ht="18" x14ac:dyDescent="0.35">
      <c r="C11" s="136">
        <v>2</v>
      </c>
      <c r="D11" s="2" t="str">
        <v>Dévelopement</v>
      </c>
      <c r="E11" s="11" t="str">
        <v>Cession droit au bail</v>
      </c>
      <c r="F11" s="2" t="str">
        <v>O4JRP</v>
      </c>
      <c r="G11" s="2" t="str">
        <v>indéterminée</v>
      </c>
      <c r="H11" s="2"/>
      <c r="I11" s="2"/>
      <c r="J11" s="2"/>
      <c r="K11" s="2"/>
      <c r="L11" s="2"/>
      <c r="M11" s="2"/>
      <c r="N11" s="2"/>
      <c r="O11" s="2"/>
      <c r="P11" s="1"/>
      <c r="Q11" s="1"/>
      <c r="R11" s="1"/>
      <c r="S11" s="1"/>
      <c r="T11" s="1"/>
      <c r="U11" s="1"/>
      <c r="V11" s="1"/>
      <c r="W11" s="1"/>
    </row>
    <row r="12" spans="1:23" ht="31.2" x14ac:dyDescent="0.35">
      <c r="C12" s="136">
        <v>3</v>
      </c>
      <c r="D12" s="2" t="str">
        <v>Audience</v>
      </c>
      <c r="E12" s="11" t="str">
        <v>Cession droit présentation clientèle</v>
      </c>
      <c r="F12" s="2" t="str">
        <v>5B5Y254Y</v>
      </c>
      <c r="G12" s="2" t="str">
        <v>pontuelle</v>
      </c>
      <c r="H12" s="2"/>
      <c r="I12" s="2"/>
      <c r="J12" s="2"/>
      <c r="K12" s="2"/>
      <c r="L12" s="2"/>
      <c r="M12" s="2"/>
      <c r="N12" s="2"/>
      <c r="O12" s="2"/>
      <c r="P12" s="1"/>
      <c r="Q12" s="1"/>
      <c r="R12" s="1"/>
      <c r="S12" s="1"/>
      <c r="T12" s="1"/>
      <c r="U12" s="1"/>
      <c r="V12" s="1"/>
      <c r="W12" s="1"/>
    </row>
    <row r="13" spans="1:23" ht="31.2" x14ac:dyDescent="0.35">
      <c r="C13" s="136">
        <v>4</v>
      </c>
      <c r="D13" s="2" t="str">
        <v>Jugement</v>
      </c>
      <c r="E13" s="11" t="str">
        <v>Cession fonds - Droit au bail</v>
      </c>
      <c r="F13" s="2" t="str">
        <v>BU26U6U</v>
      </c>
      <c r="G13" s="2" t="str">
        <v>informelle</v>
      </c>
      <c r="H13" s="2"/>
      <c r="I13" s="2"/>
      <c r="J13" s="2"/>
      <c r="K13" s="2"/>
      <c r="L13" s="2"/>
      <c r="M13" s="2"/>
      <c r="N13" s="2"/>
      <c r="O13" s="2"/>
      <c r="P13" s="1"/>
      <c r="Q13" s="1"/>
      <c r="R13" s="1"/>
      <c r="S13" s="1"/>
      <c r="T13" s="1"/>
      <c r="U13" s="1"/>
      <c r="V13" s="1"/>
      <c r="W13" s="1"/>
    </row>
    <row r="14" spans="1:23" ht="31.2" x14ac:dyDescent="0.35">
      <c r="C14" s="136">
        <v>5</v>
      </c>
      <c r="D14" s="2" t="str">
        <v>Compétence</v>
      </c>
      <c r="E14" s="11" t="str">
        <v>Constitution de sociétéS</v>
      </c>
      <c r="F14" s="2" t="str">
        <v>56UB6U</v>
      </c>
      <c r="G14" s="2" t="str">
        <v>formelle</v>
      </c>
      <c r="H14" s="2"/>
      <c r="I14" s="2"/>
      <c r="J14" s="2"/>
      <c r="K14" s="2"/>
      <c r="L14" s="2"/>
      <c r="M14" s="2"/>
      <c r="N14" s="2"/>
      <c r="O14" s="2"/>
      <c r="P14" s="1"/>
      <c r="Q14" s="1"/>
      <c r="R14" s="1"/>
      <c r="S14" s="1"/>
      <c r="T14" s="1"/>
      <c r="U14" s="1"/>
      <c r="V14" s="1"/>
      <c r="W14" s="1"/>
    </row>
    <row r="15" spans="1:23" ht="18" x14ac:dyDescent="0.35">
      <c r="C15" s="136">
        <v>6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1"/>
      <c r="Q15" s="1"/>
      <c r="R15" s="1"/>
      <c r="S15" s="1"/>
      <c r="T15" s="1"/>
      <c r="U15" s="1"/>
      <c r="V15" s="1"/>
      <c r="W15" s="1"/>
    </row>
    <row r="16" spans="1:23" ht="18" x14ac:dyDescent="0.35">
      <c r="C16" s="136">
        <v>7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1"/>
      <c r="Q16" s="1"/>
      <c r="R16" s="1"/>
      <c r="S16" s="1"/>
      <c r="T16" s="1"/>
      <c r="U16" s="1"/>
      <c r="V16" s="1"/>
      <c r="W16" s="1"/>
    </row>
    <row r="17" spans="3:23" ht="18" x14ac:dyDescent="0.35">
      <c r="C17" s="136">
        <v>8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1"/>
      <c r="Q17" s="1"/>
      <c r="R17" s="1"/>
      <c r="S17" s="1"/>
      <c r="T17" s="1"/>
      <c r="U17" s="1"/>
      <c r="V17" s="1"/>
      <c r="W17" s="1"/>
    </row>
    <row r="18" spans="3:23" ht="18" x14ac:dyDescent="0.35">
      <c r="C18" s="136">
        <v>9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1"/>
      <c r="Q18" s="1"/>
      <c r="R18" s="1"/>
      <c r="S18" s="1"/>
      <c r="T18" s="1"/>
      <c r="U18" s="1"/>
      <c r="V18" s="1"/>
      <c r="W18" s="1"/>
    </row>
    <row r="19" spans="3:23" ht="18" x14ac:dyDescent="0.35">
      <c r="C19" s="136">
        <v>10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1"/>
      <c r="Q19" s="1"/>
      <c r="R19" s="1"/>
      <c r="S19" s="1"/>
      <c r="T19" s="1"/>
      <c r="U19" s="1"/>
      <c r="V19" s="1"/>
      <c r="W19" s="1"/>
    </row>
    <row r="20" spans="3:23" ht="18" x14ac:dyDescent="0.35">
      <c r="C20" s="136">
        <v>11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1"/>
      <c r="Q20" s="1"/>
      <c r="R20" s="1"/>
      <c r="S20" s="1"/>
      <c r="T20" s="1"/>
      <c r="U20" s="1"/>
      <c r="V20" s="1"/>
      <c r="W20" s="1"/>
    </row>
    <row r="21" spans="3:23" ht="18" x14ac:dyDescent="0.35">
      <c r="C21" s="136">
        <v>12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1"/>
      <c r="Q21" s="1"/>
      <c r="R21" s="1"/>
      <c r="S21" s="1"/>
      <c r="T21" s="1"/>
      <c r="U21" s="1"/>
      <c r="V21" s="1"/>
      <c r="W21" s="1"/>
    </row>
    <row r="22" spans="3:23" ht="18" x14ac:dyDescent="0.35">
      <c r="C22" s="136">
        <v>13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"/>
      <c r="Q22" s="1"/>
      <c r="R22" s="1"/>
      <c r="S22" s="1"/>
      <c r="T22" s="1"/>
      <c r="U22" s="1"/>
      <c r="V22" s="1"/>
      <c r="W22" s="1"/>
    </row>
    <row r="23" spans="3:23" ht="18" x14ac:dyDescent="0.35">
      <c r="C23" s="136">
        <v>14</v>
      </c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"/>
      <c r="Q23" s="1"/>
      <c r="R23" s="1"/>
      <c r="S23" s="1"/>
      <c r="T23" s="1"/>
      <c r="U23" s="1"/>
      <c r="V23" s="1"/>
      <c r="W23" s="1"/>
    </row>
    <row r="24" spans="3:23" ht="18" x14ac:dyDescent="0.35">
      <c r="C24" s="136">
        <v>15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1"/>
      <c r="Q24" s="1"/>
      <c r="R24" s="1"/>
      <c r="S24" s="1"/>
      <c r="T24" s="1"/>
      <c r="U24" s="1"/>
      <c r="V24" s="1"/>
      <c r="W24" s="1"/>
    </row>
    <row r="25" spans="3:23" ht="18" x14ac:dyDescent="0.35">
      <c r="C25" s="136">
        <v>16</v>
      </c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1"/>
      <c r="Q25" s="1"/>
      <c r="R25" s="1"/>
      <c r="S25" s="1"/>
      <c r="T25" s="1"/>
      <c r="U25" s="1"/>
      <c r="V25" s="1"/>
      <c r="W25" s="1"/>
    </row>
    <row r="26" spans="3:23" ht="18" x14ac:dyDescent="0.35">
      <c r="C26" s="136">
        <v>17</v>
      </c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1"/>
      <c r="Q26" s="1"/>
      <c r="R26" s="1"/>
      <c r="S26" s="1"/>
      <c r="T26" s="1"/>
      <c r="U26" s="1"/>
      <c r="V26" s="1"/>
      <c r="W26" s="1"/>
    </row>
    <row r="27" spans="3:23" ht="18" x14ac:dyDescent="0.35">
      <c r="C27" s="136">
        <v>18</v>
      </c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1"/>
      <c r="Q27" s="1"/>
      <c r="R27" s="1"/>
      <c r="S27" s="1"/>
      <c r="T27" s="1"/>
      <c r="U27" s="1"/>
      <c r="V27" s="1"/>
      <c r="W27" s="1"/>
    </row>
    <row r="28" spans="3:23" ht="18" x14ac:dyDescent="0.35">
      <c r="C28" s="136">
        <v>19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1"/>
      <c r="Q28" s="1"/>
      <c r="R28" s="1"/>
      <c r="S28" s="1"/>
      <c r="T28" s="1"/>
      <c r="U28" s="1"/>
      <c r="V28" s="1"/>
      <c r="W28" s="1"/>
    </row>
    <row r="29" spans="3:23" ht="18" x14ac:dyDescent="0.35">
      <c r="C29" s="136">
        <v>20</v>
      </c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1"/>
      <c r="Q29" s="1"/>
      <c r="R29" s="1"/>
      <c r="S29" s="1"/>
      <c r="T29" s="1"/>
      <c r="U29" s="1"/>
      <c r="V29" s="1"/>
      <c r="W29" s="1"/>
    </row>
    <row r="30" spans="3:23" ht="18" x14ac:dyDescent="0.35">
      <c r="C30" s="136">
        <v>21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1"/>
      <c r="Q30" s="1"/>
      <c r="R30" s="1"/>
      <c r="S30" s="1"/>
      <c r="T30" s="1"/>
      <c r="U30" s="1"/>
      <c r="V30" s="1"/>
      <c r="W30" s="1"/>
    </row>
    <row r="31" spans="3:23" ht="18" x14ac:dyDescent="0.35">
      <c r="C31" s="136">
        <v>22</v>
      </c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1"/>
      <c r="Q31" s="1"/>
      <c r="R31" s="1"/>
      <c r="S31" s="1"/>
      <c r="T31" s="1"/>
      <c r="U31" s="1"/>
      <c r="V31" s="1"/>
      <c r="W31" s="1"/>
    </row>
    <row r="32" spans="3:23" ht="18" x14ac:dyDescent="0.35">
      <c r="C32" s="136">
        <v>23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"/>
      <c r="Q32" s="1"/>
      <c r="R32" s="1"/>
      <c r="S32" s="1"/>
      <c r="T32" s="1"/>
      <c r="U32" s="1"/>
      <c r="V32" s="1"/>
      <c r="W32" s="1"/>
    </row>
    <row r="33" spans="3:23" ht="18" x14ac:dyDescent="0.35">
      <c r="C33" s="136">
        <v>24</v>
      </c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1"/>
      <c r="Q33" s="1"/>
      <c r="R33" s="1"/>
      <c r="S33" s="1"/>
      <c r="T33" s="1"/>
      <c r="U33" s="1"/>
      <c r="V33" s="1"/>
      <c r="W33" s="1"/>
    </row>
    <row r="34" spans="3:23" ht="18" x14ac:dyDescent="0.35">
      <c r="C34" s="136">
        <v>25</v>
      </c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1"/>
      <c r="Q34" s="1"/>
      <c r="R34" s="1"/>
      <c r="S34" s="1"/>
      <c r="T34" s="1"/>
      <c r="U34" s="1"/>
      <c r="V34" s="1"/>
      <c r="W34" s="1"/>
    </row>
    <row r="35" spans="3:23" ht="18" x14ac:dyDescent="0.35">
      <c r="C35" s="136">
        <v>26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1"/>
      <c r="Q35" s="1"/>
      <c r="R35" s="1"/>
      <c r="S35" s="1"/>
      <c r="T35" s="1"/>
      <c r="U35" s="1"/>
      <c r="V35" s="1"/>
      <c r="W35" s="1"/>
    </row>
    <row r="36" spans="3:23" ht="18" x14ac:dyDescent="0.35">
      <c r="C36" s="136">
        <v>27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1"/>
      <c r="Q36" s="1"/>
      <c r="R36" s="1"/>
      <c r="S36" s="1"/>
      <c r="T36" s="1"/>
      <c r="U36" s="1"/>
      <c r="V36" s="1"/>
      <c r="W36" s="1"/>
    </row>
    <row r="37" spans="3:23" ht="18" x14ac:dyDescent="0.35">
      <c r="C37" s="136">
        <v>28</v>
      </c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1"/>
      <c r="Q37" s="1"/>
      <c r="R37" s="1"/>
      <c r="S37" s="1"/>
      <c r="T37" s="1"/>
      <c r="U37" s="1"/>
      <c r="V37" s="1"/>
      <c r="W37" s="1"/>
    </row>
    <row r="38" spans="3:23" ht="18" x14ac:dyDescent="0.35">
      <c r="C38" s="136">
        <v>29</v>
      </c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1"/>
      <c r="Q38" s="1"/>
      <c r="R38" s="1"/>
      <c r="S38" s="1"/>
      <c r="T38" s="1"/>
      <c r="U38" s="1"/>
      <c r="V38" s="1"/>
      <c r="W38" s="1"/>
    </row>
    <row r="39" spans="3:23" ht="18" x14ac:dyDescent="0.35">
      <c r="C39" s="136">
        <v>30</v>
      </c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"/>
      <c r="Q39" s="1"/>
      <c r="R39" s="1"/>
      <c r="S39" s="1"/>
      <c r="T39" s="1"/>
      <c r="U39" s="1"/>
      <c r="V39" s="1"/>
      <c r="W39" s="1"/>
    </row>
    <row r="40" spans="3:23" ht="18" x14ac:dyDescent="0.35">
      <c r="C40" s="136">
        <v>31</v>
      </c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1"/>
      <c r="Q40" s="1"/>
      <c r="R40" s="1"/>
      <c r="S40" s="1"/>
      <c r="T40" s="1"/>
      <c r="U40" s="1"/>
      <c r="V40" s="1"/>
      <c r="W40" s="1"/>
    </row>
    <row r="41" spans="3:23" ht="18" x14ac:dyDescent="0.35">
      <c r="C41" s="136">
        <v>32</v>
      </c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1"/>
      <c r="Q41" s="1"/>
      <c r="R41" s="1"/>
      <c r="S41" s="1"/>
      <c r="T41" s="1"/>
      <c r="U41" s="1"/>
      <c r="V41" s="1"/>
      <c r="W41" s="1"/>
    </row>
    <row r="42" spans="3:23" ht="18" x14ac:dyDescent="0.35">
      <c r="C42" s="136">
        <v>33</v>
      </c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1"/>
      <c r="Q42" s="1"/>
      <c r="R42" s="1"/>
      <c r="S42" s="1"/>
      <c r="T42" s="1"/>
      <c r="U42" s="1"/>
      <c r="V42" s="1"/>
      <c r="W42" s="1"/>
    </row>
    <row r="43" spans="3:23" ht="18" x14ac:dyDescent="0.35">
      <c r="C43" s="136">
        <v>34</v>
      </c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1"/>
      <c r="Q43" s="1"/>
      <c r="R43" s="1"/>
      <c r="S43" s="1"/>
      <c r="T43" s="1"/>
      <c r="U43" s="1"/>
      <c r="V43" s="1"/>
      <c r="W43" s="1"/>
    </row>
    <row r="44" spans="3:23" ht="18" x14ac:dyDescent="0.35">
      <c r="C44" s="136">
        <v>35</v>
      </c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1"/>
      <c r="Q44" s="1"/>
      <c r="R44" s="1"/>
      <c r="S44" s="1"/>
      <c r="T44" s="1"/>
      <c r="U44" s="1"/>
      <c r="V44" s="1"/>
      <c r="W44" s="1"/>
    </row>
    <row r="45" spans="3:23" ht="18" x14ac:dyDescent="0.35">
      <c r="C45" s="136">
        <v>36</v>
      </c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1"/>
      <c r="Q45" s="1"/>
      <c r="R45" s="1"/>
      <c r="S45" s="1"/>
      <c r="T45" s="1"/>
      <c r="U45" s="1"/>
      <c r="V45" s="1"/>
      <c r="W45" s="1"/>
    </row>
    <row r="46" spans="3:23" ht="18" x14ac:dyDescent="0.35">
      <c r="C46" s="136">
        <v>37</v>
      </c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1"/>
      <c r="Q46" s="1"/>
      <c r="R46" s="1"/>
      <c r="S46" s="1"/>
      <c r="T46" s="1"/>
      <c r="U46" s="1"/>
      <c r="V46" s="1"/>
      <c r="W46" s="1"/>
    </row>
    <row r="47" spans="3:23" ht="18" x14ac:dyDescent="0.35">
      <c r="C47" s="136">
        <v>38</v>
      </c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1"/>
      <c r="Q47" s="1"/>
      <c r="R47" s="1"/>
      <c r="S47" s="1"/>
      <c r="T47" s="1"/>
      <c r="U47" s="1"/>
      <c r="V47" s="1"/>
      <c r="W47" s="1"/>
    </row>
    <row r="48" spans="3:23" ht="18" x14ac:dyDescent="0.35">
      <c r="C48" s="136">
        <v>39</v>
      </c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1"/>
      <c r="Q48" s="1"/>
      <c r="R48" s="1"/>
      <c r="S48" s="1"/>
      <c r="T48" s="1"/>
      <c r="U48" s="1"/>
      <c r="V48" s="1"/>
      <c r="W48" s="1"/>
    </row>
    <row r="49" spans="3:23" ht="18" x14ac:dyDescent="0.35">
      <c r="C49" s="136">
        <v>40</v>
      </c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1"/>
      <c r="Q49" s="1"/>
      <c r="R49" s="1"/>
      <c r="S49" s="1"/>
      <c r="T49" s="1"/>
      <c r="U49" s="1"/>
      <c r="V49" s="1"/>
      <c r="W49" s="1"/>
    </row>
    <row r="50" spans="3:23" ht="18" x14ac:dyDescent="0.35">
      <c r="C50" s="136">
        <v>41</v>
      </c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1"/>
      <c r="Q50" s="1"/>
      <c r="R50" s="1"/>
      <c r="S50" s="1"/>
      <c r="T50" s="1"/>
      <c r="U50" s="1"/>
      <c r="V50" s="1"/>
      <c r="W50" s="1"/>
    </row>
    <row r="51" spans="3:23" ht="18" x14ac:dyDescent="0.35">
      <c r="C51" s="136">
        <v>42</v>
      </c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1"/>
      <c r="Q51" s="1"/>
      <c r="R51" s="1"/>
      <c r="S51" s="1"/>
      <c r="T51" s="1"/>
      <c r="U51" s="1"/>
      <c r="V51" s="1"/>
      <c r="W51" s="1"/>
    </row>
    <row r="52" spans="3:23" ht="18" x14ac:dyDescent="0.35">
      <c r="C52" s="136">
        <v>43</v>
      </c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1"/>
      <c r="Q52" s="1"/>
      <c r="R52" s="1"/>
      <c r="S52" s="1"/>
      <c r="T52" s="1"/>
      <c r="U52" s="1"/>
      <c r="V52" s="1"/>
      <c r="W52" s="1"/>
    </row>
    <row r="53" spans="3:23" ht="18" x14ac:dyDescent="0.35">
      <c r="C53" s="136">
        <v>44</v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</row>
    <row r="54" spans="3:23" ht="18" x14ac:dyDescent="0.35">
      <c r="C54" s="136">
        <v>45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</row>
    <row r="55" spans="3:23" ht="18" x14ac:dyDescent="0.35">
      <c r="C55" s="136">
        <v>46</v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</row>
  </sheetData>
  <mergeCells count="10">
    <mergeCell ref="A1:B9"/>
    <mergeCell ref="C2:D4"/>
    <mergeCell ref="H8:K8"/>
    <mergeCell ref="C7:C8"/>
    <mergeCell ref="O7:U8"/>
    <mergeCell ref="V7:V9"/>
    <mergeCell ref="W7:W9"/>
    <mergeCell ref="D7:G8"/>
    <mergeCell ref="H7:N7"/>
    <mergeCell ref="M8:N8"/>
  </mergeCells>
  <conditionalFormatting sqref="H10:N197">
    <cfRule type="containsText" dxfId="11" priority="5" operator="containsText" text="OUI">
      <formula>NOT(ISERROR(SEARCH("OUI",H10)))</formula>
    </cfRule>
    <cfRule type="containsText" dxfId="10" priority="6" operator="containsText" text="NON">
      <formula>NOT(ISERROR(SEARCH("NON",H10)))</formula>
    </cfRule>
  </conditionalFormatting>
  <conditionalFormatting sqref="D9:U9">
    <cfRule type="expression" dxfId="9" priority="4">
      <formula>MOD(_xludf.COLUMN(),2)=0</formula>
    </cfRule>
  </conditionalFormatting>
  <conditionalFormatting sqref="V7:W7">
    <cfRule type="expression" dxfId="8" priority="3">
      <formula>MOD(_xludf.COLUMN(),2)=0</formula>
    </cfRule>
  </conditionalFormatting>
  <conditionalFormatting sqref="C10:C55">
    <cfRule type="dataBar" priority="2">
      <dataBar>
        <cfvo type="min"/>
        <cfvo type="max"/>
        <color theme="5" tint="-0.249977111117893"/>
      </dataBar>
      <extLst>
        <ext xmlns:x14="http://schemas.microsoft.com/office/spreadsheetml/2009/9/main" uri="{B025F937-C7B1-47D3-B67F-A62EFF666E3E}">
          <x14:id>{261F2EC8-5463-4438-928D-938C9473FDB2}</x14:id>
        </ext>
      </extLst>
    </cfRule>
  </conditionalFormatting>
  <conditionalFormatting sqref="D10:W55">
    <cfRule type="expression" dxfId="7" priority="1">
      <formula>MOD(ROW(),2)=0</formula>
    </cfRule>
  </conditionalFormatting>
  <dataValidations count="1">
    <dataValidation type="list" allowBlank="1" showInputMessage="1" showErrorMessage="1" sqref="H10:N197" xr:uid="{73895E6C-95F4-4C93-8886-7D164E884454}">
      <formula1>"OUI,NON"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61F2EC8-5463-4438-928D-938C9473FDB2}">
            <x14:dataBar minLength="0" maxLength="100" border="1" gradient="0" direction="leftToRight">
              <x14:cfvo type="autoMin"/>
              <x14:cfvo type="autoMax"/>
              <x14:borderColor rgb="FF000000"/>
              <x14:negativeFillColor rgb="FFFF0000"/>
              <x14:axisColor rgb="FF000000"/>
            </x14:dataBar>
          </x14:cfRule>
          <xm:sqref>C10:C55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C4:H200"/>
  <sheetViews>
    <sheetView zoomScale="90" zoomScaleNormal="90" workbookViewId="0">
      <selection activeCell="I10" sqref="I10"/>
    </sheetView>
  </sheetViews>
  <sheetFormatPr baseColWidth="10" defaultRowHeight="15.6" x14ac:dyDescent="0.3"/>
  <cols>
    <col min="3" max="3" width="36.3984375" customWidth="1"/>
    <col min="4" max="4" width="19.5" customWidth="1"/>
    <col min="5" max="5" width="18.19921875" customWidth="1"/>
    <col min="6" max="6" width="21.59765625" customWidth="1"/>
    <col min="7" max="7" width="27" customWidth="1"/>
    <col min="8" max="8" width="19.296875" customWidth="1"/>
  </cols>
  <sheetData>
    <row r="4" spans="3:8" x14ac:dyDescent="0.3">
      <c r="C4" s="36" t="s">
        <v>217</v>
      </c>
      <c r="D4" s="36"/>
      <c r="E4" s="36"/>
      <c r="F4" s="13"/>
      <c r="G4" s="13"/>
      <c r="H4" s="13"/>
    </row>
    <row r="5" spans="3:8" ht="16.2" thickBot="1" x14ac:dyDescent="0.35">
      <c r="C5" s="14" t="s">
        <v>218</v>
      </c>
      <c r="D5" s="15" t="s">
        <v>143</v>
      </c>
      <c r="E5" s="15" t="s">
        <v>144</v>
      </c>
      <c r="F5" s="16" t="s">
        <v>159</v>
      </c>
      <c r="G5" s="15" t="s">
        <v>157</v>
      </c>
      <c r="H5" s="15" t="s">
        <v>158</v>
      </c>
    </row>
    <row r="6" spans="3:8" x14ac:dyDescent="0.3">
      <c r="C6" s="17" t="s">
        <v>44</v>
      </c>
      <c r="D6" s="18" t="s">
        <v>145</v>
      </c>
      <c r="E6" s="19" t="s">
        <v>45</v>
      </c>
      <c r="F6" s="19" t="s">
        <v>46</v>
      </c>
      <c r="G6" s="20"/>
      <c r="H6" s="21"/>
    </row>
    <row r="7" spans="3:8" x14ac:dyDescent="0.3">
      <c r="C7" s="22" t="s">
        <v>47</v>
      </c>
      <c r="D7" s="23" t="s">
        <v>48</v>
      </c>
      <c r="E7" s="23" t="s">
        <v>49</v>
      </c>
      <c r="F7" s="23" t="s">
        <v>50</v>
      </c>
      <c r="G7" s="13"/>
      <c r="H7" s="24"/>
    </row>
    <row r="8" spans="3:8" ht="20.399999999999999" x14ac:dyDescent="0.3">
      <c r="C8" s="22" t="s">
        <v>51</v>
      </c>
      <c r="D8" s="23" t="s">
        <v>52</v>
      </c>
      <c r="E8" s="23" t="s">
        <v>53</v>
      </c>
      <c r="F8" s="23" t="s">
        <v>54</v>
      </c>
      <c r="G8" s="13"/>
      <c r="H8" s="24"/>
    </row>
    <row r="9" spans="3:8" x14ac:dyDescent="0.3">
      <c r="C9" s="22" t="s">
        <v>55</v>
      </c>
      <c r="D9" s="23" t="s">
        <v>56</v>
      </c>
      <c r="E9" s="23" t="s">
        <v>57</v>
      </c>
      <c r="F9" s="23" t="s">
        <v>58</v>
      </c>
      <c r="G9" s="13"/>
      <c r="H9" s="24"/>
    </row>
    <row r="10" spans="3:8" ht="20.399999999999999" x14ac:dyDescent="0.3">
      <c r="C10" s="22" t="s">
        <v>59</v>
      </c>
      <c r="D10" s="23" t="s">
        <v>60</v>
      </c>
      <c r="E10" s="23" t="s">
        <v>61</v>
      </c>
      <c r="F10" s="23" t="s">
        <v>62</v>
      </c>
      <c r="G10" s="13"/>
      <c r="H10" s="24"/>
    </row>
    <row r="11" spans="3:8" x14ac:dyDescent="0.3">
      <c r="C11" s="22" t="s">
        <v>63</v>
      </c>
      <c r="D11" s="23" t="s">
        <v>64</v>
      </c>
      <c r="E11" s="23" t="s">
        <v>65</v>
      </c>
      <c r="F11" s="23" t="s">
        <v>66</v>
      </c>
      <c r="G11" s="13"/>
      <c r="H11" s="24"/>
    </row>
    <row r="12" spans="3:8" x14ac:dyDescent="0.3">
      <c r="C12" s="22" t="s">
        <v>67</v>
      </c>
      <c r="D12" s="23" t="s">
        <v>68</v>
      </c>
      <c r="E12" s="23" t="s">
        <v>69</v>
      </c>
      <c r="F12" s="23" t="s">
        <v>70</v>
      </c>
      <c r="G12" s="13"/>
      <c r="H12" s="24"/>
    </row>
    <row r="13" spans="3:8" ht="20.399999999999999" x14ac:dyDescent="0.3">
      <c r="C13" s="22" t="s">
        <v>71</v>
      </c>
      <c r="D13" s="23" t="s">
        <v>72</v>
      </c>
      <c r="E13" s="23" t="s">
        <v>73</v>
      </c>
      <c r="F13" s="23" t="s">
        <v>74</v>
      </c>
      <c r="G13" s="13"/>
      <c r="H13" s="24"/>
    </row>
    <row r="14" spans="3:8" x14ac:dyDescent="0.3">
      <c r="C14" s="22" t="s">
        <v>75</v>
      </c>
      <c r="D14" s="23" t="s">
        <v>76</v>
      </c>
      <c r="E14" s="23" t="s">
        <v>77</v>
      </c>
      <c r="F14" s="25" t="s">
        <v>146</v>
      </c>
      <c r="G14" s="13"/>
      <c r="H14" s="24"/>
    </row>
    <row r="15" spans="3:8" x14ac:dyDescent="0.3">
      <c r="C15" s="22" t="s">
        <v>78</v>
      </c>
      <c r="D15" s="23" t="s">
        <v>79</v>
      </c>
      <c r="E15" s="23" t="s">
        <v>80</v>
      </c>
      <c r="F15" s="23" t="s">
        <v>81</v>
      </c>
      <c r="G15" s="13"/>
      <c r="H15" s="24"/>
    </row>
    <row r="16" spans="3:8" x14ac:dyDescent="0.3">
      <c r="C16" s="22" t="s">
        <v>82</v>
      </c>
      <c r="D16" s="25" t="s">
        <v>147</v>
      </c>
      <c r="E16" s="23" t="s">
        <v>83</v>
      </c>
      <c r="F16" s="23" t="s">
        <v>84</v>
      </c>
      <c r="G16" s="13"/>
      <c r="H16" s="24"/>
    </row>
    <row r="17" spans="3:8" x14ac:dyDescent="0.3">
      <c r="C17" s="26" t="s">
        <v>148</v>
      </c>
      <c r="D17" s="23" t="s">
        <v>85</v>
      </c>
      <c r="E17" s="23" t="s">
        <v>86</v>
      </c>
      <c r="F17" s="23" t="s">
        <v>87</v>
      </c>
      <c r="G17" s="13"/>
      <c r="H17" s="24"/>
    </row>
    <row r="18" spans="3:8" x14ac:dyDescent="0.3">
      <c r="C18" s="26" t="s">
        <v>149</v>
      </c>
      <c r="D18" s="23" t="s">
        <v>88</v>
      </c>
      <c r="E18" s="23" t="s">
        <v>89</v>
      </c>
      <c r="F18" s="23" t="s">
        <v>90</v>
      </c>
      <c r="G18" s="13"/>
      <c r="H18" s="24"/>
    </row>
    <row r="19" spans="3:8" x14ac:dyDescent="0.3">
      <c r="C19" s="22" t="s">
        <v>91</v>
      </c>
      <c r="D19" s="23" t="s">
        <v>92</v>
      </c>
      <c r="E19" s="23" t="s">
        <v>93</v>
      </c>
      <c r="F19" s="23" t="s">
        <v>94</v>
      </c>
      <c r="G19" s="13"/>
      <c r="H19" s="24"/>
    </row>
    <row r="20" spans="3:8" ht="20.399999999999999" x14ac:dyDescent="0.3">
      <c r="C20" s="22" t="s">
        <v>95</v>
      </c>
      <c r="D20" s="23" t="s">
        <v>96</v>
      </c>
      <c r="E20" s="23" t="s">
        <v>97</v>
      </c>
      <c r="F20" s="23" t="s">
        <v>98</v>
      </c>
      <c r="G20" s="13"/>
      <c r="H20" s="24"/>
    </row>
    <row r="21" spans="3:8" ht="20.399999999999999" x14ac:dyDescent="0.3">
      <c r="C21" s="22" t="s">
        <v>99</v>
      </c>
      <c r="D21" s="23" t="s">
        <v>100</v>
      </c>
      <c r="E21" s="25" t="s">
        <v>150</v>
      </c>
      <c r="F21" s="23" t="s">
        <v>101</v>
      </c>
      <c r="G21" s="13"/>
      <c r="H21" s="24"/>
    </row>
    <row r="22" spans="3:8" x14ac:dyDescent="0.3">
      <c r="C22" s="22" t="s">
        <v>102</v>
      </c>
      <c r="D22" s="23" t="s">
        <v>103</v>
      </c>
      <c r="E22" s="25" t="s">
        <v>151</v>
      </c>
      <c r="F22" s="23" t="s">
        <v>104</v>
      </c>
      <c r="G22" s="13"/>
      <c r="H22" s="24"/>
    </row>
    <row r="23" spans="3:8" ht="20.399999999999999" x14ac:dyDescent="0.3">
      <c r="C23" s="22" t="s">
        <v>105</v>
      </c>
      <c r="D23" s="23" t="s">
        <v>106</v>
      </c>
      <c r="E23" s="23" t="s">
        <v>107</v>
      </c>
      <c r="F23" s="25" t="s">
        <v>152</v>
      </c>
      <c r="G23" s="13"/>
      <c r="H23" s="24"/>
    </row>
    <row r="24" spans="3:8" x14ac:dyDescent="0.3">
      <c r="C24" s="22" t="s">
        <v>108</v>
      </c>
      <c r="D24" s="23" t="s">
        <v>109</v>
      </c>
      <c r="E24" s="23" t="s">
        <v>110</v>
      </c>
      <c r="F24" s="23" t="s">
        <v>111</v>
      </c>
      <c r="G24" s="13"/>
      <c r="H24" s="24"/>
    </row>
    <row r="25" spans="3:8" x14ac:dyDescent="0.3">
      <c r="C25" s="22" t="s">
        <v>112</v>
      </c>
      <c r="D25" s="23" t="s">
        <v>113</v>
      </c>
      <c r="E25" s="23" t="s">
        <v>114</v>
      </c>
      <c r="F25" s="23" t="s">
        <v>115</v>
      </c>
      <c r="G25" s="13"/>
      <c r="H25" s="24"/>
    </row>
    <row r="26" spans="3:8" x14ac:dyDescent="0.3">
      <c r="C26" s="27"/>
      <c r="D26" s="23" t="s">
        <v>116</v>
      </c>
      <c r="E26" s="23" t="s">
        <v>117</v>
      </c>
      <c r="F26" s="23" t="s">
        <v>118</v>
      </c>
      <c r="G26" s="13"/>
      <c r="H26" s="24"/>
    </row>
    <row r="27" spans="3:8" x14ac:dyDescent="0.3">
      <c r="C27" s="27"/>
      <c r="D27" s="23" t="s">
        <v>119</v>
      </c>
      <c r="E27" s="23" t="s">
        <v>120</v>
      </c>
      <c r="F27" s="23" t="s">
        <v>121</v>
      </c>
      <c r="G27" s="13"/>
      <c r="H27" s="24"/>
    </row>
    <row r="28" spans="3:8" x14ac:dyDescent="0.3">
      <c r="C28" s="27"/>
      <c r="D28" s="23" t="s">
        <v>122</v>
      </c>
      <c r="E28" s="23" t="s">
        <v>123</v>
      </c>
      <c r="F28" s="23" t="s">
        <v>124</v>
      </c>
      <c r="G28" s="13"/>
      <c r="H28" s="24"/>
    </row>
    <row r="29" spans="3:8" x14ac:dyDescent="0.3">
      <c r="C29" s="27"/>
      <c r="D29" s="23" t="s">
        <v>125</v>
      </c>
      <c r="E29" s="23" t="s">
        <v>126</v>
      </c>
      <c r="F29" s="23" t="s">
        <v>127</v>
      </c>
      <c r="G29" s="13"/>
      <c r="H29" s="24"/>
    </row>
    <row r="30" spans="3:8" x14ac:dyDescent="0.3">
      <c r="C30" s="27"/>
      <c r="D30" s="23" t="s">
        <v>128</v>
      </c>
      <c r="E30" s="23" t="s">
        <v>129</v>
      </c>
      <c r="F30" s="23" t="s">
        <v>130</v>
      </c>
      <c r="G30" s="13"/>
      <c r="H30" s="24"/>
    </row>
    <row r="31" spans="3:8" x14ac:dyDescent="0.3">
      <c r="C31" s="27"/>
      <c r="D31" s="23" t="s">
        <v>131</v>
      </c>
      <c r="E31" s="23" t="s">
        <v>132</v>
      </c>
      <c r="F31" s="23" t="s">
        <v>133</v>
      </c>
      <c r="G31" s="13"/>
      <c r="H31" s="24"/>
    </row>
    <row r="32" spans="3:8" x14ac:dyDescent="0.3">
      <c r="C32" s="27"/>
      <c r="D32" s="23" t="s">
        <v>134</v>
      </c>
      <c r="E32" s="23" t="s">
        <v>135</v>
      </c>
      <c r="F32" s="23" t="s">
        <v>136</v>
      </c>
      <c r="G32" s="13"/>
      <c r="H32" s="24"/>
    </row>
    <row r="33" spans="3:8" x14ac:dyDescent="0.3">
      <c r="C33" s="28"/>
      <c r="D33" s="29"/>
      <c r="E33" s="23" t="s">
        <v>137</v>
      </c>
      <c r="F33" s="23" t="s">
        <v>138</v>
      </c>
      <c r="G33" s="13"/>
      <c r="H33" s="24"/>
    </row>
    <row r="34" spans="3:8" x14ac:dyDescent="0.3">
      <c r="C34" s="28"/>
      <c r="D34" s="29"/>
      <c r="E34" s="23" t="s">
        <v>139</v>
      </c>
      <c r="F34" s="23" t="s">
        <v>140</v>
      </c>
      <c r="G34" s="13"/>
      <c r="H34" s="24"/>
    </row>
    <row r="35" spans="3:8" x14ac:dyDescent="0.3">
      <c r="C35" s="27"/>
      <c r="D35" s="30"/>
      <c r="E35" s="30"/>
      <c r="F35" s="23" t="s">
        <v>141</v>
      </c>
      <c r="G35" s="13"/>
      <c r="H35" s="24"/>
    </row>
    <row r="36" spans="3:8" x14ac:dyDescent="0.3">
      <c r="C36" s="27"/>
      <c r="D36" s="30"/>
      <c r="E36" s="30"/>
      <c r="F36" s="25" t="s">
        <v>153</v>
      </c>
      <c r="G36" s="13"/>
      <c r="H36" s="24"/>
    </row>
    <row r="37" spans="3:8" x14ac:dyDescent="0.3">
      <c r="C37" s="27"/>
      <c r="D37" s="30"/>
      <c r="E37" s="30"/>
      <c r="F37" s="23" t="s">
        <v>142</v>
      </c>
      <c r="G37" s="13"/>
      <c r="H37" s="24"/>
    </row>
    <row r="38" spans="3:8" x14ac:dyDescent="0.3">
      <c r="C38" s="7"/>
      <c r="H38" s="6"/>
    </row>
    <row r="39" spans="3:8" x14ac:dyDescent="0.3">
      <c r="C39" s="7"/>
      <c r="H39" s="6"/>
    </row>
    <row r="40" spans="3:8" x14ac:dyDescent="0.3">
      <c r="C40" s="7"/>
      <c r="H40" s="6"/>
    </row>
    <row r="41" spans="3:8" x14ac:dyDescent="0.3">
      <c r="C41" s="7"/>
      <c r="H41" s="6"/>
    </row>
    <row r="42" spans="3:8" x14ac:dyDescent="0.3">
      <c r="C42" s="7"/>
      <c r="H42" s="6"/>
    </row>
    <row r="43" spans="3:8" x14ac:dyDescent="0.3">
      <c r="C43" s="7"/>
      <c r="H43" s="6"/>
    </row>
    <row r="44" spans="3:8" x14ac:dyDescent="0.3">
      <c r="C44" s="7"/>
      <c r="H44" s="6"/>
    </row>
    <row r="45" spans="3:8" x14ac:dyDescent="0.3">
      <c r="C45" s="7"/>
      <c r="H45" s="6"/>
    </row>
    <row r="46" spans="3:8" x14ac:dyDescent="0.3">
      <c r="C46" s="7"/>
      <c r="H46" s="6"/>
    </row>
    <row r="47" spans="3:8" x14ac:dyDescent="0.3">
      <c r="C47" s="7"/>
      <c r="H47" s="6"/>
    </row>
    <row r="48" spans="3:8" x14ac:dyDescent="0.3">
      <c r="C48" s="7"/>
      <c r="H48" s="6"/>
    </row>
    <row r="49" spans="3:8" x14ac:dyDescent="0.3">
      <c r="C49" s="7"/>
      <c r="H49" s="6"/>
    </row>
    <row r="50" spans="3:8" x14ac:dyDescent="0.3">
      <c r="C50" s="7"/>
      <c r="H50" s="6"/>
    </row>
    <row r="51" spans="3:8" x14ac:dyDescent="0.3">
      <c r="C51" s="7"/>
      <c r="H51" s="6"/>
    </row>
    <row r="52" spans="3:8" x14ac:dyDescent="0.3">
      <c r="C52" s="7"/>
      <c r="H52" s="6"/>
    </row>
    <row r="53" spans="3:8" x14ac:dyDescent="0.3">
      <c r="C53" s="7"/>
      <c r="H53" s="6"/>
    </row>
    <row r="54" spans="3:8" x14ac:dyDescent="0.3">
      <c r="C54" s="7"/>
      <c r="H54" s="6"/>
    </row>
    <row r="55" spans="3:8" x14ac:dyDescent="0.3">
      <c r="C55" s="7"/>
      <c r="H55" s="6"/>
    </row>
    <row r="56" spans="3:8" x14ac:dyDescent="0.3">
      <c r="C56" s="7"/>
      <c r="H56" s="6"/>
    </row>
    <row r="57" spans="3:8" x14ac:dyDescent="0.3">
      <c r="C57" s="7"/>
      <c r="H57" s="6"/>
    </row>
    <row r="58" spans="3:8" x14ac:dyDescent="0.3">
      <c r="C58" s="7"/>
      <c r="H58" s="6"/>
    </row>
    <row r="59" spans="3:8" x14ac:dyDescent="0.3">
      <c r="C59" s="7"/>
      <c r="H59" s="6"/>
    </row>
    <row r="60" spans="3:8" x14ac:dyDescent="0.3">
      <c r="C60" s="7"/>
      <c r="H60" s="6"/>
    </row>
    <row r="61" spans="3:8" x14ac:dyDescent="0.3">
      <c r="C61" s="7"/>
      <c r="H61" s="6"/>
    </row>
    <row r="62" spans="3:8" x14ac:dyDescent="0.3">
      <c r="C62" s="7"/>
      <c r="H62" s="6"/>
    </row>
    <row r="63" spans="3:8" x14ac:dyDescent="0.3">
      <c r="C63" s="7"/>
      <c r="H63" s="6"/>
    </row>
    <row r="64" spans="3:8" x14ac:dyDescent="0.3">
      <c r="C64" s="7"/>
      <c r="H64" s="6"/>
    </row>
    <row r="65" spans="3:8" x14ac:dyDescent="0.3">
      <c r="C65" s="7"/>
      <c r="H65" s="6"/>
    </row>
    <row r="66" spans="3:8" x14ac:dyDescent="0.3">
      <c r="C66" s="7"/>
      <c r="H66" s="6"/>
    </row>
    <row r="67" spans="3:8" x14ac:dyDescent="0.3">
      <c r="C67" s="7"/>
      <c r="H67" s="6"/>
    </row>
    <row r="68" spans="3:8" x14ac:dyDescent="0.3">
      <c r="C68" s="7"/>
      <c r="H68" s="6"/>
    </row>
    <row r="69" spans="3:8" x14ac:dyDescent="0.3">
      <c r="C69" s="7"/>
      <c r="H69" s="6"/>
    </row>
    <row r="70" spans="3:8" x14ac:dyDescent="0.3">
      <c r="C70" s="7"/>
      <c r="H70" s="6"/>
    </row>
    <row r="71" spans="3:8" x14ac:dyDescent="0.3">
      <c r="C71" s="7"/>
      <c r="H71" s="6"/>
    </row>
    <row r="72" spans="3:8" x14ac:dyDescent="0.3">
      <c r="C72" s="7"/>
      <c r="H72" s="6"/>
    </row>
    <row r="73" spans="3:8" x14ac:dyDescent="0.3">
      <c r="C73" s="7"/>
      <c r="H73" s="6"/>
    </row>
    <row r="74" spans="3:8" x14ac:dyDescent="0.3">
      <c r="C74" s="7"/>
      <c r="H74" s="6"/>
    </row>
    <row r="75" spans="3:8" x14ac:dyDescent="0.3">
      <c r="C75" s="7"/>
      <c r="H75" s="6"/>
    </row>
    <row r="76" spans="3:8" x14ac:dyDescent="0.3">
      <c r="C76" s="7"/>
      <c r="H76" s="6"/>
    </row>
    <row r="77" spans="3:8" x14ac:dyDescent="0.3">
      <c r="C77" s="7"/>
      <c r="H77" s="6"/>
    </row>
    <row r="78" spans="3:8" x14ac:dyDescent="0.3">
      <c r="C78" s="7"/>
      <c r="H78" s="6"/>
    </row>
    <row r="79" spans="3:8" x14ac:dyDescent="0.3">
      <c r="C79" s="7"/>
      <c r="H79" s="6"/>
    </row>
    <row r="80" spans="3:8" x14ac:dyDescent="0.3">
      <c r="C80" s="7"/>
      <c r="H80" s="6"/>
    </row>
    <row r="81" spans="3:8" x14ac:dyDescent="0.3">
      <c r="C81" s="7"/>
      <c r="H81" s="6"/>
    </row>
    <row r="82" spans="3:8" x14ac:dyDescent="0.3">
      <c r="C82" s="7"/>
      <c r="H82" s="6"/>
    </row>
    <row r="83" spans="3:8" x14ac:dyDescent="0.3">
      <c r="C83" s="7"/>
      <c r="H83" s="6"/>
    </row>
    <row r="84" spans="3:8" x14ac:dyDescent="0.3">
      <c r="C84" s="7"/>
      <c r="H84" s="6"/>
    </row>
    <row r="85" spans="3:8" x14ac:dyDescent="0.3">
      <c r="C85" s="7"/>
      <c r="H85" s="6"/>
    </row>
    <row r="86" spans="3:8" x14ac:dyDescent="0.3">
      <c r="C86" s="7"/>
      <c r="H86" s="6"/>
    </row>
    <row r="87" spans="3:8" x14ac:dyDescent="0.3">
      <c r="C87" s="7"/>
      <c r="H87" s="6"/>
    </row>
    <row r="88" spans="3:8" x14ac:dyDescent="0.3">
      <c r="C88" s="7"/>
      <c r="H88" s="6"/>
    </row>
    <row r="89" spans="3:8" x14ac:dyDescent="0.3">
      <c r="C89" s="7"/>
      <c r="H89" s="6"/>
    </row>
    <row r="90" spans="3:8" x14ac:dyDescent="0.3">
      <c r="C90" s="7"/>
      <c r="H90" s="6"/>
    </row>
    <row r="91" spans="3:8" x14ac:dyDescent="0.3">
      <c r="C91" s="7"/>
      <c r="H91" s="6"/>
    </row>
    <row r="92" spans="3:8" x14ac:dyDescent="0.3">
      <c r="C92" s="7"/>
      <c r="H92" s="6"/>
    </row>
    <row r="93" spans="3:8" x14ac:dyDescent="0.3">
      <c r="C93" s="7"/>
      <c r="H93" s="6"/>
    </row>
    <row r="94" spans="3:8" x14ac:dyDescent="0.3">
      <c r="C94" s="7"/>
      <c r="H94" s="6"/>
    </row>
    <row r="95" spans="3:8" x14ac:dyDescent="0.3">
      <c r="C95" s="7"/>
      <c r="H95" s="6"/>
    </row>
    <row r="96" spans="3:8" x14ac:dyDescent="0.3">
      <c r="C96" s="7"/>
      <c r="H96" s="6"/>
    </row>
    <row r="97" spans="3:8" x14ac:dyDescent="0.3">
      <c r="C97" s="7"/>
      <c r="H97" s="6"/>
    </row>
    <row r="98" spans="3:8" x14ac:dyDescent="0.3">
      <c r="C98" s="7"/>
      <c r="H98" s="6"/>
    </row>
    <row r="99" spans="3:8" x14ac:dyDescent="0.3">
      <c r="C99" s="7"/>
      <c r="H99" s="6"/>
    </row>
    <row r="100" spans="3:8" x14ac:dyDescent="0.3">
      <c r="C100" s="7"/>
      <c r="H100" s="6"/>
    </row>
    <row r="101" spans="3:8" x14ac:dyDescent="0.3">
      <c r="C101" s="7"/>
      <c r="H101" s="6"/>
    </row>
    <row r="102" spans="3:8" x14ac:dyDescent="0.3">
      <c r="C102" s="7"/>
      <c r="H102" s="6"/>
    </row>
    <row r="103" spans="3:8" x14ac:dyDescent="0.3">
      <c r="C103" s="7"/>
      <c r="H103" s="6"/>
    </row>
    <row r="104" spans="3:8" x14ac:dyDescent="0.3">
      <c r="C104" s="7"/>
      <c r="H104" s="6"/>
    </row>
    <row r="105" spans="3:8" x14ac:dyDescent="0.3">
      <c r="C105" s="7"/>
      <c r="H105" s="6"/>
    </row>
    <row r="106" spans="3:8" x14ac:dyDescent="0.3">
      <c r="C106" s="7"/>
      <c r="H106" s="6"/>
    </row>
    <row r="107" spans="3:8" x14ac:dyDescent="0.3">
      <c r="C107" s="7"/>
      <c r="H107" s="6"/>
    </row>
    <row r="108" spans="3:8" x14ac:dyDescent="0.3">
      <c r="C108" s="7"/>
      <c r="H108" s="6"/>
    </row>
    <row r="109" spans="3:8" x14ac:dyDescent="0.3">
      <c r="C109" s="7"/>
      <c r="H109" s="6"/>
    </row>
    <row r="110" spans="3:8" x14ac:dyDescent="0.3">
      <c r="C110" s="7"/>
      <c r="H110" s="6"/>
    </row>
    <row r="111" spans="3:8" x14ac:dyDescent="0.3">
      <c r="C111" s="7"/>
      <c r="H111" s="6"/>
    </row>
    <row r="112" spans="3:8" x14ac:dyDescent="0.3">
      <c r="C112" s="7"/>
      <c r="H112" s="6"/>
    </row>
    <row r="113" spans="3:8" x14ac:dyDescent="0.3">
      <c r="C113" s="7"/>
      <c r="H113" s="6"/>
    </row>
    <row r="114" spans="3:8" x14ac:dyDescent="0.3">
      <c r="C114" s="7"/>
      <c r="H114" s="6"/>
    </row>
    <row r="115" spans="3:8" x14ac:dyDescent="0.3">
      <c r="C115" s="7"/>
      <c r="H115" s="6"/>
    </row>
    <row r="116" spans="3:8" x14ac:dyDescent="0.3">
      <c r="C116" s="7"/>
      <c r="H116" s="6"/>
    </row>
    <row r="117" spans="3:8" x14ac:dyDescent="0.3">
      <c r="C117" s="7"/>
      <c r="H117" s="6"/>
    </row>
    <row r="118" spans="3:8" x14ac:dyDescent="0.3">
      <c r="C118" s="7"/>
      <c r="H118" s="6"/>
    </row>
    <row r="119" spans="3:8" x14ac:dyDescent="0.3">
      <c r="C119" s="7"/>
      <c r="H119" s="6"/>
    </row>
    <row r="120" spans="3:8" x14ac:dyDescent="0.3">
      <c r="C120" s="7"/>
      <c r="H120" s="6"/>
    </row>
    <row r="121" spans="3:8" x14ac:dyDescent="0.3">
      <c r="C121" s="7"/>
      <c r="H121" s="6"/>
    </row>
    <row r="122" spans="3:8" x14ac:dyDescent="0.3">
      <c r="C122" s="7"/>
      <c r="H122" s="6"/>
    </row>
    <row r="123" spans="3:8" x14ac:dyDescent="0.3">
      <c r="C123" s="7"/>
      <c r="H123" s="6"/>
    </row>
    <row r="124" spans="3:8" x14ac:dyDescent="0.3">
      <c r="C124" s="7"/>
      <c r="H124" s="6"/>
    </row>
    <row r="125" spans="3:8" x14ac:dyDescent="0.3">
      <c r="C125" s="7"/>
      <c r="H125" s="6"/>
    </row>
    <row r="126" spans="3:8" x14ac:dyDescent="0.3">
      <c r="C126" s="7"/>
      <c r="H126" s="6"/>
    </row>
    <row r="127" spans="3:8" x14ac:dyDescent="0.3">
      <c r="C127" s="7"/>
      <c r="H127" s="6"/>
    </row>
    <row r="128" spans="3:8" x14ac:dyDescent="0.3">
      <c r="C128" s="7"/>
      <c r="H128" s="6"/>
    </row>
    <row r="129" spans="3:8" x14ac:dyDescent="0.3">
      <c r="C129" s="7"/>
      <c r="H129" s="6"/>
    </row>
    <row r="130" spans="3:8" x14ac:dyDescent="0.3">
      <c r="C130" s="7"/>
      <c r="H130" s="6"/>
    </row>
    <row r="131" spans="3:8" x14ac:dyDescent="0.3">
      <c r="C131" s="7"/>
      <c r="H131" s="6"/>
    </row>
    <row r="132" spans="3:8" x14ac:dyDescent="0.3">
      <c r="C132" s="7"/>
      <c r="H132" s="6"/>
    </row>
    <row r="133" spans="3:8" x14ac:dyDescent="0.3">
      <c r="C133" s="7"/>
      <c r="H133" s="6"/>
    </row>
    <row r="134" spans="3:8" x14ac:dyDescent="0.3">
      <c r="C134" s="7"/>
      <c r="H134" s="6"/>
    </row>
    <row r="135" spans="3:8" x14ac:dyDescent="0.3">
      <c r="C135" s="7"/>
      <c r="H135" s="6"/>
    </row>
    <row r="136" spans="3:8" x14ac:dyDescent="0.3">
      <c r="C136" s="7"/>
      <c r="H136" s="6"/>
    </row>
    <row r="137" spans="3:8" x14ac:dyDescent="0.3">
      <c r="C137" s="7"/>
      <c r="H137" s="6"/>
    </row>
    <row r="138" spans="3:8" x14ac:dyDescent="0.3">
      <c r="C138" s="7"/>
      <c r="H138" s="6"/>
    </row>
    <row r="139" spans="3:8" x14ac:dyDescent="0.3">
      <c r="C139" s="7"/>
      <c r="H139" s="6"/>
    </row>
    <row r="140" spans="3:8" x14ac:dyDescent="0.3">
      <c r="C140" s="7"/>
      <c r="H140" s="6"/>
    </row>
    <row r="141" spans="3:8" x14ac:dyDescent="0.3">
      <c r="C141" s="7"/>
      <c r="H141" s="6"/>
    </row>
    <row r="142" spans="3:8" x14ac:dyDescent="0.3">
      <c r="C142" s="7"/>
      <c r="H142" s="6"/>
    </row>
    <row r="143" spans="3:8" x14ac:dyDescent="0.3">
      <c r="C143" s="7"/>
      <c r="H143" s="6"/>
    </row>
    <row r="144" spans="3:8" x14ac:dyDescent="0.3">
      <c r="C144" s="7"/>
      <c r="H144" s="6"/>
    </row>
    <row r="145" spans="3:8" x14ac:dyDescent="0.3">
      <c r="C145" s="7"/>
      <c r="H145" s="6"/>
    </row>
    <row r="146" spans="3:8" x14ac:dyDescent="0.3">
      <c r="C146" s="7"/>
      <c r="H146" s="6"/>
    </row>
    <row r="147" spans="3:8" x14ac:dyDescent="0.3">
      <c r="C147" s="7"/>
      <c r="H147" s="6"/>
    </row>
    <row r="148" spans="3:8" x14ac:dyDescent="0.3">
      <c r="C148" s="7"/>
      <c r="H148" s="6"/>
    </row>
    <row r="149" spans="3:8" x14ac:dyDescent="0.3">
      <c r="C149" s="7"/>
      <c r="H149" s="6"/>
    </row>
    <row r="150" spans="3:8" x14ac:dyDescent="0.3">
      <c r="C150" s="7"/>
      <c r="H150" s="6"/>
    </row>
    <row r="151" spans="3:8" x14ac:dyDescent="0.3">
      <c r="C151" s="7"/>
      <c r="H151" s="6"/>
    </row>
    <row r="152" spans="3:8" x14ac:dyDescent="0.3">
      <c r="C152" s="7"/>
      <c r="H152" s="6"/>
    </row>
    <row r="153" spans="3:8" x14ac:dyDescent="0.3">
      <c r="C153" s="7"/>
      <c r="H153" s="6"/>
    </row>
    <row r="154" spans="3:8" x14ac:dyDescent="0.3">
      <c r="C154" s="7"/>
      <c r="H154" s="6"/>
    </row>
    <row r="155" spans="3:8" x14ac:dyDescent="0.3">
      <c r="C155" s="7"/>
      <c r="H155" s="6"/>
    </row>
    <row r="156" spans="3:8" x14ac:dyDescent="0.3">
      <c r="C156" s="7"/>
      <c r="H156" s="6"/>
    </row>
    <row r="157" spans="3:8" x14ac:dyDescent="0.3">
      <c r="C157" s="7"/>
      <c r="H157" s="6"/>
    </row>
    <row r="158" spans="3:8" x14ac:dyDescent="0.3">
      <c r="C158" s="7"/>
      <c r="H158" s="6"/>
    </row>
    <row r="159" spans="3:8" x14ac:dyDescent="0.3">
      <c r="C159" s="7"/>
      <c r="H159" s="6"/>
    </row>
    <row r="160" spans="3:8" x14ac:dyDescent="0.3">
      <c r="C160" s="7"/>
      <c r="H160" s="6"/>
    </row>
    <row r="161" spans="3:8" x14ac:dyDescent="0.3">
      <c r="C161" s="7"/>
      <c r="H161" s="6"/>
    </row>
    <row r="162" spans="3:8" x14ac:dyDescent="0.3">
      <c r="C162" s="7"/>
      <c r="H162" s="6"/>
    </row>
    <row r="163" spans="3:8" x14ac:dyDescent="0.3">
      <c r="C163" s="7"/>
      <c r="H163" s="6"/>
    </row>
    <row r="164" spans="3:8" x14ac:dyDescent="0.3">
      <c r="C164" s="7"/>
      <c r="H164" s="6"/>
    </row>
    <row r="165" spans="3:8" x14ac:dyDescent="0.3">
      <c r="C165" s="7"/>
      <c r="H165" s="6"/>
    </row>
    <row r="166" spans="3:8" x14ac:dyDescent="0.3">
      <c r="C166" s="7"/>
      <c r="H166" s="6"/>
    </row>
    <row r="167" spans="3:8" x14ac:dyDescent="0.3">
      <c r="C167" s="7"/>
      <c r="H167" s="6"/>
    </row>
    <row r="168" spans="3:8" x14ac:dyDescent="0.3">
      <c r="C168" s="7"/>
      <c r="H168" s="6"/>
    </row>
    <row r="169" spans="3:8" x14ac:dyDescent="0.3">
      <c r="C169" s="7"/>
      <c r="H169" s="6"/>
    </row>
    <row r="170" spans="3:8" x14ac:dyDescent="0.3">
      <c r="C170" s="7"/>
      <c r="H170" s="6"/>
    </row>
    <row r="171" spans="3:8" x14ac:dyDescent="0.3">
      <c r="C171" s="7"/>
      <c r="H171" s="6"/>
    </row>
    <row r="172" spans="3:8" x14ac:dyDescent="0.3">
      <c r="C172" s="7"/>
      <c r="H172" s="6"/>
    </row>
    <row r="173" spans="3:8" x14ac:dyDescent="0.3">
      <c r="C173" s="7"/>
      <c r="H173" s="6"/>
    </row>
    <row r="174" spans="3:8" x14ac:dyDescent="0.3">
      <c r="C174" s="7"/>
      <c r="H174" s="6"/>
    </row>
    <row r="175" spans="3:8" x14ac:dyDescent="0.3">
      <c r="C175" s="7"/>
      <c r="H175" s="6"/>
    </row>
    <row r="176" spans="3:8" x14ac:dyDescent="0.3">
      <c r="C176" s="7"/>
      <c r="H176" s="6"/>
    </row>
    <row r="177" spans="3:8" x14ac:dyDescent="0.3">
      <c r="C177" s="7"/>
      <c r="H177" s="6"/>
    </row>
    <row r="178" spans="3:8" x14ac:dyDescent="0.3">
      <c r="C178" s="7"/>
      <c r="H178" s="6"/>
    </row>
    <row r="179" spans="3:8" x14ac:dyDescent="0.3">
      <c r="C179" s="7"/>
      <c r="H179" s="6"/>
    </row>
    <row r="180" spans="3:8" x14ac:dyDescent="0.3">
      <c r="C180" s="7"/>
      <c r="H180" s="6"/>
    </row>
    <row r="181" spans="3:8" x14ac:dyDescent="0.3">
      <c r="C181" s="7"/>
      <c r="H181" s="6"/>
    </row>
    <row r="182" spans="3:8" x14ac:dyDescent="0.3">
      <c r="C182" s="7"/>
      <c r="H182" s="6"/>
    </row>
    <row r="183" spans="3:8" x14ac:dyDescent="0.3">
      <c r="C183" s="7"/>
      <c r="H183" s="6"/>
    </row>
    <row r="184" spans="3:8" x14ac:dyDescent="0.3">
      <c r="C184" s="7"/>
      <c r="H184" s="6"/>
    </row>
    <row r="185" spans="3:8" x14ac:dyDescent="0.3">
      <c r="C185" s="7"/>
      <c r="H185" s="6"/>
    </row>
    <row r="186" spans="3:8" x14ac:dyDescent="0.3">
      <c r="C186" s="7"/>
      <c r="H186" s="6"/>
    </row>
    <row r="187" spans="3:8" x14ac:dyDescent="0.3">
      <c r="C187" s="7"/>
      <c r="H187" s="6"/>
    </row>
    <row r="188" spans="3:8" x14ac:dyDescent="0.3">
      <c r="C188" s="7"/>
      <c r="H188" s="6"/>
    </row>
    <row r="189" spans="3:8" x14ac:dyDescent="0.3">
      <c r="C189" s="7"/>
      <c r="H189" s="6"/>
    </row>
    <row r="190" spans="3:8" x14ac:dyDescent="0.3">
      <c r="C190" s="7"/>
      <c r="H190" s="6"/>
    </row>
    <row r="191" spans="3:8" x14ac:dyDescent="0.3">
      <c r="C191" s="7"/>
      <c r="H191" s="6"/>
    </row>
    <row r="192" spans="3:8" x14ac:dyDescent="0.3">
      <c r="C192" s="7"/>
      <c r="H192" s="6"/>
    </row>
    <row r="193" spans="3:8" x14ac:dyDescent="0.3">
      <c r="C193" s="7"/>
      <c r="H193" s="6"/>
    </row>
    <row r="194" spans="3:8" x14ac:dyDescent="0.3">
      <c r="C194" s="7"/>
      <c r="H194" s="6"/>
    </row>
    <row r="195" spans="3:8" x14ac:dyDescent="0.3">
      <c r="C195" s="7"/>
      <c r="H195" s="6"/>
    </row>
    <row r="196" spans="3:8" x14ac:dyDescent="0.3">
      <c r="C196" s="7"/>
      <c r="H196" s="6"/>
    </row>
    <row r="197" spans="3:8" x14ac:dyDescent="0.3">
      <c r="C197" s="7"/>
      <c r="H197" s="6"/>
    </row>
    <row r="198" spans="3:8" x14ac:dyDescent="0.3">
      <c r="C198" s="7"/>
      <c r="H198" s="6"/>
    </row>
    <row r="199" spans="3:8" x14ac:dyDescent="0.3">
      <c r="C199" s="7"/>
      <c r="H199" s="6"/>
    </row>
    <row r="200" spans="3:8" ht="16.2" thickBot="1" x14ac:dyDescent="0.35">
      <c r="C200" s="8"/>
      <c r="D200" s="9"/>
      <c r="E200" s="9"/>
      <c r="F200" s="9"/>
      <c r="G200" s="9"/>
      <c r="H200" s="10"/>
    </row>
  </sheetData>
  <mergeCells count="1">
    <mergeCell ref="C4:E4"/>
  </mergeCells>
  <dataValidations count="1">
    <dataValidation type="list" allowBlank="1" showInputMessage="1" showErrorMessage="1" sqref="C26" xr:uid="{8C56B3EC-CFDB-452D-BFCB-E44A9FADEE20}">
      <formula1>$C$6:$C$200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5" tint="-0.249977111117893"/>
  </sheetPr>
  <dimension ref="A1:N56"/>
  <sheetViews>
    <sheetView showGridLines="0" showRowColHeaders="0" zoomScale="70" zoomScaleNormal="70" workbookViewId="0">
      <selection sqref="A1:B9"/>
    </sheetView>
  </sheetViews>
  <sheetFormatPr baseColWidth="10" defaultRowHeight="15.6" x14ac:dyDescent="0.3"/>
  <cols>
    <col min="3" max="3" width="21.3984375" customWidth="1"/>
    <col min="4" max="4" width="20.796875" customWidth="1"/>
    <col min="5" max="5" width="34.796875" bestFit="1" customWidth="1"/>
    <col min="6" max="6" width="15.796875" customWidth="1"/>
    <col min="7" max="7" width="20.796875" customWidth="1"/>
    <col min="8" max="8" width="29.59765625" bestFit="1" customWidth="1"/>
    <col min="9" max="9" width="31.296875" bestFit="1" customWidth="1"/>
    <col min="10" max="10" width="28.09765625" bestFit="1" customWidth="1"/>
    <col min="11" max="11" width="21" customWidth="1"/>
    <col min="12" max="12" width="21.8984375" bestFit="1" customWidth="1"/>
    <col min="13" max="13" width="14.69921875" customWidth="1"/>
    <col min="14" max="14" width="23.5" customWidth="1"/>
  </cols>
  <sheetData>
    <row r="1" spans="1:14" ht="15.6" customHeight="1" x14ac:dyDescent="0.3">
      <c r="A1" s="35"/>
      <c r="B1" s="35"/>
      <c r="D1" s="64"/>
    </row>
    <row r="2" spans="1:14" ht="15.6" customHeight="1" x14ac:dyDescent="0.3">
      <c r="A2" s="35"/>
      <c r="B2" s="35"/>
      <c r="C2" s="105" t="s">
        <v>154</v>
      </c>
      <c r="D2" s="105"/>
    </row>
    <row r="3" spans="1:14" ht="15.6" customHeight="1" x14ac:dyDescent="0.3">
      <c r="A3" s="35"/>
      <c r="B3" s="35"/>
      <c r="C3" s="105"/>
      <c r="D3" s="105"/>
    </row>
    <row r="4" spans="1:14" ht="15.6" customHeight="1" x14ac:dyDescent="0.3">
      <c r="A4" s="35"/>
      <c r="B4" s="35"/>
      <c r="C4" s="105"/>
      <c r="D4" s="105"/>
    </row>
    <row r="5" spans="1:14" ht="15.6" customHeight="1" x14ac:dyDescent="0.3">
      <c r="A5" s="35"/>
      <c r="B5" s="35"/>
      <c r="C5" s="64"/>
      <c r="D5" s="64"/>
    </row>
    <row r="6" spans="1:14" x14ac:dyDescent="0.3">
      <c r="A6" s="35"/>
      <c r="B6" s="35"/>
    </row>
    <row r="7" spans="1:14" ht="31.8" thickBot="1" x14ac:dyDescent="0.65">
      <c r="A7" s="35"/>
      <c r="B7" s="35"/>
      <c r="D7" s="137" t="s">
        <v>232</v>
      </c>
      <c r="E7" s="137"/>
      <c r="F7" s="137"/>
      <c r="G7" s="137"/>
      <c r="H7" s="137"/>
      <c r="I7" s="137"/>
      <c r="J7" s="137"/>
      <c r="K7" s="137"/>
      <c r="L7" s="137"/>
      <c r="M7" s="137"/>
      <c r="N7" s="137"/>
    </row>
    <row r="8" spans="1:14" x14ac:dyDescent="0.3">
      <c r="A8" s="35"/>
      <c r="B8" s="35"/>
      <c r="D8" s="122" t="s">
        <v>161</v>
      </c>
      <c r="E8" s="123"/>
      <c r="F8" s="123"/>
      <c r="G8" s="126"/>
      <c r="H8" s="123" t="s">
        <v>26</v>
      </c>
      <c r="I8" s="123"/>
      <c r="J8" s="123"/>
      <c r="K8" s="123"/>
      <c r="L8" s="123"/>
      <c r="M8" s="126"/>
      <c r="N8" s="133" t="s">
        <v>34</v>
      </c>
    </row>
    <row r="9" spans="1:14" ht="16.2" thickBot="1" x14ac:dyDescent="0.35">
      <c r="A9" s="35"/>
      <c r="B9" s="35"/>
      <c r="D9" s="124"/>
      <c r="E9" s="125"/>
      <c r="F9" s="125"/>
      <c r="G9" s="127"/>
      <c r="H9" s="125"/>
      <c r="I9" s="125"/>
      <c r="J9" s="125"/>
      <c r="K9" s="125"/>
      <c r="L9" s="125"/>
      <c r="M9" s="127"/>
      <c r="N9" s="134"/>
    </row>
    <row r="10" spans="1:14" ht="24" thickBot="1" x14ac:dyDescent="0.5">
      <c r="C10" s="141" t="s">
        <v>231</v>
      </c>
      <c r="D10" s="128" t="s">
        <v>0</v>
      </c>
      <c r="E10" s="129" t="s">
        <v>1</v>
      </c>
      <c r="F10" s="129" t="s">
        <v>23</v>
      </c>
      <c r="G10" s="130" t="s">
        <v>24</v>
      </c>
      <c r="H10" s="131" t="s">
        <v>28</v>
      </c>
      <c r="I10" s="129" t="s">
        <v>29</v>
      </c>
      <c r="J10" s="129" t="s">
        <v>30</v>
      </c>
      <c r="K10" s="129" t="s">
        <v>31</v>
      </c>
      <c r="L10" s="132" t="s">
        <v>32</v>
      </c>
      <c r="M10" s="130" t="s">
        <v>33</v>
      </c>
      <c r="N10" s="135"/>
    </row>
    <row r="11" spans="1:14" ht="23.4" x14ac:dyDescent="0.45">
      <c r="C11" s="141">
        <v>1</v>
      </c>
      <c r="D11" s="109" t="str" cm="1">
        <f t="array" ref="D11:G15">_xlfn._xlws.FILTER(Tableau1[[Nom du dossier]:[Dénomination]],Tableau1[[Dossiers choisis ]]="OUI","")</f>
        <v>Jugement</v>
      </c>
      <c r="E11" s="110" t="str">
        <v>Bail prof. profession libérale</v>
      </c>
      <c r="F11" s="111" t="str">
        <v>2Y5Y5</v>
      </c>
      <c r="G11" s="111" t="str">
        <v>informelle</v>
      </c>
      <c r="H11" s="112" t="s">
        <v>195</v>
      </c>
      <c r="I11" s="112" t="s">
        <v>219</v>
      </c>
      <c r="J11" s="112"/>
      <c r="K11" s="112"/>
      <c r="L11" s="112"/>
      <c r="M11" s="113"/>
      <c r="N11" s="114"/>
    </row>
    <row r="12" spans="1:14" ht="23.4" x14ac:dyDescent="0.45">
      <c r="C12" s="141">
        <v>2</v>
      </c>
      <c r="D12" s="115" t="str">
        <v>Dévelopement</v>
      </c>
      <c r="E12" s="100" t="str">
        <v>Cession droit au bail</v>
      </c>
      <c r="F12" s="99" t="str">
        <v>O4JRP</v>
      </c>
      <c r="G12" s="99" t="str">
        <v>indéterminée</v>
      </c>
      <c r="H12" s="108" t="s">
        <v>196</v>
      </c>
      <c r="I12" s="108"/>
      <c r="J12" s="108" t="s">
        <v>211</v>
      </c>
      <c r="K12" s="108"/>
      <c r="L12" s="108"/>
      <c r="M12" s="103"/>
      <c r="N12" s="60"/>
    </row>
    <row r="13" spans="1:14" ht="23.4" x14ac:dyDescent="0.45">
      <c r="C13" s="141">
        <v>3</v>
      </c>
      <c r="D13" s="115" t="str">
        <v>Audience</v>
      </c>
      <c r="E13" s="100" t="str">
        <v>Cession droit présentation clientèle</v>
      </c>
      <c r="F13" s="99" t="str">
        <v>5B5Y254Y</v>
      </c>
      <c r="G13" s="99" t="str">
        <v>pontuelle</v>
      </c>
      <c r="H13" s="106" t="s">
        <v>162</v>
      </c>
      <c r="I13" s="106" t="s">
        <v>220</v>
      </c>
      <c r="J13" s="106" t="s">
        <v>212</v>
      </c>
      <c r="K13" s="106"/>
      <c r="L13" s="106" t="s">
        <v>199</v>
      </c>
      <c r="M13" s="107"/>
      <c r="N13" s="60"/>
    </row>
    <row r="14" spans="1:14" ht="23.4" x14ac:dyDescent="0.45">
      <c r="C14" s="141">
        <v>4</v>
      </c>
      <c r="D14" s="115" t="str">
        <v>Jugement</v>
      </c>
      <c r="E14" s="100" t="str">
        <v>Cession fonds - Droit au bail</v>
      </c>
      <c r="F14" s="99" t="str">
        <v>BU26U6U</v>
      </c>
      <c r="G14" s="99" t="str">
        <v>informelle</v>
      </c>
      <c r="H14" s="108" t="s">
        <v>162</v>
      </c>
      <c r="I14" s="108" t="s">
        <v>197</v>
      </c>
      <c r="J14" s="108" t="s">
        <v>198</v>
      </c>
      <c r="K14" s="108"/>
      <c r="L14" s="108"/>
      <c r="M14" s="103"/>
      <c r="N14" s="60"/>
    </row>
    <row r="15" spans="1:14" ht="23.4" x14ac:dyDescent="0.45">
      <c r="C15" s="141">
        <v>5</v>
      </c>
      <c r="D15" s="115" t="str">
        <v>Compétence</v>
      </c>
      <c r="E15" s="100" t="str">
        <v>Constitution de sociétéS</v>
      </c>
      <c r="F15" s="99" t="str">
        <v>56UB6U</v>
      </c>
      <c r="G15" s="99" t="str">
        <v>formelle</v>
      </c>
      <c r="H15" s="106"/>
      <c r="I15" s="106"/>
      <c r="J15" s="106"/>
      <c r="K15" s="106"/>
      <c r="L15" s="106"/>
      <c r="M15" s="107"/>
      <c r="N15" s="60"/>
    </row>
    <row r="16" spans="1:14" ht="23.4" x14ac:dyDescent="0.45">
      <c r="C16" s="141">
        <v>6</v>
      </c>
      <c r="D16" s="116"/>
      <c r="E16" s="99"/>
      <c r="F16" s="99"/>
      <c r="G16" s="99"/>
      <c r="H16" s="108"/>
      <c r="I16" s="108"/>
      <c r="J16" s="108"/>
      <c r="K16" s="108"/>
      <c r="L16" s="108"/>
      <c r="M16" s="103"/>
      <c r="N16" s="60"/>
    </row>
    <row r="17" spans="3:14" ht="23.4" x14ac:dyDescent="0.45">
      <c r="C17" s="141">
        <v>7</v>
      </c>
      <c r="D17" s="116"/>
      <c r="E17" s="99"/>
      <c r="F17" s="99"/>
      <c r="G17" s="99"/>
      <c r="H17" s="106"/>
      <c r="I17" s="106"/>
      <c r="J17" s="106"/>
      <c r="K17" s="106"/>
      <c r="L17" s="106"/>
      <c r="M17" s="107"/>
      <c r="N17" s="60"/>
    </row>
    <row r="18" spans="3:14" ht="23.4" x14ac:dyDescent="0.45">
      <c r="C18" s="141">
        <v>8</v>
      </c>
      <c r="D18" s="116"/>
      <c r="E18" s="99"/>
      <c r="F18" s="99"/>
      <c r="G18" s="99"/>
      <c r="H18" s="108"/>
      <c r="I18" s="108"/>
      <c r="J18" s="108"/>
      <c r="K18" s="108"/>
      <c r="L18" s="108"/>
      <c r="M18" s="103"/>
      <c r="N18" s="60"/>
    </row>
    <row r="19" spans="3:14" ht="23.4" x14ac:dyDescent="0.45">
      <c r="C19" s="141">
        <v>9</v>
      </c>
      <c r="D19" s="116"/>
      <c r="E19" s="99"/>
      <c r="F19" s="99"/>
      <c r="G19" s="99"/>
      <c r="H19" s="106"/>
      <c r="I19" s="106"/>
      <c r="J19" s="106"/>
      <c r="K19" s="106"/>
      <c r="L19" s="106"/>
      <c r="M19" s="107"/>
      <c r="N19" s="60"/>
    </row>
    <row r="20" spans="3:14" ht="23.4" x14ac:dyDescent="0.45">
      <c r="C20" s="141">
        <v>10</v>
      </c>
      <c r="D20" s="116"/>
      <c r="E20" s="99"/>
      <c r="F20" s="99"/>
      <c r="G20" s="99"/>
      <c r="H20" s="108"/>
      <c r="I20" s="108"/>
      <c r="J20" s="108"/>
      <c r="K20" s="108"/>
      <c r="L20" s="108"/>
      <c r="M20" s="103"/>
      <c r="N20" s="60"/>
    </row>
    <row r="21" spans="3:14" ht="23.4" x14ac:dyDescent="0.45">
      <c r="C21" s="141">
        <v>11</v>
      </c>
      <c r="D21" s="115"/>
      <c r="E21" s="99"/>
      <c r="F21" s="99"/>
      <c r="G21" s="99"/>
      <c r="H21" s="106"/>
      <c r="I21" s="106"/>
      <c r="J21" s="106"/>
      <c r="K21" s="106"/>
      <c r="L21" s="106"/>
      <c r="M21" s="107"/>
      <c r="N21" s="60"/>
    </row>
    <row r="22" spans="3:14" ht="23.4" x14ac:dyDescent="0.45">
      <c r="C22" s="141">
        <v>12</v>
      </c>
      <c r="D22" s="115"/>
      <c r="E22" s="99"/>
      <c r="F22" s="99"/>
      <c r="G22" s="99"/>
      <c r="H22" s="108"/>
      <c r="I22" s="108"/>
      <c r="J22" s="108"/>
      <c r="K22" s="108"/>
      <c r="L22" s="108"/>
      <c r="M22" s="103"/>
      <c r="N22" s="60"/>
    </row>
    <row r="23" spans="3:14" ht="23.4" x14ac:dyDescent="0.45">
      <c r="C23" s="141">
        <v>13</v>
      </c>
      <c r="D23" s="115"/>
      <c r="E23" s="99"/>
      <c r="F23" s="99"/>
      <c r="G23" s="99"/>
      <c r="H23" s="106"/>
      <c r="I23" s="106"/>
      <c r="J23" s="106"/>
      <c r="K23" s="106"/>
      <c r="L23" s="106"/>
      <c r="M23" s="107"/>
      <c r="N23" s="60"/>
    </row>
    <row r="24" spans="3:14" ht="23.4" x14ac:dyDescent="0.45">
      <c r="C24" s="141">
        <v>14</v>
      </c>
      <c r="D24" s="115"/>
      <c r="E24" s="99"/>
      <c r="F24" s="99"/>
      <c r="G24" s="99"/>
      <c r="H24" s="108"/>
      <c r="I24" s="108"/>
      <c r="J24" s="108"/>
      <c r="K24" s="108"/>
      <c r="L24" s="108"/>
      <c r="M24" s="103"/>
      <c r="N24" s="60"/>
    </row>
    <row r="25" spans="3:14" ht="23.4" x14ac:dyDescent="0.45">
      <c r="C25" s="141">
        <v>15</v>
      </c>
      <c r="D25" s="115"/>
      <c r="E25" s="99"/>
      <c r="F25" s="99"/>
      <c r="G25" s="99"/>
      <c r="H25" s="106"/>
      <c r="I25" s="106"/>
      <c r="J25" s="106"/>
      <c r="K25" s="106"/>
      <c r="L25" s="106"/>
      <c r="M25" s="107"/>
      <c r="N25" s="60"/>
    </row>
    <row r="26" spans="3:14" ht="23.4" x14ac:dyDescent="0.45">
      <c r="C26" s="141">
        <v>16</v>
      </c>
      <c r="D26" s="115"/>
      <c r="E26" s="99"/>
      <c r="F26" s="99"/>
      <c r="G26" s="99"/>
      <c r="H26" s="108"/>
      <c r="I26" s="108"/>
      <c r="J26" s="108"/>
      <c r="K26" s="108"/>
      <c r="L26" s="108"/>
      <c r="M26" s="103"/>
      <c r="N26" s="60"/>
    </row>
    <row r="27" spans="3:14" ht="23.4" x14ac:dyDescent="0.45">
      <c r="C27" s="141">
        <v>17</v>
      </c>
      <c r="D27" s="115"/>
      <c r="E27" s="99"/>
      <c r="F27" s="99"/>
      <c r="G27" s="99"/>
      <c r="H27" s="106"/>
      <c r="I27" s="106"/>
      <c r="J27" s="106"/>
      <c r="K27" s="106"/>
      <c r="L27" s="106"/>
      <c r="M27" s="107"/>
      <c r="N27" s="60"/>
    </row>
    <row r="28" spans="3:14" ht="23.4" x14ac:dyDescent="0.45">
      <c r="C28" s="141">
        <v>18</v>
      </c>
      <c r="D28" s="115"/>
      <c r="E28" s="99"/>
      <c r="F28" s="99"/>
      <c r="G28" s="99"/>
      <c r="H28" s="108"/>
      <c r="I28" s="108"/>
      <c r="J28" s="108"/>
      <c r="K28" s="108"/>
      <c r="L28" s="108"/>
      <c r="M28" s="103"/>
      <c r="N28" s="60"/>
    </row>
    <row r="29" spans="3:14" ht="23.4" x14ac:dyDescent="0.45">
      <c r="C29" s="141">
        <v>19</v>
      </c>
      <c r="D29" s="115"/>
      <c r="E29" s="99"/>
      <c r="F29" s="99"/>
      <c r="G29" s="99"/>
      <c r="H29" s="106"/>
      <c r="I29" s="106"/>
      <c r="J29" s="106"/>
      <c r="K29" s="106"/>
      <c r="L29" s="106"/>
      <c r="M29" s="107"/>
      <c r="N29" s="60"/>
    </row>
    <row r="30" spans="3:14" ht="23.4" x14ac:dyDescent="0.45">
      <c r="C30" s="141">
        <v>20</v>
      </c>
      <c r="D30" s="115"/>
      <c r="E30" s="99"/>
      <c r="F30" s="99"/>
      <c r="G30" s="99"/>
      <c r="H30" s="108"/>
      <c r="I30" s="108"/>
      <c r="J30" s="108"/>
      <c r="K30" s="108"/>
      <c r="L30" s="108"/>
      <c r="M30" s="103"/>
      <c r="N30" s="60"/>
    </row>
    <row r="31" spans="3:14" ht="23.4" x14ac:dyDescent="0.45">
      <c r="C31" s="141">
        <v>21</v>
      </c>
      <c r="D31" s="115"/>
      <c r="E31" s="99"/>
      <c r="F31" s="99"/>
      <c r="G31" s="99"/>
      <c r="H31" s="106"/>
      <c r="I31" s="106"/>
      <c r="J31" s="106"/>
      <c r="K31" s="106"/>
      <c r="L31" s="106"/>
      <c r="M31" s="107"/>
      <c r="N31" s="60"/>
    </row>
    <row r="32" spans="3:14" ht="23.4" x14ac:dyDescent="0.45">
      <c r="C32" s="141">
        <v>22</v>
      </c>
      <c r="D32" s="115"/>
      <c r="E32" s="99"/>
      <c r="F32" s="99"/>
      <c r="G32" s="99"/>
      <c r="H32" s="108"/>
      <c r="I32" s="108"/>
      <c r="J32" s="108"/>
      <c r="K32" s="108"/>
      <c r="L32" s="108"/>
      <c r="M32" s="103"/>
      <c r="N32" s="60"/>
    </row>
    <row r="33" spans="3:14" ht="23.4" x14ac:dyDescent="0.45">
      <c r="C33" s="141">
        <v>23</v>
      </c>
      <c r="D33" s="115"/>
      <c r="E33" s="99"/>
      <c r="F33" s="99"/>
      <c r="G33" s="99"/>
      <c r="H33" s="106"/>
      <c r="I33" s="106"/>
      <c r="J33" s="106"/>
      <c r="K33" s="106"/>
      <c r="L33" s="106"/>
      <c r="M33" s="107"/>
      <c r="N33" s="60"/>
    </row>
    <row r="34" spans="3:14" ht="23.4" x14ac:dyDescent="0.45">
      <c r="C34" s="141">
        <v>24</v>
      </c>
      <c r="D34" s="115"/>
      <c r="E34" s="99"/>
      <c r="F34" s="99"/>
      <c r="G34" s="99"/>
      <c r="H34" s="108"/>
      <c r="I34" s="108"/>
      <c r="J34" s="108"/>
      <c r="K34" s="108"/>
      <c r="L34" s="108"/>
      <c r="M34" s="103"/>
      <c r="N34" s="60"/>
    </row>
    <row r="35" spans="3:14" ht="23.4" x14ac:dyDescent="0.45">
      <c r="C35" s="141">
        <v>25</v>
      </c>
      <c r="D35" s="115"/>
      <c r="E35" s="99"/>
      <c r="F35" s="99"/>
      <c r="G35" s="99"/>
      <c r="H35" s="106"/>
      <c r="I35" s="106"/>
      <c r="J35" s="106"/>
      <c r="K35" s="106"/>
      <c r="L35" s="106"/>
      <c r="M35" s="107"/>
      <c r="N35" s="60"/>
    </row>
    <row r="36" spans="3:14" ht="23.4" x14ac:dyDescent="0.45">
      <c r="C36" s="141">
        <v>26</v>
      </c>
      <c r="D36" s="115"/>
      <c r="E36" s="99"/>
      <c r="F36" s="99"/>
      <c r="G36" s="99"/>
      <c r="H36" s="108"/>
      <c r="I36" s="108"/>
      <c r="J36" s="108"/>
      <c r="K36" s="108"/>
      <c r="L36" s="108"/>
      <c r="M36" s="103"/>
      <c r="N36" s="60"/>
    </row>
    <row r="37" spans="3:14" ht="23.4" x14ac:dyDescent="0.45">
      <c r="C37" s="141">
        <v>27</v>
      </c>
      <c r="D37" s="115"/>
      <c r="E37" s="99"/>
      <c r="F37" s="99"/>
      <c r="G37" s="99"/>
      <c r="H37" s="106"/>
      <c r="I37" s="106"/>
      <c r="J37" s="106"/>
      <c r="K37" s="106"/>
      <c r="L37" s="106"/>
      <c r="M37" s="107"/>
      <c r="N37" s="60"/>
    </row>
    <row r="38" spans="3:14" ht="23.4" x14ac:dyDescent="0.45">
      <c r="C38" s="141">
        <v>28</v>
      </c>
      <c r="D38" s="115"/>
      <c r="E38" s="99"/>
      <c r="F38" s="99"/>
      <c r="G38" s="99"/>
      <c r="H38" s="108"/>
      <c r="I38" s="108"/>
      <c r="J38" s="108"/>
      <c r="K38" s="108"/>
      <c r="L38" s="108"/>
      <c r="M38" s="103"/>
      <c r="N38" s="60"/>
    </row>
    <row r="39" spans="3:14" ht="23.4" x14ac:dyDescent="0.45">
      <c r="C39" s="141">
        <v>29</v>
      </c>
      <c r="D39" s="115"/>
      <c r="E39" s="99"/>
      <c r="F39" s="99"/>
      <c r="G39" s="99"/>
      <c r="H39" s="106"/>
      <c r="I39" s="106"/>
      <c r="J39" s="106"/>
      <c r="K39" s="106"/>
      <c r="L39" s="106"/>
      <c r="M39" s="107"/>
      <c r="N39" s="60"/>
    </row>
    <row r="40" spans="3:14" ht="23.4" x14ac:dyDescent="0.45">
      <c r="C40" s="141">
        <v>30</v>
      </c>
      <c r="D40" s="115"/>
      <c r="E40" s="99"/>
      <c r="F40" s="99"/>
      <c r="G40" s="99"/>
      <c r="H40" s="108"/>
      <c r="I40" s="108"/>
      <c r="J40" s="108"/>
      <c r="K40" s="108"/>
      <c r="L40" s="108"/>
      <c r="M40" s="103"/>
      <c r="N40" s="60"/>
    </row>
    <row r="41" spans="3:14" ht="23.4" x14ac:dyDescent="0.45">
      <c r="C41" s="141">
        <v>31</v>
      </c>
      <c r="D41" s="115"/>
      <c r="E41" s="99"/>
      <c r="F41" s="99"/>
      <c r="G41" s="99"/>
      <c r="H41" s="106"/>
      <c r="I41" s="106"/>
      <c r="J41" s="106"/>
      <c r="K41" s="106"/>
      <c r="L41" s="106"/>
      <c r="M41" s="107"/>
      <c r="N41" s="60"/>
    </row>
    <row r="42" spans="3:14" ht="23.4" x14ac:dyDescent="0.45">
      <c r="C42" s="141">
        <v>32</v>
      </c>
      <c r="D42" s="115"/>
      <c r="E42" s="99"/>
      <c r="F42" s="99"/>
      <c r="G42" s="99"/>
      <c r="H42" s="108"/>
      <c r="I42" s="108"/>
      <c r="J42" s="108"/>
      <c r="K42" s="108"/>
      <c r="L42" s="108"/>
      <c r="M42" s="103"/>
      <c r="N42" s="60"/>
    </row>
    <row r="43" spans="3:14" ht="23.4" x14ac:dyDescent="0.45">
      <c r="C43" s="141">
        <v>33</v>
      </c>
      <c r="D43" s="115"/>
      <c r="E43" s="99"/>
      <c r="F43" s="99"/>
      <c r="G43" s="99"/>
      <c r="H43" s="106"/>
      <c r="I43" s="106"/>
      <c r="J43" s="106"/>
      <c r="K43" s="106"/>
      <c r="L43" s="106"/>
      <c r="M43" s="107"/>
      <c r="N43" s="60"/>
    </row>
    <row r="44" spans="3:14" ht="23.4" x14ac:dyDescent="0.45">
      <c r="C44" s="141">
        <v>34</v>
      </c>
      <c r="D44" s="117"/>
      <c r="E44" s="101"/>
      <c r="F44" s="101"/>
      <c r="G44" s="101"/>
      <c r="H44" s="103"/>
      <c r="I44" s="103"/>
      <c r="J44" s="103"/>
      <c r="K44" s="103"/>
      <c r="L44" s="103"/>
      <c r="M44" s="103"/>
      <c r="N44" s="61"/>
    </row>
    <row r="45" spans="3:14" ht="23.4" x14ac:dyDescent="0.45">
      <c r="C45" s="141">
        <v>35</v>
      </c>
      <c r="D45" s="117"/>
      <c r="E45" s="101"/>
      <c r="F45" s="101"/>
      <c r="G45" s="101"/>
      <c r="H45" s="107"/>
      <c r="I45" s="107"/>
      <c r="J45" s="107"/>
      <c r="K45" s="107"/>
      <c r="L45" s="107"/>
      <c r="M45" s="107"/>
      <c r="N45" s="61"/>
    </row>
    <row r="46" spans="3:14" ht="23.4" x14ac:dyDescent="0.45">
      <c r="C46" s="141">
        <v>36</v>
      </c>
      <c r="D46" s="117"/>
      <c r="E46" s="101"/>
      <c r="F46" s="101"/>
      <c r="G46" s="101"/>
      <c r="H46" s="103"/>
      <c r="I46" s="103"/>
      <c r="J46" s="103"/>
      <c r="K46" s="103"/>
      <c r="L46" s="103"/>
      <c r="M46" s="103"/>
      <c r="N46" s="61"/>
    </row>
    <row r="47" spans="3:14" ht="23.4" x14ac:dyDescent="0.45">
      <c r="C47" s="141">
        <v>37</v>
      </c>
      <c r="D47" s="117"/>
      <c r="E47" s="101"/>
      <c r="F47" s="101"/>
      <c r="G47" s="101"/>
      <c r="H47" s="107"/>
      <c r="I47" s="107"/>
      <c r="J47" s="107"/>
      <c r="K47" s="107"/>
      <c r="L47" s="107"/>
      <c r="M47" s="107"/>
      <c r="N47" s="61"/>
    </row>
    <row r="48" spans="3:14" ht="23.4" x14ac:dyDescent="0.45">
      <c r="C48" s="141">
        <v>38</v>
      </c>
      <c r="D48" s="117"/>
      <c r="E48" s="101"/>
      <c r="F48" s="101"/>
      <c r="G48" s="101"/>
      <c r="H48" s="103"/>
      <c r="I48" s="103"/>
      <c r="J48" s="103"/>
      <c r="K48" s="103"/>
      <c r="L48" s="103"/>
      <c r="M48" s="103"/>
      <c r="N48" s="61"/>
    </row>
    <row r="49" spans="3:14" ht="23.4" x14ac:dyDescent="0.45">
      <c r="C49" s="141">
        <v>39</v>
      </c>
      <c r="D49" s="117"/>
      <c r="E49" s="101"/>
      <c r="F49" s="101"/>
      <c r="G49" s="101"/>
      <c r="H49" s="107"/>
      <c r="I49" s="107"/>
      <c r="J49" s="107"/>
      <c r="K49" s="107"/>
      <c r="L49" s="107"/>
      <c r="M49" s="107"/>
      <c r="N49" s="61"/>
    </row>
    <row r="50" spans="3:14" ht="23.4" x14ac:dyDescent="0.45">
      <c r="C50" s="141">
        <v>40</v>
      </c>
      <c r="D50" s="117"/>
      <c r="E50" s="101"/>
      <c r="F50" s="101"/>
      <c r="G50" s="101"/>
      <c r="H50" s="103"/>
      <c r="I50" s="103"/>
      <c r="J50" s="103"/>
      <c r="K50" s="103"/>
      <c r="L50" s="103"/>
      <c r="M50" s="103"/>
      <c r="N50" s="61"/>
    </row>
    <row r="51" spans="3:14" ht="23.4" x14ac:dyDescent="0.45">
      <c r="C51" s="141">
        <v>41</v>
      </c>
      <c r="D51" s="117"/>
      <c r="E51" s="101"/>
      <c r="F51" s="101"/>
      <c r="G51" s="101"/>
      <c r="H51" s="107"/>
      <c r="I51" s="107"/>
      <c r="J51" s="107"/>
      <c r="K51" s="107"/>
      <c r="L51" s="107"/>
      <c r="M51" s="107"/>
      <c r="N51" s="61"/>
    </row>
    <row r="52" spans="3:14" ht="23.4" x14ac:dyDescent="0.45">
      <c r="C52" s="141">
        <v>42</v>
      </c>
      <c r="D52" s="117"/>
      <c r="E52" s="101"/>
      <c r="F52" s="101"/>
      <c r="G52" s="101"/>
      <c r="H52" s="103"/>
      <c r="I52" s="103"/>
      <c r="J52" s="103"/>
      <c r="K52" s="103"/>
      <c r="L52" s="103"/>
      <c r="M52" s="103"/>
      <c r="N52" s="61"/>
    </row>
    <row r="53" spans="3:14" ht="23.4" x14ac:dyDescent="0.45">
      <c r="C53" s="141">
        <v>43</v>
      </c>
      <c r="D53" s="117"/>
      <c r="E53" s="101"/>
      <c r="F53" s="101"/>
      <c r="G53" s="101"/>
      <c r="H53" s="107"/>
      <c r="I53" s="107"/>
      <c r="J53" s="107"/>
      <c r="K53" s="107"/>
      <c r="L53" s="107"/>
      <c r="M53" s="107"/>
      <c r="N53" s="61"/>
    </row>
    <row r="54" spans="3:14" ht="23.4" x14ac:dyDescent="0.45">
      <c r="C54" s="141">
        <v>44</v>
      </c>
      <c r="D54" s="117"/>
      <c r="E54" s="101"/>
      <c r="F54" s="101"/>
      <c r="G54" s="101"/>
      <c r="H54" s="103"/>
      <c r="I54" s="103"/>
      <c r="J54" s="103"/>
      <c r="K54" s="103"/>
      <c r="L54" s="103"/>
      <c r="M54" s="103"/>
      <c r="N54" s="61"/>
    </row>
    <row r="55" spans="3:14" ht="23.4" x14ac:dyDescent="0.45">
      <c r="C55" s="141">
        <v>45</v>
      </c>
      <c r="D55" s="117"/>
      <c r="E55" s="101"/>
      <c r="F55" s="101"/>
      <c r="G55" s="101"/>
      <c r="H55" s="107"/>
      <c r="I55" s="107"/>
      <c r="J55" s="107"/>
      <c r="K55" s="107"/>
      <c r="L55" s="107"/>
      <c r="M55" s="107"/>
      <c r="N55" s="61"/>
    </row>
    <row r="56" spans="3:14" ht="24" thickBot="1" x14ac:dyDescent="0.5">
      <c r="C56" s="141">
        <v>46</v>
      </c>
      <c r="D56" s="62"/>
      <c r="E56" s="4"/>
      <c r="F56" s="4"/>
      <c r="G56" s="4"/>
      <c r="H56" s="4"/>
      <c r="I56" s="4"/>
      <c r="J56" s="4"/>
      <c r="K56" s="4"/>
      <c r="L56" s="4"/>
      <c r="M56" s="4"/>
      <c r="N56" s="63"/>
    </row>
  </sheetData>
  <mergeCells count="6">
    <mergeCell ref="N8:N10"/>
    <mergeCell ref="D8:G9"/>
    <mergeCell ref="A1:B9"/>
    <mergeCell ref="C2:D4"/>
    <mergeCell ref="H8:M9"/>
    <mergeCell ref="D7:N7"/>
  </mergeCells>
  <conditionalFormatting sqref="D10:M55">
    <cfRule type="expression" dxfId="6" priority="5">
      <formula>MOD(_xludf.COLUMN(),2)=0</formula>
    </cfRule>
  </conditionalFormatting>
  <conditionalFormatting sqref="D11:N56">
    <cfRule type="expression" dxfId="5" priority="4">
      <formula>MOD(COLUMN(),2)=0</formula>
    </cfRule>
  </conditionalFormatting>
  <conditionalFormatting sqref="N8">
    <cfRule type="expression" dxfId="4" priority="3">
      <formula>MOD(_xludf.COLUMN(),2)=0</formula>
    </cfRule>
  </conditionalFormatting>
  <conditionalFormatting sqref="C11:C5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{04AD61B6-A81F-46DA-AF18-D8B371078CE6}</x14:id>
        </ext>
      </extLst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4AD61B6-A81F-46DA-AF18-D8B371078CE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C11:C56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39CA7418-B657-49C5-B4B5-403ADCEEEC07}">
          <x14:formula1>
            <xm:f>'3-Référencement missions'!$C$6:$C$200</xm:f>
          </x14:formula1>
          <xm:sqref>H11:H195</xm:sqref>
        </x14:dataValidation>
        <x14:dataValidation type="list" allowBlank="1" showInputMessage="1" showErrorMessage="1" xr:uid="{B1EC2606-2053-4A01-AB96-C63A7E907688}">
          <x14:formula1>
            <xm:f>'3-Référencement missions'!$D$6:$D$200</xm:f>
          </x14:formula1>
          <xm:sqref>I11:I194</xm:sqref>
        </x14:dataValidation>
        <x14:dataValidation type="list" allowBlank="1" showInputMessage="1" showErrorMessage="1" xr:uid="{064A477A-926C-407C-9052-BEC4EF0A5100}">
          <x14:formula1>
            <xm:f>'3-Référencement missions'!$E$6:$E$200</xm:f>
          </x14:formula1>
          <xm:sqref>J11:J194</xm:sqref>
        </x14:dataValidation>
        <x14:dataValidation type="list" allowBlank="1" showInputMessage="1" showErrorMessage="1" xr:uid="{8CDEA003-8A8F-43B0-BE62-BF66E74010BC}">
          <x14:formula1>
            <xm:f>'3-Référencement missions'!$G$6:$G$200</xm:f>
          </x14:formula1>
          <xm:sqref>K11:K194</xm:sqref>
        </x14:dataValidation>
        <x14:dataValidation type="list" allowBlank="1" showInputMessage="1" showErrorMessage="1" xr:uid="{CAF0124A-C8AC-4B7C-A07F-BB71AA894981}">
          <x14:formula1>
            <xm:f>'3-Référencement missions'!$F$6:$F$200</xm:f>
          </x14:formula1>
          <xm:sqref>L11:L194</xm:sqref>
        </x14:dataValidation>
        <x14:dataValidation type="list" allowBlank="1" showInputMessage="1" showErrorMessage="1" xr:uid="{4E7363A5-4D73-469F-AE3C-A58AB6921590}">
          <x14:formula1>
            <xm:f>'3-Référencement missions'!$H$6:$H$200</xm:f>
          </x14:formula1>
          <xm:sqref>M11:M194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5" tint="0.59999389629810485"/>
  </sheetPr>
  <dimension ref="A1:K54"/>
  <sheetViews>
    <sheetView showGridLines="0" showRowColHeaders="0" zoomScale="70" zoomScaleNormal="70" workbookViewId="0">
      <selection activeCell="E7" sqref="E7:K7"/>
    </sheetView>
  </sheetViews>
  <sheetFormatPr baseColWidth="10" defaultRowHeight="15.6" x14ac:dyDescent="0.3"/>
  <cols>
    <col min="2" max="3" width="17.296875" customWidth="1"/>
    <col min="4" max="4" width="25.296875" customWidth="1"/>
    <col min="5" max="5" width="34.09765625" bestFit="1" customWidth="1"/>
    <col min="6" max="6" width="30.59765625" bestFit="1" customWidth="1"/>
    <col min="7" max="7" width="31.09765625" bestFit="1" customWidth="1"/>
    <col min="8" max="8" width="20" customWidth="1"/>
    <col min="9" max="9" width="27.59765625" bestFit="1" customWidth="1"/>
    <col min="10" max="10" width="15.5" customWidth="1"/>
    <col min="11" max="11" width="28.3984375" bestFit="1" customWidth="1"/>
  </cols>
  <sheetData>
    <row r="1" spans="1:11" ht="15.6" customHeight="1" x14ac:dyDescent="0.35">
      <c r="A1" s="35"/>
      <c r="B1" s="35"/>
      <c r="D1" s="104"/>
    </row>
    <row r="2" spans="1:11" ht="15.6" customHeight="1" x14ac:dyDescent="0.3">
      <c r="A2" s="35"/>
      <c r="B2" s="35"/>
      <c r="C2" s="105" t="s">
        <v>154</v>
      </c>
      <c r="D2" s="105"/>
    </row>
    <row r="3" spans="1:11" ht="15.6" customHeight="1" x14ac:dyDescent="0.3">
      <c r="A3" s="35"/>
      <c r="B3" s="35"/>
      <c r="C3" s="105"/>
      <c r="D3" s="105"/>
    </row>
    <row r="4" spans="1:11" ht="15.6" customHeight="1" x14ac:dyDescent="0.3">
      <c r="A4" s="35"/>
      <c r="B4" s="35"/>
      <c r="C4" s="105"/>
      <c r="D4" s="105"/>
    </row>
    <row r="5" spans="1:11" ht="15.6" customHeight="1" x14ac:dyDescent="0.35">
      <c r="A5" s="35"/>
      <c r="B5" s="35"/>
      <c r="C5" s="104"/>
      <c r="D5" s="104"/>
    </row>
    <row r="6" spans="1:11" ht="16.2" thickBot="1" x14ac:dyDescent="0.35">
      <c r="A6" s="35"/>
      <c r="B6" s="35"/>
    </row>
    <row r="7" spans="1:11" ht="16.2" thickBot="1" x14ac:dyDescent="0.35">
      <c r="A7" s="35"/>
      <c r="B7" s="35"/>
      <c r="D7" s="187">
        <f>COUNTA(Tableau4[])</f>
        <v>19</v>
      </c>
      <c r="E7" s="215" t="s">
        <v>27</v>
      </c>
      <c r="F7" s="216"/>
      <c r="G7" s="216"/>
      <c r="H7" s="216"/>
      <c r="I7" s="216"/>
      <c r="J7" s="216"/>
      <c r="K7" s="217"/>
    </row>
    <row r="8" spans="1:11" x14ac:dyDescent="0.3">
      <c r="A8" s="35"/>
      <c r="B8" s="35"/>
      <c r="D8" s="188"/>
      <c r="E8" s="43" t="s">
        <v>28</v>
      </c>
      <c r="F8" s="43" t="s">
        <v>29</v>
      </c>
      <c r="G8" s="43" t="s">
        <v>30</v>
      </c>
      <c r="H8" s="43" t="s">
        <v>31</v>
      </c>
      <c r="I8" s="44" t="s">
        <v>32</v>
      </c>
      <c r="J8" s="43" t="s">
        <v>33</v>
      </c>
      <c r="K8" s="57" t="s">
        <v>34</v>
      </c>
    </row>
    <row r="9" spans="1:11" x14ac:dyDescent="0.3">
      <c r="A9" s="35"/>
      <c r="B9" s="35"/>
      <c r="D9" s="96" t="s">
        <v>35</v>
      </c>
      <c r="E9" s="41" t="s">
        <v>200</v>
      </c>
      <c r="F9" s="1" t="s">
        <v>197</v>
      </c>
      <c r="G9" s="1" t="s">
        <v>209</v>
      </c>
      <c r="H9" s="1"/>
      <c r="I9" s="1" t="s">
        <v>206</v>
      </c>
      <c r="J9" s="1"/>
      <c r="K9" s="56"/>
    </row>
    <row r="10" spans="1:11" x14ac:dyDescent="0.3">
      <c r="D10" s="96"/>
      <c r="E10" s="41" t="s">
        <v>202</v>
      </c>
      <c r="F10" s="1" t="s">
        <v>203</v>
      </c>
      <c r="G10" s="1" t="s">
        <v>214</v>
      </c>
      <c r="H10" s="1"/>
      <c r="I10" s="1"/>
      <c r="J10" s="1"/>
      <c r="K10" s="56"/>
    </row>
    <row r="11" spans="1:11" x14ac:dyDescent="0.3">
      <c r="D11" s="96"/>
      <c r="E11" s="41" t="s">
        <v>162</v>
      </c>
      <c r="F11" s="1" t="s">
        <v>204</v>
      </c>
      <c r="G11" s="1" t="s">
        <v>213</v>
      </c>
      <c r="H11" s="1"/>
      <c r="I11" s="1"/>
      <c r="J11" s="1"/>
      <c r="K11" s="56"/>
    </row>
    <row r="12" spans="1:11" x14ac:dyDescent="0.3">
      <c r="D12" s="96"/>
      <c r="E12" s="41" t="s">
        <v>201</v>
      </c>
      <c r="F12" s="1" t="s">
        <v>205</v>
      </c>
      <c r="G12" s="1" t="s">
        <v>208</v>
      </c>
      <c r="H12" s="1"/>
      <c r="I12" s="1" t="s">
        <v>207</v>
      </c>
      <c r="J12" s="1"/>
      <c r="K12" s="56"/>
    </row>
    <row r="13" spans="1:11" x14ac:dyDescent="0.3">
      <c r="D13" s="96"/>
      <c r="E13" s="41"/>
      <c r="F13" s="1" t="s">
        <v>219</v>
      </c>
      <c r="G13" s="1" t="s">
        <v>215</v>
      </c>
      <c r="H13" s="1"/>
      <c r="I13" s="1"/>
      <c r="J13" s="1"/>
      <c r="K13" s="56"/>
    </row>
    <row r="14" spans="1:11" x14ac:dyDescent="0.3">
      <c r="D14" s="96"/>
      <c r="E14" s="41" t="s">
        <v>149</v>
      </c>
      <c r="F14" s="1" t="s">
        <v>220</v>
      </c>
      <c r="G14" s="1" t="s">
        <v>210</v>
      </c>
      <c r="H14" s="1"/>
      <c r="I14" s="1"/>
      <c r="J14" s="1"/>
      <c r="K14" s="56"/>
    </row>
    <row r="15" spans="1:11" x14ac:dyDescent="0.3">
      <c r="D15" s="96"/>
      <c r="E15" s="41"/>
      <c r="F15" s="1"/>
      <c r="G15" s="1"/>
      <c r="H15" s="1"/>
      <c r="I15" s="1"/>
      <c r="J15" s="1"/>
      <c r="K15" s="56"/>
    </row>
    <row r="16" spans="1:11" x14ac:dyDescent="0.3">
      <c r="D16" s="96"/>
      <c r="E16" s="41"/>
      <c r="F16" s="1"/>
      <c r="G16" s="1"/>
      <c r="H16" s="1"/>
      <c r="I16" s="1"/>
      <c r="J16" s="1"/>
      <c r="K16" s="56"/>
    </row>
    <row r="17" spans="4:11" x14ac:dyDescent="0.3">
      <c r="D17" s="96"/>
      <c r="E17" s="41"/>
      <c r="F17" s="1"/>
      <c r="G17" s="1"/>
      <c r="H17" s="1"/>
      <c r="I17" s="1"/>
      <c r="J17" s="1"/>
      <c r="K17" s="56"/>
    </row>
    <row r="18" spans="4:11" x14ac:dyDescent="0.3">
      <c r="D18" s="96"/>
      <c r="E18" s="41"/>
      <c r="F18" s="1"/>
      <c r="G18" s="1"/>
      <c r="H18" s="1"/>
      <c r="I18" s="1"/>
      <c r="J18" s="1"/>
      <c r="K18" s="56"/>
    </row>
    <row r="19" spans="4:11" x14ac:dyDescent="0.3">
      <c r="D19" s="96"/>
      <c r="E19" s="41"/>
      <c r="F19" s="1"/>
      <c r="G19" s="1"/>
      <c r="H19" s="1"/>
      <c r="I19" s="1"/>
      <c r="J19" s="1"/>
      <c r="K19" s="56"/>
    </row>
    <row r="20" spans="4:11" x14ac:dyDescent="0.3">
      <c r="D20" s="96"/>
      <c r="E20" s="41"/>
      <c r="F20" s="1"/>
      <c r="G20" s="1"/>
      <c r="H20" s="1"/>
      <c r="I20" s="1"/>
      <c r="J20" s="1"/>
      <c r="K20" s="56"/>
    </row>
    <row r="21" spans="4:11" x14ac:dyDescent="0.3">
      <c r="D21" s="96"/>
      <c r="E21" s="41"/>
      <c r="F21" s="1"/>
      <c r="G21" s="1"/>
      <c r="H21" s="1"/>
      <c r="I21" s="1"/>
      <c r="J21" s="1"/>
      <c r="K21" s="56"/>
    </row>
    <row r="22" spans="4:11" x14ac:dyDescent="0.3">
      <c r="D22" s="96"/>
      <c r="E22" s="41"/>
      <c r="F22" s="1"/>
      <c r="G22" s="1"/>
      <c r="H22" s="1"/>
      <c r="I22" s="1"/>
      <c r="J22" s="1"/>
      <c r="K22" s="56"/>
    </row>
    <row r="23" spans="4:11" x14ac:dyDescent="0.3">
      <c r="D23" s="96"/>
      <c r="E23" s="41"/>
      <c r="F23" s="1"/>
      <c r="G23" s="1"/>
      <c r="H23" s="1"/>
      <c r="I23" s="1"/>
      <c r="J23" s="1"/>
      <c r="K23" s="56"/>
    </row>
    <row r="24" spans="4:11" x14ac:dyDescent="0.3">
      <c r="D24" s="96"/>
      <c r="E24" s="41"/>
      <c r="F24" s="1"/>
      <c r="G24" s="1"/>
      <c r="H24" s="1"/>
      <c r="I24" s="1"/>
      <c r="J24" s="1"/>
      <c r="K24" s="56"/>
    </row>
    <row r="25" spans="4:11" x14ac:dyDescent="0.3">
      <c r="D25" s="96"/>
      <c r="E25" s="41"/>
      <c r="F25" s="1"/>
      <c r="G25" s="1"/>
      <c r="H25" s="1"/>
      <c r="I25" s="1"/>
      <c r="J25" s="1"/>
      <c r="K25" s="56"/>
    </row>
    <row r="26" spans="4:11" x14ac:dyDescent="0.3">
      <c r="D26" s="96"/>
      <c r="E26" s="41"/>
      <c r="F26" s="1"/>
      <c r="G26" s="1"/>
      <c r="H26" s="1"/>
      <c r="I26" s="1"/>
      <c r="J26" s="1"/>
      <c r="K26" s="56"/>
    </row>
    <row r="27" spans="4:11" x14ac:dyDescent="0.3">
      <c r="D27" s="96"/>
      <c r="E27" s="41"/>
      <c r="F27" s="1"/>
      <c r="G27" s="1"/>
      <c r="H27" s="1"/>
      <c r="I27" s="1"/>
      <c r="J27" s="1"/>
      <c r="K27" s="56"/>
    </row>
    <row r="28" spans="4:11" x14ac:dyDescent="0.3">
      <c r="D28" s="96"/>
      <c r="E28" s="41"/>
      <c r="F28" s="1"/>
      <c r="G28" s="1"/>
      <c r="H28" s="1"/>
      <c r="I28" s="1"/>
      <c r="J28" s="1"/>
      <c r="K28" s="56"/>
    </row>
    <row r="29" spans="4:11" x14ac:dyDescent="0.3">
      <c r="D29" s="96"/>
      <c r="E29" s="41"/>
      <c r="F29" s="1"/>
      <c r="G29" s="1"/>
      <c r="H29" s="1"/>
      <c r="I29" s="1"/>
      <c r="J29" s="1"/>
      <c r="K29" s="56"/>
    </row>
    <row r="30" spans="4:11" x14ac:dyDescent="0.3">
      <c r="D30" s="96"/>
      <c r="E30" s="41"/>
      <c r="F30" s="1"/>
      <c r="G30" s="1"/>
      <c r="H30" s="1"/>
      <c r="I30" s="1"/>
      <c r="J30" s="1"/>
      <c r="K30" s="56"/>
    </row>
    <row r="31" spans="4:11" ht="16.2" thickBot="1" x14ac:dyDescent="0.35">
      <c r="D31" s="97"/>
      <c r="E31" s="42"/>
      <c r="F31" s="4"/>
      <c r="G31" s="4"/>
      <c r="H31" s="4"/>
      <c r="I31" s="4"/>
      <c r="J31" s="4"/>
      <c r="K31" s="58"/>
    </row>
    <row r="32" spans="4:11" ht="15.6" customHeight="1" x14ac:dyDescent="0.3">
      <c r="D32" s="96" t="s">
        <v>36</v>
      </c>
      <c r="E32" s="40"/>
      <c r="F32" s="3"/>
      <c r="G32" s="3"/>
      <c r="H32" s="3"/>
      <c r="I32" s="3"/>
      <c r="J32" s="3"/>
      <c r="K32" s="39"/>
    </row>
    <row r="33" spans="4:11" ht="15.6" customHeight="1" x14ac:dyDescent="0.3">
      <c r="D33" s="96"/>
      <c r="E33" s="40"/>
      <c r="F33" s="3"/>
      <c r="G33" s="3"/>
      <c r="H33" s="3"/>
      <c r="I33" s="3"/>
      <c r="J33" s="3"/>
      <c r="K33" s="39"/>
    </row>
    <row r="34" spans="4:11" ht="15.6" customHeight="1" x14ac:dyDescent="0.3">
      <c r="D34" s="96"/>
      <c r="E34" s="40"/>
      <c r="F34" s="3"/>
      <c r="G34" s="3"/>
      <c r="H34" s="3"/>
      <c r="I34" s="3"/>
      <c r="J34" s="3"/>
      <c r="K34" s="39"/>
    </row>
    <row r="35" spans="4:11" ht="15.6" customHeight="1" x14ac:dyDescent="0.3">
      <c r="D35" s="96"/>
      <c r="E35" s="40"/>
      <c r="F35" s="3"/>
      <c r="G35" s="3"/>
      <c r="H35" s="3"/>
      <c r="I35" s="3"/>
      <c r="J35" s="3"/>
      <c r="K35" s="39"/>
    </row>
    <row r="36" spans="4:11" ht="15.6" customHeight="1" x14ac:dyDescent="0.3">
      <c r="D36" s="96"/>
      <c r="E36" s="40"/>
      <c r="F36" s="3"/>
      <c r="G36" s="3"/>
      <c r="H36" s="3"/>
      <c r="I36" s="3"/>
      <c r="J36" s="3"/>
      <c r="K36" s="39"/>
    </row>
    <row r="37" spans="4:11" ht="15.6" customHeight="1" x14ac:dyDescent="0.3">
      <c r="D37" s="96"/>
      <c r="E37" s="40"/>
      <c r="F37" s="3"/>
      <c r="G37" s="3"/>
      <c r="H37" s="3"/>
      <c r="I37" s="3"/>
      <c r="J37" s="3"/>
      <c r="K37" s="39"/>
    </row>
    <row r="38" spans="4:11" ht="15.6" customHeight="1" x14ac:dyDescent="0.3">
      <c r="D38" s="96"/>
      <c r="E38" s="40"/>
      <c r="F38" s="3"/>
      <c r="G38" s="3"/>
      <c r="H38" s="3"/>
      <c r="I38" s="3"/>
      <c r="J38" s="3"/>
      <c r="K38" s="39"/>
    </row>
    <row r="39" spans="4:11" x14ac:dyDescent="0.3">
      <c r="D39" s="96"/>
      <c r="E39" s="41"/>
      <c r="F39" s="1"/>
      <c r="G39" s="1"/>
      <c r="H39" s="1"/>
      <c r="I39" s="1"/>
      <c r="J39" s="1"/>
      <c r="K39" s="56"/>
    </row>
    <row r="40" spans="4:11" x14ac:dyDescent="0.3">
      <c r="D40" s="96"/>
      <c r="E40" s="41"/>
      <c r="F40" s="1"/>
      <c r="G40" s="1"/>
      <c r="H40" s="1"/>
      <c r="I40" s="1"/>
      <c r="J40" s="1"/>
      <c r="K40" s="56"/>
    </row>
    <row r="41" spans="4:11" x14ac:dyDescent="0.3">
      <c r="D41" s="96"/>
      <c r="E41" s="41"/>
      <c r="F41" s="1"/>
      <c r="G41" s="1"/>
      <c r="H41" s="1"/>
      <c r="I41" s="1"/>
      <c r="J41" s="1"/>
      <c r="K41" s="56"/>
    </row>
    <row r="42" spans="4:11" x14ac:dyDescent="0.3">
      <c r="D42" s="96"/>
      <c r="E42" s="41"/>
      <c r="F42" s="1"/>
      <c r="G42" s="1"/>
      <c r="H42" s="1"/>
      <c r="I42" s="1"/>
      <c r="J42" s="1"/>
      <c r="K42" s="56"/>
    </row>
    <row r="43" spans="4:11" x14ac:dyDescent="0.3">
      <c r="D43" s="96"/>
      <c r="E43" s="41"/>
      <c r="F43" s="1"/>
      <c r="G43" s="1"/>
      <c r="H43" s="1"/>
      <c r="I43" s="1"/>
      <c r="J43" s="1"/>
      <c r="K43" s="56"/>
    </row>
    <row r="44" spans="4:11" x14ac:dyDescent="0.3">
      <c r="D44" s="96"/>
      <c r="E44" s="41"/>
      <c r="F44" s="1"/>
      <c r="G44" s="1"/>
      <c r="H44" s="1"/>
      <c r="I44" s="1"/>
      <c r="J44" s="1"/>
      <c r="K44" s="56"/>
    </row>
    <row r="45" spans="4:11" x14ac:dyDescent="0.3">
      <c r="D45" s="96"/>
      <c r="E45" s="41"/>
      <c r="F45" s="1"/>
      <c r="G45" s="1"/>
      <c r="H45" s="1"/>
      <c r="I45" s="1"/>
      <c r="J45" s="1"/>
      <c r="K45" s="56"/>
    </row>
    <row r="46" spans="4:11" x14ac:dyDescent="0.3">
      <c r="D46" s="96"/>
      <c r="E46" s="41"/>
      <c r="F46" s="1"/>
      <c r="G46" s="1"/>
      <c r="H46" s="1"/>
      <c r="I46" s="1"/>
      <c r="J46" s="1"/>
      <c r="K46" s="56"/>
    </row>
    <row r="47" spans="4:11" x14ac:dyDescent="0.3">
      <c r="D47" s="96"/>
      <c r="E47" s="41"/>
      <c r="F47" s="1"/>
      <c r="G47" s="1"/>
      <c r="H47" s="1"/>
      <c r="I47" s="1"/>
      <c r="J47" s="1"/>
      <c r="K47" s="56"/>
    </row>
    <row r="48" spans="4:11" x14ac:dyDescent="0.3">
      <c r="D48" s="96"/>
      <c r="E48" s="41"/>
      <c r="F48" s="1"/>
      <c r="G48" s="1"/>
      <c r="H48" s="1"/>
      <c r="I48" s="1"/>
      <c r="J48" s="1"/>
      <c r="K48" s="56"/>
    </row>
    <row r="49" spans="4:11" x14ac:dyDescent="0.3">
      <c r="D49" s="96"/>
      <c r="E49" s="41"/>
      <c r="F49" s="1"/>
      <c r="G49" s="1"/>
      <c r="H49" s="1"/>
      <c r="I49" s="1"/>
      <c r="J49" s="1"/>
      <c r="K49" s="56"/>
    </row>
    <row r="50" spans="4:11" x14ac:dyDescent="0.3">
      <c r="D50" s="96"/>
      <c r="E50" s="41"/>
      <c r="F50" s="1"/>
      <c r="G50" s="1"/>
      <c r="H50" s="1"/>
      <c r="I50" s="1"/>
      <c r="J50" s="1"/>
      <c r="K50" s="56"/>
    </row>
    <row r="51" spans="4:11" x14ac:dyDescent="0.3">
      <c r="D51" s="96"/>
      <c r="E51" s="41"/>
      <c r="F51" s="1"/>
      <c r="G51" s="1"/>
      <c r="H51" s="1"/>
      <c r="I51" s="1"/>
      <c r="J51" s="1"/>
      <c r="K51" s="56"/>
    </row>
    <row r="52" spans="4:11" x14ac:dyDescent="0.3">
      <c r="D52" s="96"/>
      <c r="E52" s="41"/>
      <c r="F52" s="1"/>
      <c r="G52" s="1"/>
      <c r="H52" s="1"/>
      <c r="I52" s="1"/>
      <c r="J52" s="1"/>
      <c r="K52" s="56"/>
    </row>
    <row r="53" spans="4:11" x14ac:dyDescent="0.3">
      <c r="D53" s="96"/>
      <c r="E53" s="41"/>
      <c r="F53" s="1"/>
      <c r="G53" s="1"/>
      <c r="H53" s="1"/>
      <c r="I53" s="1"/>
      <c r="J53" s="1"/>
      <c r="K53" s="56"/>
    </row>
    <row r="54" spans="4:11" x14ac:dyDescent="0.3">
      <c r="D54" s="96"/>
      <c r="E54" s="38"/>
      <c r="F54" s="95"/>
      <c r="G54" s="95"/>
      <c r="H54" s="95"/>
      <c r="I54" s="95"/>
      <c r="J54" s="95"/>
      <c r="K54" s="37"/>
    </row>
  </sheetData>
  <mergeCells count="6">
    <mergeCell ref="D9:D31"/>
    <mergeCell ref="A1:B9"/>
    <mergeCell ref="E7:K7"/>
    <mergeCell ref="D32:D54"/>
    <mergeCell ref="C2:D4"/>
    <mergeCell ref="D7:D8"/>
  </mergeCell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A8133D21-FE44-4EE0-89B1-6975462A057A}">
          <x14:formula1>
            <xm:f>'3-Référencement missions'!$C$6:$C$200</xm:f>
          </x14:formula1>
          <xm:sqref>E9:E172</xm:sqref>
        </x14:dataValidation>
        <x14:dataValidation type="list" allowBlank="1" showInputMessage="1" showErrorMessage="1" xr:uid="{59D271A3-A077-473A-9E3F-9F5C3E3F6294}">
          <x14:formula1>
            <xm:f>'3-Référencement missions'!$D$6:$D$200</xm:f>
          </x14:formula1>
          <xm:sqref>F9:F172</xm:sqref>
        </x14:dataValidation>
        <x14:dataValidation type="list" allowBlank="1" showInputMessage="1" showErrorMessage="1" xr:uid="{EC91DF60-3F01-4358-B4C4-E1DC517F6304}">
          <x14:formula1>
            <xm:f>'3-Référencement missions'!$E$6:$E$200</xm:f>
          </x14:formula1>
          <xm:sqref>G9:G172</xm:sqref>
        </x14:dataValidation>
        <x14:dataValidation type="list" allowBlank="1" showInputMessage="1" showErrorMessage="1" xr:uid="{20987FEA-A1E3-44C1-AA6F-42CD5F0D8A2B}">
          <x14:formula1>
            <xm:f>'3-Référencement missions'!$G$6:$G$200</xm:f>
          </x14:formula1>
          <xm:sqref>H9:H172</xm:sqref>
        </x14:dataValidation>
        <x14:dataValidation type="list" allowBlank="1" showInputMessage="1" showErrorMessage="1" xr:uid="{D3DB21C3-6530-4D6C-9DA0-AA4E93E02245}">
          <x14:formula1>
            <xm:f>'3-Référencement missions'!$F$6:$F$200</xm:f>
          </x14:formula1>
          <xm:sqref>I9:I172</xm:sqref>
        </x14:dataValidation>
        <x14:dataValidation type="list" allowBlank="1" showInputMessage="1" showErrorMessage="1" xr:uid="{2440390E-F973-4E5A-A377-BD434FCCFF14}">
          <x14:formula1>
            <xm:f>'3-Référencement missions'!$H$6:$H$200</xm:f>
          </x14:formula1>
          <xm:sqref>J9:J172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5" tint="-0.249977111117893"/>
  </sheetPr>
  <dimension ref="A1:U55"/>
  <sheetViews>
    <sheetView showGridLines="0" topLeftCell="K1" zoomScale="80" zoomScaleNormal="80" workbookViewId="0">
      <selection activeCell="E9" sqref="E9"/>
    </sheetView>
  </sheetViews>
  <sheetFormatPr baseColWidth="10" defaultRowHeight="15.6" x14ac:dyDescent="0.3"/>
  <cols>
    <col min="3" max="3" width="18.59765625" customWidth="1"/>
    <col min="4" max="4" width="28" bestFit="1" customWidth="1"/>
    <col min="5" max="5" width="28.19921875" bestFit="1" customWidth="1"/>
    <col min="6" max="6" width="30.5" bestFit="1" customWidth="1"/>
    <col min="7" max="7" width="20" customWidth="1"/>
    <col min="8" max="8" width="27.69921875" bestFit="1" customWidth="1"/>
    <col min="9" max="9" width="16.09765625" bestFit="1" customWidth="1"/>
    <col min="10" max="10" width="19.09765625" bestFit="1" customWidth="1"/>
    <col min="11" max="11" width="25.69921875" bestFit="1" customWidth="1"/>
    <col min="12" max="12" width="19.09765625" bestFit="1" customWidth="1"/>
    <col min="13" max="13" width="25.69921875" bestFit="1" customWidth="1"/>
    <col min="14" max="14" width="19.09765625" bestFit="1" customWidth="1"/>
    <col min="15" max="15" width="18.19921875" customWidth="1"/>
    <col min="16" max="16" width="14.09765625" customWidth="1"/>
    <col min="17" max="17" width="18.796875" bestFit="1" customWidth="1"/>
    <col min="18" max="18" width="25.8984375" customWidth="1"/>
    <col min="19" max="19" width="20.796875" customWidth="1"/>
    <col min="20" max="20" width="32.09765625" bestFit="1" customWidth="1"/>
    <col min="21" max="21" width="15.69921875" customWidth="1"/>
  </cols>
  <sheetData>
    <row r="1" spans="1:21" ht="15.6" customHeight="1" x14ac:dyDescent="0.35">
      <c r="A1" s="35"/>
      <c r="B1" s="35"/>
      <c r="D1" s="104"/>
      <c r="E1" s="64"/>
    </row>
    <row r="2" spans="1:21" ht="15.6" customHeight="1" x14ac:dyDescent="0.3">
      <c r="A2" s="35"/>
      <c r="B2" s="35"/>
      <c r="C2" s="65" t="s">
        <v>154</v>
      </c>
      <c r="D2" s="65"/>
      <c r="E2" s="64"/>
    </row>
    <row r="3" spans="1:21" ht="15.6" customHeight="1" x14ac:dyDescent="0.3">
      <c r="A3" s="35"/>
      <c r="B3" s="35"/>
      <c r="C3" s="65"/>
      <c r="D3" s="65"/>
      <c r="E3" s="64"/>
    </row>
    <row r="4" spans="1:21" ht="15.6" customHeight="1" x14ac:dyDescent="0.3">
      <c r="A4" s="35"/>
      <c r="B4" s="35"/>
      <c r="C4" s="65"/>
      <c r="D4" s="65"/>
      <c r="E4" s="64"/>
    </row>
    <row r="5" spans="1:21" ht="15.6" customHeight="1" x14ac:dyDescent="0.3">
      <c r="A5" s="35"/>
      <c r="B5" s="35"/>
      <c r="C5" s="64"/>
      <c r="D5" s="64"/>
    </row>
    <row r="6" spans="1:21" ht="16.2" thickBot="1" x14ac:dyDescent="0.35">
      <c r="A6" s="35"/>
      <c r="B6" s="35"/>
    </row>
    <row r="7" spans="1:21" ht="21.6" thickBot="1" x14ac:dyDescent="0.45">
      <c r="A7" s="35"/>
      <c r="B7" s="35"/>
      <c r="D7" s="71" t="s">
        <v>224</v>
      </c>
      <c r="E7" s="72"/>
      <c r="F7" s="72"/>
      <c r="G7" s="72"/>
      <c r="H7" s="72"/>
      <c r="I7" s="73"/>
      <c r="J7" s="71" t="s">
        <v>16</v>
      </c>
      <c r="K7" s="72"/>
      <c r="L7" s="72"/>
      <c r="M7" s="72"/>
      <c r="N7" s="73"/>
      <c r="O7" s="72" t="s">
        <v>225</v>
      </c>
      <c r="P7" s="72"/>
      <c r="Q7" s="72"/>
      <c r="R7" s="72"/>
      <c r="S7" s="72"/>
      <c r="T7" s="72"/>
      <c r="U7" s="73"/>
    </row>
    <row r="8" spans="1:21" ht="21.6" thickBot="1" x14ac:dyDescent="0.45">
      <c r="A8" s="35"/>
      <c r="B8" s="35"/>
      <c r="D8" s="68">
        <f>COUNTA(Tableau3[COMPTABILITE/FISCALITE])/COUNTA(Tableau3[[COMPTABILITE/FISCALITE]:[HORS-PISTE]])</f>
        <v>0.26315789473684209</v>
      </c>
      <c r="E8" s="68">
        <f>COUNTA(Tableau3[SOCIAL])/COUNTA(Tableau3[[COMPTABILITE/FISCALITE]:[HORS-PISTE]])</f>
        <v>0.31578947368421051</v>
      </c>
      <c r="F8" s="68">
        <f>COUNTA(Tableau3[JURIDIQUE])/COUNTA(Tableau3[[COMPTABILITE/FISCALITE]:[HORS-PISTE]])</f>
        <v>0.31578947368421051</v>
      </c>
      <c r="G8" s="68">
        <f>COUNTA(Tableau3[ACCOMPAGNEMENT])/COUNTA(Tableau3[[COMPTABILITE/FISCALITE]:[HORS-PISTE]])</f>
        <v>0</v>
      </c>
      <c r="H8" s="68">
        <f>COUNTA(Tableau3[CONSEIL])/COUNTA(Tableau3[[COMPTABILITE/FISCALITE]:[HORS-PISTE]])</f>
        <v>0.10526315789473684</v>
      </c>
      <c r="I8" s="68">
        <f>COUNTA(Tableau3[HORS-PISTE])/COUNTA(Tableau3[[COMPTABILITE/FISCALITE]:[HORS-PISTE]])</f>
        <v>0</v>
      </c>
      <c r="J8" s="74">
        <f>COUNTA(Tableau3[Intervenant1])/COUNTA(Tableau3[[Intervenant1]:[Intervenant5]])</f>
        <v>0.125</v>
      </c>
      <c r="K8" s="74">
        <f>COUNTA(Tableau3[Intervenant2])/COUNTA(Tableau3[[Intervenant1]:[Intervenant5]])</f>
        <v>0.25</v>
      </c>
      <c r="L8" s="74">
        <f>COUNTA(Tableau3[Intervenant3])/COUNTA(Tableau3[[Intervenant1]:[Intervenant5]])</f>
        <v>0.125</v>
      </c>
      <c r="M8" s="74">
        <f>COUNTA(Tableau3[Intervenant4])/COUNTA(Tableau3[[Intervenant1]:[Intervenant5]])</f>
        <v>0.375</v>
      </c>
      <c r="N8" s="75">
        <f>COUNTA(Tableau3[Intervenant5])/COUNTA(Tableau3[[Intervenant1]:[Intervenant5]])</f>
        <v>0.125</v>
      </c>
      <c r="O8" s="76"/>
      <c r="P8" s="76"/>
      <c r="Q8" s="77">
        <f>SUM(Tableau3[Budget])</f>
        <v>15988</v>
      </c>
      <c r="R8" s="77" t="str">
        <f>_xlfn.CONCAT(SUM(Tableau3[Nombres d''heures estimées])," heures")</f>
        <v>28 heures</v>
      </c>
      <c r="S8" s="77">
        <f>SUM(Tableau3[Honoraires fixés])</f>
        <v>3200</v>
      </c>
      <c r="T8" s="78" t="str">
        <f>_xlfn.CONCAT(ROUND(100*COUNTIF(Tableau3[Faisabilité de la mission],"OUI")/COUNTA(Tableau3[Faisabilité de la mission]),2),"% OUI &amp; ",ROUND(100*COUNTIF(Tableau3[Faisabilité de la mission],"NON")/COUNTA(Tableau3[Faisabilité de la mission]),2), "% NON")</f>
        <v>60% OUI &amp; 40% NON</v>
      </c>
      <c r="U8" s="79"/>
    </row>
    <row r="9" spans="1:21" x14ac:dyDescent="0.3">
      <c r="A9" s="35"/>
      <c r="B9" s="35"/>
      <c r="C9" t="s">
        <v>231</v>
      </c>
      <c r="D9" s="80" t="s">
        <v>28</v>
      </c>
      <c r="E9" s="81" t="s">
        <v>29</v>
      </c>
      <c r="F9" s="81" t="s">
        <v>30</v>
      </c>
      <c r="G9" s="81" t="s">
        <v>31</v>
      </c>
      <c r="H9" s="82" t="s">
        <v>32</v>
      </c>
      <c r="I9" s="83" t="s">
        <v>33</v>
      </c>
      <c r="J9" s="84" t="s">
        <v>226</v>
      </c>
      <c r="K9" s="85" t="s">
        <v>227</v>
      </c>
      <c r="L9" s="85" t="s">
        <v>228</v>
      </c>
      <c r="M9" s="85" t="s">
        <v>229</v>
      </c>
      <c r="N9" s="32" t="s">
        <v>230</v>
      </c>
      <c r="O9" s="88" t="s">
        <v>37</v>
      </c>
      <c r="P9" s="31" t="s">
        <v>38</v>
      </c>
      <c r="Q9" s="31" t="s">
        <v>39</v>
      </c>
      <c r="R9" s="31" t="s">
        <v>40</v>
      </c>
      <c r="S9" s="31" t="s">
        <v>41</v>
      </c>
      <c r="T9" s="31" t="s">
        <v>42</v>
      </c>
      <c r="U9" s="32" t="s">
        <v>43</v>
      </c>
    </row>
    <row r="10" spans="1:21" x14ac:dyDescent="0.3">
      <c r="C10">
        <v>1</v>
      </c>
      <c r="D10" s="41" t="s">
        <v>200</v>
      </c>
      <c r="E10" s="1" t="s">
        <v>197</v>
      </c>
      <c r="F10" s="1" t="s">
        <v>209</v>
      </c>
      <c r="G10" s="1"/>
      <c r="H10" s="1" t="s">
        <v>206</v>
      </c>
      <c r="I10" s="1"/>
      <c r="J10" s="59" t="s">
        <v>4</v>
      </c>
      <c r="K10" s="2"/>
      <c r="L10" s="2"/>
      <c r="M10" s="2" t="s">
        <v>4</v>
      </c>
      <c r="N10" s="60"/>
      <c r="O10" s="12"/>
      <c r="P10" s="2"/>
      <c r="Q10" s="69">
        <v>5000</v>
      </c>
      <c r="R10" s="1">
        <v>8</v>
      </c>
      <c r="S10" s="70">
        <v>500</v>
      </c>
      <c r="T10" s="1" t="s">
        <v>155</v>
      </c>
      <c r="U10" s="61"/>
    </row>
    <row r="11" spans="1:21" x14ac:dyDescent="0.3">
      <c r="C11">
        <v>2</v>
      </c>
      <c r="D11" s="41" t="s">
        <v>202</v>
      </c>
      <c r="E11" s="1" t="s">
        <v>203</v>
      </c>
      <c r="F11" s="1" t="s">
        <v>214</v>
      </c>
      <c r="G11" s="1"/>
      <c r="H11" s="1"/>
      <c r="I11" s="1"/>
      <c r="J11" s="59"/>
      <c r="K11" s="2" t="s">
        <v>8</v>
      </c>
      <c r="L11" s="2"/>
      <c r="M11" s="2"/>
      <c r="N11" s="60" t="s">
        <v>4</v>
      </c>
      <c r="O11" s="12"/>
      <c r="P11" s="2"/>
      <c r="Q11" s="69">
        <v>4280</v>
      </c>
      <c r="R11" s="1">
        <v>2</v>
      </c>
      <c r="S11" s="70">
        <v>600</v>
      </c>
      <c r="T11" s="1" t="s">
        <v>160</v>
      </c>
      <c r="U11" s="61"/>
    </row>
    <row r="12" spans="1:21" x14ac:dyDescent="0.3">
      <c r="C12">
        <v>3</v>
      </c>
      <c r="D12" s="41" t="s">
        <v>162</v>
      </c>
      <c r="E12" s="1" t="s">
        <v>204</v>
      </c>
      <c r="F12" s="1" t="s">
        <v>213</v>
      </c>
      <c r="G12" s="1"/>
      <c r="H12" s="1"/>
      <c r="I12" s="1"/>
      <c r="J12" s="59"/>
      <c r="K12" s="2" t="s">
        <v>4</v>
      </c>
      <c r="L12" s="2"/>
      <c r="M12" s="2" t="s">
        <v>8</v>
      </c>
      <c r="N12" s="60"/>
      <c r="O12" s="12"/>
      <c r="P12" s="2"/>
      <c r="Q12" s="69">
        <v>6708</v>
      </c>
      <c r="R12" s="1">
        <v>10</v>
      </c>
      <c r="S12" s="70">
        <v>900</v>
      </c>
      <c r="T12" s="1" t="s">
        <v>160</v>
      </c>
      <c r="U12" s="61"/>
    </row>
    <row r="13" spans="1:21" x14ac:dyDescent="0.3">
      <c r="C13">
        <v>4</v>
      </c>
      <c r="D13" s="41" t="s">
        <v>201</v>
      </c>
      <c r="E13" s="1" t="s">
        <v>205</v>
      </c>
      <c r="F13" s="1" t="s">
        <v>208</v>
      </c>
      <c r="G13" s="1"/>
      <c r="H13" s="1" t="s">
        <v>207</v>
      </c>
      <c r="I13" s="1"/>
      <c r="J13" s="59"/>
      <c r="K13" s="2"/>
      <c r="L13" s="2" t="s">
        <v>4</v>
      </c>
      <c r="M13" s="2" t="s">
        <v>4</v>
      </c>
      <c r="N13" s="60"/>
      <c r="O13" s="12"/>
      <c r="P13" s="2"/>
      <c r="Q13" s="69"/>
      <c r="R13" s="1">
        <v>8</v>
      </c>
      <c r="S13" s="70">
        <v>1200</v>
      </c>
      <c r="T13" s="1" t="s">
        <v>160</v>
      </c>
      <c r="U13" s="61"/>
    </row>
    <row r="14" spans="1:21" x14ac:dyDescent="0.3">
      <c r="C14">
        <v>5</v>
      </c>
      <c r="D14" s="41"/>
      <c r="E14" s="1" t="s">
        <v>219</v>
      </c>
      <c r="F14" s="1" t="s">
        <v>215</v>
      </c>
      <c r="G14" s="1"/>
      <c r="H14" s="1"/>
      <c r="I14" s="1"/>
      <c r="J14" s="59"/>
      <c r="K14" s="2"/>
      <c r="L14" s="2"/>
      <c r="M14" s="2"/>
      <c r="N14" s="60"/>
      <c r="O14" s="12"/>
      <c r="P14" s="2"/>
      <c r="Q14" s="69"/>
      <c r="R14" s="1"/>
      <c r="S14" s="70"/>
      <c r="T14" s="1" t="s">
        <v>155</v>
      </c>
      <c r="U14" s="61"/>
    </row>
    <row r="15" spans="1:21" x14ac:dyDescent="0.3">
      <c r="C15">
        <v>6</v>
      </c>
      <c r="D15" s="41" t="s">
        <v>149</v>
      </c>
      <c r="E15" s="1" t="s">
        <v>220</v>
      </c>
      <c r="F15" s="1" t="s">
        <v>210</v>
      </c>
      <c r="G15" s="1"/>
      <c r="H15" s="1"/>
      <c r="I15" s="1"/>
      <c r="J15" s="59"/>
      <c r="K15" s="2"/>
      <c r="L15" s="2"/>
      <c r="M15" s="2"/>
      <c r="N15" s="60"/>
      <c r="O15" s="12"/>
      <c r="P15" s="2"/>
      <c r="Q15" s="69"/>
      <c r="R15" s="1"/>
      <c r="S15" s="70"/>
      <c r="T15" s="1"/>
      <c r="U15" s="61"/>
    </row>
    <row r="16" spans="1:21" x14ac:dyDescent="0.3">
      <c r="C16">
        <v>7</v>
      </c>
      <c r="D16" s="41"/>
      <c r="E16" s="1"/>
      <c r="F16" s="1"/>
      <c r="G16" s="1"/>
      <c r="H16" s="1"/>
      <c r="I16" s="1"/>
      <c r="J16" s="59"/>
      <c r="K16" s="2"/>
      <c r="L16" s="2"/>
      <c r="M16" s="2"/>
      <c r="N16" s="60"/>
      <c r="O16" s="12"/>
      <c r="P16" s="2"/>
      <c r="Q16" s="69"/>
      <c r="R16" s="1"/>
      <c r="S16" s="70"/>
      <c r="T16" s="1"/>
      <c r="U16" s="61"/>
    </row>
    <row r="17" spans="3:21" x14ac:dyDescent="0.3">
      <c r="C17">
        <v>8</v>
      </c>
      <c r="D17" s="41"/>
      <c r="E17" s="1"/>
      <c r="F17" s="1"/>
      <c r="G17" s="1"/>
      <c r="H17" s="1"/>
      <c r="I17" s="1"/>
      <c r="J17" s="59"/>
      <c r="K17" s="2"/>
      <c r="L17" s="2"/>
      <c r="M17" s="2"/>
      <c r="N17" s="60"/>
      <c r="O17" s="12"/>
      <c r="P17" s="2"/>
      <c r="Q17" s="69"/>
      <c r="R17" s="1"/>
      <c r="S17" s="70"/>
      <c r="T17" s="1"/>
      <c r="U17" s="61"/>
    </row>
    <row r="18" spans="3:21" x14ac:dyDescent="0.3">
      <c r="C18">
        <v>9</v>
      </c>
      <c r="D18" s="41"/>
      <c r="E18" s="1"/>
      <c r="F18" s="1"/>
      <c r="G18" s="1"/>
      <c r="H18" s="1"/>
      <c r="I18" s="1"/>
      <c r="J18" s="59"/>
      <c r="K18" s="2"/>
      <c r="L18" s="2"/>
      <c r="M18" s="2"/>
      <c r="N18" s="60"/>
      <c r="O18" s="12"/>
      <c r="P18" s="2"/>
      <c r="Q18" s="69"/>
      <c r="R18" s="1"/>
      <c r="S18" s="70"/>
      <c r="T18" s="1"/>
      <c r="U18" s="61"/>
    </row>
    <row r="19" spans="3:21" x14ac:dyDescent="0.3">
      <c r="C19">
        <v>10</v>
      </c>
      <c r="D19" s="41"/>
      <c r="E19" s="1"/>
      <c r="F19" s="1"/>
      <c r="G19" s="1"/>
      <c r="H19" s="1"/>
      <c r="I19" s="1"/>
      <c r="J19" s="59"/>
      <c r="K19" s="2"/>
      <c r="L19" s="2"/>
      <c r="M19" s="2"/>
      <c r="N19" s="60"/>
      <c r="O19" s="12"/>
      <c r="P19" s="2"/>
      <c r="Q19" s="69"/>
      <c r="R19" s="1"/>
      <c r="S19" s="70"/>
      <c r="T19" s="1"/>
      <c r="U19" s="61"/>
    </row>
    <row r="20" spans="3:21" x14ac:dyDescent="0.3">
      <c r="C20">
        <v>11</v>
      </c>
      <c r="D20" s="41"/>
      <c r="E20" s="1"/>
      <c r="F20" s="1"/>
      <c r="G20" s="1"/>
      <c r="H20" s="1"/>
      <c r="I20" s="1"/>
      <c r="J20" s="59"/>
      <c r="K20" s="2"/>
      <c r="L20" s="2"/>
      <c r="M20" s="2"/>
      <c r="N20" s="60"/>
      <c r="O20" s="12"/>
      <c r="P20" s="2"/>
      <c r="Q20" s="69"/>
      <c r="R20" s="1"/>
      <c r="S20" s="70"/>
      <c r="T20" s="1"/>
      <c r="U20" s="61"/>
    </row>
    <row r="21" spans="3:21" x14ac:dyDescent="0.3">
      <c r="C21">
        <v>12</v>
      </c>
      <c r="D21" s="41"/>
      <c r="E21" s="1"/>
      <c r="F21" s="1"/>
      <c r="G21" s="1"/>
      <c r="H21" s="1"/>
      <c r="I21" s="1"/>
      <c r="J21" s="59"/>
      <c r="K21" s="2"/>
      <c r="L21" s="2"/>
      <c r="M21" s="2"/>
      <c r="N21" s="60"/>
      <c r="O21" s="12"/>
      <c r="P21" s="2"/>
      <c r="Q21" s="69"/>
      <c r="R21" s="1"/>
      <c r="S21" s="70"/>
      <c r="T21" s="1"/>
      <c r="U21" s="61"/>
    </row>
    <row r="22" spans="3:21" x14ac:dyDescent="0.3">
      <c r="C22">
        <v>13</v>
      </c>
      <c r="D22" s="41"/>
      <c r="E22" s="1"/>
      <c r="F22" s="1"/>
      <c r="G22" s="1"/>
      <c r="H22" s="1"/>
      <c r="I22" s="1"/>
      <c r="J22" s="59"/>
      <c r="K22" s="2"/>
      <c r="L22" s="2"/>
      <c r="M22" s="2"/>
      <c r="N22" s="60"/>
      <c r="O22" s="12"/>
      <c r="P22" s="2"/>
      <c r="Q22" s="69"/>
      <c r="R22" s="1"/>
      <c r="S22" s="70"/>
      <c r="T22" s="1"/>
      <c r="U22" s="61"/>
    </row>
    <row r="23" spans="3:21" x14ac:dyDescent="0.3">
      <c r="C23">
        <v>14</v>
      </c>
      <c r="D23" s="41"/>
      <c r="E23" s="1"/>
      <c r="F23" s="1"/>
      <c r="G23" s="1"/>
      <c r="H23" s="1"/>
      <c r="I23" s="1"/>
      <c r="J23" s="59"/>
      <c r="K23" s="2"/>
      <c r="L23" s="2"/>
      <c r="M23" s="2"/>
      <c r="N23" s="60"/>
      <c r="O23" s="12"/>
      <c r="P23" s="2"/>
      <c r="Q23" s="69"/>
      <c r="R23" s="1"/>
      <c r="S23" s="70"/>
      <c r="T23" s="1"/>
      <c r="U23" s="61"/>
    </row>
    <row r="24" spans="3:21" x14ac:dyDescent="0.3">
      <c r="C24">
        <v>15</v>
      </c>
      <c r="D24" s="41"/>
      <c r="E24" s="1"/>
      <c r="F24" s="1"/>
      <c r="G24" s="1"/>
      <c r="H24" s="1"/>
      <c r="I24" s="1"/>
      <c r="J24" s="59"/>
      <c r="K24" s="2"/>
      <c r="L24" s="2"/>
      <c r="M24" s="2"/>
      <c r="N24" s="60"/>
      <c r="O24" s="12"/>
      <c r="P24" s="2"/>
      <c r="Q24" s="69"/>
      <c r="R24" s="1"/>
      <c r="S24" s="70"/>
      <c r="T24" s="1"/>
      <c r="U24" s="61"/>
    </row>
    <row r="25" spans="3:21" x14ac:dyDescent="0.3">
      <c r="C25">
        <v>16</v>
      </c>
      <c r="D25" s="41"/>
      <c r="E25" s="1"/>
      <c r="F25" s="1"/>
      <c r="G25" s="1"/>
      <c r="H25" s="1"/>
      <c r="I25" s="1"/>
      <c r="J25" s="59"/>
      <c r="K25" s="2"/>
      <c r="L25" s="2"/>
      <c r="M25" s="2"/>
      <c r="N25" s="60"/>
      <c r="O25" s="12"/>
      <c r="P25" s="2"/>
      <c r="Q25" s="69"/>
      <c r="R25" s="1"/>
      <c r="S25" s="70"/>
      <c r="T25" s="1"/>
      <c r="U25" s="61"/>
    </row>
    <row r="26" spans="3:21" x14ac:dyDescent="0.3">
      <c r="C26">
        <v>17</v>
      </c>
      <c r="D26" s="41"/>
      <c r="E26" s="1"/>
      <c r="F26" s="1"/>
      <c r="G26" s="1"/>
      <c r="H26" s="1"/>
      <c r="I26" s="1"/>
      <c r="J26" s="59"/>
      <c r="K26" s="2"/>
      <c r="L26" s="2"/>
      <c r="M26" s="2"/>
      <c r="N26" s="60"/>
      <c r="O26" s="12"/>
      <c r="P26" s="2"/>
      <c r="Q26" s="69"/>
      <c r="R26" s="1"/>
      <c r="S26" s="70"/>
      <c r="T26" s="1"/>
      <c r="U26" s="61"/>
    </row>
    <row r="27" spans="3:21" x14ac:dyDescent="0.3">
      <c r="C27">
        <v>18</v>
      </c>
      <c r="D27" s="41"/>
      <c r="E27" s="1"/>
      <c r="F27" s="1"/>
      <c r="G27" s="1"/>
      <c r="H27" s="1"/>
      <c r="I27" s="1"/>
      <c r="J27" s="59"/>
      <c r="K27" s="2"/>
      <c r="L27" s="2"/>
      <c r="M27" s="2"/>
      <c r="N27" s="60"/>
      <c r="O27" s="12"/>
      <c r="P27" s="2"/>
      <c r="Q27" s="69"/>
      <c r="R27" s="1"/>
      <c r="S27" s="70"/>
      <c r="T27" s="1"/>
      <c r="U27" s="61"/>
    </row>
    <row r="28" spans="3:21" x14ac:dyDescent="0.3">
      <c r="C28">
        <v>19</v>
      </c>
      <c r="D28" s="41"/>
      <c r="E28" s="1"/>
      <c r="F28" s="1"/>
      <c r="G28" s="1"/>
      <c r="H28" s="1"/>
      <c r="I28" s="1"/>
      <c r="J28" s="59"/>
      <c r="K28" s="2"/>
      <c r="L28" s="2"/>
      <c r="M28" s="2"/>
      <c r="N28" s="60"/>
      <c r="O28" s="12"/>
      <c r="P28" s="2"/>
      <c r="Q28" s="69"/>
      <c r="R28" s="1"/>
      <c r="S28" s="70"/>
      <c r="T28" s="1"/>
      <c r="U28" s="61"/>
    </row>
    <row r="29" spans="3:21" x14ac:dyDescent="0.3">
      <c r="C29">
        <v>20</v>
      </c>
      <c r="D29" s="41"/>
      <c r="E29" s="1"/>
      <c r="F29" s="1"/>
      <c r="G29" s="1"/>
      <c r="H29" s="1"/>
      <c r="I29" s="1"/>
      <c r="J29" s="59"/>
      <c r="K29" s="2"/>
      <c r="L29" s="2"/>
      <c r="M29" s="2"/>
      <c r="N29" s="60"/>
      <c r="O29" s="12"/>
      <c r="P29" s="2"/>
      <c r="Q29" s="69"/>
      <c r="R29" s="1"/>
      <c r="S29" s="70"/>
      <c r="T29" s="1"/>
      <c r="U29" s="61"/>
    </row>
    <row r="30" spans="3:21" x14ac:dyDescent="0.3">
      <c r="C30">
        <v>21</v>
      </c>
      <c r="D30" s="41"/>
      <c r="E30" s="1"/>
      <c r="F30" s="1"/>
      <c r="G30" s="1"/>
      <c r="H30" s="1"/>
      <c r="I30" s="1"/>
      <c r="J30" s="59"/>
      <c r="K30" s="2"/>
      <c r="L30" s="2"/>
      <c r="M30" s="2"/>
      <c r="N30" s="60"/>
      <c r="O30" s="12"/>
      <c r="P30" s="2"/>
      <c r="Q30" s="69"/>
      <c r="R30" s="1"/>
      <c r="S30" s="70"/>
      <c r="T30" s="1"/>
      <c r="U30" s="61"/>
    </row>
    <row r="31" spans="3:21" x14ac:dyDescent="0.3">
      <c r="C31">
        <v>22</v>
      </c>
      <c r="D31" s="41"/>
      <c r="E31" s="1"/>
      <c r="F31" s="1"/>
      <c r="G31" s="1"/>
      <c r="H31" s="1"/>
      <c r="I31" s="1"/>
      <c r="J31" s="59"/>
      <c r="K31" s="2"/>
      <c r="L31" s="2"/>
      <c r="M31" s="2"/>
      <c r="N31" s="60"/>
      <c r="O31" s="12"/>
      <c r="P31" s="2"/>
      <c r="Q31" s="69"/>
      <c r="R31" s="1"/>
      <c r="S31" s="70"/>
      <c r="T31" s="1"/>
      <c r="U31" s="61"/>
    </row>
    <row r="32" spans="3:21" ht="16.2" thickBot="1" x14ac:dyDescent="0.35">
      <c r="C32">
        <v>23</v>
      </c>
      <c r="D32" s="42"/>
      <c r="E32" s="4"/>
      <c r="F32" s="4"/>
      <c r="G32" s="4"/>
      <c r="H32" s="4"/>
      <c r="I32" s="4"/>
      <c r="J32" s="59"/>
      <c r="K32" s="2"/>
      <c r="L32" s="2"/>
      <c r="M32" s="2"/>
      <c r="N32" s="60"/>
      <c r="O32" s="12"/>
      <c r="P32" s="2"/>
      <c r="Q32" s="69"/>
      <c r="R32" s="1"/>
      <c r="S32" s="70"/>
      <c r="T32" s="1"/>
      <c r="U32" s="61"/>
    </row>
    <row r="33" spans="3:21" x14ac:dyDescent="0.3">
      <c r="C33">
        <v>24</v>
      </c>
      <c r="D33" s="40"/>
      <c r="E33" s="3"/>
      <c r="F33" s="3"/>
      <c r="G33" s="3"/>
      <c r="H33" s="3"/>
      <c r="I33" s="3"/>
      <c r="J33" s="59"/>
      <c r="K33" s="2"/>
      <c r="L33" s="2"/>
      <c r="M33" s="2"/>
      <c r="N33" s="60"/>
      <c r="O33" s="12"/>
      <c r="P33" s="2"/>
      <c r="Q33" s="69"/>
      <c r="R33" s="1"/>
      <c r="S33" s="70"/>
      <c r="T33" s="1"/>
      <c r="U33" s="61"/>
    </row>
    <row r="34" spans="3:21" x14ac:dyDescent="0.3">
      <c r="C34">
        <v>25</v>
      </c>
      <c r="D34" s="40"/>
      <c r="E34" s="3"/>
      <c r="F34" s="3"/>
      <c r="G34" s="3"/>
      <c r="H34" s="3"/>
      <c r="I34" s="3"/>
      <c r="J34" s="59"/>
      <c r="K34" s="2"/>
      <c r="L34" s="2"/>
      <c r="M34" s="2"/>
      <c r="N34" s="60"/>
      <c r="O34" s="12"/>
      <c r="P34" s="2"/>
      <c r="Q34" s="69"/>
      <c r="R34" s="1"/>
      <c r="S34" s="70"/>
      <c r="T34" s="1"/>
      <c r="U34" s="61"/>
    </row>
    <row r="35" spans="3:21" x14ac:dyDescent="0.3">
      <c r="C35">
        <v>26</v>
      </c>
      <c r="D35" s="40"/>
      <c r="E35" s="3"/>
      <c r="F35" s="3"/>
      <c r="G35" s="3"/>
      <c r="H35" s="3"/>
      <c r="I35" s="3"/>
      <c r="J35" s="59"/>
      <c r="K35" s="2"/>
      <c r="L35" s="2"/>
      <c r="M35" s="2"/>
      <c r="N35" s="60"/>
      <c r="O35" s="12"/>
      <c r="P35" s="2"/>
      <c r="Q35" s="69"/>
      <c r="R35" s="1"/>
      <c r="S35" s="70"/>
      <c r="T35" s="1"/>
      <c r="U35" s="61"/>
    </row>
    <row r="36" spans="3:21" x14ac:dyDescent="0.3">
      <c r="C36">
        <v>27</v>
      </c>
      <c r="D36" s="40"/>
      <c r="E36" s="3"/>
      <c r="F36" s="3"/>
      <c r="G36" s="3"/>
      <c r="H36" s="3"/>
      <c r="I36" s="3"/>
      <c r="J36" s="59"/>
      <c r="K36" s="2"/>
      <c r="L36" s="2"/>
      <c r="M36" s="2"/>
      <c r="N36" s="60"/>
      <c r="O36" s="12"/>
      <c r="P36" s="2"/>
      <c r="Q36" s="69"/>
      <c r="R36" s="1"/>
      <c r="S36" s="70"/>
      <c r="T36" s="1"/>
      <c r="U36" s="61"/>
    </row>
    <row r="37" spans="3:21" x14ac:dyDescent="0.3">
      <c r="C37">
        <v>28</v>
      </c>
      <c r="D37" s="40"/>
      <c r="E37" s="3"/>
      <c r="F37" s="3"/>
      <c r="G37" s="3"/>
      <c r="H37" s="3"/>
      <c r="I37" s="3"/>
      <c r="J37" s="59"/>
      <c r="K37" s="2"/>
      <c r="L37" s="2"/>
      <c r="M37" s="2"/>
      <c r="N37" s="60"/>
      <c r="O37" s="12"/>
      <c r="P37" s="2"/>
      <c r="Q37" s="69"/>
      <c r="R37" s="1"/>
      <c r="S37" s="70"/>
      <c r="T37" s="1"/>
      <c r="U37" s="61"/>
    </row>
    <row r="38" spans="3:21" x14ac:dyDescent="0.3">
      <c r="C38">
        <v>29</v>
      </c>
      <c r="D38" s="40"/>
      <c r="E38" s="3"/>
      <c r="F38" s="3"/>
      <c r="G38" s="3"/>
      <c r="H38" s="3"/>
      <c r="I38" s="3"/>
      <c r="J38" s="59"/>
      <c r="K38" s="2"/>
      <c r="L38" s="2"/>
      <c r="M38" s="2"/>
      <c r="N38" s="60"/>
      <c r="O38" s="12"/>
      <c r="P38" s="2"/>
      <c r="Q38" s="69"/>
      <c r="R38" s="1"/>
      <c r="S38" s="70"/>
      <c r="T38" s="1"/>
      <c r="U38" s="61"/>
    </row>
    <row r="39" spans="3:21" x14ac:dyDescent="0.3">
      <c r="C39">
        <v>30</v>
      </c>
      <c r="D39" s="40"/>
      <c r="E39" s="3"/>
      <c r="F39" s="3"/>
      <c r="G39" s="3"/>
      <c r="H39" s="3"/>
      <c r="I39" s="3"/>
      <c r="J39" s="59"/>
      <c r="K39" s="2"/>
      <c r="L39" s="2"/>
      <c r="M39" s="2"/>
      <c r="N39" s="60"/>
      <c r="O39" s="12"/>
      <c r="P39" s="2"/>
      <c r="Q39" s="69"/>
      <c r="R39" s="1"/>
      <c r="S39" s="70"/>
      <c r="T39" s="1"/>
      <c r="U39" s="61"/>
    </row>
    <row r="40" spans="3:21" x14ac:dyDescent="0.3">
      <c r="C40">
        <v>31</v>
      </c>
      <c r="D40" s="41"/>
      <c r="E40" s="1"/>
      <c r="F40" s="1"/>
      <c r="G40" s="1"/>
      <c r="H40" s="1"/>
      <c r="I40" s="1"/>
      <c r="J40" s="59"/>
      <c r="K40" s="2"/>
      <c r="L40" s="2"/>
      <c r="M40" s="2"/>
      <c r="N40" s="60"/>
      <c r="O40" s="12"/>
      <c r="P40" s="2"/>
      <c r="Q40" s="69"/>
      <c r="R40" s="1"/>
      <c r="S40" s="70"/>
      <c r="T40" s="1"/>
      <c r="U40" s="61"/>
    </row>
    <row r="41" spans="3:21" x14ac:dyDescent="0.3">
      <c r="C41">
        <v>32</v>
      </c>
      <c r="D41" s="41"/>
      <c r="E41" s="1"/>
      <c r="F41" s="1"/>
      <c r="G41" s="1"/>
      <c r="H41" s="1"/>
      <c r="I41" s="1"/>
      <c r="J41" s="59"/>
      <c r="K41" s="2"/>
      <c r="L41" s="2"/>
      <c r="M41" s="2"/>
      <c r="N41" s="60"/>
      <c r="O41" s="12"/>
      <c r="P41" s="2"/>
      <c r="Q41" s="69"/>
      <c r="R41" s="1"/>
      <c r="S41" s="70"/>
      <c r="T41" s="1"/>
      <c r="U41" s="61"/>
    </row>
    <row r="42" spans="3:21" x14ac:dyDescent="0.3">
      <c r="C42">
        <v>33</v>
      </c>
      <c r="D42" s="41"/>
      <c r="E42" s="1"/>
      <c r="F42" s="1"/>
      <c r="G42" s="1"/>
      <c r="H42" s="1"/>
      <c r="I42" s="1"/>
      <c r="J42" s="59"/>
      <c r="K42" s="2"/>
      <c r="L42" s="2"/>
      <c r="M42" s="2"/>
      <c r="N42" s="60"/>
      <c r="O42" s="12"/>
      <c r="P42" s="2"/>
      <c r="Q42" s="69"/>
      <c r="R42" s="1"/>
      <c r="S42" s="70"/>
      <c r="T42" s="1"/>
      <c r="U42" s="61"/>
    </row>
    <row r="43" spans="3:21" x14ac:dyDescent="0.3">
      <c r="C43">
        <v>34</v>
      </c>
      <c r="D43" s="41"/>
      <c r="E43" s="1"/>
      <c r="F43" s="1"/>
      <c r="G43" s="1"/>
      <c r="H43" s="1"/>
      <c r="I43" s="1"/>
      <c r="J43" s="59"/>
      <c r="K43" s="2"/>
      <c r="L43" s="2"/>
      <c r="M43" s="2"/>
      <c r="N43" s="60"/>
      <c r="O43" s="12"/>
      <c r="P43" s="2"/>
      <c r="Q43" s="69"/>
      <c r="R43" s="1"/>
      <c r="S43" s="70"/>
      <c r="T43" s="1"/>
      <c r="U43" s="61"/>
    </row>
    <row r="44" spans="3:21" x14ac:dyDescent="0.3">
      <c r="C44">
        <v>35</v>
      </c>
      <c r="D44" s="41"/>
      <c r="E44" s="1"/>
      <c r="F44" s="1"/>
      <c r="G44" s="1"/>
      <c r="H44" s="1"/>
      <c r="I44" s="1"/>
      <c r="J44" s="59"/>
      <c r="K44" s="2"/>
      <c r="L44" s="2"/>
      <c r="M44" s="2"/>
      <c r="N44" s="60"/>
      <c r="O44" s="12"/>
      <c r="P44" s="2"/>
      <c r="Q44" s="69"/>
      <c r="R44" s="1"/>
      <c r="S44" s="70"/>
      <c r="T44" s="1"/>
      <c r="U44" s="61"/>
    </row>
    <row r="45" spans="3:21" x14ac:dyDescent="0.3">
      <c r="C45">
        <v>36</v>
      </c>
      <c r="D45" s="41"/>
      <c r="E45" s="1"/>
      <c r="F45" s="1"/>
      <c r="G45" s="1"/>
      <c r="H45" s="1"/>
      <c r="I45" s="1"/>
      <c r="J45" s="59"/>
      <c r="K45" s="2"/>
      <c r="L45" s="2"/>
      <c r="M45" s="2"/>
      <c r="N45" s="60"/>
      <c r="O45" s="12"/>
      <c r="P45" s="2"/>
      <c r="Q45" s="69"/>
      <c r="R45" s="1"/>
      <c r="S45" s="70"/>
      <c r="T45" s="1"/>
      <c r="U45" s="61"/>
    </row>
    <row r="46" spans="3:21" x14ac:dyDescent="0.3">
      <c r="C46">
        <v>37</v>
      </c>
      <c r="D46" s="41"/>
      <c r="E46" s="1"/>
      <c r="F46" s="1"/>
      <c r="G46" s="1"/>
      <c r="H46" s="1"/>
      <c r="I46" s="1"/>
      <c r="J46" s="59"/>
      <c r="K46" s="2"/>
      <c r="L46" s="2"/>
      <c r="M46" s="2"/>
      <c r="N46" s="60"/>
      <c r="O46" s="12"/>
      <c r="P46" s="2"/>
      <c r="Q46" s="69"/>
      <c r="R46" s="1"/>
      <c r="S46" s="70"/>
      <c r="T46" s="1"/>
      <c r="U46" s="61"/>
    </row>
    <row r="47" spans="3:21" x14ac:dyDescent="0.3">
      <c r="C47">
        <v>38</v>
      </c>
      <c r="D47" s="41"/>
      <c r="E47" s="1"/>
      <c r="F47" s="1"/>
      <c r="G47" s="1"/>
      <c r="H47" s="1"/>
      <c r="I47" s="1"/>
      <c r="J47" s="59"/>
      <c r="K47" s="2"/>
      <c r="L47" s="2"/>
      <c r="M47" s="2"/>
      <c r="N47" s="60"/>
      <c r="O47" s="12"/>
      <c r="P47" s="2"/>
      <c r="Q47" s="69"/>
      <c r="R47" s="1"/>
      <c r="S47" s="70"/>
      <c r="T47" s="1"/>
      <c r="U47" s="61"/>
    </row>
    <row r="48" spans="3:21" x14ac:dyDescent="0.3">
      <c r="C48">
        <v>39</v>
      </c>
      <c r="D48" s="41"/>
      <c r="E48" s="1"/>
      <c r="F48" s="1"/>
      <c r="G48" s="1"/>
      <c r="H48" s="1"/>
      <c r="I48" s="1"/>
      <c r="J48" s="59"/>
      <c r="K48" s="2"/>
      <c r="L48" s="2"/>
      <c r="M48" s="2"/>
      <c r="N48" s="60"/>
      <c r="O48" s="12"/>
      <c r="P48" s="2"/>
      <c r="Q48" s="69"/>
      <c r="R48" s="1"/>
      <c r="S48" s="70"/>
      <c r="T48" s="1"/>
      <c r="U48" s="61"/>
    </row>
    <row r="49" spans="3:21" x14ac:dyDescent="0.3">
      <c r="C49">
        <v>40</v>
      </c>
      <c r="D49" s="41"/>
      <c r="E49" s="1"/>
      <c r="F49" s="1"/>
      <c r="G49" s="1"/>
      <c r="H49" s="1"/>
      <c r="I49" s="1"/>
      <c r="J49" s="59"/>
      <c r="K49" s="2"/>
      <c r="L49" s="2"/>
      <c r="M49" s="2"/>
      <c r="N49" s="60"/>
      <c r="O49" s="12"/>
      <c r="P49" s="2"/>
      <c r="Q49" s="69"/>
      <c r="R49" s="1"/>
      <c r="S49" s="70"/>
      <c r="T49" s="1"/>
      <c r="U49" s="61"/>
    </row>
    <row r="50" spans="3:21" x14ac:dyDescent="0.3">
      <c r="C50">
        <v>41</v>
      </c>
      <c r="D50" s="41"/>
      <c r="E50" s="1"/>
      <c r="F50" s="1"/>
      <c r="G50" s="1"/>
      <c r="H50" s="1"/>
      <c r="I50" s="1"/>
      <c r="J50" s="59"/>
      <c r="K50" s="2"/>
      <c r="L50" s="2"/>
      <c r="M50" s="2"/>
      <c r="N50" s="60"/>
      <c r="O50" s="12"/>
      <c r="P50" s="2"/>
      <c r="Q50" s="69"/>
      <c r="R50" s="1"/>
      <c r="S50" s="70"/>
      <c r="T50" s="1"/>
      <c r="U50" s="61"/>
    </row>
    <row r="51" spans="3:21" x14ac:dyDescent="0.3">
      <c r="C51">
        <v>42</v>
      </c>
      <c r="D51" s="41"/>
      <c r="E51" s="1"/>
      <c r="F51" s="1"/>
      <c r="G51" s="1"/>
      <c r="H51" s="1"/>
      <c r="I51" s="1"/>
      <c r="J51" s="59"/>
      <c r="K51" s="2"/>
      <c r="L51" s="2"/>
      <c r="M51" s="2"/>
      <c r="N51" s="60"/>
      <c r="O51" s="12"/>
      <c r="P51" s="2"/>
      <c r="Q51" s="69"/>
      <c r="R51" s="1"/>
      <c r="S51" s="70"/>
      <c r="T51" s="1"/>
      <c r="U51" s="61"/>
    </row>
    <row r="52" spans="3:21" x14ac:dyDescent="0.3">
      <c r="C52">
        <v>43</v>
      </c>
      <c r="D52" s="41"/>
      <c r="E52" s="1"/>
      <c r="F52" s="1"/>
      <c r="G52" s="1"/>
      <c r="H52" s="1"/>
      <c r="I52" s="1"/>
      <c r="J52" s="59"/>
      <c r="K52" s="2"/>
      <c r="L52" s="2"/>
      <c r="M52" s="2"/>
      <c r="N52" s="60"/>
      <c r="O52" s="12"/>
      <c r="P52" s="2"/>
      <c r="Q52" s="69"/>
      <c r="R52" s="1"/>
      <c r="S52" s="70"/>
      <c r="T52" s="1"/>
      <c r="U52" s="61"/>
    </row>
    <row r="53" spans="3:21" x14ac:dyDescent="0.3">
      <c r="C53">
        <v>44</v>
      </c>
      <c r="D53" s="41"/>
      <c r="E53" s="1"/>
      <c r="F53" s="1"/>
      <c r="G53" s="1"/>
      <c r="H53" s="1"/>
      <c r="I53" s="1"/>
      <c r="J53" s="59"/>
      <c r="K53" s="2"/>
      <c r="L53" s="2"/>
      <c r="M53" s="2"/>
      <c r="N53" s="60"/>
      <c r="O53" s="12"/>
      <c r="P53" s="2"/>
      <c r="Q53" s="69"/>
      <c r="R53" s="1"/>
      <c r="S53" s="70"/>
      <c r="T53" s="1"/>
      <c r="U53" s="61"/>
    </row>
    <row r="54" spans="3:21" x14ac:dyDescent="0.3">
      <c r="C54">
        <v>45</v>
      </c>
      <c r="D54" s="41"/>
      <c r="E54" s="1"/>
      <c r="F54" s="1"/>
      <c r="G54" s="1"/>
      <c r="H54" s="1"/>
      <c r="I54" s="1"/>
      <c r="J54" s="59"/>
      <c r="K54" s="2"/>
      <c r="L54" s="2"/>
      <c r="M54" s="2"/>
      <c r="N54" s="60"/>
      <c r="O54" s="12"/>
      <c r="P54" s="2"/>
      <c r="Q54" s="69"/>
      <c r="R54" s="1"/>
      <c r="S54" s="70"/>
      <c r="T54" s="1"/>
      <c r="U54" s="61"/>
    </row>
    <row r="55" spans="3:21" ht="16.2" thickBot="1" x14ac:dyDescent="0.35">
      <c r="C55">
        <v>46</v>
      </c>
      <c r="D55" s="38"/>
      <c r="E55" s="95"/>
      <c r="F55" s="95"/>
      <c r="G55" s="95"/>
      <c r="H55" s="95"/>
      <c r="I55" s="95"/>
      <c r="J55" s="86"/>
      <c r="K55" s="33"/>
      <c r="L55" s="33"/>
      <c r="M55" s="33"/>
      <c r="N55" s="87"/>
      <c r="O55" s="89"/>
      <c r="P55" s="33"/>
      <c r="Q55" s="90"/>
      <c r="R55" s="4"/>
      <c r="S55" s="91"/>
      <c r="T55" s="4"/>
      <c r="U55" s="63"/>
    </row>
  </sheetData>
  <mergeCells count="5">
    <mergeCell ref="A1:B9"/>
    <mergeCell ref="J7:N7"/>
    <mergeCell ref="D7:I7"/>
    <mergeCell ref="O7:U7"/>
    <mergeCell ref="C2:D4"/>
  </mergeCells>
  <phoneticPr fontId="19" type="noConversion"/>
  <conditionalFormatting sqref="T10:T55">
    <cfRule type="containsText" dxfId="3" priority="11" operator="containsText" text="OUI">
      <formula>NOT(ISERROR(SEARCH("OUI",T10)))</formula>
    </cfRule>
    <cfRule type="containsText" dxfId="2" priority="12" operator="containsText" text="NON">
      <formula>NOT(ISERROR(SEARCH("NON",T10)))</formula>
    </cfRule>
  </conditionalFormatting>
  <conditionalFormatting sqref="C10:C55">
    <cfRule type="dataBar" priority="6">
      <dataBar>
        <cfvo type="min"/>
        <cfvo type="max"/>
        <color theme="5" tint="-0.499984740745262"/>
      </dataBar>
      <extLst>
        <ext xmlns:x14="http://schemas.microsoft.com/office/spreadsheetml/2009/9/main" uri="{B025F937-C7B1-47D3-B67F-A62EFF666E3E}">
          <x14:id>{97D59508-9A9E-476A-AD96-B97C265DC699}</x14:id>
        </ext>
      </extLst>
    </cfRule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{10F7ACC6-8BF8-43B7-B8E9-62553E4375B5}</x14:id>
        </ext>
      </extLst>
    </cfRule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{DB7D5E9E-6469-4807-889E-185C8BF535E7}</x14:id>
        </ext>
      </extLst>
    </cfRule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8:I8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{996A8412-2E47-48E0-AB8E-FD50CB8027AD}</x14:id>
        </ext>
      </extLst>
    </cfRule>
  </conditionalFormatting>
  <conditionalFormatting sqref="J8:N8">
    <cfRule type="dataBar" priority="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{E3E023A9-55BE-4DA7-BA0F-C28AA8BD486A}</x14:id>
        </ext>
      </extLst>
    </cfRule>
  </conditionalFormatting>
  <dataValidations count="2">
    <dataValidation type="list" allowBlank="1" showInputMessage="1" showErrorMessage="1" sqref="T10:T55" xr:uid="{3100EFF6-F001-4619-A111-0A3639B797DF}">
      <formula1>"OUI,NON"</formula1>
    </dataValidation>
    <dataValidation type="list" allowBlank="1" showInputMessage="1" showErrorMessage="1" sqref="J10:N55" xr:uid="{5AE7F9C6-4E61-4857-8697-1CBFCF2B1540}">
      <formula1>"ASSOCIES EXPERT-COMPTABLE REFERENT,CHEF DE MISSION,COLLABORATEUR,ASSISTANT COMPTABLE,JURISTE,RESPONSABLE SERVICE SOCIAL,GESTIONNAIRE DE PAIE"</formula1>
    </dataValidation>
  </dataValidations>
  <pageMargins left="0.7" right="0.7" top="0.75" bottom="0.75" header="0.3" footer="0.3"/>
  <pageSetup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7D59508-9A9E-476A-AD96-B97C265DC69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10F7ACC6-8BF8-43B7-B8E9-62553E4375B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B7D5E9E-6469-4807-889E-185C8BF535E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C10:C55</xm:sqref>
        </x14:conditionalFormatting>
        <x14:conditionalFormatting xmlns:xm="http://schemas.microsoft.com/office/excel/2006/main">
          <x14:cfRule type="dataBar" id="{996A8412-2E47-48E0-AB8E-FD50CB8027A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D8:I8</xm:sqref>
        </x14:conditionalFormatting>
        <x14:conditionalFormatting xmlns:xm="http://schemas.microsoft.com/office/excel/2006/main">
          <x14:cfRule type="dataBar" id="{E3E023A9-55BE-4DA7-BA0F-C28AA8BD486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J8:N8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A208F48B-0E9F-42F3-9E00-AEA2A9F58D6A}">
          <x14:formula1>
            <xm:f>'3-Référencement missions'!$H$6:$H$200</xm:f>
          </x14:formula1>
          <xm:sqref>I10:I55</xm:sqref>
        </x14:dataValidation>
        <x14:dataValidation type="list" allowBlank="1" showInputMessage="1" showErrorMessage="1" xr:uid="{51E90367-EA3F-4B00-ABDD-C14E5CC6552B}">
          <x14:formula1>
            <xm:f>'3-Référencement missions'!$F$6:$F$200</xm:f>
          </x14:formula1>
          <xm:sqref>H10:H55</xm:sqref>
        </x14:dataValidation>
        <x14:dataValidation type="list" allowBlank="1" showInputMessage="1" showErrorMessage="1" xr:uid="{9C300BB9-4D59-4F68-8221-9F7ACC9F5F06}">
          <x14:formula1>
            <xm:f>'3-Référencement missions'!$G$6:$G$200</xm:f>
          </x14:formula1>
          <xm:sqref>G10:G55</xm:sqref>
        </x14:dataValidation>
        <x14:dataValidation type="list" allowBlank="1" showInputMessage="1" showErrorMessage="1" xr:uid="{E6AE3A35-53FA-4D66-8DDA-F799774E24BF}">
          <x14:formula1>
            <xm:f>'3-Référencement missions'!$E$6:$E$200</xm:f>
          </x14:formula1>
          <xm:sqref>F10:F55</xm:sqref>
        </x14:dataValidation>
        <x14:dataValidation type="list" allowBlank="1" showInputMessage="1" showErrorMessage="1" xr:uid="{85840215-90A8-4B09-A917-8B22D668988B}">
          <x14:formula1>
            <xm:f>'3-Référencement missions'!$D$6:$D$200</xm:f>
          </x14:formula1>
          <xm:sqref>E10:E55</xm:sqref>
        </x14:dataValidation>
        <x14:dataValidation type="list" allowBlank="1" showInputMessage="1" showErrorMessage="1" xr:uid="{8091A6ED-2EE6-47A3-AE2C-32EA78CD831B}">
          <x14:formula1>
            <xm:f>'3-Référencement missions'!$C$6:$C$200</xm:f>
          </x14:formula1>
          <xm:sqref>D10:D55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5" tint="0.59999389629810485"/>
  </sheetPr>
  <dimension ref="A1:S81"/>
  <sheetViews>
    <sheetView showGridLines="0" tabSelected="1" topLeftCell="J1" zoomScaleNormal="100" workbookViewId="0">
      <selection activeCell="Q9" sqref="Q9"/>
    </sheetView>
  </sheetViews>
  <sheetFormatPr baseColWidth="10" defaultRowHeight="15.6" x14ac:dyDescent="0.3"/>
  <cols>
    <col min="3" max="3" width="21" customWidth="1"/>
    <col min="4" max="4" width="27.09765625" bestFit="1" customWidth="1"/>
    <col min="5" max="5" width="28.19921875" bestFit="1" customWidth="1"/>
    <col min="6" max="6" width="28.09765625" bestFit="1" customWidth="1"/>
    <col min="7" max="7" width="19.5" customWidth="1"/>
    <col min="8" max="8" width="19.5" bestFit="1" customWidth="1"/>
    <col min="9" max="9" width="29.296875" customWidth="1"/>
    <col min="10" max="10" width="29.296875" style="182" customWidth="1"/>
    <col min="11" max="11" width="11.59765625" style="182" customWidth="1"/>
    <col min="12" max="12" width="20.3984375" style="204" customWidth="1"/>
    <col min="13" max="13" width="28" bestFit="1" customWidth="1"/>
    <col min="14" max="14" width="23.09765625" bestFit="1" customWidth="1"/>
    <col min="15" max="15" width="28.296875" bestFit="1" customWidth="1"/>
    <col min="16" max="16" width="25.69921875" bestFit="1" customWidth="1"/>
    <col min="17" max="18" width="25.296875" bestFit="1" customWidth="1"/>
  </cols>
  <sheetData>
    <row r="1" spans="1:19" x14ac:dyDescent="0.3">
      <c r="A1" s="35"/>
      <c r="B1" s="35"/>
    </row>
    <row r="2" spans="1:19" x14ac:dyDescent="0.3">
      <c r="A2" s="35"/>
      <c r="B2" s="35"/>
      <c r="C2" s="55" t="s">
        <v>154</v>
      </c>
      <c r="D2" s="55"/>
    </row>
    <row r="3" spans="1:19" x14ac:dyDescent="0.3">
      <c r="A3" s="35"/>
      <c r="B3" s="35"/>
      <c r="C3" s="55"/>
      <c r="D3" s="55"/>
      <c r="E3" s="54"/>
      <c r="F3" s="54"/>
      <c r="G3" s="54"/>
      <c r="H3" s="54"/>
      <c r="I3" s="54"/>
      <c r="J3" s="183"/>
    </row>
    <row r="4" spans="1:19" x14ac:dyDescent="0.3">
      <c r="A4" s="35"/>
      <c r="B4" s="35"/>
      <c r="C4" s="55"/>
      <c r="D4" s="55"/>
      <c r="E4" s="54"/>
      <c r="F4" s="54"/>
      <c r="G4" s="54"/>
      <c r="H4" s="54"/>
      <c r="I4" s="54"/>
      <c r="J4" s="183"/>
    </row>
    <row r="5" spans="1:19" ht="21.6" thickBot="1" x14ac:dyDescent="0.45">
      <c r="A5" s="35"/>
      <c r="B5" s="35"/>
      <c r="D5" s="48" t="s">
        <v>221</v>
      </c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52"/>
    </row>
    <row r="6" spans="1:19" ht="18.600000000000001" customHeight="1" thickBot="1" x14ac:dyDescent="0.35">
      <c r="A6" s="35"/>
      <c r="B6" s="35"/>
      <c r="C6" s="218">
        <f>COUNTA(D9:I54)</f>
        <v>11</v>
      </c>
      <c r="D6" s="212" t="s">
        <v>222</v>
      </c>
      <c r="E6" s="213"/>
      <c r="F6" s="213"/>
      <c r="G6" s="213"/>
      <c r="H6" s="213"/>
      <c r="I6" s="214"/>
      <c r="J6" s="49"/>
      <c r="K6" s="50"/>
      <c r="M6" s="51" t="s">
        <v>223</v>
      </c>
      <c r="N6" s="51"/>
      <c r="O6" s="51"/>
      <c r="P6" s="51"/>
      <c r="Q6" s="51"/>
      <c r="R6" s="51"/>
    </row>
    <row r="7" spans="1:19" ht="29.4" thickBot="1" x14ac:dyDescent="0.35">
      <c r="A7" s="35"/>
      <c r="B7" s="35"/>
      <c r="C7" s="219"/>
      <c r="D7" s="92">
        <f>COUNTA(D$9:D$54)/$C$6</f>
        <v>0.36363636363636365</v>
      </c>
      <c r="E7" s="93">
        <f>COUNTA(E$9:E$54)/$C$6</f>
        <v>0.27272727272727271</v>
      </c>
      <c r="F7" s="93">
        <f>COUNTA(F$9:F$54)/$C$6</f>
        <v>0.27272727272727271</v>
      </c>
      <c r="G7" s="93">
        <f>COUNTA(G$9:G$54)/$C$6</f>
        <v>0</v>
      </c>
      <c r="H7" s="93">
        <f>COUNTA(H$9:H$54)/$C$6</f>
        <v>9.0909090909090912E-2</v>
      </c>
      <c r="I7" s="198">
        <f>COUNTA(I$9:I$54)/$C$6</f>
        <v>0</v>
      </c>
      <c r="J7" s="190"/>
      <c r="K7" s="50"/>
      <c r="L7" s="220">
        <f>COUNTA(M9:R54)</f>
        <v>0</v>
      </c>
      <c r="M7" s="93"/>
      <c r="N7" s="93"/>
      <c r="O7" s="93"/>
      <c r="P7" s="93"/>
      <c r="Q7" s="93"/>
      <c r="R7" s="94"/>
    </row>
    <row r="8" spans="1:19" ht="16.2" thickBot="1" x14ac:dyDescent="0.35">
      <c r="A8" s="35"/>
      <c r="B8" s="35"/>
      <c r="C8" s="45" t="s">
        <v>231</v>
      </c>
      <c r="D8" s="45" t="s">
        <v>28</v>
      </c>
      <c r="E8" s="45" t="s">
        <v>29</v>
      </c>
      <c r="F8" s="45" t="s">
        <v>30</v>
      </c>
      <c r="G8" s="45" t="s">
        <v>31</v>
      </c>
      <c r="H8" s="46" t="s">
        <v>32</v>
      </c>
      <c r="I8" s="199" t="s">
        <v>33</v>
      </c>
      <c r="J8" s="190"/>
      <c r="L8" s="205" t="s">
        <v>231</v>
      </c>
      <c r="M8" s="191"/>
      <c r="N8" s="45"/>
      <c r="O8" s="45"/>
      <c r="P8" s="45"/>
      <c r="Q8" s="45"/>
      <c r="R8" s="45"/>
    </row>
    <row r="9" spans="1:19" ht="18" x14ac:dyDescent="0.3">
      <c r="A9" s="35"/>
      <c r="B9" s="35"/>
      <c r="C9" s="67">
        <v>1</v>
      </c>
      <c r="D9" s="112" t="s">
        <v>195</v>
      </c>
      <c r="E9" s="112" t="s">
        <v>219</v>
      </c>
      <c r="F9" s="112"/>
      <c r="G9" s="112"/>
      <c r="H9" s="195"/>
      <c r="I9" s="200"/>
      <c r="J9" s="190"/>
      <c r="K9" s="192"/>
      <c r="L9" s="206">
        <v>1</v>
      </c>
      <c r="M9" s="47"/>
      <c r="N9" s="47"/>
      <c r="O9" s="47"/>
      <c r="P9" s="47"/>
      <c r="Q9" s="47"/>
      <c r="R9" s="47"/>
    </row>
    <row r="10" spans="1:19" ht="18" x14ac:dyDescent="0.3">
      <c r="A10" s="66"/>
      <c r="B10" s="66"/>
      <c r="C10" s="67">
        <v>2</v>
      </c>
      <c r="D10" s="108" t="s">
        <v>196</v>
      </c>
      <c r="E10" s="108"/>
      <c r="F10" s="108" t="s">
        <v>211</v>
      </c>
      <c r="G10" s="108"/>
      <c r="H10" s="196"/>
      <c r="I10" s="201"/>
      <c r="J10" s="190"/>
      <c r="K10" s="190"/>
      <c r="L10" s="207">
        <v>2</v>
      </c>
      <c r="M10" s="47"/>
      <c r="N10" s="47"/>
      <c r="O10" s="47"/>
      <c r="P10" s="47"/>
      <c r="Q10" s="47"/>
      <c r="R10" s="47"/>
    </row>
    <row r="11" spans="1:19" ht="18" x14ac:dyDescent="0.3">
      <c r="A11" s="66"/>
      <c r="B11" s="66"/>
      <c r="C11" s="67">
        <v>3</v>
      </c>
      <c r="D11" s="106" t="s">
        <v>162</v>
      </c>
      <c r="E11" s="106" t="s">
        <v>220</v>
      </c>
      <c r="F11" s="106" t="s">
        <v>212</v>
      </c>
      <c r="G11" s="106"/>
      <c r="H11" s="197" t="s">
        <v>199</v>
      </c>
      <c r="I11" s="202"/>
      <c r="J11" s="190"/>
      <c r="K11" s="192"/>
      <c r="L11" s="208">
        <v>2</v>
      </c>
      <c r="M11" s="47"/>
      <c r="N11" s="47"/>
      <c r="O11" s="47"/>
      <c r="P11" s="47"/>
      <c r="Q11" s="47"/>
      <c r="R11" s="47"/>
    </row>
    <row r="12" spans="1:19" ht="18" x14ac:dyDescent="0.3">
      <c r="C12" s="67">
        <v>4</v>
      </c>
      <c r="D12" s="108" t="s">
        <v>162</v>
      </c>
      <c r="E12" s="108" t="s">
        <v>197</v>
      </c>
      <c r="F12" s="108" t="s">
        <v>198</v>
      </c>
      <c r="G12" s="108"/>
      <c r="H12" s="196"/>
      <c r="I12" s="201"/>
      <c r="J12" s="190"/>
      <c r="K12" s="190"/>
      <c r="L12" s="207">
        <v>3</v>
      </c>
      <c r="M12" s="47"/>
      <c r="N12" s="47"/>
      <c r="O12" s="47"/>
      <c r="P12" s="47"/>
      <c r="Q12" s="47"/>
      <c r="R12" s="47"/>
    </row>
    <row r="13" spans="1:19" ht="18" x14ac:dyDescent="0.3">
      <c r="C13" s="67">
        <v>5</v>
      </c>
      <c r="D13" s="106"/>
      <c r="E13" s="106"/>
      <c r="F13" s="106"/>
      <c r="G13" s="106"/>
      <c r="H13" s="197"/>
      <c r="I13" s="202"/>
      <c r="J13" s="190"/>
      <c r="K13" s="192"/>
      <c r="L13" s="208">
        <v>5</v>
      </c>
      <c r="M13" s="47"/>
      <c r="N13" s="47"/>
      <c r="O13" s="47"/>
      <c r="P13" s="47"/>
      <c r="Q13" s="47"/>
      <c r="R13" s="47"/>
    </row>
    <row r="14" spans="1:19" ht="18" x14ac:dyDescent="0.3">
      <c r="C14" s="67">
        <v>6</v>
      </c>
      <c r="D14" s="108"/>
      <c r="E14" s="108"/>
      <c r="F14" s="108"/>
      <c r="G14" s="108"/>
      <c r="H14" s="196"/>
      <c r="I14" s="201"/>
      <c r="J14" s="190"/>
      <c r="K14" s="190"/>
      <c r="L14" s="208">
        <v>6</v>
      </c>
      <c r="M14" s="47"/>
      <c r="N14" s="47"/>
      <c r="O14" s="47"/>
      <c r="P14" s="47"/>
      <c r="Q14" s="47"/>
      <c r="R14" s="47"/>
    </row>
    <row r="15" spans="1:19" ht="18" x14ac:dyDescent="0.3">
      <c r="C15" s="67">
        <v>7</v>
      </c>
      <c r="D15" s="106"/>
      <c r="E15" s="106"/>
      <c r="F15" s="106"/>
      <c r="G15" s="106"/>
      <c r="H15" s="197"/>
      <c r="I15" s="202"/>
      <c r="J15" s="190"/>
      <c r="K15" s="192"/>
      <c r="L15" s="208">
        <v>7</v>
      </c>
      <c r="M15" s="47"/>
      <c r="N15" s="47"/>
      <c r="O15" s="47"/>
      <c r="P15" s="47"/>
      <c r="Q15" s="47"/>
      <c r="R15" s="47"/>
    </row>
    <row r="16" spans="1:19" ht="18" x14ac:dyDescent="0.3">
      <c r="C16" s="67">
        <v>8</v>
      </c>
      <c r="D16" s="108"/>
      <c r="E16" s="108"/>
      <c r="F16" s="108"/>
      <c r="G16" s="108"/>
      <c r="H16" s="196"/>
      <c r="I16" s="201"/>
      <c r="J16" s="190"/>
      <c r="K16" s="190"/>
      <c r="L16" s="207">
        <v>8</v>
      </c>
      <c r="M16" s="47"/>
      <c r="N16" s="47"/>
      <c r="O16" s="47"/>
      <c r="P16" s="47"/>
      <c r="Q16" s="47"/>
      <c r="R16" s="47"/>
    </row>
    <row r="17" spans="3:18" ht="18" x14ac:dyDescent="0.3">
      <c r="C17" s="67">
        <v>9</v>
      </c>
      <c r="D17" s="106"/>
      <c r="E17" s="106"/>
      <c r="F17" s="106"/>
      <c r="G17" s="106"/>
      <c r="H17" s="197"/>
      <c r="I17" s="202"/>
      <c r="J17" s="190"/>
      <c r="K17" s="192"/>
      <c r="L17" s="208">
        <v>9</v>
      </c>
      <c r="M17" s="47"/>
      <c r="N17" s="47"/>
      <c r="O17" s="47"/>
      <c r="P17" s="47"/>
      <c r="Q17" s="47"/>
      <c r="R17" s="47"/>
    </row>
    <row r="18" spans="3:18" ht="18" x14ac:dyDescent="0.3">
      <c r="C18" s="67">
        <v>10</v>
      </c>
      <c r="D18" s="108"/>
      <c r="E18" s="108"/>
      <c r="F18" s="108"/>
      <c r="G18" s="108"/>
      <c r="H18" s="196"/>
      <c r="I18" s="201"/>
      <c r="J18" s="190"/>
      <c r="K18" s="190"/>
      <c r="L18" s="207">
        <v>10</v>
      </c>
      <c r="M18" s="47"/>
      <c r="N18" s="47"/>
      <c r="O18" s="47"/>
      <c r="P18" s="47"/>
      <c r="Q18" s="47"/>
      <c r="R18" s="47"/>
    </row>
    <row r="19" spans="3:18" ht="18" x14ac:dyDescent="0.3">
      <c r="C19" s="67">
        <v>11</v>
      </c>
      <c r="D19" s="106"/>
      <c r="E19" s="106"/>
      <c r="F19" s="106"/>
      <c r="G19" s="106"/>
      <c r="H19" s="197"/>
      <c r="I19" s="202"/>
      <c r="J19" s="190"/>
      <c r="K19" s="192"/>
      <c r="L19" s="208">
        <v>11</v>
      </c>
      <c r="M19" s="47"/>
      <c r="N19" s="47"/>
      <c r="O19" s="47"/>
      <c r="P19" s="47"/>
      <c r="Q19" s="47"/>
      <c r="R19" s="47"/>
    </row>
    <row r="20" spans="3:18" ht="18" x14ac:dyDescent="0.3">
      <c r="C20" s="67">
        <v>12</v>
      </c>
      <c r="D20" s="108"/>
      <c r="E20" s="108"/>
      <c r="F20" s="108"/>
      <c r="G20" s="108"/>
      <c r="H20" s="196"/>
      <c r="I20" s="201"/>
      <c r="J20" s="190"/>
      <c r="K20" s="190"/>
      <c r="L20" s="207">
        <v>12</v>
      </c>
      <c r="M20" s="47"/>
      <c r="N20" s="47"/>
      <c r="O20" s="47"/>
      <c r="P20" s="47"/>
      <c r="Q20" s="47"/>
      <c r="R20" s="47"/>
    </row>
    <row r="21" spans="3:18" ht="18" x14ac:dyDescent="0.3">
      <c r="C21" s="67">
        <v>13</v>
      </c>
      <c r="D21" s="106"/>
      <c r="E21" s="106"/>
      <c r="F21" s="106"/>
      <c r="G21" s="106"/>
      <c r="H21" s="197"/>
      <c r="I21" s="202"/>
      <c r="J21" s="190"/>
      <c r="K21" s="192"/>
      <c r="L21" s="208">
        <v>13</v>
      </c>
      <c r="M21" s="47"/>
      <c r="N21" s="47"/>
      <c r="O21" s="47"/>
      <c r="P21" s="47"/>
      <c r="Q21" s="47"/>
      <c r="R21" s="47"/>
    </row>
    <row r="22" spans="3:18" ht="18" x14ac:dyDescent="0.3">
      <c r="C22" s="67">
        <v>14</v>
      </c>
      <c r="D22" s="108"/>
      <c r="E22" s="108"/>
      <c r="F22" s="108"/>
      <c r="G22" s="108"/>
      <c r="H22" s="196"/>
      <c r="I22" s="201"/>
      <c r="J22" s="190"/>
      <c r="K22" s="190"/>
      <c r="L22" s="207">
        <v>14</v>
      </c>
      <c r="M22" s="47"/>
      <c r="N22" s="47"/>
      <c r="O22" s="47"/>
      <c r="P22" s="47"/>
      <c r="Q22" s="47"/>
      <c r="R22" s="47"/>
    </row>
    <row r="23" spans="3:18" ht="18" x14ac:dyDescent="0.3">
      <c r="C23" s="67">
        <v>15</v>
      </c>
      <c r="D23" s="106"/>
      <c r="E23" s="106"/>
      <c r="F23" s="106"/>
      <c r="G23" s="106"/>
      <c r="H23" s="197"/>
      <c r="I23" s="202"/>
      <c r="J23" s="190"/>
      <c r="K23" s="192"/>
      <c r="L23" s="208">
        <v>15</v>
      </c>
      <c r="M23" s="47"/>
      <c r="N23" s="47"/>
      <c r="O23" s="47"/>
      <c r="P23" s="47"/>
      <c r="Q23" s="47"/>
      <c r="R23" s="47"/>
    </row>
    <row r="24" spans="3:18" ht="18" x14ac:dyDescent="0.3">
      <c r="C24" s="67">
        <v>16</v>
      </c>
      <c r="D24" s="108"/>
      <c r="E24" s="108"/>
      <c r="F24" s="108"/>
      <c r="G24" s="108"/>
      <c r="H24" s="196"/>
      <c r="I24" s="201"/>
      <c r="J24" s="190"/>
      <c r="K24" s="190"/>
      <c r="L24" s="207">
        <v>16</v>
      </c>
      <c r="M24" s="47"/>
      <c r="N24" s="47"/>
      <c r="O24" s="47"/>
      <c r="P24" s="47"/>
      <c r="Q24" s="47"/>
      <c r="R24" s="47"/>
    </row>
    <row r="25" spans="3:18" ht="18" x14ac:dyDescent="0.3">
      <c r="C25" s="67">
        <v>17</v>
      </c>
      <c r="D25" s="106"/>
      <c r="E25" s="106"/>
      <c r="F25" s="106"/>
      <c r="G25" s="106"/>
      <c r="H25" s="197"/>
      <c r="I25" s="202"/>
      <c r="J25" s="190"/>
      <c r="K25" s="192"/>
      <c r="L25" s="208">
        <v>17</v>
      </c>
      <c r="M25" s="47"/>
      <c r="N25" s="47"/>
      <c r="O25" s="47"/>
      <c r="P25" s="47"/>
      <c r="Q25" s="47"/>
      <c r="R25" s="47"/>
    </row>
    <row r="26" spans="3:18" ht="18" x14ac:dyDescent="0.3">
      <c r="C26" s="67">
        <v>18</v>
      </c>
      <c r="D26" s="108"/>
      <c r="E26" s="108"/>
      <c r="F26" s="108"/>
      <c r="G26" s="108"/>
      <c r="H26" s="196"/>
      <c r="I26" s="201"/>
      <c r="J26" s="190"/>
      <c r="K26" s="190"/>
      <c r="L26" s="207">
        <v>18</v>
      </c>
      <c r="M26" s="47"/>
      <c r="N26" s="47"/>
      <c r="O26" s="47"/>
      <c r="P26" s="47"/>
      <c r="Q26" s="47"/>
      <c r="R26" s="47"/>
    </row>
    <row r="27" spans="3:18" ht="18" x14ac:dyDescent="0.3">
      <c r="C27" s="67">
        <v>19</v>
      </c>
      <c r="D27" s="106"/>
      <c r="E27" s="106"/>
      <c r="F27" s="106"/>
      <c r="G27" s="106"/>
      <c r="H27" s="197"/>
      <c r="I27" s="202"/>
      <c r="J27" s="190"/>
      <c r="K27" s="192"/>
      <c r="L27" s="208">
        <v>19</v>
      </c>
      <c r="M27" s="47"/>
      <c r="N27" s="47"/>
      <c r="O27" s="47"/>
      <c r="P27" s="47"/>
      <c r="Q27" s="47"/>
      <c r="R27" s="47"/>
    </row>
    <row r="28" spans="3:18" ht="18" x14ac:dyDescent="0.3">
      <c r="C28" s="67">
        <v>20</v>
      </c>
      <c r="D28" s="108"/>
      <c r="E28" s="108"/>
      <c r="F28" s="108"/>
      <c r="G28" s="108"/>
      <c r="H28" s="196"/>
      <c r="I28" s="201"/>
      <c r="J28" s="190"/>
      <c r="K28" s="190"/>
      <c r="L28" s="207">
        <v>20</v>
      </c>
      <c r="M28" s="47"/>
      <c r="N28" s="47"/>
      <c r="O28" s="47"/>
      <c r="P28" s="47"/>
      <c r="Q28" s="47"/>
      <c r="R28" s="47"/>
    </row>
    <row r="29" spans="3:18" ht="18" x14ac:dyDescent="0.3">
      <c r="C29" s="67">
        <v>21</v>
      </c>
      <c r="D29" s="106"/>
      <c r="E29" s="106"/>
      <c r="F29" s="106"/>
      <c r="G29" s="106"/>
      <c r="H29" s="197"/>
      <c r="I29" s="202"/>
      <c r="J29" s="190"/>
      <c r="K29" s="192"/>
      <c r="L29" s="208">
        <v>21</v>
      </c>
      <c r="M29" s="47"/>
      <c r="N29" s="47"/>
      <c r="O29" s="47"/>
      <c r="P29" s="47"/>
      <c r="Q29" s="47"/>
      <c r="R29" s="47"/>
    </row>
    <row r="30" spans="3:18" ht="18" x14ac:dyDescent="0.3">
      <c r="C30" s="67">
        <v>22</v>
      </c>
      <c r="D30" s="108"/>
      <c r="E30" s="108"/>
      <c r="F30" s="108"/>
      <c r="G30" s="108"/>
      <c r="H30" s="196"/>
      <c r="I30" s="201"/>
      <c r="J30" s="190"/>
      <c r="K30" s="190"/>
      <c r="L30" s="207">
        <v>22</v>
      </c>
      <c r="M30" s="47"/>
      <c r="N30" s="47"/>
      <c r="O30" s="47"/>
      <c r="P30" s="47"/>
      <c r="Q30" s="47"/>
      <c r="R30" s="47"/>
    </row>
    <row r="31" spans="3:18" ht="18" x14ac:dyDescent="0.3">
      <c r="C31" s="67">
        <v>23</v>
      </c>
      <c r="D31" s="106"/>
      <c r="E31" s="106"/>
      <c r="F31" s="106"/>
      <c r="G31" s="106"/>
      <c r="H31" s="197"/>
      <c r="I31" s="202"/>
      <c r="J31" s="190"/>
      <c r="K31" s="192"/>
      <c r="L31" s="208">
        <v>23</v>
      </c>
      <c r="M31" s="47"/>
      <c r="N31" s="47"/>
      <c r="O31" s="47"/>
      <c r="P31" s="47"/>
      <c r="Q31" s="47"/>
      <c r="R31" s="47"/>
    </row>
    <row r="32" spans="3:18" ht="18" x14ac:dyDescent="0.3">
      <c r="C32" s="67">
        <v>24</v>
      </c>
      <c r="D32" s="108"/>
      <c r="E32" s="108"/>
      <c r="F32" s="108"/>
      <c r="G32" s="108"/>
      <c r="H32" s="196"/>
      <c r="I32" s="201"/>
      <c r="J32" s="190"/>
      <c r="K32" s="190"/>
      <c r="L32" s="207">
        <v>24</v>
      </c>
      <c r="M32" s="47"/>
      <c r="N32" s="47"/>
      <c r="O32" s="47"/>
      <c r="P32" s="47"/>
      <c r="Q32" s="47"/>
      <c r="R32" s="47"/>
    </row>
    <row r="33" spans="3:18" ht="18" x14ac:dyDescent="0.3">
      <c r="C33" s="67">
        <v>25</v>
      </c>
      <c r="D33" s="106"/>
      <c r="E33" s="106"/>
      <c r="F33" s="106"/>
      <c r="G33" s="106"/>
      <c r="H33" s="197"/>
      <c r="I33" s="202"/>
      <c r="J33" s="190"/>
      <c r="K33" s="192"/>
      <c r="L33" s="208">
        <v>25</v>
      </c>
      <c r="M33" s="47"/>
      <c r="N33" s="47"/>
      <c r="O33" s="47"/>
      <c r="P33" s="47"/>
      <c r="Q33" s="47"/>
      <c r="R33" s="47"/>
    </row>
    <row r="34" spans="3:18" ht="18" x14ac:dyDescent="0.3">
      <c r="C34" s="67">
        <v>26</v>
      </c>
      <c r="D34" s="108"/>
      <c r="E34" s="108"/>
      <c r="F34" s="108"/>
      <c r="G34" s="108"/>
      <c r="H34" s="196"/>
      <c r="I34" s="201"/>
      <c r="J34" s="190"/>
      <c r="K34" s="190"/>
      <c r="L34" s="207">
        <v>26</v>
      </c>
      <c r="M34" s="47"/>
      <c r="N34" s="47"/>
      <c r="O34" s="47"/>
      <c r="P34" s="47"/>
      <c r="Q34" s="47"/>
      <c r="R34" s="47"/>
    </row>
    <row r="35" spans="3:18" ht="18" x14ac:dyDescent="0.3">
      <c r="C35" s="67">
        <v>27</v>
      </c>
      <c r="D35" s="106"/>
      <c r="E35" s="106"/>
      <c r="F35" s="106"/>
      <c r="G35" s="106"/>
      <c r="H35" s="197"/>
      <c r="I35" s="202"/>
      <c r="J35" s="190"/>
      <c r="K35" s="192"/>
      <c r="L35" s="208">
        <v>27</v>
      </c>
      <c r="M35" s="47"/>
      <c r="N35" s="47"/>
      <c r="O35" s="47"/>
      <c r="P35" s="47"/>
      <c r="Q35" s="47"/>
      <c r="R35" s="47"/>
    </row>
    <row r="36" spans="3:18" ht="18" x14ac:dyDescent="0.3">
      <c r="C36" s="67">
        <v>28</v>
      </c>
      <c r="D36" s="108"/>
      <c r="E36" s="108"/>
      <c r="F36" s="108"/>
      <c r="G36" s="108"/>
      <c r="H36" s="196"/>
      <c r="I36" s="201"/>
      <c r="J36" s="190"/>
      <c r="K36" s="190"/>
      <c r="L36" s="207">
        <v>28</v>
      </c>
      <c r="M36" s="47"/>
      <c r="N36" s="47"/>
      <c r="O36" s="47"/>
      <c r="P36" s="47"/>
      <c r="Q36" s="47"/>
      <c r="R36" s="47"/>
    </row>
    <row r="37" spans="3:18" ht="18" x14ac:dyDescent="0.3">
      <c r="C37" s="67">
        <v>29</v>
      </c>
      <c r="D37" s="106"/>
      <c r="E37" s="106"/>
      <c r="F37" s="106"/>
      <c r="G37" s="106"/>
      <c r="H37" s="197"/>
      <c r="I37" s="202"/>
      <c r="J37" s="190"/>
      <c r="K37" s="192"/>
      <c r="L37" s="208">
        <v>29</v>
      </c>
      <c r="M37" s="47"/>
      <c r="N37" s="47"/>
      <c r="O37" s="47"/>
      <c r="P37" s="47"/>
      <c r="Q37" s="47"/>
      <c r="R37" s="47"/>
    </row>
    <row r="38" spans="3:18" ht="18" x14ac:dyDescent="0.3">
      <c r="C38" s="67">
        <v>30</v>
      </c>
      <c r="D38" s="108"/>
      <c r="E38" s="108"/>
      <c r="F38" s="108"/>
      <c r="G38" s="108"/>
      <c r="H38" s="196"/>
      <c r="I38" s="201"/>
      <c r="J38" s="190"/>
      <c r="K38" s="190"/>
      <c r="L38" s="207">
        <v>30</v>
      </c>
      <c r="M38" s="47"/>
      <c r="N38" s="47"/>
      <c r="O38" s="47"/>
      <c r="P38" s="47"/>
      <c r="Q38" s="47"/>
      <c r="R38" s="47"/>
    </row>
    <row r="39" spans="3:18" ht="18" x14ac:dyDescent="0.3">
      <c r="C39" s="67">
        <v>31</v>
      </c>
      <c r="D39" s="106"/>
      <c r="E39" s="106"/>
      <c r="F39" s="106"/>
      <c r="G39" s="106"/>
      <c r="H39" s="197"/>
      <c r="I39" s="202"/>
      <c r="J39" s="190"/>
      <c r="K39" s="192"/>
      <c r="L39" s="208">
        <v>31</v>
      </c>
      <c r="M39" s="47"/>
      <c r="N39" s="47"/>
      <c r="O39" s="47"/>
      <c r="P39" s="47"/>
      <c r="Q39" s="47"/>
      <c r="R39" s="47"/>
    </row>
    <row r="40" spans="3:18" ht="18" x14ac:dyDescent="0.3">
      <c r="C40" s="67">
        <v>32</v>
      </c>
      <c r="D40" s="108"/>
      <c r="E40" s="108"/>
      <c r="F40" s="108"/>
      <c r="G40" s="108"/>
      <c r="H40" s="196"/>
      <c r="I40" s="201"/>
      <c r="J40" s="190"/>
      <c r="K40" s="190"/>
      <c r="L40" s="207">
        <v>32</v>
      </c>
      <c r="M40" s="47"/>
      <c r="N40" s="47"/>
      <c r="O40" s="47"/>
      <c r="P40" s="47"/>
      <c r="Q40" s="47"/>
      <c r="R40" s="47"/>
    </row>
    <row r="41" spans="3:18" ht="18" x14ac:dyDescent="0.3">
      <c r="C41" s="67">
        <v>33</v>
      </c>
      <c r="D41" s="106"/>
      <c r="E41" s="106"/>
      <c r="F41" s="106"/>
      <c r="G41" s="106"/>
      <c r="H41" s="197"/>
      <c r="I41" s="202"/>
      <c r="J41" s="190"/>
      <c r="K41" s="192"/>
      <c r="L41" s="208">
        <v>33</v>
      </c>
      <c r="M41" s="47"/>
      <c r="N41" s="47"/>
      <c r="O41" s="47"/>
      <c r="P41" s="47"/>
      <c r="Q41" s="47"/>
      <c r="R41" s="47"/>
    </row>
    <row r="42" spans="3:18" ht="18" x14ac:dyDescent="0.35">
      <c r="C42" s="67">
        <v>34</v>
      </c>
      <c r="D42" s="103"/>
      <c r="E42" s="103"/>
      <c r="F42" s="103"/>
      <c r="G42" s="103"/>
      <c r="H42" s="102"/>
      <c r="I42" s="201"/>
      <c r="J42" s="190"/>
      <c r="K42" s="193"/>
      <c r="L42" s="209">
        <v>34</v>
      </c>
      <c r="M42" s="47"/>
      <c r="N42" s="47"/>
      <c r="O42" s="47"/>
      <c r="P42" s="47"/>
      <c r="Q42" s="47"/>
      <c r="R42" s="47"/>
    </row>
    <row r="43" spans="3:18" ht="18" x14ac:dyDescent="0.35">
      <c r="C43" s="67">
        <v>35</v>
      </c>
      <c r="D43" s="107"/>
      <c r="E43" s="107"/>
      <c r="F43" s="107"/>
      <c r="G43" s="107"/>
      <c r="H43" s="189"/>
      <c r="I43" s="202"/>
      <c r="J43" s="190"/>
      <c r="K43" s="194"/>
      <c r="L43" s="210">
        <v>35</v>
      </c>
      <c r="M43" s="47"/>
      <c r="N43" s="47"/>
      <c r="O43" s="47"/>
      <c r="P43" s="47"/>
      <c r="Q43" s="47"/>
      <c r="R43" s="47"/>
    </row>
    <row r="44" spans="3:18" ht="18" x14ac:dyDescent="0.35">
      <c r="C44" s="67">
        <v>36</v>
      </c>
      <c r="D44" s="103"/>
      <c r="E44" s="103"/>
      <c r="F44" s="103"/>
      <c r="G44" s="103"/>
      <c r="H44" s="102"/>
      <c r="I44" s="201"/>
      <c r="J44" s="190"/>
      <c r="K44" s="193"/>
      <c r="L44" s="209">
        <v>36</v>
      </c>
      <c r="M44" s="47"/>
      <c r="N44" s="47"/>
      <c r="O44" s="47"/>
      <c r="P44" s="47"/>
      <c r="Q44" s="47"/>
      <c r="R44" s="47"/>
    </row>
    <row r="45" spans="3:18" ht="18" x14ac:dyDescent="0.35">
      <c r="C45" s="67">
        <v>37</v>
      </c>
      <c r="D45" s="107"/>
      <c r="E45" s="107"/>
      <c r="F45" s="107"/>
      <c r="G45" s="107"/>
      <c r="H45" s="189"/>
      <c r="I45" s="202"/>
      <c r="J45" s="190"/>
      <c r="K45" s="194"/>
      <c r="L45" s="210">
        <v>37</v>
      </c>
      <c r="M45" s="47"/>
      <c r="N45" s="47"/>
      <c r="O45" s="47"/>
      <c r="P45" s="47"/>
      <c r="Q45" s="47"/>
      <c r="R45" s="47"/>
    </row>
    <row r="46" spans="3:18" ht="18" x14ac:dyDescent="0.35">
      <c r="C46" s="67">
        <v>38</v>
      </c>
      <c r="D46" s="103"/>
      <c r="E46" s="103"/>
      <c r="F46" s="103"/>
      <c r="G46" s="103"/>
      <c r="H46" s="102"/>
      <c r="I46" s="201"/>
      <c r="J46" s="190"/>
      <c r="K46" s="193"/>
      <c r="L46" s="209">
        <v>38</v>
      </c>
      <c r="M46" s="47"/>
      <c r="N46" s="47"/>
      <c r="O46" s="47"/>
      <c r="P46" s="47"/>
      <c r="Q46" s="47"/>
      <c r="R46" s="47"/>
    </row>
    <row r="47" spans="3:18" ht="18" x14ac:dyDescent="0.35">
      <c r="C47" s="67">
        <v>39</v>
      </c>
      <c r="D47" s="107"/>
      <c r="E47" s="107"/>
      <c r="F47" s="107"/>
      <c r="G47" s="107"/>
      <c r="H47" s="189"/>
      <c r="I47" s="202"/>
      <c r="J47" s="190"/>
      <c r="K47" s="194"/>
      <c r="L47" s="210">
        <v>39</v>
      </c>
      <c r="M47" s="47"/>
      <c r="N47" s="47"/>
      <c r="O47" s="47"/>
      <c r="P47" s="47"/>
      <c r="Q47" s="47"/>
      <c r="R47" s="47"/>
    </row>
    <row r="48" spans="3:18" ht="18" x14ac:dyDescent="0.35">
      <c r="C48" s="67">
        <v>40</v>
      </c>
      <c r="D48" s="103"/>
      <c r="E48" s="103"/>
      <c r="F48" s="103"/>
      <c r="G48" s="103"/>
      <c r="H48" s="102"/>
      <c r="I48" s="201"/>
      <c r="J48" s="190"/>
      <c r="K48" s="193"/>
      <c r="L48" s="209">
        <v>40</v>
      </c>
      <c r="M48" s="47"/>
      <c r="N48" s="47"/>
      <c r="O48" s="47"/>
      <c r="P48" s="47"/>
      <c r="Q48" s="47"/>
      <c r="R48" s="47"/>
    </row>
    <row r="49" spans="3:18" ht="18" x14ac:dyDescent="0.35">
      <c r="C49" s="67">
        <v>41</v>
      </c>
      <c r="D49" s="107"/>
      <c r="E49" s="107"/>
      <c r="F49" s="107"/>
      <c r="G49" s="107"/>
      <c r="H49" s="189"/>
      <c r="I49" s="202"/>
      <c r="J49" s="190"/>
      <c r="K49" s="194"/>
      <c r="L49" s="210">
        <v>41</v>
      </c>
      <c r="M49" s="47"/>
      <c r="N49" s="47"/>
      <c r="O49" s="47"/>
      <c r="P49" s="47"/>
      <c r="Q49" s="47"/>
      <c r="R49" s="47"/>
    </row>
    <row r="50" spans="3:18" ht="18" x14ac:dyDescent="0.35">
      <c r="C50" s="67">
        <v>42</v>
      </c>
      <c r="D50" s="103"/>
      <c r="E50" s="103"/>
      <c r="F50" s="103"/>
      <c r="G50" s="103"/>
      <c r="H50" s="102"/>
      <c r="I50" s="201"/>
      <c r="J50" s="190"/>
      <c r="K50" s="193"/>
      <c r="L50" s="209">
        <v>42</v>
      </c>
      <c r="M50" s="47"/>
      <c r="N50" s="47"/>
      <c r="O50" s="47"/>
      <c r="P50" s="47"/>
      <c r="Q50" s="47"/>
      <c r="R50" s="47"/>
    </row>
    <row r="51" spans="3:18" ht="18" x14ac:dyDescent="0.35">
      <c r="C51" s="67">
        <v>43</v>
      </c>
      <c r="D51" s="107"/>
      <c r="E51" s="107"/>
      <c r="F51" s="107"/>
      <c r="G51" s="107"/>
      <c r="H51" s="189"/>
      <c r="I51" s="202"/>
      <c r="J51" s="190"/>
      <c r="K51" s="194"/>
      <c r="L51" s="210">
        <v>43</v>
      </c>
      <c r="M51" s="47"/>
      <c r="N51" s="47"/>
      <c r="O51" s="47"/>
      <c r="P51" s="47"/>
      <c r="Q51" s="47"/>
      <c r="R51" s="47"/>
    </row>
    <row r="52" spans="3:18" ht="18" x14ac:dyDescent="0.35">
      <c r="C52" s="67">
        <v>44</v>
      </c>
      <c r="D52" s="103"/>
      <c r="E52" s="103"/>
      <c r="F52" s="103"/>
      <c r="G52" s="103"/>
      <c r="H52" s="102"/>
      <c r="I52" s="201"/>
      <c r="J52" s="190"/>
      <c r="K52" s="193"/>
      <c r="L52" s="209">
        <v>44</v>
      </c>
      <c r="M52" s="47"/>
      <c r="N52" s="47"/>
      <c r="O52" s="47"/>
      <c r="P52" s="47"/>
      <c r="Q52" s="47"/>
      <c r="R52" s="47"/>
    </row>
    <row r="53" spans="3:18" ht="18" x14ac:dyDescent="0.35">
      <c r="C53" s="67">
        <v>45</v>
      </c>
      <c r="D53" s="107"/>
      <c r="E53" s="107"/>
      <c r="F53" s="107"/>
      <c r="G53" s="107"/>
      <c r="H53" s="189"/>
      <c r="I53" s="202"/>
      <c r="J53" s="190"/>
      <c r="K53" s="194"/>
      <c r="L53" s="210">
        <v>45</v>
      </c>
      <c r="M53" s="47"/>
      <c r="N53" s="47"/>
      <c r="O53" s="47"/>
      <c r="P53" s="47"/>
      <c r="Q53" s="47"/>
      <c r="R53" s="47"/>
    </row>
    <row r="54" spans="3:18" ht="18.600000000000001" thickBot="1" x14ac:dyDescent="0.4">
      <c r="C54" s="67">
        <v>46</v>
      </c>
      <c r="D54" s="4"/>
      <c r="E54" s="4"/>
      <c r="F54" s="4"/>
      <c r="G54" s="4"/>
      <c r="H54" s="58"/>
      <c r="I54" s="203"/>
      <c r="J54" s="190"/>
      <c r="L54" s="211">
        <v>46</v>
      </c>
      <c r="M54" s="47"/>
      <c r="N54" s="47"/>
      <c r="O54" s="47"/>
      <c r="P54" s="47"/>
      <c r="Q54" s="47"/>
      <c r="R54" s="47"/>
    </row>
    <row r="55" spans="3:18" x14ac:dyDescent="0.3">
      <c r="J55" s="190"/>
    </row>
    <row r="56" spans="3:18" x14ac:dyDescent="0.3">
      <c r="J56" s="190"/>
    </row>
    <row r="57" spans="3:18" x14ac:dyDescent="0.3">
      <c r="J57" s="190"/>
    </row>
    <row r="58" spans="3:18" x14ac:dyDescent="0.3">
      <c r="J58" s="190"/>
    </row>
    <row r="59" spans="3:18" x14ac:dyDescent="0.3">
      <c r="J59" s="190"/>
    </row>
    <row r="60" spans="3:18" x14ac:dyDescent="0.3">
      <c r="J60" s="190"/>
    </row>
    <row r="61" spans="3:18" x14ac:dyDescent="0.3">
      <c r="J61" s="190"/>
    </row>
    <row r="62" spans="3:18" x14ac:dyDescent="0.3">
      <c r="J62" s="190"/>
    </row>
    <row r="63" spans="3:18" x14ac:dyDescent="0.3">
      <c r="J63" s="190"/>
    </row>
    <row r="64" spans="3:18" x14ac:dyDescent="0.3">
      <c r="J64" s="190"/>
    </row>
    <row r="65" spans="10:10" x14ac:dyDescent="0.3">
      <c r="J65" s="190"/>
    </row>
    <row r="66" spans="10:10" x14ac:dyDescent="0.3">
      <c r="J66" s="190"/>
    </row>
    <row r="67" spans="10:10" x14ac:dyDescent="0.3">
      <c r="J67" s="190"/>
    </row>
    <row r="68" spans="10:10" x14ac:dyDescent="0.3">
      <c r="J68" s="190"/>
    </row>
    <row r="69" spans="10:10" x14ac:dyDescent="0.3">
      <c r="J69" s="190"/>
    </row>
    <row r="70" spans="10:10" x14ac:dyDescent="0.3">
      <c r="J70" s="190"/>
    </row>
    <row r="71" spans="10:10" x14ac:dyDescent="0.3">
      <c r="J71" s="190"/>
    </row>
    <row r="72" spans="10:10" x14ac:dyDescent="0.3">
      <c r="J72" s="190"/>
    </row>
    <row r="73" spans="10:10" x14ac:dyDescent="0.3">
      <c r="J73" s="190"/>
    </row>
    <row r="74" spans="10:10" x14ac:dyDescent="0.3">
      <c r="J74" s="190"/>
    </row>
    <row r="75" spans="10:10" x14ac:dyDescent="0.3">
      <c r="J75" s="190"/>
    </row>
    <row r="76" spans="10:10" x14ac:dyDescent="0.3">
      <c r="J76" s="190"/>
    </row>
    <row r="77" spans="10:10" x14ac:dyDescent="0.3">
      <c r="J77" s="190"/>
    </row>
    <row r="78" spans="10:10" x14ac:dyDescent="0.3">
      <c r="J78" s="190"/>
    </row>
    <row r="79" spans="10:10" x14ac:dyDescent="0.3">
      <c r="J79" s="190"/>
    </row>
    <row r="80" spans="10:10" x14ac:dyDescent="0.3">
      <c r="J80" s="190"/>
    </row>
    <row r="81" spans="10:10" x14ac:dyDescent="0.3">
      <c r="J81" s="190"/>
    </row>
  </sheetData>
  <mergeCells count="6">
    <mergeCell ref="C2:D4"/>
    <mergeCell ref="A1:B9"/>
    <mergeCell ref="C6:C7"/>
    <mergeCell ref="D6:I6"/>
    <mergeCell ref="M6:R6"/>
    <mergeCell ref="D5:R5"/>
  </mergeCells>
  <conditionalFormatting sqref="C9:C54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9:I53">
    <cfRule type="expression" dxfId="1" priority="3">
      <formula>MOD(_xludf.COLUMN(),2)=0</formula>
    </cfRule>
  </conditionalFormatting>
  <conditionalFormatting sqref="D9:I54">
    <cfRule type="expression" dxfId="0" priority="2">
      <formula>MOD(COLUMN(),2)=0</formula>
    </cfRule>
  </conditionalFormatting>
  <conditionalFormatting sqref="L9:L54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{097AD3E1-A2D3-4417-ABCC-8C72C47A8E0D}</x14:id>
        </ext>
      </extLst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97AD3E1-A2D3-4417-ABCC-8C72C47A8E0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L9:L54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28ADD88F-AC6E-4E0D-A83B-080E5D7816CB}">
          <x14:formula1>
            <xm:f>'3-Référencement missions'!$F$6:$F$200</xm:f>
          </x14:formula1>
          <xm:sqref>H9:H63</xm:sqref>
        </x14:dataValidation>
        <x14:dataValidation type="list" allowBlank="1" showInputMessage="1" showErrorMessage="1" xr:uid="{38A01EDF-555D-4CAE-B43A-AB87BE126768}">
          <x14:formula1>
            <xm:f>'3-Référencement missions'!$G$6:$G$200</xm:f>
          </x14:formula1>
          <xm:sqref>G9:G63</xm:sqref>
        </x14:dataValidation>
        <x14:dataValidation type="list" allowBlank="1" showInputMessage="1" showErrorMessage="1" xr:uid="{C8AE7642-4DCF-4995-A705-3A200C01FED8}">
          <x14:formula1>
            <xm:f>'3-Référencement missions'!$E$6:$E$200</xm:f>
          </x14:formula1>
          <xm:sqref>F9:F63 K9:K54</xm:sqref>
        </x14:dataValidation>
        <x14:dataValidation type="list" allowBlank="1" showInputMessage="1" showErrorMessage="1" xr:uid="{392B4DCF-7F1B-45B4-BE60-61E94C8E78E7}">
          <x14:formula1>
            <xm:f>'3-Référencement missions'!$D$6:$D$200</xm:f>
          </x14:formula1>
          <xm:sqref>E9:E63 J9:J54</xm:sqref>
        </x14:dataValidation>
        <x14:dataValidation type="list" allowBlank="1" showInputMessage="1" showErrorMessage="1" xr:uid="{1953FD05-3656-4D68-BCD6-7754A667EF9A}">
          <x14:formula1>
            <xm:f>'3-Référencement missions'!$C$6:$C$200</xm:f>
          </x14:formula1>
          <xm:sqref>D9:D63</xm:sqref>
        </x14:dataValidation>
        <x14:dataValidation type="list" allowBlank="1" showInputMessage="1" showErrorMessage="1" xr:uid="{00C4D1D1-9AB1-4168-9D28-F6A506893569}">
          <x14:formula1>
            <xm:f>'3-Référencement missions'!$H$6:$H$200</xm:f>
          </x14:formula1>
          <xm:sqref>I55:J63 I9:I54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MENU</vt:lpstr>
      <vt:lpstr>1-Liste des dossiers</vt:lpstr>
      <vt:lpstr>2-Informations dossiers choisis</vt:lpstr>
      <vt:lpstr>3-Référencement missions</vt:lpstr>
      <vt:lpstr>4-Missions, tâches effectuées </vt:lpstr>
      <vt:lpstr>5-Missions à développer</vt:lpstr>
      <vt:lpstr>6-Faisabilité  missions</vt:lpstr>
      <vt:lpstr>7-Liste missions du catalogue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Mozard LOUIS</cp:lastModifiedBy>
  <dcterms:created xsi:type="dcterms:W3CDTF">2023-08-19T19:27:59Z</dcterms:created>
  <dcterms:modified xsi:type="dcterms:W3CDTF">2023-08-26T01:17:24Z</dcterms:modified>
</cp:coreProperties>
</file>