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20" windowWidth="19875" windowHeight="7455" activeTab="2"/>
  </bookViews>
  <sheets>
    <sheet name="Reporting (7)" sheetId="2" r:id="rId1"/>
    <sheet name="CC" sheetId="3" r:id="rId2"/>
    <sheet name="résultat" sheetId="4" r:id="rId3"/>
  </sheets>
  <calcPr calcId="145621"/>
</workbook>
</file>

<file path=xl/calcChain.xml><?xml version="1.0" encoding="utf-8"?>
<calcChain xmlns="http://schemas.openxmlformats.org/spreadsheetml/2006/main">
  <c r="P13" i="4" l="1"/>
  <c r="R11" i="4"/>
  <c r="R12" i="4" s="1"/>
  <c r="P11" i="4"/>
  <c r="K11" i="4"/>
  <c r="P12" i="4"/>
  <c r="I2" i="4"/>
  <c r="H2" i="4"/>
  <c r="R3" i="4"/>
  <c r="P9" i="4"/>
  <c r="R8" i="4"/>
  <c r="R9" i="4" s="1"/>
  <c r="P8" i="4"/>
  <c r="S9" i="4" s="1"/>
  <c r="R6" i="4"/>
  <c r="R7" i="4" s="1"/>
  <c r="P6" i="4"/>
  <c r="R4" i="4"/>
  <c r="R5" i="4" s="1"/>
  <c r="P4" i="4"/>
  <c r="M2" i="4"/>
  <c r="M4" i="4"/>
  <c r="M6" i="4"/>
  <c r="M8" i="4"/>
  <c r="P7" i="4"/>
  <c r="P5" i="4"/>
  <c r="P3" i="4"/>
  <c r="S3" i="4"/>
  <c r="P10" i="4" l="1"/>
</calcChain>
</file>

<file path=xl/sharedStrings.xml><?xml version="1.0" encoding="utf-8"?>
<sst xmlns="http://schemas.openxmlformats.org/spreadsheetml/2006/main" count="207" uniqueCount="106">
  <si>
    <t>Critères de la recherche</t>
  </si>
  <si>
    <t>Société :</t>
  </si>
  <si>
    <t>ITME</t>
  </si>
  <si>
    <t>Structure :</t>
  </si>
  <si>
    <t>104 - AGROMOUSQUETAIRES</t>
  </si>
  <si>
    <t>Codes structures dépendants :</t>
  </si>
  <si>
    <t>Oui</t>
  </si>
  <si>
    <t>Collaborateurs :</t>
  </si>
  <si>
    <t>Tous</t>
  </si>
  <si>
    <t>Statut :</t>
  </si>
  <si>
    <t>C1 - NF comptabilisée - en cours de paiement</t>
  </si>
  <si>
    <t>Frais remboursés :</t>
  </si>
  <si>
    <t>Du 16/02/2017 au 28/02/2017</t>
  </si>
  <si>
    <t>Devise :</t>
  </si>
  <si>
    <t>Euro</t>
  </si>
  <si>
    <t>Résultats de la recherche</t>
  </si>
  <si>
    <t> Collaborateur </t>
  </si>
  <si>
    <t> Note de Frais </t>
  </si>
  <si>
    <t> Compte comptable </t>
  </si>
  <si>
    <t> Date de création du Lot </t>
  </si>
  <si>
    <t> Code TVA </t>
  </si>
  <si>
    <t> Nombre de NF </t>
  </si>
  <si>
    <t> Nombre de postes </t>
  </si>
  <si>
    <t> Montant HT </t>
  </si>
  <si>
    <t> Montant TVA </t>
  </si>
  <si>
    <t> Total TTC </t>
  </si>
  <si>
    <t> Montant à rembourser </t>
  </si>
  <si>
    <t> Montant payé par carte </t>
  </si>
  <si>
    <t>Total (57 Enregistrements)</t>
  </si>
  <si>
    <t>R053243</t>
  </si>
  <si>
    <t>618100 - DOCUMENTATION GENERALE</t>
  </si>
  <si>
    <t>R3 - 2.1</t>
  </si>
  <si>
    <t>20.00</t>
  </si>
  <si>
    <t>623200 - ECHANTILLONS</t>
  </si>
  <si>
    <t>R0 - Nulle</t>
  </si>
  <si>
    <t>20.45</t>
  </si>
  <si>
    <t>625140 - VOYAGES ET DEPLACEMENTS</t>
  </si>
  <si>
    <t>68.10</t>
  </si>
  <si>
    <t>R20 - 20</t>
  </si>
  <si>
    <t>4.50</t>
  </si>
  <si>
    <t>LMEJ401</t>
  </si>
  <si>
    <t>47.53</t>
  </si>
  <si>
    <t>R10 - 10</t>
  </si>
  <si>
    <t>Liste des centres de coûts (CC) associés au collaborateurs.</t>
  </si>
  <si>
    <t>Code société</t>
  </si>
  <si>
    <t>Libellé société</t>
  </si>
  <si>
    <t>Nom</t>
  </si>
  <si>
    <t>Prénom</t>
  </si>
  <si>
    <t>Code CC à taper dans SAP</t>
  </si>
  <si>
    <t>Désignation</t>
  </si>
  <si>
    <t>0104</t>
  </si>
  <si>
    <t>FRANCK</t>
  </si>
  <si>
    <t>0104A5Q000</t>
  </si>
  <si>
    <t xml:space="preserve">QSE </t>
  </si>
  <si>
    <t>SONNIA</t>
  </si>
  <si>
    <t>0104A1C300</t>
  </si>
  <si>
    <t>Contrôle de gestion filères</t>
  </si>
  <si>
    <t>0104A1C200</t>
  </si>
  <si>
    <t>Contrôle de gestion métier</t>
  </si>
  <si>
    <t>NICOLAS</t>
  </si>
  <si>
    <t>0104A1C100</t>
  </si>
  <si>
    <t>Contrôle de gestion siège</t>
  </si>
  <si>
    <t>CHRISTOPHE</t>
  </si>
  <si>
    <t>0104A1A000</t>
  </si>
  <si>
    <t>Direction Générale</t>
  </si>
  <si>
    <t>VALERIE</t>
  </si>
  <si>
    <t>0104A1A100</t>
  </si>
  <si>
    <t>Communication</t>
  </si>
  <si>
    <t>AGRI</t>
  </si>
  <si>
    <t>N° d'écriture</t>
  </si>
  <si>
    <t>Ecriture à extourner ?</t>
  </si>
  <si>
    <t>Motif de l'extourne</t>
  </si>
  <si>
    <t>Date d'extourne</t>
  </si>
  <si>
    <t>Société</t>
  </si>
  <si>
    <t>Type de pièce</t>
  </si>
  <si>
    <t>Devise</t>
  </si>
  <si>
    <t>Date comptable</t>
  </si>
  <si>
    <t>Date de pièce</t>
  </si>
  <si>
    <t>Libellé d'écriture</t>
  </si>
  <si>
    <t>Référence</t>
  </si>
  <si>
    <t>Type de compte</t>
  </si>
  <si>
    <t>Numéro du compte fournisseur/client/compte</t>
  </si>
  <si>
    <t>Code CGS</t>
  </si>
  <si>
    <t>Investissement ?</t>
  </si>
  <si>
    <t>Montant</t>
  </si>
  <si>
    <t>Sens</t>
  </si>
  <si>
    <t>Code TVA</t>
  </si>
  <si>
    <t>Montant de base TVA</t>
  </si>
  <si>
    <t>Libellé du poste</t>
  </si>
  <si>
    <t>Affectation</t>
  </si>
  <si>
    <t>Centre de coûts</t>
  </si>
  <si>
    <t>EUR</t>
  </si>
  <si>
    <t>S</t>
  </si>
  <si>
    <t>D</t>
  </si>
  <si>
    <t xml:space="preserve"> VALERIE</t>
  </si>
  <si>
    <t>SA</t>
  </si>
  <si>
    <t>code tva</t>
  </si>
  <si>
    <t>V2</t>
  </si>
  <si>
    <t>V0</t>
  </si>
  <si>
    <t>V6</t>
  </si>
  <si>
    <t>V4</t>
  </si>
  <si>
    <t/>
  </si>
  <si>
    <t>NDF FRANCK</t>
  </si>
  <si>
    <t>C</t>
  </si>
  <si>
    <t>625140</t>
  </si>
  <si>
    <t>NDF VALERIE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</si>
</sst>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0" fontId="18" fillId="0" borderId="0" xfId="0" applyFont="1" applyAlignment="1">
      <alignment wrapText="1"/>
    </xf>
    <xf numFmtId="0" fontId="19" fillId="0" borderId="0" xfId="0" applyFont="1" applyAlignment="1">
      <alignment horizontal="right" vertical="center" wrapText="1"/>
    </xf>
    <xf numFmtId="0" fontId="18" fillId="33" borderId="10" xfId="0" applyFont="1" applyFill="1" applyBorder="1" applyAlignment="1">
      <alignment horizontal="center" wrapText="1"/>
    </xf>
    <xf numFmtId="0" fontId="18" fillId="0" borderId="10" xfId="0" applyFont="1" applyBorder="1" applyAlignment="1">
      <alignment horizontal="right"/>
    </xf>
    <xf numFmtId="49" fontId="18" fillId="0" borderId="10" xfId="0" applyNumberFormat="1" applyFont="1" applyBorder="1" applyAlignment="1">
      <alignment horizontal="left" wrapText="1"/>
    </xf>
    <xf numFmtId="0" fontId="18" fillId="0" borderId="10" xfId="0" applyFont="1" applyBorder="1" applyAlignment="1">
      <alignment horizontal="right" wrapText="1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16" fillId="0" borderId="15" xfId="0" applyFont="1" applyBorder="1" applyAlignment="1" applyProtection="1">
      <alignment horizontal="center" vertical="center" wrapText="1"/>
      <protection locked="0"/>
    </xf>
    <xf numFmtId="0" fontId="21" fillId="0" borderId="15" xfId="0" applyFont="1" applyBorder="1" applyAlignment="1" applyProtection="1">
      <alignment horizontal="center" vertical="center" wrapText="1"/>
      <protection locked="0"/>
    </xf>
    <xf numFmtId="0" fontId="16" fillId="34" borderId="15" xfId="0" applyFont="1" applyFill="1" applyBorder="1" applyAlignment="1" applyProtection="1">
      <alignment horizontal="center" vertical="center" wrapText="1"/>
      <protection locked="0"/>
    </xf>
    <xf numFmtId="0" fontId="16" fillId="0" borderId="15" xfId="0" applyFont="1" applyFill="1" applyBorder="1" applyAlignment="1" applyProtection="1">
      <alignment horizontal="center" vertical="center" wrapText="1"/>
      <protection locked="0"/>
    </xf>
    <xf numFmtId="0" fontId="0" fillId="35" borderId="15" xfId="0" quotePrefix="1" applyFill="1" applyBorder="1" applyProtection="1">
      <protection locked="0"/>
    </xf>
    <xf numFmtId="0" fontId="0" fillId="35" borderId="15" xfId="0" applyFill="1" applyBorder="1" applyProtection="1">
      <protection locked="0"/>
    </xf>
    <xf numFmtId="0" fontId="20" fillId="35" borderId="15" xfId="0" applyFont="1" applyFill="1" applyBorder="1" applyProtection="1">
      <protection locked="0"/>
    </xf>
    <xf numFmtId="0" fontId="0" fillId="0" borderId="16" xfId="0" applyFill="1" applyBorder="1"/>
    <xf numFmtId="0" fontId="22" fillId="0" borderId="16" xfId="0" applyFont="1" applyFill="1" applyBorder="1"/>
    <xf numFmtId="0" fontId="0" fillId="0" borderId="0" xfId="0" applyFill="1"/>
    <xf numFmtId="0" fontId="0" fillId="34" borderId="16" xfId="0" applyFill="1" applyBorder="1"/>
    <xf numFmtId="0" fontId="0" fillId="34" borderId="0" xfId="0" applyFill="1" applyBorder="1"/>
    <xf numFmtId="0" fontId="0" fillId="34" borderId="0" xfId="0" applyFill="1"/>
    <xf numFmtId="0" fontId="0" fillId="36" borderId="0" xfId="0" applyFill="1"/>
    <xf numFmtId="14" fontId="0" fillId="0" borderId="0" xfId="0" applyNumberFormat="1"/>
    <xf numFmtId="0" fontId="0" fillId="0" borderId="0" xfId="0" applyBorder="1"/>
    <xf numFmtId="0" fontId="0" fillId="0" borderId="0" xfId="0" applyBorder="1" applyProtection="1">
      <protection locked="0"/>
    </xf>
    <xf numFmtId="14" fontId="0" fillId="0" borderId="0" xfId="0" applyNumberFormat="1" applyBorder="1"/>
    <xf numFmtId="0" fontId="0" fillId="0" borderId="0" xfId="0" applyNumberFormat="1" applyBorder="1"/>
    <xf numFmtId="49" fontId="0" fillId="0" borderId="0" xfId="0" applyNumberFormat="1" applyFill="1" applyBorder="1"/>
    <xf numFmtId="14" fontId="18" fillId="0" borderId="10" xfId="0" applyNumberFormat="1" applyFont="1" applyBorder="1" applyAlignment="1">
      <alignment horizontal="left" wrapText="1"/>
    </xf>
    <xf numFmtId="49" fontId="0" fillId="0" borderId="0" xfId="0" applyNumberFormat="1" applyBorder="1"/>
    <xf numFmtId="49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18" fillId="0" borderId="11" xfId="0" applyFont="1" applyBorder="1" applyAlignment="1">
      <alignment horizontal="left" wrapText="1"/>
    </xf>
    <xf numFmtId="0" fontId="18" fillId="0" borderId="12" xfId="0" applyFont="1" applyBorder="1" applyAlignment="1">
      <alignment horizontal="left" wrapText="1"/>
    </xf>
    <xf numFmtId="0" fontId="18" fillId="0" borderId="13" xfId="0" applyFont="1" applyBorder="1" applyAlignment="1">
      <alignment horizontal="left" wrapText="1"/>
    </xf>
    <xf numFmtId="0" fontId="18" fillId="0" borderId="14" xfId="0" applyFon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showGridLines="0" topLeftCell="A11" workbookViewId="0">
      <selection activeCell="B27" sqref="B27"/>
    </sheetView>
  </sheetViews>
  <sheetFormatPr baseColWidth="10" defaultRowHeight="15" x14ac:dyDescent="0.25"/>
  <cols>
    <col min="1" max="1" width="25.140625" bestFit="1" customWidth="1"/>
    <col min="2" max="2" width="36.85546875" bestFit="1" customWidth="1"/>
    <col min="3" max="3" width="30.7109375" bestFit="1" customWidth="1"/>
    <col min="4" max="4" width="20" bestFit="1" customWidth="1"/>
    <col min="5" max="5" width="13.7109375" bestFit="1" customWidth="1"/>
    <col min="6" max="6" width="12.7109375" bestFit="1" customWidth="1"/>
    <col min="7" max="7" width="15.85546875" bestFit="1" customWidth="1"/>
    <col min="8" max="8" width="11" customWidth="1"/>
    <col min="9" max="9" width="11.85546875" bestFit="1" customWidth="1"/>
    <col min="10" max="10" width="9" customWidth="1"/>
    <col min="11" max="11" width="19.7109375" bestFit="1" customWidth="1"/>
    <col min="12" max="12" width="20.42578125" bestFit="1" customWidth="1"/>
  </cols>
  <sheetData>
    <row r="1" spans="1:12" ht="22.5" customHeight="1" x14ac:dyDescent="0.25">
      <c r="A1" s="35" t="s">
        <v>0</v>
      </c>
      <c r="B1" s="35"/>
    </row>
    <row r="2" spans="1:12" x14ac:dyDescent="0.25">
      <c r="A2" s="34"/>
      <c r="B2" s="34"/>
    </row>
    <row r="3" spans="1:12" x14ac:dyDescent="0.25">
      <c r="A3" s="2" t="s">
        <v>1</v>
      </c>
      <c r="B3" s="1" t="s">
        <v>2</v>
      </c>
    </row>
    <row r="4" spans="1:12" x14ac:dyDescent="0.25">
      <c r="A4" s="2" t="s">
        <v>3</v>
      </c>
      <c r="B4" s="1" t="s">
        <v>4</v>
      </c>
    </row>
    <row r="5" spans="1:12" x14ac:dyDescent="0.25">
      <c r="A5" s="2" t="s">
        <v>5</v>
      </c>
      <c r="B5" s="1" t="s">
        <v>6</v>
      </c>
    </row>
    <row r="6" spans="1:12" x14ac:dyDescent="0.25">
      <c r="A6" s="2" t="s">
        <v>7</v>
      </c>
      <c r="B6" s="1" t="s">
        <v>8</v>
      </c>
    </row>
    <row r="7" spans="1:12" x14ac:dyDescent="0.25">
      <c r="A7" s="2" t="s">
        <v>9</v>
      </c>
      <c r="B7" s="1" t="s">
        <v>10</v>
      </c>
    </row>
    <row r="8" spans="1:12" x14ac:dyDescent="0.25">
      <c r="A8" s="2" t="s">
        <v>11</v>
      </c>
      <c r="B8" s="1" t="s">
        <v>12</v>
      </c>
    </row>
    <row r="9" spans="1:12" x14ac:dyDescent="0.25">
      <c r="A9" s="2" t="s">
        <v>13</v>
      </c>
      <c r="B9" s="1" t="s">
        <v>14</v>
      </c>
    </row>
    <row r="10" spans="1:12" x14ac:dyDescent="0.25">
      <c r="A10" s="34"/>
      <c r="B10" s="34"/>
    </row>
    <row r="12" spans="1:12" ht="22.5" customHeight="1" x14ac:dyDescent="0.25">
      <c r="A12" s="39" t="s">
        <v>15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x14ac:dyDescent="0.25">
      <c r="A13" s="3" t="s">
        <v>16</v>
      </c>
      <c r="B13" s="3" t="s">
        <v>17</v>
      </c>
      <c r="C13" s="3" t="s">
        <v>18</v>
      </c>
      <c r="D13" s="3" t="s">
        <v>19</v>
      </c>
      <c r="E13" s="3" t="s">
        <v>20</v>
      </c>
      <c r="F13" s="3" t="s">
        <v>21</v>
      </c>
      <c r="G13" s="3" t="s">
        <v>22</v>
      </c>
      <c r="H13" s="3" t="s">
        <v>23</v>
      </c>
      <c r="I13" s="3" t="s">
        <v>24</v>
      </c>
      <c r="J13" s="3" t="s">
        <v>25</v>
      </c>
      <c r="K13" s="3" t="s">
        <v>26</v>
      </c>
      <c r="L13" s="3" t="s">
        <v>27</v>
      </c>
    </row>
    <row r="14" spans="1:12" x14ac:dyDescent="0.25">
      <c r="A14" s="36" t="s">
        <v>28</v>
      </c>
      <c r="B14" s="37"/>
      <c r="C14" s="37"/>
      <c r="D14" s="37"/>
      <c r="E14" s="38"/>
      <c r="F14" s="4"/>
      <c r="G14" s="4"/>
      <c r="H14" s="4"/>
      <c r="I14" s="4"/>
      <c r="J14" s="4"/>
      <c r="K14" s="4"/>
      <c r="L14" s="4"/>
    </row>
    <row r="15" spans="1:12" x14ac:dyDescent="0.25">
      <c r="A15" s="5" t="s">
        <v>51</v>
      </c>
      <c r="B15" s="5" t="s">
        <v>29</v>
      </c>
      <c r="C15" s="5" t="s">
        <v>30</v>
      </c>
      <c r="D15" s="31">
        <v>42793</v>
      </c>
      <c r="E15" s="5" t="s">
        <v>31</v>
      </c>
      <c r="F15" s="6">
        <v>1</v>
      </c>
      <c r="G15" s="6">
        <v>1</v>
      </c>
      <c r="H15" s="6">
        <v>19.59</v>
      </c>
      <c r="I15" s="6">
        <v>0.41</v>
      </c>
      <c r="J15" s="6">
        <v>20</v>
      </c>
      <c r="K15" s="6" t="s">
        <v>32</v>
      </c>
      <c r="L15" s="6"/>
    </row>
    <row r="16" spans="1:12" x14ac:dyDescent="0.25">
      <c r="A16" s="5" t="s">
        <v>51</v>
      </c>
      <c r="B16" s="5" t="s">
        <v>29</v>
      </c>
      <c r="C16" s="5" t="s">
        <v>33</v>
      </c>
      <c r="D16" s="31">
        <v>42793</v>
      </c>
      <c r="E16" s="5" t="s">
        <v>34</v>
      </c>
      <c r="F16" s="6">
        <v>1</v>
      </c>
      <c r="G16" s="6">
        <v>1</v>
      </c>
      <c r="H16" s="6">
        <v>20.45</v>
      </c>
      <c r="I16" s="6"/>
      <c r="J16" s="6">
        <v>20.45</v>
      </c>
      <c r="K16" s="6" t="s">
        <v>35</v>
      </c>
      <c r="L16" s="6"/>
    </row>
    <row r="17" spans="1:12" x14ac:dyDescent="0.25">
      <c r="A17" s="5" t="s">
        <v>51</v>
      </c>
      <c r="B17" s="5" t="s">
        <v>29</v>
      </c>
      <c r="C17" s="5" t="s">
        <v>36</v>
      </c>
      <c r="D17" s="31">
        <v>42793</v>
      </c>
      <c r="E17" s="5" t="s">
        <v>34</v>
      </c>
      <c r="F17" s="6">
        <v>1</v>
      </c>
      <c r="G17" s="6">
        <v>4</v>
      </c>
      <c r="H17" s="6">
        <v>68.099999999999994</v>
      </c>
      <c r="I17" s="6"/>
      <c r="J17" s="6">
        <v>68.099999999999994</v>
      </c>
      <c r="K17" s="6" t="s">
        <v>37</v>
      </c>
      <c r="L17" s="6"/>
    </row>
    <row r="18" spans="1:12" x14ac:dyDescent="0.25">
      <c r="A18" s="5" t="s">
        <v>51</v>
      </c>
      <c r="B18" s="5" t="s">
        <v>29</v>
      </c>
      <c r="C18" s="5" t="s">
        <v>36</v>
      </c>
      <c r="D18" s="31">
        <v>42793</v>
      </c>
      <c r="E18" s="5" t="s">
        <v>38</v>
      </c>
      <c r="F18" s="6">
        <v>1</v>
      </c>
      <c r="G18" s="6">
        <v>1</v>
      </c>
      <c r="H18" s="6">
        <v>3.75</v>
      </c>
      <c r="I18" s="6">
        <v>0.75</v>
      </c>
      <c r="J18" s="6">
        <v>4.5</v>
      </c>
      <c r="K18" s="6" t="s">
        <v>39</v>
      </c>
      <c r="L18" s="6"/>
    </row>
    <row r="19" spans="1:12" x14ac:dyDescent="0.25">
      <c r="A19" s="5" t="s">
        <v>94</v>
      </c>
      <c r="B19" s="5" t="s">
        <v>40</v>
      </c>
      <c r="C19" s="5" t="s">
        <v>36</v>
      </c>
      <c r="D19" s="31">
        <v>42793</v>
      </c>
      <c r="E19" s="5" t="s">
        <v>34</v>
      </c>
      <c r="F19" s="6">
        <v>1</v>
      </c>
      <c r="G19" s="6">
        <v>1</v>
      </c>
      <c r="H19" s="6">
        <v>47.53</v>
      </c>
      <c r="I19" s="6"/>
      <c r="J19" s="6">
        <v>47.53</v>
      </c>
      <c r="K19" s="6" t="s">
        <v>41</v>
      </c>
      <c r="L19" s="6"/>
    </row>
  </sheetData>
  <mergeCells count="5">
    <mergeCell ref="A2:B2"/>
    <mergeCell ref="A10:B10"/>
    <mergeCell ref="A1:B1"/>
    <mergeCell ref="A14:E14"/>
    <mergeCell ref="A12:L12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E12" sqref="E12"/>
    </sheetView>
  </sheetViews>
  <sheetFormatPr baseColWidth="10" defaultRowHeight="15" x14ac:dyDescent="0.25"/>
  <cols>
    <col min="4" max="4" width="12" bestFit="1" customWidth="1"/>
  </cols>
  <sheetData>
    <row r="1" spans="1:11" x14ac:dyDescent="0.25">
      <c r="A1" s="7">
        <v>42762</v>
      </c>
      <c r="B1" s="8"/>
      <c r="C1" s="9"/>
      <c r="D1" s="8"/>
      <c r="E1" s="8"/>
    </row>
    <row r="2" spans="1:11" x14ac:dyDescent="0.25">
      <c r="A2" s="8"/>
      <c r="B2" s="8"/>
      <c r="C2" s="9"/>
      <c r="D2" s="8"/>
      <c r="E2" s="8"/>
    </row>
    <row r="3" spans="1:11" x14ac:dyDescent="0.25">
      <c r="A3" s="10" t="s">
        <v>43</v>
      </c>
      <c r="B3" s="8"/>
      <c r="C3" s="9"/>
      <c r="D3" s="8"/>
      <c r="E3" s="8"/>
    </row>
    <row r="4" spans="1:11" x14ac:dyDescent="0.25">
      <c r="A4" s="8"/>
      <c r="B4" s="8"/>
      <c r="C4" s="9"/>
      <c r="D4" s="8"/>
      <c r="E4" s="8"/>
    </row>
    <row r="5" spans="1:11" ht="15.75" thickBot="1" x14ac:dyDescent="0.3">
      <c r="A5" s="8"/>
      <c r="B5" s="8"/>
      <c r="C5" s="9"/>
      <c r="D5" s="8"/>
      <c r="E5" s="8"/>
    </row>
    <row r="6" spans="1:11" ht="45.75" thickBot="1" x14ac:dyDescent="0.3">
      <c r="A6" s="11" t="s">
        <v>44</v>
      </c>
      <c r="B6" s="11" t="s">
        <v>45</v>
      </c>
      <c r="C6" s="12" t="s">
        <v>46</v>
      </c>
      <c r="D6" s="11" t="s">
        <v>47</v>
      </c>
      <c r="E6" s="13" t="s">
        <v>48</v>
      </c>
      <c r="F6" s="14" t="s">
        <v>49</v>
      </c>
      <c r="K6" t="s">
        <v>96</v>
      </c>
    </row>
    <row r="7" spans="1:11" ht="15.75" thickBot="1" x14ac:dyDescent="0.3">
      <c r="A7" s="15" t="s">
        <v>50</v>
      </c>
      <c r="B7" s="16" t="s">
        <v>68</v>
      </c>
      <c r="C7" s="17"/>
      <c r="D7" s="16" t="s">
        <v>51</v>
      </c>
      <c r="E7" s="16" t="s">
        <v>52</v>
      </c>
      <c r="F7" s="16" t="s">
        <v>53</v>
      </c>
      <c r="J7" s="5" t="s">
        <v>31</v>
      </c>
      <c r="K7" t="s">
        <v>97</v>
      </c>
    </row>
    <row r="8" spans="1:11" ht="15.75" thickBot="1" x14ac:dyDescent="0.3">
      <c r="A8" s="15" t="s">
        <v>50</v>
      </c>
      <c r="B8" s="16" t="s">
        <v>68</v>
      </c>
      <c r="C8" s="17"/>
      <c r="D8" s="16" t="s">
        <v>54</v>
      </c>
      <c r="E8" s="16" t="s">
        <v>55</v>
      </c>
      <c r="F8" s="16" t="s">
        <v>56</v>
      </c>
      <c r="J8" s="5" t="s">
        <v>34</v>
      </c>
      <c r="K8" t="s">
        <v>98</v>
      </c>
    </row>
    <row r="9" spans="1:11" ht="15.75" thickBot="1" x14ac:dyDescent="0.3">
      <c r="A9" s="15" t="s">
        <v>50</v>
      </c>
      <c r="B9" s="16" t="s">
        <v>68</v>
      </c>
      <c r="C9" s="17"/>
      <c r="D9" s="16" t="s">
        <v>54</v>
      </c>
      <c r="E9" s="16" t="s">
        <v>57</v>
      </c>
      <c r="F9" s="16" t="s">
        <v>58</v>
      </c>
      <c r="J9" s="5" t="s">
        <v>38</v>
      </c>
      <c r="K9" t="s">
        <v>99</v>
      </c>
    </row>
    <row r="10" spans="1:11" ht="15.75" thickBot="1" x14ac:dyDescent="0.3">
      <c r="A10" s="15" t="s">
        <v>50</v>
      </c>
      <c r="B10" s="16" t="s">
        <v>68</v>
      </c>
      <c r="C10" s="17"/>
      <c r="D10" s="16" t="s">
        <v>59</v>
      </c>
      <c r="E10" s="16" t="s">
        <v>60</v>
      </c>
      <c r="F10" s="16" t="s">
        <v>61</v>
      </c>
      <c r="J10" s="5" t="s">
        <v>42</v>
      </c>
      <c r="K10" t="s">
        <v>100</v>
      </c>
    </row>
    <row r="11" spans="1:11" ht="15.75" thickBot="1" x14ac:dyDescent="0.3">
      <c r="A11" s="15" t="s">
        <v>50</v>
      </c>
      <c r="B11" s="16" t="s">
        <v>68</v>
      </c>
      <c r="C11" s="17"/>
      <c r="D11" s="16" t="s">
        <v>62</v>
      </c>
      <c r="E11" s="16" t="s">
        <v>63</v>
      </c>
      <c r="F11" s="16" t="s">
        <v>64</v>
      </c>
    </row>
    <row r="12" spans="1:11" ht="15.75" thickBot="1" x14ac:dyDescent="0.3">
      <c r="A12" s="15" t="s">
        <v>50</v>
      </c>
      <c r="B12" s="16" t="s">
        <v>68</v>
      </c>
      <c r="C12" s="17"/>
      <c r="D12" s="16" t="s">
        <v>65</v>
      </c>
      <c r="E12" s="16" t="s">
        <v>66</v>
      </c>
      <c r="F12" s="16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tabSelected="1" zoomScale="80" zoomScaleNormal="80" workbookViewId="0">
      <selection activeCell="H15" sqref="H15"/>
    </sheetView>
  </sheetViews>
  <sheetFormatPr baseColWidth="10" defaultRowHeight="15" x14ac:dyDescent="0.25"/>
  <sheetData>
    <row r="1" spans="1:22" s="20" customFormat="1" ht="15" customHeight="1" x14ac:dyDescent="0.25">
      <c r="A1" s="18" t="s">
        <v>69</v>
      </c>
      <c r="B1" s="19" t="s">
        <v>70</v>
      </c>
      <c r="C1" s="19" t="s">
        <v>71</v>
      </c>
      <c r="D1" s="19" t="s">
        <v>72</v>
      </c>
      <c r="E1" s="19" t="s">
        <v>73</v>
      </c>
      <c r="F1" s="20" t="s">
        <v>74</v>
      </c>
      <c r="G1" s="20" t="s">
        <v>75</v>
      </c>
      <c r="H1" s="20" t="s">
        <v>76</v>
      </c>
      <c r="I1" s="21" t="s">
        <v>77</v>
      </c>
      <c r="J1" s="18" t="s">
        <v>78</v>
      </c>
      <c r="K1" s="21" t="s">
        <v>79</v>
      </c>
      <c r="L1" s="18" t="s">
        <v>80</v>
      </c>
      <c r="M1" s="21" t="s">
        <v>81</v>
      </c>
      <c r="N1" s="18" t="s">
        <v>82</v>
      </c>
      <c r="O1" s="18" t="s">
        <v>83</v>
      </c>
      <c r="P1" s="22" t="s">
        <v>84</v>
      </c>
      <c r="Q1" s="20" t="s">
        <v>85</v>
      </c>
      <c r="R1" s="20" t="s">
        <v>86</v>
      </c>
      <c r="S1" s="20" t="s">
        <v>87</v>
      </c>
      <c r="T1" s="23" t="s">
        <v>88</v>
      </c>
      <c r="U1" s="20" t="s">
        <v>89</v>
      </c>
      <c r="V1" s="24" t="s">
        <v>90</v>
      </c>
    </row>
    <row r="2" spans="1:22" ht="15" customHeight="1" x14ac:dyDescent="0.25">
      <c r="A2" s="26">
        <v>1</v>
      </c>
      <c r="B2" s="28"/>
      <c r="C2" s="26"/>
      <c r="D2" s="26"/>
      <c r="E2" s="29">
        <v>104</v>
      </c>
      <c r="F2" t="s">
        <v>95</v>
      </c>
      <c r="G2" t="s">
        <v>91</v>
      </c>
      <c r="H2" s="25">
        <f>'Reporting (7)'!D15</f>
        <v>42793</v>
      </c>
      <c r="I2" s="28">
        <f>'Reporting (7)'!D15</f>
        <v>42793</v>
      </c>
      <c r="J2" s="28"/>
      <c r="K2" s="32" t="s">
        <v>29</v>
      </c>
      <c r="L2" s="26" t="s">
        <v>92</v>
      </c>
      <c r="M2" s="30" t="str">
        <f>LEFT('Reporting (7)'!C15,6)</f>
        <v>618100</v>
      </c>
      <c r="N2" s="26"/>
      <c r="O2" s="26"/>
      <c r="P2" s="26">
        <v>19.59</v>
      </c>
      <c r="Q2" t="s">
        <v>93</v>
      </c>
      <c r="R2" t="s">
        <v>97</v>
      </c>
      <c r="S2" t="s">
        <v>101</v>
      </c>
      <c r="T2" t="s">
        <v>102</v>
      </c>
      <c r="V2" s="27" t="s">
        <v>52</v>
      </c>
    </row>
    <row r="3" spans="1:22" x14ac:dyDescent="0.25">
      <c r="A3" s="26">
        <v>1</v>
      </c>
      <c r="B3" s="28"/>
      <c r="C3" s="26"/>
      <c r="D3" s="26"/>
      <c r="E3" s="29">
        <v>104</v>
      </c>
      <c r="F3" t="s">
        <v>95</v>
      </c>
      <c r="G3" t="s">
        <v>91</v>
      </c>
      <c r="H3" s="25">
        <v>42793</v>
      </c>
      <c r="I3" s="28">
        <v>42793</v>
      </c>
      <c r="J3" s="28"/>
      <c r="K3" s="32" t="s">
        <v>29</v>
      </c>
      <c r="L3" s="26" t="s">
        <v>92</v>
      </c>
      <c r="M3" s="30">
        <v>445660</v>
      </c>
      <c r="N3" s="26"/>
      <c r="O3" s="26"/>
      <c r="P3" s="26">
        <f>+'Reporting (7)'!I15</f>
        <v>0.41</v>
      </c>
      <c r="Q3" t="s">
        <v>93</v>
      </c>
      <c r="R3" t="str">
        <f>+R2</f>
        <v>V2</v>
      </c>
      <c r="S3">
        <f>+P2</f>
        <v>19.59</v>
      </c>
      <c r="T3" t="s">
        <v>102</v>
      </c>
      <c r="V3" s="27"/>
    </row>
    <row r="4" spans="1:22" x14ac:dyDescent="0.25">
      <c r="A4" s="26">
        <v>1</v>
      </c>
      <c r="B4" s="28"/>
      <c r="C4" s="26"/>
      <c r="D4" s="26"/>
      <c r="E4" s="29">
        <v>104</v>
      </c>
      <c r="F4" t="s">
        <v>95</v>
      </c>
      <c r="G4" t="s">
        <v>91</v>
      </c>
      <c r="H4" s="25">
        <v>42793</v>
      </c>
      <c r="I4" s="28">
        <v>42793</v>
      </c>
      <c r="J4" s="28"/>
      <c r="K4" s="32" t="s">
        <v>29</v>
      </c>
      <c r="L4" s="26" t="s">
        <v>92</v>
      </c>
      <c r="M4" s="30" t="str">
        <f>LEFT('Reporting (7)'!C16,6)</f>
        <v>623200</v>
      </c>
      <c r="N4" s="26"/>
      <c r="O4" s="26"/>
      <c r="P4" s="26">
        <f>+'Reporting (7)'!H16</f>
        <v>20.45</v>
      </c>
      <c r="Q4" t="s">
        <v>93</v>
      </c>
      <c r="R4" t="str">
        <f>+VLOOKUP('Reporting (7)'!E16,CC!$J$7:$K$10,2)</f>
        <v>V0</v>
      </c>
      <c r="S4" t="s">
        <v>101</v>
      </c>
      <c r="T4" t="s">
        <v>102</v>
      </c>
      <c r="V4" s="27" t="s">
        <v>52</v>
      </c>
    </row>
    <row r="5" spans="1:22" x14ac:dyDescent="0.25">
      <c r="A5" s="26">
        <v>1</v>
      </c>
      <c r="B5" s="28"/>
      <c r="C5" s="26"/>
      <c r="D5" s="26"/>
      <c r="E5" s="29">
        <v>104</v>
      </c>
      <c r="F5" t="s">
        <v>95</v>
      </c>
      <c r="G5" t="s">
        <v>91</v>
      </c>
      <c r="H5" s="25">
        <v>42793</v>
      </c>
      <c r="I5" s="28">
        <v>42793</v>
      </c>
      <c r="J5" s="28"/>
      <c r="K5" s="32" t="s">
        <v>29</v>
      </c>
      <c r="L5" s="26" t="s">
        <v>92</v>
      </c>
      <c r="M5" s="30">
        <v>445660</v>
      </c>
      <c r="N5" s="26"/>
      <c r="O5" s="26"/>
      <c r="P5" s="26">
        <f>+'Reporting (7)'!I17</f>
        <v>0</v>
      </c>
      <c r="Q5" t="s">
        <v>93</v>
      </c>
      <c r="R5" t="str">
        <f>+R4</f>
        <v>V0</v>
      </c>
      <c r="T5" t="s">
        <v>102</v>
      </c>
      <c r="V5" s="27"/>
    </row>
    <row r="6" spans="1:22" x14ac:dyDescent="0.25">
      <c r="A6" s="26">
        <v>1</v>
      </c>
      <c r="B6" s="28"/>
      <c r="C6" s="26"/>
      <c r="D6" s="26"/>
      <c r="E6" s="29">
        <v>104</v>
      </c>
      <c r="F6" t="s">
        <v>95</v>
      </c>
      <c r="G6" t="s">
        <v>91</v>
      </c>
      <c r="H6" s="25">
        <v>42793</v>
      </c>
      <c r="I6" s="28">
        <v>42793</v>
      </c>
      <c r="J6" s="28"/>
      <c r="K6" s="32" t="s">
        <v>29</v>
      </c>
      <c r="L6" s="26" t="s">
        <v>92</v>
      </c>
      <c r="M6" s="33" t="str">
        <f>LEFT('Reporting (7)'!C17,6)</f>
        <v>625140</v>
      </c>
      <c r="N6" s="26"/>
      <c r="O6" s="26"/>
      <c r="P6" s="26">
        <f>+'Reporting (7)'!H17</f>
        <v>68.099999999999994</v>
      </c>
      <c r="Q6" t="s">
        <v>93</v>
      </c>
      <c r="R6" t="str">
        <f>+VLOOKUP('Reporting (7)'!E17,CC!$J$7:$K$10,2)</f>
        <v>V0</v>
      </c>
      <c r="S6" t="s">
        <v>101</v>
      </c>
      <c r="T6" t="s">
        <v>102</v>
      </c>
      <c r="V6" s="27" t="s">
        <v>52</v>
      </c>
    </row>
    <row r="7" spans="1:22" x14ac:dyDescent="0.25">
      <c r="A7" s="26">
        <v>1</v>
      </c>
      <c r="B7" s="28"/>
      <c r="C7" s="26"/>
      <c r="D7" s="26"/>
      <c r="E7" s="29">
        <v>104</v>
      </c>
      <c r="F7" t="s">
        <v>95</v>
      </c>
      <c r="G7" t="s">
        <v>91</v>
      </c>
      <c r="H7" s="25">
        <v>42793</v>
      </c>
      <c r="I7" s="28">
        <v>42793</v>
      </c>
      <c r="J7" s="28"/>
      <c r="K7" s="32" t="s">
        <v>29</v>
      </c>
      <c r="L7" s="26" t="s">
        <v>92</v>
      </c>
      <c r="M7" s="30">
        <v>445660</v>
      </c>
      <c r="N7" s="26"/>
      <c r="O7" s="26"/>
      <c r="P7" s="26">
        <f>+'Reporting (7)'!I19</f>
        <v>0</v>
      </c>
      <c r="Q7" t="s">
        <v>93</v>
      </c>
      <c r="R7" t="str">
        <f>+R6</f>
        <v>V0</v>
      </c>
      <c r="T7" t="s">
        <v>102</v>
      </c>
      <c r="V7" s="27"/>
    </row>
    <row r="8" spans="1:22" x14ac:dyDescent="0.25">
      <c r="A8" s="26">
        <v>1</v>
      </c>
      <c r="B8" s="28"/>
      <c r="C8" s="26"/>
      <c r="D8" s="26"/>
      <c r="E8" s="29">
        <v>104</v>
      </c>
      <c r="F8" t="s">
        <v>95</v>
      </c>
      <c r="G8" t="s">
        <v>91</v>
      </c>
      <c r="H8" s="25">
        <v>42793</v>
      </c>
      <c r="I8" s="28">
        <v>42793</v>
      </c>
      <c r="J8" s="28"/>
      <c r="K8" s="32" t="s">
        <v>29</v>
      </c>
      <c r="L8" s="26" t="s">
        <v>92</v>
      </c>
      <c r="M8" s="33" t="str">
        <f>LEFT('Reporting (7)'!C18,6)</f>
        <v>625140</v>
      </c>
      <c r="N8" s="26"/>
      <c r="O8" s="26"/>
      <c r="P8" s="26">
        <f>+'Reporting (7)'!H18</f>
        <v>3.75</v>
      </c>
      <c r="Q8" t="s">
        <v>93</v>
      </c>
      <c r="R8" t="str">
        <f>+VLOOKUP('Reporting (7)'!E18,CC!$J$7:$K$10,2)</f>
        <v>V6</v>
      </c>
      <c r="S8" t="s">
        <v>101</v>
      </c>
      <c r="T8" t="s">
        <v>102</v>
      </c>
      <c r="V8" s="27" t="s">
        <v>52</v>
      </c>
    </row>
    <row r="9" spans="1:22" x14ac:dyDescent="0.25">
      <c r="A9" s="26">
        <v>1</v>
      </c>
      <c r="B9" s="28"/>
      <c r="C9" s="26"/>
      <c r="D9" s="26"/>
      <c r="E9" s="29">
        <v>104</v>
      </c>
      <c r="F9" t="s">
        <v>95</v>
      </c>
      <c r="G9" t="s">
        <v>91</v>
      </c>
      <c r="H9" s="25">
        <v>42793</v>
      </c>
      <c r="I9" s="28">
        <v>42793</v>
      </c>
      <c r="J9" s="28"/>
      <c r="K9" s="32" t="s">
        <v>29</v>
      </c>
      <c r="L9" s="26" t="s">
        <v>92</v>
      </c>
      <c r="M9" s="30">
        <v>445660</v>
      </c>
      <c r="N9" s="26"/>
      <c r="O9" s="26"/>
      <c r="P9" s="26">
        <f>+'Reporting (7)'!I18</f>
        <v>0.75</v>
      </c>
      <c r="Q9" t="s">
        <v>93</v>
      </c>
      <c r="R9" t="str">
        <f>+R8</f>
        <v>V6</v>
      </c>
      <c r="S9">
        <f>+P8</f>
        <v>3.75</v>
      </c>
      <c r="T9" t="s">
        <v>102</v>
      </c>
      <c r="V9" s="27"/>
    </row>
    <row r="10" spans="1:22" ht="15.75" thickBot="1" x14ac:dyDescent="0.3">
      <c r="A10" s="26">
        <v>1</v>
      </c>
      <c r="B10" s="28"/>
      <c r="C10" s="26"/>
      <c r="D10" s="26"/>
      <c r="E10" s="29">
        <v>104</v>
      </c>
      <c r="F10" t="s">
        <v>95</v>
      </c>
      <c r="G10" t="s">
        <v>91</v>
      </c>
      <c r="H10" s="25">
        <v>42793</v>
      </c>
      <c r="I10" s="28">
        <v>42793</v>
      </c>
      <c r="J10" s="28"/>
      <c r="K10" s="32" t="s">
        <v>29</v>
      </c>
      <c r="L10" s="26" t="s">
        <v>92</v>
      </c>
      <c r="M10" s="30">
        <v>428600</v>
      </c>
      <c r="N10" s="26"/>
      <c r="O10" s="26"/>
      <c r="P10" s="26">
        <f>SUM(P2:P9)</f>
        <v>113.05</v>
      </c>
      <c r="Q10" t="s">
        <v>103</v>
      </c>
      <c r="S10" t="s">
        <v>101</v>
      </c>
      <c r="T10" t="s">
        <v>102</v>
      </c>
      <c r="V10" s="27"/>
    </row>
    <row r="11" spans="1:22" ht="15.75" thickBot="1" x14ac:dyDescent="0.3">
      <c r="A11" s="26">
        <v>2</v>
      </c>
      <c r="B11" s="28"/>
      <c r="C11" s="26"/>
      <c r="D11" s="26"/>
      <c r="E11" s="29">
        <v>104</v>
      </c>
      <c r="F11" t="s">
        <v>95</v>
      </c>
      <c r="G11" t="s">
        <v>91</v>
      </c>
      <c r="H11" s="25">
        <v>42793</v>
      </c>
      <c r="I11" s="28">
        <v>42793</v>
      </c>
      <c r="J11" s="28"/>
      <c r="K11" s="32" t="str">
        <f>+'Reporting (7)'!B19</f>
        <v>LMEJ401</v>
      </c>
      <c r="L11" s="26" t="s">
        <v>92</v>
      </c>
      <c r="M11" s="33" t="s">
        <v>104</v>
      </c>
      <c r="N11" s="26"/>
      <c r="O11" s="26"/>
      <c r="P11" s="26">
        <f>+'Reporting (7)'!H19</f>
        <v>47.53</v>
      </c>
      <c r="Q11" t="s">
        <v>93</v>
      </c>
      <c r="R11" t="str">
        <f>+VLOOKUP('Reporting (7)'!E19,CC!$J$7:$K$10,2)</f>
        <v>V0</v>
      </c>
      <c r="S11" t="s">
        <v>101</v>
      </c>
      <c r="T11" t="s">
        <v>105</v>
      </c>
      <c r="V11" s="16" t="s">
        <v>66</v>
      </c>
    </row>
    <row r="12" spans="1:22" x14ac:dyDescent="0.25">
      <c r="A12" s="26">
        <v>2</v>
      </c>
      <c r="B12" s="28"/>
      <c r="C12" s="26"/>
      <c r="D12" s="26"/>
      <c r="E12" s="29">
        <v>104</v>
      </c>
      <c r="F12" t="s">
        <v>95</v>
      </c>
      <c r="G12" t="s">
        <v>91</v>
      </c>
      <c r="H12" s="25">
        <v>42793</v>
      </c>
      <c r="I12" s="28">
        <v>42793</v>
      </c>
      <c r="J12" s="28"/>
      <c r="K12" s="32" t="s">
        <v>40</v>
      </c>
      <c r="L12" s="26" t="s">
        <v>92</v>
      </c>
      <c r="M12" s="30">
        <v>445660</v>
      </c>
      <c r="N12" s="26"/>
      <c r="O12" s="26"/>
      <c r="P12" s="26">
        <f>+'Reporting (7)'!I21</f>
        <v>0</v>
      </c>
      <c r="Q12" t="s">
        <v>93</v>
      </c>
      <c r="R12" t="str">
        <f>+R11</f>
        <v>V0</v>
      </c>
      <c r="T12" t="s">
        <v>105</v>
      </c>
      <c r="V12" s="27"/>
    </row>
    <row r="13" spans="1:22" x14ac:dyDescent="0.25">
      <c r="A13" s="26">
        <v>2</v>
      </c>
      <c r="B13" s="28"/>
      <c r="C13" s="26"/>
      <c r="D13" s="26"/>
      <c r="E13" s="29">
        <v>104</v>
      </c>
      <c r="F13" t="s">
        <v>95</v>
      </c>
      <c r="G13" t="s">
        <v>91</v>
      </c>
      <c r="H13" s="25">
        <v>42793</v>
      </c>
      <c r="I13" s="28">
        <v>42793</v>
      </c>
      <c r="J13" s="28"/>
      <c r="K13" s="32" t="s">
        <v>40</v>
      </c>
      <c r="L13" s="26" t="s">
        <v>92</v>
      </c>
      <c r="M13" s="30">
        <v>428600</v>
      </c>
      <c r="N13" s="26"/>
      <c r="O13" s="26"/>
      <c r="P13" s="26">
        <f>SUM(P11:P12)</f>
        <v>47.53</v>
      </c>
      <c r="Q13" t="s">
        <v>103</v>
      </c>
      <c r="S13" t="s">
        <v>101</v>
      </c>
      <c r="T13" t="s">
        <v>105</v>
      </c>
      <c r="V13" s="27"/>
    </row>
  </sheetData>
  <conditionalFormatting sqref="A10:E10 A1:E7">
    <cfRule type="expression" dxfId="14" priority="17">
      <formula>$A1&lt;&gt;""</formula>
    </cfRule>
  </conditionalFormatting>
  <conditionalFormatting sqref="A3:E3">
    <cfRule type="expression" dxfId="13" priority="13">
      <formula>$A3&lt;&gt;""</formula>
    </cfRule>
  </conditionalFormatting>
  <conditionalFormatting sqref="A5:E5">
    <cfRule type="expression" dxfId="12" priority="12">
      <formula>$A5&lt;&gt;""</formula>
    </cfRule>
  </conditionalFormatting>
  <conditionalFormatting sqref="A7:E7">
    <cfRule type="expression" dxfId="11" priority="11">
      <formula>$A7&lt;&gt;""</formula>
    </cfRule>
  </conditionalFormatting>
  <conditionalFormatting sqref="A8:A9">
    <cfRule type="expression" dxfId="10" priority="10">
      <formula>$A8&lt;&gt;""</formula>
    </cfRule>
  </conditionalFormatting>
  <conditionalFormatting sqref="A9:E9">
    <cfRule type="expression" dxfId="9" priority="9">
      <formula>$A9&lt;&gt;""</formula>
    </cfRule>
  </conditionalFormatting>
  <conditionalFormatting sqref="A8:E8">
    <cfRule type="expression" dxfId="8" priority="8">
      <formula>$A8&lt;&gt;""</formula>
    </cfRule>
  </conditionalFormatting>
  <conditionalFormatting sqref="A13:E13">
    <cfRule type="expression" dxfId="7" priority="4">
      <formula>$A13&lt;&gt;""</formula>
    </cfRule>
  </conditionalFormatting>
  <conditionalFormatting sqref="A11:A12">
    <cfRule type="expression" dxfId="5" priority="3">
      <formula>$A11&lt;&gt;""</formula>
    </cfRule>
  </conditionalFormatting>
  <conditionalFormatting sqref="A12:E12">
    <cfRule type="expression" dxfId="3" priority="2">
      <formula>$A12&lt;&gt;""</formula>
    </cfRule>
  </conditionalFormatting>
  <conditionalFormatting sqref="A11:E11">
    <cfRule type="expression" dxfId="1" priority="1">
      <formula>$A11&lt;&gt;""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Reporting (7)</vt:lpstr>
      <vt:lpstr>CC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sol</dc:creator>
  <cp:lastModifiedBy>delphine</cp:lastModifiedBy>
  <dcterms:created xsi:type="dcterms:W3CDTF">2017-04-15T15:21:31Z</dcterms:created>
  <dcterms:modified xsi:type="dcterms:W3CDTF">2017-04-15T17:47:45Z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