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qL\Desktop\"/>
    </mc:Choice>
  </mc:AlternateContent>
  <bookViews>
    <workbookView xWindow="120" yWindow="105" windowWidth="20730" windowHeight="9975" activeTab="1"/>
  </bookViews>
  <sheets>
    <sheet name="BASE 06" sheetId="2" r:id="rId1"/>
    <sheet name="Feuil3" sheetId="3" r:id="rId2"/>
    <sheet name="Feuil1" sheetId="1" r:id="rId3"/>
  </sheets>
  <externalReferences>
    <externalReference r:id="rId4"/>
  </externalReferences>
  <definedNames>
    <definedName name="_xlnm.Print_Area" localSheetId="0">'BASE 06'!$A$1:$G$27</definedName>
  </definedNames>
  <calcPr calcId="152511"/>
  <fileRecoveryPr repairLoad="1"/>
</workbook>
</file>

<file path=xl/calcChain.xml><?xml version="1.0" encoding="utf-8"?>
<calcChain xmlns="http://schemas.openxmlformats.org/spreadsheetml/2006/main">
  <c r="V8" i="3" l="1"/>
  <c r="D35" i="3"/>
  <c r="Y7" i="3"/>
  <c r="P11" i="3"/>
  <c r="P14" i="3"/>
  <c r="P17" i="3"/>
  <c r="P20" i="3"/>
  <c r="P23" i="3"/>
  <c r="P26" i="3"/>
  <c r="P29" i="3"/>
  <c r="P8" i="3"/>
  <c r="R8" i="3"/>
  <c r="V11" i="3" l="1"/>
  <c r="V14" i="3"/>
  <c r="V17" i="3"/>
  <c r="V20" i="3"/>
  <c r="V23" i="3"/>
  <c r="V26" i="3"/>
  <c r="V29" i="3"/>
  <c r="F34" i="3" l="1"/>
  <c r="T11" i="3"/>
  <c r="T14" i="3"/>
  <c r="T17" i="3"/>
  <c r="T20" i="3"/>
  <c r="T23" i="3"/>
  <c r="T26" i="3"/>
  <c r="T29" i="3"/>
  <c r="R11" i="3"/>
  <c r="R14" i="3"/>
  <c r="R17" i="3"/>
  <c r="R20" i="3"/>
  <c r="R23" i="3"/>
  <c r="R26" i="3"/>
  <c r="R29" i="3"/>
  <c r="N11" i="3"/>
  <c r="N14" i="3"/>
  <c r="N17" i="3"/>
  <c r="N20" i="3"/>
  <c r="N23" i="3"/>
  <c r="N26" i="3"/>
  <c r="N29" i="3"/>
  <c r="T8" i="3"/>
  <c r="N8" i="3"/>
  <c r="L7" i="1"/>
  <c r="L5" i="1"/>
  <c r="H3" i="3"/>
  <c r="F3" i="3"/>
  <c r="I3" i="2"/>
  <c r="J3" i="2"/>
  <c r="I4" i="2"/>
  <c r="F12" i="2"/>
  <c r="N6" i="1"/>
  <c r="P4" i="1"/>
  <c r="P5" i="1"/>
  <c r="P6" i="1"/>
  <c r="P7" i="1"/>
  <c r="P8" i="1"/>
  <c r="P9" i="1"/>
  <c r="P10" i="1"/>
  <c r="E10" i="1" s="1"/>
  <c r="P11" i="1"/>
  <c r="P12" i="1"/>
  <c r="P13" i="1"/>
  <c r="P14" i="1"/>
  <c r="P15" i="1"/>
  <c r="P16" i="1"/>
  <c r="P17" i="1"/>
  <c r="P3" i="1"/>
  <c r="N4" i="1"/>
  <c r="N5" i="1"/>
  <c r="N7" i="1"/>
  <c r="N8" i="1"/>
  <c r="N9" i="1"/>
  <c r="N10" i="1"/>
  <c r="N11" i="1"/>
  <c r="D11" i="1" s="1"/>
  <c r="N12" i="1"/>
  <c r="D12" i="1" s="1"/>
  <c r="N13" i="1"/>
  <c r="N14" i="1"/>
  <c r="N15" i="1"/>
  <c r="D15" i="1" s="1"/>
  <c r="N16" i="1"/>
  <c r="N17" i="1"/>
  <c r="N3" i="1"/>
  <c r="D4" i="1"/>
  <c r="D8" i="1"/>
  <c r="D14" i="1"/>
  <c r="D16" i="1"/>
  <c r="L4" i="1"/>
  <c r="L6" i="1"/>
  <c r="L8" i="1"/>
  <c r="L9" i="1"/>
  <c r="L10" i="1"/>
  <c r="D10" i="1" s="1"/>
  <c r="L11" i="1"/>
  <c r="L12" i="1"/>
  <c r="L13" i="1"/>
  <c r="L14" i="1"/>
  <c r="L15" i="1"/>
  <c r="L16" i="1"/>
  <c r="L17" i="1"/>
  <c r="J4" i="1"/>
  <c r="J5" i="1"/>
  <c r="J6" i="1"/>
  <c r="J7" i="1"/>
  <c r="J8" i="1"/>
  <c r="J9" i="1"/>
  <c r="J10" i="1"/>
  <c r="J11" i="1"/>
  <c r="J12" i="1"/>
  <c r="E12" i="1" s="1"/>
  <c r="J13" i="1"/>
  <c r="J14" i="1"/>
  <c r="J15" i="1"/>
  <c r="J16" i="1"/>
  <c r="J17" i="1"/>
  <c r="J3" i="1"/>
  <c r="L3" i="1"/>
  <c r="D34" i="3" l="1"/>
  <c r="E34" i="3"/>
  <c r="A23" i="3"/>
  <c r="A8" i="3"/>
  <c r="A11" i="3"/>
  <c r="A29" i="3"/>
  <c r="A14" i="3"/>
  <c r="A26" i="3"/>
  <c r="A17" i="3"/>
  <c r="A20" i="3"/>
  <c r="E17" i="1"/>
  <c r="E16" i="1"/>
  <c r="E8" i="1"/>
  <c r="D17" i="1"/>
  <c r="E15" i="1"/>
  <c r="E14" i="1"/>
  <c r="E13" i="1"/>
  <c r="E5" i="1"/>
  <c r="D5" i="1"/>
  <c r="E4" i="1"/>
  <c r="D13" i="1"/>
  <c r="E11" i="1"/>
  <c r="E9" i="1"/>
  <c r="D9" i="1"/>
  <c r="D7" i="1"/>
  <c r="E7" i="1"/>
  <c r="E6" i="1"/>
  <c r="D6" i="1"/>
  <c r="E3" i="1"/>
  <c r="D3" i="1"/>
  <c r="P18" i="1"/>
  <c r="J18" i="1"/>
  <c r="L18" i="1"/>
  <c r="N18" i="1"/>
</calcChain>
</file>

<file path=xl/sharedStrings.xml><?xml version="1.0" encoding="utf-8"?>
<sst xmlns="http://schemas.openxmlformats.org/spreadsheetml/2006/main" count="73" uniqueCount="59">
  <si>
    <t>date</t>
  </si>
  <si>
    <t>heure de debut</t>
  </si>
  <si>
    <t>heure de fin</t>
  </si>
  <si>
    <t>total</t>
  </si>
  <si>
    <t>Heure majoré</t>
  </si>
  <si>
    <t>Heure nuit</t>
  </si>
  <si>
    <t>Heure dimanche</t>
  </si>
  <si>
    <t>Horaire nuit</t>
  </si>
  <si>
    <t>Obliger mettre 24:23 pour avoir les heure majoré entre 18:30 et 21h et heure nuit aprés 21h</t>
  </si>
  <si>
    <t>Aucun calcul de nuit entre 23:40 et 24:00</t>
  </si>
  <si>
    <t>18:30$</t>
  </si>
  <si>
    <t>Commentaire :</t>
  </si>
  <si>
    <t>CHRONO</t>
  </si>
  <si>
    <t>COMPTABILISE LE</t>
  </si>
  <si>
    <t xml:space="preserve"> </t>
  </si>
  <si>
    <t>VEH.STE (En Fin de Période)</t>
  </si>
  <si>
    <t>NBRE DE KMS AU CPTEUR</t>
  </si>
  <si>
    <t>PUISSANCE FISCALE</t>
  </si>
  <si>
    <t>IMMATRICULATION</t>
  </si>
  <si>
    <t>VEHICULE SOCIETE</t>
  </si>
  <si>
    <t>Montant Accepté :</t>
  </si>
  <si>
    <t>D.A.F</t>
  </si>
  <si>
    <t>Montant Proposé :</t>
  </si>
  <si>
    <t>RESP.HIERARC.</t>
  </si>
  <si>
    <t xml:space="preserve"> Version 2014/03  NDF AEC</t>
  </si>
  <si>
    <t>BON A PAYER</t>
  </si>
  <si>
    <t xml:space="preserve">  </t>
  </si>
  <si>
    <t>AU :</t>
  </si>
  <si>
    <t>DU :</t>
  </si>
  <si>
    <t>Période :</t>
  </si>
  <si>
    <t>Cost Center</t>
  </si>
  <si>
    <t>Service :</t>
  </si>
  <si>
    <t>N° Interne</t>
  </si>
  <si>
    <t>00237</t>
  </si>
  <si>
    <t>MATRICULE :</t>
  </si>
  <si>
    <t xml:space="preserve">       </t>
  </si>
  <si>
    <t>SERRADELL THOMAS</t>
  </si>
  <si>
    <t>BENEFICIAIRE :</t>
  </si>
  <si>
    <t>Période</t>
  </si>
  <si>
    <t>du</t>
  </si>
  <si>
    <t>au</t>
  </si>
  <si>
    <t>Date</t>
  </si>
  <si>
    <t>Jour Ferier / Dimanche
Oui/Non</t>
  </si>
  <si>
    <t>Service</t>
  </si>
  <si>
    <t>Objet de l'appel</t>
  </si>
  <si>
    <t>Observation</t>
  </si>
  <si>
    <t xml:space="preserve">Heures </t>
  </si>
  <si>
    <t>Nuit</t>
  </si>
  <si>
    <t>Majoré</t>
  </si>
  <si>
    <t>Heures</t>
  </si>
  <si>
    <t>Appel</t>
  </si>
  <si>
    <t>Départ Site</t>
  </si>
  <si>
    <t xml:space="preserve"> Arrivé Site</t>
  </si>
  <si>
    <t>Retour domicile</t>
  </si>
  <si>
    <t xml:space="preserve">Total heures </t>
  </si>
  <si>
    <t>Fériés Dimanche</t>
  </si>
  <si>
    <t xml:space="preserve"> dimanche / Fériés</t>
  </si>
  <si>
    <t>Total heures centiemes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</si>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</sst>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]:mm"/>
    <numFmt numFmtId="165" formatCode="[$-40C]mmm\-yy;@"/>
    <numFmt numFmtId="166" formatCode="[$-40C]d\-mmm;@"/>
    <numFmt numFmtId="167" formatCode="h:mm;@"/>
    <numFmt numFmtId="171" formatCode="d/m/yy;@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CC99FF"/>
        <bgColor indexed="64"/>
      </patternFill>
    </fill>
    <fill>
      <patternFill patternType="solid">
        <fgColor rgb="FFFFC00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1">
    <xf numFmtId="0" fontId="0" fillId="0" borderId="0" xfId="0"/>
    <xf numFmtId="0" fontId="0" fillId="0" borderId="0" xfId="0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 shrinkToFit="1"/>
    </xf>
    <xf numFmtId="164" fontId="0" fillId="0" borderId="1" xfId="0" applyNumberFormat="1" applyBorder="1" applyAlignment="1">
      <alignment horizontal="center" vertical="center" wrapText="1" shrinkToFit="1"/>
    </xf>
    <xf numFmtId="164" fontId="0" fillId="0" borderId="0" xfId="0" applyNumberFormat="1" applyAlignment="1">
      <alignment horizontal="center" vertical="center" wrapText="1" shrinkToFit="1"/>
    </xf>
    <xf numFmtId="164" fontId="0" fillId="0" borderId="4" xfId="0" applyNumberForma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  <xf numFmtId="164" fontId="0" fillId="0" borderId="5" xfId="0" applyNumberFormat="1" applyBorder="1" applyAlignment="1">
      <alignment horizontal="center" vertical="center" wrapText="1" shrinkToFit="1"/>
    </xf>
    <xf numFmtId="164" fontId="0" fillId="0" borderId="6" xfId="0" applyNumberFormat="1" applyBorder="1" applyAlignment="1">
      <alignment horizontal="center" vertical="center" wrapText="1" shrinkToFit="1"/>
    </xf>
    <xf numFmtId="164" fontId="0" fillId="0" borderId="11" xfId="0" applyNumberForma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 wrapText="1" shrinkToFit="1"/>
    </xf>
    <xf numFmtId="164" fontId="0" fillId="2" borderId="1" xfId="0" applyNumberFormat="1" applyFill="1" applyBorder="1" applyAlignment="1">
      <alignment horizontal="center" vertical="center" wrapText="1" shrinkToFit="1"/>
    </xf>
    <xf numFmtId="164" fontId="0" fillId="2" borderId="11" xfId="0" applyNumberFormat="1" applyFill="1" applyBorder="1" applyAlignment="1">
      <alignment horizontal="center" vertical="center" wrapText="1" shrinkToFit="1"/>
    </xf>
    <xf numFmtId="0" fontId="1" fillId="3" borderId="0" xfId="1" applyFill="1"/>
    <xf numFmtId="0" fontId="1" fillId="3" borderId="23" xfId="1" applyFill="1" applyBorder="1"/>
    <xf numFmtId="0" fontId="1" fillId="3" borderId="0" xfId="1" applyFill="1" applyBorder="1"/>
    <xf numFmtId="0" fontId="2" fillId="3" borderId="0" xfId="1" applyFont="1" applyFill="1" applyBorder="1"/>
    <xf numFmtId="0" fontId="2" fillId="3" borderId="1" xfId="1" applyFont="1" applyFill="1" applyBorder="1" applyAlignment="1" applyProtection="1">
      <alignment horizontal="center"/>
      <protection locked="0"/>
    </xf>
    <xf numFmtId="0" fontId="2" fillId="3" borderId="0" xfId="1" applyFont="1" applyFill="1" applyBorder="1" applyAlignment="1">
      <alignment horizontal="center"/>
    </xf>
    <xf numFmtId="3" fontId="2" fillId="4" borderId="1" xfId="1" applyNumberFormat="1" applyFont="1" applyFill="1" applyBorder="1" applyAlignment="1" applyProtection="1">
      <alignment horizontal="center"/>
      <protection locked="0"/>
    </xf>
    <xf numFmtId="0" fontId="2" fillId="4" borderId="1" xfId="1" applyFont="1" applyFill="1" applyBorder="1" applyAlignment="1" applyProtection="1">
      <alignment horizontal="center"/>
      <protection locked="0"/>
    </xf>
    <xf numFmtId="0" fontId="2" fillId="5" borderId="1" xfId="1" applyFont="1" applyFill="1" applyBorder="1"/>
    <xf numFmtId="0" fontId="1" fillId="3" borderId="8" xfId="1" applyFill="1" applyBorder="1"/>
    <xf numFmtId="0" fontId="1" fillId="3" borderId="25" xfId="1" applyFill="1" applyBorder="1"/>
    <xf numFmtId="0" fontId="1" fillId="3" borderId="7" xfId="1" applyFill="1" applyBorder="1"/>
    <xf numFmtId="0" fontId="2" fillId="5" borderId="1" xfId="1" applyFont="1" applyFill="1" applyBorder="1" applyAlignment="1">
      <alignment horizontal="center" vertical="center" shrinkToFit="1"/>
    </xf>
    <xf numFmtId="0" fontId="1" fillId="5" borderId="12" xfId="1" applyFill="1" applyBorder="1"/>
    <xf numFmtId="0" fontId="1" fillId="5" borderId="26" xfId="1" applyFill="1" applyBorder="1"/>
    <xf numFmtId="0" fontId="2" fillId="5" borderId="11" xfId="1" applyFont="1" applyFill="1" applyBorder="1"/>
    <xf numFmtId="165" fontId="1" fillId="3" borderId="0" xfId="1" applyNumberFormat="1" applyFill="1" applyBorder="1"/>
    <xf numFmtId="15" fontId="2" fillId="4" borderId="31" xfId="1" applyNumberFormat="1" applyFont="1" applyFill="1" applyBorder="1" applyAlignment="1" applyProtection="1">
      <alignment horizontal="left"/>
      <protection locked="0"/>
    </xf>
    <xf numFmtId="0" fontId="1" fillId="5" borderId="32" xfId="1" applyFill="1" applyBorder="1" applyProtection="1"/>
    <xf numFmtId="16" fontId="2" fillId="4" borderId="33" xfId="1" applyNumberFormat="1" applyFont="1" applyFill="1" applyBorder="1" applyAlignment="1" applyProtection="1">
      <alignment horizontal="left"/>
      <protection locked="0"/>
    </xf>
    <xf numFmtId="0" fontId="1" fillId="5" borderId="34" xfId="1" applyFill="1" applyBorder="1"/>
    <xf numFmtId="0" fontId="1" fillId="5" borderId="35" xfId="1" applyFill="1" applyBorder="1"/>
    <xf numFmtId="0" fontId="1" fillId="5" borderId="39" xfId="1" applyFill="1" applyBorder="1"/>
    <xf numFmtId="0" fontId="1" fillId="5" borderId="40" xfId="1" applyFill="1" applyBorder="1"/>
    <xf numFmtId="0" fontId="1" fillId="5" borderId="41" xfId="1" applyFill="1" applyBorder="1"/>
    <xf numFmtId="0" fontId="1" fillId="5" borderId="45" xfId="1" applyFill="1" applyBorder="1"/>
    <xf numFmtId="0" fontId="1" fillId="5" borderId="46" xfId="1" applyFill="1" applyBorder="1"/>
    <xf numFmtId="0" fontId="1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1" fillId="7" borderId="0" xfId="0" applyFont="1" applyFill="1" applyBorder="1" applyAlignment="1" applyProtection="1">
      <alignment horizontal="center"/>
    </xf>
    <xf numFmtId="0" fontId="2" fillId="8" borderId="16" xfId="0" applyFont="1" applyFill="1" applyBorder="1" applyAlignment="1" applyProtection="1">
      <alignment horizontal="center"/>
    </xf>
    <xf numFmtId="14" fontId="2" fillId="8" borderId="16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>
      <alignment horizontal="center"/>
    </xf>
    <xf numFmtId="0" fontId="2" fillId="8" borderId="13" xfId="0" applyFont="1" applyFill="1" applyBorder="1" applyAlignment="1" applyProtection="1">
      <alignment horizontal="center" vertical="center" wrapText="1"/>
    </xf>
    <xf numFmtId="0" fontId="2" fillId="8" borderId="48" xfId="0" applyFont="1" applyFill="1" applyBorder="1" applyAlignment="1" applyProtection="1">
      <alignment horizontal="center" vertical="center" wrapText="1"/>
    </xf>
    <xf numFmtId="0" fontId="2" fillId="8" borderId="49" xfId="0" applyFont="1" applyFill="1" applyBorder="1" applyAlignment="1" applyProtection="1">
      <alignment horizontal="center" vertical="center" wrapText="1"/>
    </xf>
    <xf numFmtId="0" fontId="1" fillId="4" borderId="22" xfId="1" applyFill="1" applyBorder="1" applyAlignment="1" applyProtection="1">
      <alignment vertical="center" wrapText="1" shrinkToFit="1"/>
      <protection locked="0"/>
    </xf>
    <xf numFmtId="0" fontId="1" fillId="4" borderId="21" xfId="1" applyFill="1" applyBorder="1" applyAlignment="1" applyProtection="1">
      <alignment vertical="center" wrapText="1" shrinkToFit="1"/>
      <protection locked="0"/>
    </xf>
    <xf numFmtId="0" fontId="2" fillId="5" borderId="30" xfId="1" applyFont="1" applyFill="1" applyBorder="1" applyAlignment="1">
      <alignment horizontal="center"/>
    </xf>
    <xf numFmtId="0" fontId="2" fillId="5" borderId="29" xfId="1" applyFont="1" applyFill="1" applyBorder="1" applyAlignment="1">
      <alignment horizontal="center"/>
    </xf>
    <xf numFmtId="0" fontId="2" fillId="5" borderId="28" xfId="1" applyFont="1" applyFill="1" applyBorder="1" applyAlignment="1">
      <alignment horizontal="center"/>
    </xf>
    <xf numFmtId="4" fontId="1" fillId="4" borderId="7" xfId="1" applyNumberFormat="1" applyFill="1" applyBorder="1" applyAlignment="1" applyProtection="1">
      <alignment horizontal="center"/>
      <protection locked="0"/>
    </xf>
    <xf numFmtId="4" fontId="1" fillId="4" borderId="24" xfId="1" applyNumberFormat="1" applyFill="1" applyBorder="1" applyAlignment="1" applyProtection="1">
      <alignment horizontal="center"/>
      <protection locked="0"/>
    </xf>
    <xf numFmtId="4" fontId="1" fillId="3" borderId="7" xfId="1" applyNumberFormat="1" applyFill="1" applyBorder="1" applyAlignment="1">
      <alignment horizontal="center"/>
    </xf>
    <xf numFmtId="4" fontId="1" fillId="3" borderId="24" xfId="1" applyNumberFormat="1" applyFill="1" applyBorder="1" applyAlignment="1">
      <alignment horizontal="center"/>
    </xf>
    <xf numFmtId="0" fontId="2" fillId="6" borderId="44" xfId="1" applyFont="1" applyFill="1" applyBorder="1" applyAlignment="1" applyProtection="1">
      <alignment horizontal="left"/>
    </xf>
    <xf numFmtId="0" fontId="2" fillId="6" borderId="43" xfId="1" applyFont="1" applyFill="1" applyBorder="1" applyAlignment="1" applyProtection="1">
      <alignment horizontal="left"/>
    </xf>
    <xf numFmtId="0" fontId="2" fillId="6" borderId="42" xfId="1" applyFont="1" applyFill="1" applyBorder="1" applyAlignment="1" applyProtection="1">
      <alignment horizontal="left"/>
    </xf>
    <xf numFmtId="0" fontId="2" fillId="6" borderId="38" xfId="1" quotePrefix="1" applyFont="1" applyFill="1" applyBorder="1" applyAlignment="1" applyProtection="1">
      <alignment horizontal="left"/>
    </xf>
    <xf numFmtId="0" fontId="2" fillId="6" borderId="37" xfId="1" applyFont="1" applyFill="1" applyBorder="1" applyAlignment="1" applyProtection="1">
      <alignment horizontal="left"/>
    </xf>
    <xf numFmtId="0" fontId="2" fillId="6" borderId="36" xfId="1" applyFont="1" applyFill="1" applyBorder="1" applyAlignment="1" applyProtection="1">
      <alignment horizontal="left"/>
    </xf>
    <xf numFmtId="0" fontId="2" fillId="6" borderId="38" xfId="1" applyFont="1" applyFill="1" applyBorder="1" applyAlignment="1" applyProtection="1">
      <alignment horizontal="left"/>
    </xf>
    <xf numFmtId="0" fontId="3" fillId="3" borderId="27" xfId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1" fillId="0" borderId="23" xfId="1" applyBorder="1" applyAlignment="1">
      <alignment horizontal="center"/>
    </xf>
    <xf numFmtId="164" fontId="0" fillId="0" borderId="11" xfId="0" applyNumberFormat="1" applyBorder="1" applyAlignment="1">
      <alignment horizontal="center" vertical="center" wrapText="1" shrinkToFit="1"/>
    </xf>
    <xf numFmtId="164" fontId="0" fillId="0" borderId="12" xfId="0" applyNumberFormat="1" applyBorder="1" applyAlignment="1">
      <alignment horizontal="center" vertical="center" wrapText="1" shrinkToFit="1"/>
    </xf>
    <xf numFmtId="0" fontId="0" fillId="0" borderId="19" xfId="0" applyBorder="1" applyAlignment="1">
      <alignment horizontal="center" vertical="center" wrapText="1" shrinkToFit="1"/>
    </xf>
    <xf numFmtId="0" fontId="0" fillId="0" borderId="20" xfId="0" applyBorder="1" applyAlignment="1">
      <alignment horizontal="center" vertical="center" wrapText="1" shrinkToFit="1"/>
    </xf>
    <xf numFmtId="167" fontId="1" fillId="0" borderId="51" xfId="0" applyNumberFormat="1" applyFont="1" applyFill="1" applyBorder="1" applyAlignment="1" applyProtection="1">
      <alignment horizontal="center"/>
    </xf>
    <xf numFmtId="167" fontId="1" fillId="0" borderId="56" xfId="0" applyNumberFormat="1" applyFont="1" applyFill="1" applyBorder="1" applyAlignment="1" applyProtection="1">
      <alignment horizontal="center"/>
    </xf>
    <xf numFmtId="167" fontId="1" fillId="0" borderId="60" xfId="0" applyNumberFormat="1" applyFont="1" applyFill="1" applyBorder="1" applyAlignment="1" applyProtection="1">
      <alignment horizontal="center"/>
    </xf>
    <xf numFmtId="167" fontId="1" fillId="0" borderId="52" xfId="0" applyNumberFormat="1" applyFont="1" applyFill="1" applyBorder="1" applyAlignment="1" applyProtection="1">
      <alignment horizontal="center"/>
    </xf>
    <xf numFmtId="167" fontId="1" fillId="0" borderId="53" xfId="0" applyNumberFormat="1" applyFont="1" applyFill="1" applyBorder="1" applyAlignment="1" applyProtection="1">
      <alignment horizontal="center"/>
    </xf>
    <xf numFmtId="167" fontId="1" fillId="0" borderId="57" xfId="0" applyNumberFormat="1" applyFont="1" applyFill="1" applyBorder="1" applyAlignment="1" applyProtection="1">
      <alignment horizontal="center"/>
    </xf>
    <xf numFmtId="167" fontId="1" fillId="0" borderId="58" xfId="0" applyNumberFormat="1" applyFont="1" applyFill="1" applyBorder="1" applyAlignment="1" applyProtection="1">
      <alignment horizontal="center"/>
    </xf>
    <xf numFmtId="167" fontId="1" fillId="0" borderId="61" xfId="0" applyNumberFormat="1" applyFont="1" applyFill="1" applyBorder="1" applyAlignment="1" applyProtection="1">
      <alignment horizontal="center"/>
    </xf>
    <xf numFmtId="167" fontId="1" fillId="0" borderId="62" xfId="0" applyNumberFormat="1" applyFont="1" applyFill="1" applyBorder="1" applyAlignment="1" applyProtection="1">
      <alignment horizontal="center"/>
    </xf>
    <xf numFmtId="16" fontId="1" fillId="7" borderId="17" xfId="0" applyNumberFormat="1" applyFont="1" applyFill="1" applyBorder="1" applyAlignment="1" applyProtection="1">
      <alignment horizontal="center" vertical="center"/>
      <protection locked="0"/>
    </xf>
    <xf numFmtId="16" fontId="1" fillId="7" borderId="55" xfId="0" applyNumberFormat="1" applyFont="1" applyFill="1" applyBorder="1" applyAlignment="1" applyProtection="1">
      <alignment horizontal="center" vertical="center"/>
      <protection locked="0"/>
    </xf>
    <xf numFmtId="16" fontId="1" fillId="7" borderId="4" xfId="0" applyNumberFormat="1" applyFont="1" applyFill="1" applyBorder="1" applyAlignment="1" applyProtection="1">
      <alignment horizontal="center" vertical="center"/>
      <protection locked="0"/>
    </xf>
    <xf numFmtId="167" fontId="1" fillId="0" borderId="17" xfId="0" applyNumberFormat="1" applyFont="1" applyFill="1" applyBorder="1" applyAlignment="1" applyProtection="1">
      <alignment horizontal="center"/>
      <protection locked="0"/>
    </xf>
    <xf numFmtId="167" fontId="1" fillId="0" borderId="55" xfId="0" applyNumberFormat="1" applyFont="1" applyFill="1" applyBorder="1" applyAlignment="1" applyProtection="1">
      <alignment horizontal="center"/>
      <protection locked="0"/>
    </xf>
    <xf numFmtId="167" fontId="1" fillId="0" borderId="4" xfId="0" applyNumberFormat="1" applyFont="1" applyFill="1" applyBorder="1" applyAlignment="1" applyProtection="1">
      <alignment horizontal="center"/>
      <protection locked="0"/>
    </xf>
    <xf numFmtId="16" fontId="1" fillId="7" borderId="17" xfId="0" applyNumberFormat="1" applyFont="1" applyFill="1" applyBorder="1" applyAlignment="1" applyProtection="1">
      <alignment horizontal="center" vertical="center" wrapText="1"/>
      <protection locked="0"/>
    </xf>
    <xf numFmtId="16" fontId="1" fillId="7" borderId="55" xfId="0" applyNumberFormat="1" applyFont="1" applyFill="1" applyBorder="1" applyAlignment="1" applyProtection="1">
      <alignment horizontal="center" vertical="center" wrapText="1"/>
      <protection locked="0"/>
    </xf>
    <xf numFmtId="16" fontId="1" fillId="7" borderId="4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52" xfId="0" applyNumberFormat="1" applyFont="1" applyFill="1" applyBorder="1" applyAlignment="1" applyProtection="1">
      <alignment horizontal="center" vertical="center"/>
    </xf>
    <xf numFmtId="167" fontId="1" fillId="0" borderId="53" xfId="0" applyNumberFormat="1" applyFont="1" applyFill="1" applyBorder="1" applyAlignment="1" applyProtection="1">
      <alignment horizontal="center" vertical="center"/>
    </xf>
    <xf numFmtId="167" fontId="1" fillId="0" borderId="57" xfId="0" applyNumberFormat="1" applyFont="1" applyFill="1" applyBorder="1" applyAlignment="1" applyProtection="1">
      <alignment horizontal="center" vertical="center"/>
    </xf>
    <xf numFmtId="167" fontId="1" fillId="0" borderId="58" xfId="0" applyNumberFormat="1" applyFont="1" applyFill="1" applyBorder="1" applyAlignment="1" applyProtection="1">
      <alignment horizontal="center" vertical="center"/>
    </xf>
    <xf numFmtId="167" fontId="1" fillId="0" borderId="61" xfId="0" applyNumberFormat="1" applyFont="1" applyFill="1" applyBorder="1" applyAlignment="1" applyProtection="1">
      <alignment horizontal="center" vertical="center"/>
    </xf>
    <xf numFmtId="167" fontId="1" fillId="0" borderId="62" xfId="0" applyNumberFormat="1" applyFont="1" applyFill="1" applyBorder="1" applyAlignment="1" applyProtection="1">
      <alignment horizontal="center" vertical="center"/>
    </xf>
    <xf numFmtId="167" fontId="1" fillId="0" borderId="17" xfId="0" applyNumberFormat="1" applyFont="1" applyFill="1" applyBorder="1" applyAlignment="1" applyProtection="1">
      <alignment horizontal="center" vertical="center"/>
      <protection locked="0"/>
    </xf>
    <xf numFmtId="167" fontId="1" fillId="0" borderId="55" xfId="0" applyNumberFormat="1" applyFont="1" applyFill="1" applyBorder="1" applyAlignment="1" applyProtection="1">
      <alignment horizontal="center" vertical="center"/>
      <protection locked="0"/>
    </xf>
    <xf numFmtId="167" fontId="1" fillId="0" borderId="4" xfId="0" applyNumberFormat="1" applyFont="1" applyFill="1" applyBorder="1" applyAlignment="1" applyProtection="1">
      <alignment horizontal="center" vertical="center"/>
      <protection locked="0"/>
    </xf>
    <xf numFmtId="167" fontId="1" fillId="0" borderId="51" xfId="0" applyNumberFormat="1" applyFont="1" applyFill="1" applyBorder="1" applyAlignment="1" applyProtection="1">
      <alignment horizontal="center" vertical="center"/>
    </xf>
    <xf numFmtId="167" fontId="1" fillId="0" borderId="56" xfId="0" applyNumberFormat="1" applyFont="1" applyFill="1" applyBorder="1" applyAlignment="1" applyProtection="1">
      <alignment horizontal="center" vertical="center"/>
    </xf>
    <xf numFmtId="167" fontId="1" fillId="0" borderId="60" xfId="0" applyNumberFormat="1" applyFont="1" applyFill="1" applyBorder="1" applyAlignment="1" applyProtection="1">
      <alignment horizontal="center" vertical="center"/>
    </xf>
    <xf numFmtId="0" fontId="2" fillId="8" borderId="13" xfId="0" applyFont="1" applyFill="1" applyBorder="1" applyAlignment="1" applyProtection="1">
      <alignment horizontal="center"/>
    </xf>
    <xf numFmtId="0" fontId="2" fillId="8" borderId="15" xfId="0" applyFont="1" applyFill="1" applyBorder="1" applyAlignment="1" applyProtection="1">
      <alignment horizontal="center"/>
    </xf>
    <xf numFmtId="0" fontId="2" fillId="8" borderId="47" xfId="0" applyFont="1" applyFill="1" applyBorder="1" applyAlignment="1" applyProtection="1">
      <alignment horizontal="center"/>
    </xf>
    <xf numFmtId="0" fontId="2" fillId="8" borderId="48" xfId="0" applyFont="1" applyFill="1" applyBorder="1" applyAlignment="1" applyProtection="1">
      <alignment horizontal="center" vertical="center" wrapText="1"/>
    </xf>
    <xf numFmtId="0" fontId="2" fillId="8" borderId="49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0" fillId="0" borderId="13" xfId="0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wrapText="1" shrinkToFit="1"/>
    </xf>
    <xf numFmtId="0" fontId="0" fillId="0" borderId="16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 shrinkToFit="1"/>
    </xf>
    <xf numFmtId="0" fontId="0" fillId="0" borderId="18" xfId="0" applyBorder="1" applyAlignment="1">
      <alignment horizontal="center" vertical="center" wrapText="1" shrinkToFit="1"/>
    </xf>
    <xf numFmtId="164" fontId="0" fillId="0" borderId="7" xfId="0" applyNumberFormat="1" applyBorder="1" applyAlignment="1">
      <alignment horizontal="center" vertical="center" wrapText="1" shrinkToFit="1"/>
    </xf>
    <xf numFmtId="164" fontId="0" fillId="0" borderId="8" xfId="0" applyNumberForma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1" fillId="9" borderId="14" xfId="0" applyFont="1" applyFill="1" applyBorder="1" applyAlignment="1" applyProtection="1">
      <alignment horizontal="center"/>
    </xf>
    <xf numFmtId="0" fontId="1" fillId="9" borderId="16" xfId="0" applyFont="1" applyFill="1" applyBorder="1" applyAlignment="1" applyProtection="1">
      <alignment horizontal="center"/>
    </xf>
    <xf numFmtId="0" fontId="1" fillId="9" borderId="63" xfId="0" applyFont="1" applyFill="1" applyBorder="1" applyAlignment="1" applyProtection="1">
      <alignment horizontal="center"/>
    </xf>
    <xf numFmtId="164" fontId="0" fillId="0" borderId="0" xfId="0" applyNumberFormat="1" applyBorder="1" applyAlignment="1">
      <alignment horizontal="center" vertical="center" wrapText="1" shrinkToFit="1"/>
    </xf>
    <xf numFmtId="167" fontId="1" fillId="0" borderId="0" xfId="0" applyNumberFormat="1" applyFont="1" applyFill="1" applyBorder="1" applyAlignment="1" applyProtection="1">
      <alignment horizontal="center" vertical="center"/>
    </xf>
    <xf numFmtId="167" fontId="1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vertical="center" wrapText="1"/>
    </xf>
    <xf numFmtId="166" fontId="1" fillId="7" borderId="0" xfId="0" applyNumberFormat="1" applyFont="1" applyFill="1" applyBorder="1" applyAlignment="1" applyProtection="1">
      <alignment horizontal="center" vertical="center" wrapText="1"/>
    </xf>
    <xf numFmtId="16" fontId="1" fillId="7" borderId="0" xfId="0" applyNumberFormat="1" applyFont="1" applyFill="1" applyBorder="1" applyAlignment="1" applyProtection="1">
      <alignment horizontal="center" vertical="center"/>
      <protection locked="0"/>
    </xf>
    <xf numFmtId="167" fontId="1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2" fillId="9" borderId="13" xfId="0" applyFont="1" applyFill="1" applyBorder="1" applyAlignment="1" applyProtection="1">
      <alignment horizontal="center"/>
    </xf>
    <xf numFmtId="0" fontId="2" fillId="9" borderId="15" xfId="0" applyFont="1" applyFill="1" applyBorder="1" applyAlignment="1" applyProtection="1">
      <alignment horizontal="center"/>
    </xf>
    <xf numFmtId="0" fontId="2" fillId="9" borderId="47" xfId="0" applyFont="1" applyFill="1" applyBorder="1" applyAlignment="1" applyProtection="1">
      <alignment horizontal="center"/>
    </xf>
    <xf numFmtId="0" fontId="2" fillId="8" borderId="64" xfId="0" applyFont="1" applyFill="1" applyBorder="1" applyAlignment="1" applyProtection="1">
      <alignment horizontal="center" vertical="center" wrapText="1"/>
    </xf>
    <xf numFmtId="0" fontId="2" fillId="8" borderId="65" xfId="0" applyFont="1" applyFill="1" applyBorder="1" applyAlignment="1" applyProtection="1">
      <alignment horizontal="center" vertical="center" wrapText="1"/>
    </xf>
    <xf numFmtId="0" fontId="2" fillId="8" borderId="66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2" fillId="10" borderId="67" xfId="0" applyFont="1" applyFill="1" applyBorder="1" applyAlignment="1" applyProtection="1">
      <alignment horizontal="center" vertical="center"/>
    </xf>
    <xf numFmtId="0" fontId="2" fillId="10" borderId="68" xfId="0" applyFont="1" applyFill="1" applyBorder="1" applyAlignment="1" applyProtection="1">
      <alignment horizontal="center" vertical="center"/>
    </xf>
    <xf numFmtId="0" fontId="2" fillId="10" borderId="2" xfId="0" applyFont="1" applyFill="1" applyBorder="1" applyAlignment="1" applyProtection="1">
      <alignment horizontal="center" vertical="center"/>
    </xf>
    <xf numFmtId="0" fontId="2" fillId="10" borderId="9" xfId="0" applyFont="1" applyFill="1" applyBorder="1" applyAlignment="1" applyProtection="1">
      <alignment horizontal="center" vertical="center"/>
    </xf>
    <xf numFmtId="164" fontId="2" fillId="10" borderId="4" xfId="0" applyNumberFormat="1" applyFont="1" applyFill="1" applyBorder="1" applyAlignment="1" applyProtection="1">
      <alignment horizontal="center" vertical="center"/>
    </xf>
    <xf numFmtId="164" fontId="2" fillId="10" borderId="60" xfId="0" applyNumberFormat="1" applyFont="1" applyFill="1" applyBorder="1" applyAlignment="1" applyProtection="1">
      <alignment horizontal="center" vertical="center"/>
    </xf>
    <xf numFmtId="0" fontId="2" fillId="10" borderId="66" xfId="0" applyFont="1" applyFill="1" applyBorder="1" applyAlignment="1" applyProtection="1">
      <alignment horizontal="center" vertical="center"/>
    </xf>
    <xf numFmtId="0" fontId="2" fillId="10" borderId="1" xfId="0" applyFont="1" applyFill="1" applyBorder="1" applyAlignment="1" applyProtection="1">
      <alignment horizontal="center" vertical="center"/>
    </xf>
    <xf numFmtId="0" fontId="2" fillId="10" borderId="69" xfId="0" applyFont="1" applyFill="1" applyBorder="1" applyAlignment="1" applyProtection="1">
      <alignment horizontal="center" vertical="center" wrapText="1"/>
    </xf>
    <xf numFmtId="164" fontId="0" fillId="0" borderId="50" xfId="0" applyNumberFormat="1" applyBorder="1" applyAlignment="1">
      <alignment horizontal="center" vertical="center" wrapText="1" shrinkToFit="1"/>
    </xf>
    <xf numFmtId="164" fontId="0" fillId="0" borderId="51" xfId="0" applyNumberFormat="1" applyBorder="1" applyAlignment="1">
      <alignment horizontal="center" vertical="center" wrapText="1" shrinkToFit="1"/>
    </xf>
    <xf numFmtId="164" fontId="0" fillId="0" borderId="1" xfId="0" applyNumberFormat="1" applyBorder="1" applyAlignment="1">
      <alignment horizontal="center" vertical="center" wrapText="1" shrinkToFit="1"/>
    </xf>
    <xf numFmtId="164" fontId="0" fillId="0" borderId="0" xfId="0" applyNumberFormat="1"/>
    <xf numFmtId="171" fontId="1" fillId="7" borderId="50" xfId="0" applyNumberFormat="1" applyFont="1" applyFill="1" applyBorder="1" applyAlignment="1" applyProtection="1">
      <alignment horizontal="center" vertical="center" wrapText="1"/>
    </xf>
    <xf numFmtId="171" fontId="1" fillId="7" borderId="54" xfId="0" applyNumberFormat="1" applyFont="1" applyFill="1" applyBorder="1" applyAlignment="1" applyProtection="1">
      <alignment horizontal="center" vertical="center" wrapText="1"/>
    </xf>
    <xf numFmtId="171" fontId="1" fillId="7" borderId="59" xfId="0" applyNumberFormat="1" applyFont="1" applyFill="1" applyBorder="1" applyAlignment="1" applyProtection="1">
      <alignment horizontal="center" vertical="center" wrapText="1"/>
    </xf>
    <xf numFmtId="2" fontId="2" fillId="10" borderId="1" xfId="0" applyNumberFormat="1" applyFont="1" applyFill="1" applyBorder="1" applyAlignment="1" applyProtection="1">
      <alignment horizontal="center" vertical="center"/>
    </xf>
    <xf numFmtId="2" fontId="2" fillId="10" borderId="64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428625</xdr:colOff>
      <xdr:row>4</xdr:row>
      <xdr:rowOff>47625</xdr:rowOff>
    </xdr:from>
    <xdr:to>
      <xdr:col>7</xdr:col>
      <xdr:colOff>57150</xdr:colOff>
      <xdr:row>6</xdr:row>
      <xdr:rowOff>95250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 flipV="1">
          <a:off x="4543425" y="838200"/>
          <a:ext cx="1333500" cy="438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133350</xdr:colOff>
      <xdr:row>3</xdr:row>
      <xdr:rowOff>57150</xdr:rowOff>
    </xdr:from>
    <xdr:to>
      <xdr:col>11</xdr:col>
      <xdr:colOff>0</xdr:colOff>
      <xdr:row>5</xdr:row>
      <xdr:rowOff>76200</xdr:rowOff>
    </xdr:to>
    <xdr:sp macro="" textlink="">
      <xdr:nvSpPr>
        <xdr:cNvPr id="5" name="Rectangle 8"/>
        <xdr:cNvSpPr>
          <a:spLocks noChangeArrowheads="1"/>
        </xdr:cNvSpPr>
      </xdr:nvSpPr>
      <xdr:spPr bwMode="auto">
        <a:xfrm>
          <a:off x="5953125" y="647700"/>
          <a:ext cx="3619500" cy="409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00" mc:Ignorable="a14" a14:legacySpreadsheetColorIndex="51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Pour les heures aprés 24h. Incrémenté 24H à votre heures de retour domicile. Exemple retour à 2:48 , écrire 26:48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dg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DF 01"/>
      <sheetName val="Auto-Déclaration TdT 06"/>
    </sheetNames>
    <sheetDataSet>
      <sheetData sheetId="0">
        <row r="47">
          <cell r="D47" t="e">
            <v>#REF!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28"/>
  <sheetViews>
    <sheetView zoomScaleNormal="100" workbookViewId="0">
      <selection activeCell="C6" sqref="C6"/>
    </sheetView>
  </sheetViews>
  <sheetFormatPr baseColWidth="10" defaultColWidth="9.140625" defaultRowHeight="12.75" x14ac:dyDescent="0.2"/>
  <cols>
    <col min="1" max="1" width="17.85546875" style="15" customWidth="1"/>
    <col min="2" max="2" width="4.7109375" style="15" customWidth="1"/>
    <col min="3" max="3" width="12.5703125" style="15" customWidth="1"/>
    <col min="4" max="4" width="5.28515625" style="15" customWidth="1"/>
    <col min="5" max="5" width="21.85546875" style="15" customWidth="1"/>
    <col min="6" max="7" width="9.140625" style="15" customWidth="1"/>
    <col min="8" max="11" width="0" style="15" hidden="1" customWidth="1"/>
    <col min="12" max="16384" width="9.140625" style="15"/>
  </cols>
  <sheetData>
    <row r="1" spans="1:10" ht="20.100000000000001" customHeight="1" thickTop="1" x14ac:dyDescent="0.2">
      <c r="A1" s="41" t="s">
        <v>37</v>
      </c>
      <c r="B1" s="40"/>
      <c r="C1" s="61" t="s">
        <v>36</v>
      </c>
      <c r="D1" s="62"/>
      <c r="E1" s="63"/>
      <c r="F1" s="17" t="s">
        <v>35</v>
      </c>
      <c r="G1" s="16"/>
    </row>
    <row r="2" spans="1:10" ht="20.100000000000001" customHeight="1" x14ac:dyDescent="0.2">
      <c r="A2" s="38" t="s">
        <v>34</v>
      </c>
      <c r="B2" s="39"/>
      <c r="C2" s="64" t="s">
        <v>33</v>
      </c>
      <c r="D2" s="65"/>
      <c r="E2" s="66"/>
      <c r="F2" s="17"/>
      <c r="G2" s="16"/>
    </row>
    <row r="3" spans="1:10" ht="20.100000000000001" customHeight="1" x14ac:dyDescent="0.2">
      <c r="A3" s="38" t="s">
        <v>32</v>
      </c>
      <c r="B3" s="39"/>
      <c r="C3" s="67" t="s">
        <v>14</v>
      </c>
      <c r="D3" s="65"/>
      <c r="E3" s="66"/>
      <c r="F3" s="17"/>
      <c r="G3" s="16"/>
      <c r="I3" s="15" t="str">
        <f>+A3</f>
        <v>N° Interne</v>
      </c>
      <c r="J3" s="15" t="str">
        <f>+C3</f>
        <v xml:space="preserve"> </v>
      </c>
    </row>
    <row r="4" spans="1:10" ht="20.100000000000001" customHeight="1" x14ac:dyDescent="0.2">
      <c r="A4" s="38" t="s">
        <v>31</v>
      </c>
      <c r="B4" s="39"/>
      <c r="C4" s="67" t="s">
        <v>14</v>
      </c>
      <c r="D4" s="65"/>
      <c r="E4" s="66"/>
      <c r="F4" s="17"/>
      <c r="G4" s="16"/>
      <c r="I4" s="15" t="str">
        <f>+C3</f>
        <v xml:space="preserve"> </v>
      </c>
    </row>
    <row r="5" spans="1:10" ht="20.100000000000001" customHeight="1" x14ac:dyDescent="0.2">
      <c r="A5" s="38" t="s">
        <v>30</v>
      </c>
      <c r="B5" s="37"/>
      <c r="C5" s="64">
        <v>3234</v>
      </c>
      <c r="D5" s="65"/>
      <c r="E5" s="66"/>
      <c r="F5" s="17"/>
      <c r="G5" s="16"/>
    </row>
    <row r="6" spans="1:10" ht="20.100000000000001" customHeight="1" thickBot="1" x14ac:dyDescent="0.25">
      <c r="A6" s="36" t="s">
        <v>29</v>
      </c>
      <c r="B6" s="35" t="s">
        <v>28</v>
      </c>
      <c r="C6" s="34">
        <v>42776</v>
      </c>
      <c r="D6" s="33" t="s">
        <v>27</v>
      </c>
      <c r="E6" s="32">
        <v>42787</v>
      </c>
      <c r="F6" s="31"/>
      <c r="G6" s="16"/>
    </row>
    <row r="7" spans="1:10" ht="13.5" thickTop="1" x14ac:dyDescent="0.2">
      <c r="A7" s="17" t="s">
        <v>26</v>
      </c>
      <c r="B7" s="17"/>
      <c r="C7" s="17"/>
      <c r="D7" s="17"/>
      <c r="E7" s="17"/>
      <c r="F7" s="17"/>
      <c r="G7" s="16"/>
    </row>
    <row r="8" spans="1:10" x14ac:dyDescent="0.2">
      <c r="A8" s="17"/>
      <c r="B8" s="17"/>
      <c r="C8" s="17"/>
      <c r="D8" s="17"/>
      <c r="E8" s="17"/>
      <c r="F8" s="17"/>
      <c r="G8" s="16"/>
    </row>
    <row r="9" spans="1:10" x14ac:dyDescent="0.2">
      <c r="A9" s="54" t="s">
        <v>25</v>
      </c>
      <c r="B9" s="55"/>
      <c r="C9" s="55"/>
      <c r="D9" s="56"/>
      <c r="E9" s="68" t="s">
        <v>24</v>
      </c>
      <c r="F9" s="69"/>
      <c r="G9" s="70"/>
    </row>
    <row r="10" spans="1:10" x14ac:dyDescent="0.2">
      <c r="A10" s="30"/>
      <c r="B10" s="29"/>
      <c r="C10" s="29"/>
      <c r="D10" s="28"/>
      <c r="E10" s="17"/>
      <c r="F10" s="17" t="s">
        <v>14</v>
      </c>
      <c r="G10" s="16"/>
    </row>
    <row r="11" spans="1:10" ht="50.1" customHeight="1" x14ac:dyDescent="0.2">
      <c r="A11" s="27" t="s">
        <v>23</v>
      </c>
      <c r="B11" s="26"/>
      <c r="C11" s="25"/>
      <c r="D11" s="24"/>
      <c r="E11" s="23" t="s">
        <v>22</v>
      </c>
      <c r="F11" s="57">
        <v>0</v>
      </c>
      <c r="G11" s="58"/>
    </row>
    <row r="12" spans="1:10" ht="50.1" customHeight="1" x14ac:dyDescent="0.2">
      <c r="A12" s="27" t="s">
        <v>21</v>
      </c>
      <c r="B12" s="26"/>
      <c r="C12" s="25"/>
      <c r="D12" s="24"/>
      <c r="E12" s="23" t="s">
        <v>20</v>
      </c>
      <c r="F12" s="59" t="e">
        <f>+'[1]NDF 01'!D47</f>
        <v>#REF!</v>
      </c>
      <c r="G12" s="60"/>
    </row>
    <row r="13" spans="1:10" ht="19.5" customHeight="1" x14ac:dyDescent="0.2">
      <c r="E13" s="17"/>
      <c r="F13" s="17"/>
      <c r="G13" s="16"/>
    </row>
    <row r="14" spans="1:10" x14ac:dyDescent="0.2">
      <c r="A14" s="17"/>
      <c r="B14" s="17"/>
      <c r="C14" s="17"/>
      <c r="D14" s="17"/>
      <c r="E14" s="17"/>
      <c r="F14" s="17"/>
      <c r="G14" s="16"/>
    </row>
    <row r="15" spans="1:10" x14ac:dyDescent="0.2">
      <c r="A15" s="17" t="s">
        <v>19</v>
      </c>
      <c r="B15" s="17"/>
      <c r="C15" s="17"/>
      <c r="D15" s="17"/>
      <c r="E15" s="22" t="s">
        <v>14</v>
      </c>
      <c r="F15" s="17"/>
      <c r="G15" s="16"/>
    </row>
    <row r="16" spans="1:10" x14ac:dyDescent="0.2">
      <c r="A16" s="17"/>
      <c r="B16" s="17"/>
      <c r="C16" s="17"/>
      <c r="D16" s="17"/>
      <c r="E16" s="20"/>
      <c r="F16" s="17"/>
      <c r="G16" s="16"/>
    </row>
    <row r="17" spans="1:7" x14ac:dyDescent="0.2">
      <c r="A17" s="17" t="s">
        <v>18</v>
      </c>
      <c r="B17" s="17"/>
      <c r="C17" s="17"/>
      <c r="D17" s="17"/>
      <c r="E17" s="22" t="s">
        <v>14</v>
      </c>
      <c r="F17" s="17"/>
      <c r="G17" s="16"/>
    </row>
    <row r="18" spans="1:7" x14ac:dyDescent="0.2">
      <c r="A18" s="17"/>
      <c r="B18" s="17"/>
      <c r="C18" s="17"/>
      <c r="D18" s="17"/>
      <c r="E18" s="20"/>
      <c r="F18" s="17"/>
      <c r="G18" s="16"/>
    </row>
    <row r="19" spans="1:7" x14ac:dyDescent="0.2">
      <c r="A19" s="17" t="s">
        <v>17</v>
      </c>
      <c r="B19" s="17"/>
      <c r="C19" s="17"/>
      <c r="D19" s="17"/>
      <c r="E19" s="22" t="s">
        <v>14</v>
      </c>
      <c r="F19" s="17"/>
      <c r="G19" s="16"/>
    </row>
    <row r="20" spans="1:7" x14ac:dyDescent="0.2">
      <c r="A20" s="17"/>
      <c r="B20" s="17"/>
      <c r="C20" s="17"/>
      <c r="D20" s="17"/>
      <c r="E20" s="20"/>
      <c r="F20" s="17"/>
      <c r="G20" s="16"/>
    </row>
    <row r="21" spans="1:7" x14ac:dyDescent="0.2">
      <c r="A21" s="17" t="s">
        <v>16</v>
      </c>
      <c r="B21" s="17"/>
      <c r="C21" s="17"/>
      <c r="D21" s="17"/>
      <c r="E21" s="20"/>
      <c r="F21" s="17"/>
      <c r="G21" s="16"/>
    </row>
    <row r="22" spans="1:7" x14ac:dyDescent="0.2">
      <c r="A22" s="17" t="s">
        <v>15</v>
      </c>
      <c r="B22" s="17"/>
      <c r="C22" s="17"/>
      <c r="D22" s="17"/>
      <c r="E22" s="21" t="s">
        <v>14</v>
      </c>
      <c r="F22" s="17"/>
      <c r="G22" s="16"/>
    </row>
    <row r="23" spans="1:7" x14ac:dyDescent="0.2">
      <c r="A23" s="17"/>
      <c r="B23" s="17"/>
      <c r="C23" s="17"/>
      <c r="D23" s="17"/>
      <c r="E23" s="20" t="s">
        <v>14</v>
      </c>
      <c r="F23" s="17"/>
      <c r="G23" s="16"/>
    </row>
    <row r="24" spans="1:7" x14ac:dyDescent="0.2">
      <c r="A24" s="17" t="s">
        <v>13</v>
      </c>
      <c r="B24" s="17"/>
      <c r="C24" s="17"/>
      <c r="D24" s="17"/>
      <c r="E24" s="19"/>
      <c r="F24" s="17"/>
      <c r="G24" s="16"/>
    </row>
    <row r="25" spans="1:7" x14ac:dyDescent="0.2">
      <c r="A25" s="17" t="s">
        <v>12</v>
      </c>
      <c r="B25" s="17"/>
      <c r="C25" s="17"/>
      <c r="D25" s="17"/>
      <c r="E25" s="19"/>
      <c r="F25" s="17"/>
      <c r="G25" s="16"/>
    </row>
    <row r="26" spans="1:7" x14ac:dyDescent="0.2">
      <c r="A26" s="18" t="s">
        <v>11</v>
      </c>
      <c r="B26" s="17"/>
      <c r="C26" s="17"/>
      <c r="D26" s="17"/>
      <c r="E26" s="18"/>
      <c r="F26" s="17"/>
      <c r="G26" s="16"/>
    </row>
    <row r="27" spans="1:7" ht="108" customHeight="1" thickBot="1" x14ac:dyDescent="0.25">
      <c r="A27" s="52"/>
      <c r="B27" s="52"/>
      <c r="C27" s="52"/>
      <c r="D27" s="52"/>
      <c r="E27" s="52"/>
      <c r="F27" s="52"/>
      <c r="G27" s="53"/>
    </row>
    <row r="28" spans="1:7" ht="13.5" thickTop="1" x14ac:dyDescent="0.2"/>
  </sheetData>
  <mergeCells count="10">
    <mergeCell ref="A27:G27"/>
    <mergeCell ref="A9:D9"/>
    <mergeCell ref="F11:G11"/>
    <mergeCell ref="F12:G12"/>
    <mergeCell ref="C1:E1"/>
    <mergeCell ref="C2:E2"/>
    <mergeCell ref="C4:E4"/>
    <mergeCell ref="C5:E5"/>
    <mergeCell ref="C3:E3"/>
    <mergeCell ref="E9:G9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 xml:space="preserve">&amp;RAEC SAS
</oddHeader>
    <oddFooter xml:space="preserve">&amp;L&amp;F / &amp;A
</oddFooter>
  </headerFooter>
  <cellWatches>
    <cellWatch r="E6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"/>
  <sheetViews>
    <sheetView tabSelected="1" topLeftCell="A5" workbookViewId="0">
      <selection activeCell="V8" sqref="V8:W10"/>
    </sheetView>
  </sheetViews>
  <sheetFormatPr baseColWidth="10" defaultRowHeight="15" x14ac:dyDescent="0.25"/>
  <cols>
    <col min="1" max="1" width="9.85546875" style="42" customWidth="1"/>
    <col min="2" max="2" width="13.28515625" style="42" customWidth="1"/>
    <col min="3" max="4" width="8.42578125" style="43" customWidth="1"/>
    <col min="5" max="5" width="8.85546875" style="43" customWidth="1"/>
    <col min="6" max="6" width="10.28515625" style="43" customWidth="1"/>
    <col min="7" max="7" width="13.42578125" style="42" customWidth="1"/>
    <col min="8" max="8" width="12.42578125" style="42" customWidth="1"/>
    <col min="9" max="9" width="21.140625" style="42" customWidth="1"/>
    <col min="10" max="10" width="11.5703125" style="44" customWidth="1"/>
    <col min="11" max="11" width="24.85546875" style="44" customWidth="1"/>
    <col min="12" max="12" width="17" style="44" customWidth="1"/>
    <col min="14" max="14" width="7" customWidth="1"/>
    <col min="15" max="15" width="5.28515625" customWidth="1"/>
    <col min="16" max="16" width="6" customWidth="1"/>
    <col min="17" max="17" width="5.28515625" customWidth="1"/>
    <col min="18" max="18" width="5.42578125" customWidth="1"/>
    <col min="19" max="19" width="5.140625" customWidth="1"/>
    <col min="20" max="20" width="6.5703125" customWidth="1"/>
    <col min="21" max="21" width="5.5703125" customWidth="1"/>
    <col min="22" max="22" width="8.42578125" customWidth="1"/>
    <col min="23" max="23" width="9.42578125" customWidth="1"/>
  </cols>
  <sheetData>
    <row r="1" spans="1:25" ht="15.75" thickBot="1" x14ac:dyDescent="0.3">
      <c r="L1" s="42"/>
    </row>
    <row r="2" spans="1:25" x14ac:dyDescent="0.25">
      <c r="A2" s="105" t="s">
        <v>38</v>
      </c>
      <c r="B2" s="106"/>
      <c r="C2" s="106"/>
      <c r="D2" s="106"/>
      <c r="E2" s="106"/>
      <c r="F2" s="106"/>
      <c r="G2" s="106"/>
      <c r="H2" s="106"/>
      <c r="I2" s="106"/>
      <c r="J2" s="106"/>
      <c r="K2" s="107"/>
      <c r="L2" s="47"/>
    </row>
    <row r="3" spans="1:25" ht="15.75" thickBot="1" x14ac:dyDescent="0.3">
      <c r="A3" s="125"/>
      <c r="B3" s="126"/>
      <c r="C3" s="126"/>
      <c r="D3" s="126"/>
      <c r="E3" s="45" t="s">
        <v>39</v>
      </c>
      <c r="F3" s="46">
        <f>+'BASE 06'!C6</f>
        <v>42776</v>
      </c>
      <c r="G3" s="45" t="s">
        <v>40</v>
      </c>
      <c r="H3" s="46">
        <f>+'BASE 06'!E6</f>
        <v>42787</v>
      </c>
      <c r="I3" s="126"/>
      <c r="J3" s="126"/>
      <c r="K3" s="127"/>
      <c r="L3" s="42"/>
    </row>
    <row r="4" spans="1:25" x14ac:dyDescent="0.25">
      <c r="A4" s="47"/>
      <c r="B4" s="47"/>
      <c r="C4" s="48"/>
      <c r="D4" s="48"/>
      <c r="E4" s="47"/>
      <c r="F4" s="48"/>
      <c r="L4" s="42"/>
    </row>
    <row r="5" spans="1:25" ht="15" customHeight="1" thickBot="1" x14ac:dyDescent="0.3">
      <c r="A5" s="47"/>
      <c r="B5" s="47"/>
      <c r="C5" s="48"/>
      <c r="D5" s="48"/>
      <c r="E5" s="47"/>
      <c r="F5" s="48"/>
      <c r="L5" s="42"/>
    </row>
    <row r="6" spans="1:25" ht="15.75" customHeight="1" thickBot="1" x14ac:dyDescent="0.3">
      <c r="C6" s="136" t="s">
        <v>49</v>
      </c>
      <c r="D6" s="137"/>
      <c r="E6" s="137"/>
      <c r="F6" s="138"/>
      <c r="L6" s="42"/>
      <c r="M6" s="135" t="s">
        <v>46</v>
      </c>
      <c r="N6" s="73" t="s">
        <v>47</v>
      </c>
      <c r="O6" s="74"/>
      <c r="P6" s="73" t="s">
        <v>47</v>
      </c>
      <c r="Q6" s="74"/>
      <c r="R6" s="73" t="s">
        <v>48</v>
      </c>
      <c r="S6" s="74"/>
      <c r="T6" s="73" t="s">
        <v>48</v>
      </c>
      <c r="U6" s="74"/>
      <c r="V6" s="73" t="s">
        <v>56</v>
      </c>
      <c r="W6" s="74"/>
    </row>
    <row r="7" spans="1:25" ht="39" thickBot="1" x14ac:dyDescent="0.3">
      <c r="A7" s="49" t="s">
        <v>41</v>
      </c>
      <c r="B7" s="50" t="s">
        <v>42</v>
      </c>
      <c r="C7" s="139" t="s">
        <v>50</v>
      </c>
      <c r="D7" s="140" t="s">
        <v>52</v>
      </c>
      <c r="E7" s="140" t="s">
        <v>51</v>
      </c>
      <c r="F7" s="141" t="s">
        <v>53</v>
      </c>
      <c r="G7" s="51" t="s">
        <v>43</v>
      </c>
      <c r="H7" s="108" t="s">
        <v>44</v>
      </c>
      <c r="I7" s="109"/>
      <c r="J7" s="108" t="s">
        <v>45</v>
      </c>
      <c r="K7" s="109"/>
      <c r="L7" s="131"/>
      <c r="N7" s="152">
        <v>0</v>
      </c>
      <c r="O7" s="153">
        <v>0.29166666666666669</v>
      </c>
      <c r="P7" s="152">
        <v>0.875</v>
      </c>
      <c r="Q7" s="153">
        <v>1</v>
      </c>
      <c r="R7" s="152">
        <v>0.29166666666666669</v>
      </c>
      <c r="S7" s="153">
        <v>0.33333333333333331</v>
      </c>
      <c r="T7" s="152">
        <v>0.77083333333333337</v>
      </c>
      <c r="U7" s="153">
        <v>0.875</v>
      </c>
      <c r="V7" s="152">
        <v>0</v>
      </c>
      <c r="W7" s="153">
        <v>1</v>
      </c>
      <c r="Y7" s="155">
        <f>D34</f>
        <v>0.10069444444444431</v>
      </c>
    </row>
    <row r="8" spans="1:25" ht="15.75" customHeight="1" x14ac:dyDescent="0.25">
      <c r="A8" s="156">
        <f>$F$3</f>
        <v>42776</v>
      </c>
      <c r="B8" s="90" t="s">
        <v>58</v>
      </c>
      <c r="C8" s="100">
        <v>0.875</v>
      </c>
      <c r="D8" s="100">
        <v>0.89583333333333337</v>
      </c>
      <c r="E8" s="100">
        <v>0.92638888888888893</v>
      </c>
      <c r="F8" s="100">
        <v>1.070138888888889</v>
      </c>
      <c r="G8" s="102"/>
      <c r="H8" s="93"/>
      <c r="I8" s="94"/>
      <c r="J8" s="93"/>
      <c r="K8" s="94"/>
      <c r="L8" s="129"/>
      <c r="N8" s="154" t="str">
        <f>IF(OR(C8&gt;=$O$7,F8&lt;=$N$7),"0",MIN($O$7,F8)-MAX($N$7,C8))</f>
        <v>0</v>
      </c>
      <c r="O8" s="154"/>
      <c r="P8" s="154">
        <f>IF(OR(C8&gt;=$Q$7,F8&lt;=$P$7),"0",MIN($Q$7,F8)-MAX($P$7,C8))</f>
        <v>0.125</v>
      </c>
      <c r="Q8" s="154"/>
      <c r="R8" s="154" t="str">
        <f>IF(OR(C8&gt;=$S$7,F8&lt;=$R$7),"0",MIN($S$7,F8)-MAX($R$7,C8))</f>
        <v>0</v>
      </c>
      <c r="S8" s="154"/>
      <c r="T8" s="154" t="str">
        <f>IF(OR(C8&gt;=$U$7,F8&lt;=$T$7),"0",MIN($U$7,F8)-MAX($T$7,C8))</f>
        <v>0</v>
      </c>
      <c r="U8" s="154"/>
      <c r="V8" s="154">
        <f>IF(OR(C8&gt;=$W$7,F8&lt;=$V$7),"0",MIN($W$7,F8)-MAX($V$7,C8))</f>
        <v>0.125</v>
      </c>
      <c r="W8" s="154"/>
    </row>
    <row r="9" spans="1:25" ht="15.75" customHeight="1" x14ac:dyDescent="0.25">
      <c r="A9" s="157"/>
      <c r="B9" s="91"/>
      <c r="C9" s="100"/>
      <c r="D9" s="100"/>
      <c r="E9" s="100"/>
      <c r="F9" s="100"/>
      <c r="G9" s="103"/>
      <c r="H9" s="95"/>
      <c r="I9" s="96"/>
      <c r="J9" s="95"/>
      <c r="K9" s="96"/>
      <c r="L9" s="129"/>
      <c r="N9" s="154"/>
      <c r="O9" s="154"/>
      <c r="P9" s="154"/>
      <c r="Q9" s="154"/>
      <c r="R9" s="154"/>
      <c r="S9" s="154"/>
      <c r="T9" s="154"/>
      <c r="U9" s="154"/>
      <c r="V9" s="154"/>
      <c r="W9" s="154"/>
    </row>
    <row r="10" spans="1:25" ht="15.75" customHeight="1" x14ac:dyDescent="0.25">
      <c r="A10" s="158"/>
      <c r="B10" s="92"/>
      <c r="C10" s="101"/>
      <c r="D10" s="101"/>
      <c r="E10" s="101"/>
      <c r="F10" s="101"/>
      <c r="G10" s="104"/>
      <c r="H10" s="97"/>
      <c r="I10" s="98"/>
      <c r="J10" s="97"/>
      <c r="K10" s="98"/>
      <c r="L10" s="129"/>
      <c r="N10" s="154"/>
      <c r="O10" s="154"/>
      <c r="P10" s="154"/>
      <c r="Q10" s="154"/>
      <c r="R10" s="154"/>
      <c r="S10" s="154"/>
      <c r="T10" s="154"/>
      <c r="U10" s="154"/>
      <c r="V10" s="154"/>
      <c r="W10" s="154"/>
    </row>
    <row r="11" spans="1:25" x14ac:dyDescent="0.25">
      <c r="A11" s="156">
        <f>$F$3+1</f>
        <v>42777</v>
      </c>
      <c r="B11" s="90"/>
      <c r="C11" s="99">
        <v>0.78263888888888899</v>
      </c>
      <c r="D11" s="99">
        <v>0.82638888888888884</v>
      </c>
      <c r="E11" s="99">
        <v>0.84305555555555556</v>
      </c>
      <c r="F11" s="99">
        <v>0.9916666666666667</v>
      </c>
      <c r="G11" s="102"/>
      <c r="H11" s="93"/>
      <c r="I11" s="94"/>
      <c r="J11" s="93"/>
      <c r="K11" s="94"/>
      <c r="L11" s="129"/>
      <c r="N11" s="154" t="str">
        <f>IF(OR(C11&gt;=$O$7,F11&lt;=$N$7),"0",MIN($O$7,F11)-MAX($N$7,C11))</f>
        <v>0</v>
      </c>
      <c r="O11" s="154"/>
      <c r="P11" s="154">
        <f t="shared" ref="P11:P31" si="0">IF(OR(C11&gt;=$Q$7,F11&lt;=$P$7),"0",MIN($Q$7,F11)-MAX($P$7,C11))</f>
        <v>0.1166666666666667</v>
      </c>
      <c r="Q11" s="154"/>
      <c r="R11" s="154" t="str">
        <f>IF(OR(C11&gt;=$S$7,F11&lt;=$R$7),"0",MIN($S$7,F11)-MAX($R$7,C11))</f>
        <v>0</v>
      </c>
      <c r="S11" s="154"/>
      <c r="T11" s="154">
        <f>IF(OR(C11&gt;=$U$7,F11&lt;=$T$7),"0",MIN($U$7,F11)-MAX($T$7,C11))</f>
        <v>9.2361111111111005E-2</v>
      </c>
      <c r="U11" s="154"/>
      <c r="V11" s="154">
        <f>IF(OR(C11&gt;=$W$7,F11&lt;=$V$7),"0",MIN($W$7,F11)-MAX($V$7,C11))</f>
        <v>0.2090277777777777</v>
      </c>
      <c r="W11" s="154"/>
    </row>
    <row r="12" spans="1:25" x14ac:dyDescent="0.25">
      <c r="A12" s="157"/>
      <c r="B12" s="91"/>
      <c r="C12" s="100"/>
      <c r="D12" s="100"/>
      <c r="E12" s="100"/>
      <c r="F12" s="100"/>
      <c r="G12" s="103"/>
      <c r="H12" s="95"/>
      <c r="I12" s="96"/>
      <c r="J12" s="95"/>
      <c r="K12" s="96"/>
      <c r="L12" s="129"/>
      <c r="N12" s="154"/>
      <c r="O12" s="154"/>
      <c r="P12" s="154"/>
      <c r="Q12" s="154"/>
      <c r="R12" s="154"/>
      <c r="S12" s="154"/>
      <c r="T12" s="154"/>
      <c r="U12" s="154"/>
      <c r="V12" s="154"/>
      <c r="W12" s="154"/>
    </row>
    <row r="13" spans="1:25" x14ac:dyDescent="0.25">
      <c r="A13" s="158"/>
      <c r="B13" s="92"/>
      <c r="C13" s="101"/>
      <c r="D13" s="101"/>
      <c r="E13" s="101"/>
      <c r="F13" s="101"/>
      <c r="G13" s="104"/>
      <c r="H13" s="97"/>
      <c r="I13" s="98"/>
      <c r="J13" s="97"/>
      <c r="K13" s="98"/>
      <c r="L13" s="129"/>
      <c r="N13" s="154"/>
      <c r="O13" s="154"/>
      <c r="P13" s="154"/>
      <c r="Q13" s="154"/>
      <c r="R13" s="154"/>
      <c r="S13" s="154"/>
      <c r="T13" s="154"/>
      <c r="U13" s="154"/>
      <c r="V13" s="154"/>
      <c r="W13" s="154"/>
    </row>
    <row r="14" spans="1:25" x14ac:dyDescent="0.25">
      <c r="A14" s="156">
        <f>$F$3+2</f>
        <v>42778</v>
      </c>
      <c r="B14" s="84"/>
      <c r="C14" s="99">
        <v>0.8666666666666667</v>
      </c>
      <c r="D14" s="99"/>
      <c r="E14" s="99"/>
      <c r="F14" s="99">
        <v>1.325</v>
      </c>
      <c r="G14" s="102"/>
      <c r="H14" s="93"/>
      <c r="I14" s="94"/>
      <c r="J14" s="93"/>
      <c r="K14" s="94"/>
      <c r="L14" s="129"/>
      <c r="N14" s="154" t="str">
        <f>IF(OR(C14&gt;=$O$7,F14&lt;=$N$7),"0",MIN($O$7,F14)-MAX($N$7,C14))</f>
        <v>0</v>
      </c>
      <c r="O14" s="154"/>
      <c r="P14" s="154">
        <f t="shared" ref="P14:P31" si="1">IF(OR(C14&gt;=$Q$7,F14&lt;=$P$7),"0",MIN($Q$7,F14)-MAX($P$7,C14))</f>
        <v>0.125</v>
      </c>
      <c r="Q14" s="154"/>
      <c r="R14" s="154" t="str">
        <f>IF(OR(C14&gt;=$S$7,F14&lt;=$R$7),"0",MIN($S$7,F14)-MAX($R$7,C14))</f>
        <v>0</v>
      </c>
      <c r="S14" s="154"/>
      <c r="T14" s="154">
        <f>IF(OR(C14&gt;=$U$7,F14&lt;=$T$7),"0",MIN($U$7,F14)-MAX($T$7,C14))</f>
        <v>8.3333333333333037E-3</v>
      </c>
      <c r="U14" s="154"/>
      <c r="V14" s="154">
        <f>IF(OR(C14&gt;=$W$7,F14&lt;=$V$7),"0",MIN($W$7,F14)-MAX($V$7,C14))</f>
        <v>0.1333333333333333</v>
      </c>
      <c r="W14" s="154"/>
    </row>
    <row r="15" spans="1:25" x14ac:dyDescent="0.25">
      <c r="A15" s="157"/>
      <c r="B15" s="85"/>
      <c r="C15" s="100"/>
      <c r="D15" s="100"/>
      <c r="E15" s="100"/>
      <c r="F15" s="100"/>
      <c r="G15" s="103"/>
      <c r="H15" s="95"/>
      <c r="I15" s="96"/>
      <c r="J15" s="95"/>
      <c r="K15" s="96"/>
      <c r="L15" s="129"/>
      <c r="N15" s="154"/>
      <c r="O15" s="154"/>
      <c r="P15" s="154"/>
      <c r="Q15" s="154"/>
      <c r="R15" s="154"/>
      <c r="S15" s="154"/>
      <c r="T15" s="154"/>
      <c r="U15" s="154"/>
      <c r="V15" s="154"/>
      <c r="W15" s="154"/>
    </row>
    <row r="16" spans="1:25" x14ac:dyDescent="0.25">
      <c r="A16" s="158"/>
      <c r="B16" s="86"/>
      <c r="C16" s="101"/>
      <c r="D16" s="101"/>
      <c r="E16" s="101"/>
      <c r="F16" s="101"/>
      <c r="G16" s="104"/>
      <c r="H16" s="97"/>
      <c r="I16" s="98"/>
      <c r="J16" s="97"/>
      <c r="K16" s="98"/>
      <c r="L16" s="129"/>
      <c r="N16" s="154"/>
      <c r="O16" s="154"/>
      <c r="P16" s="154"/>
      <c r="Q16" s="154"/>
      <c r="R16" s="154"/>
      <c r="S16" s="154"/>
      <c r="T16" s="154"/>
      <c r="U16" s="154"/>
      <c r="V16" s="154"/>
      <c r="W16" s="154"/>
    </row>
    <row r="17" spans="1:23" x14ac:dyDescent="0.25">
      <c r="A17" s="156">
        <f>$F$3+3</f>
        <v>42779</v>
      </c>
      <c r="B17" s="84"/>
      <c r="C17" s="87"/>
      <c r="D17" s="87"/>
      <c r="E17" s="87"/>
      <c r="F17" s="87"/>
      <c r="G17" s="75"/>
      <c r="H17" s="78"/>
      <c r="I17" s="79"/>
      <c r="J17" s="78"/>
      <c r="K17" s="79"/>
      <c r="L17" s="130"/>
      <c r="N17" s="154" t="str">
        <f>IF(OR(C17&gt;=$O$7,F17&lt;=$N$7),"0",MIN($O$7,F17)-MAX($N$7,C17))</f>
        <v>0</v>
      </c>
      <c r="O17" s="154"/>
      <c r="P17" s="154" t="str">
        <f t="shared" ref="P17:P31" si="2">IF(OR(C17&gt;=$Q$7,F17&lt;=$P$7),"0",MIN($Q$7,F17)-MAX($P$7,C17))</f>
        <v>0</v>
      </c>
      <c r="Q17" s="154"/>
      <c r="R17" s="154" t="str">
        <f>IF(OR(C17&gt;=$S$7,F17&lt;=$R$7),"0",MIN($S$7,F17)-MAX($R$7,C17))</f>
        <v>0</v>
      </c>
      <c r="S17" s="154"/>
      <c r="T17" s="154" t="str">
        <f>IF(OR(C17&gt;=$U$7,F17&lt;=$T$7),"0",MIN($U$7,F17)-MAX($T$7,C17))</f>
        <v>0</v>
      </c>
      <c r="U17" s="154"/>
      <c r="V17" s="154" t="str">
        <f>IF(OR(C17&gt;=$W$7,F17&lt;=$V$7),"0",MIN($W$7,F17)-MAX($V$7,C17))</f>
        <v>0</v>
      </c>
      <c r="W17" s="154"/>
    </row>
    <row r="18" spans="1:23" x14ac:dyDescent="0.25">
      <c r="A18" s="157"/>
      <c r="B18" s="85"/>
      <c r="C18" s="88"/>
      <c r="D18" s="88"/>
      <c r="E18" s="88"/>
      <c r="F18" s="88"/>
      <c r="G18" s="76"/>
      <c r="H18" s="80"/>
      <c r="I18" s="81"/>
      <c r="J18" s="80"/>
      <c r="K18" s="81"/>
      <c r="L18" s="130"/>
      <c r="N18" s="154"/>
      <c r="O18" s="154"/>
      <c r="P18" s="154"/>
      <c r="Q18" s="154"/>
      <c r="R18" s="154"/>
      <c r="S18" s="154"/>
      <c r="T18" s="154"/>
      <c r="U18" s="154"/>
      <c r="V18" s="154"/>
      <c r="W18" s="154"/>
    </row>
    <row r="19" spans="1:23" x14ac:dyDescent="0.25">
      <c r="A19" s="158"/>
      <c r="B19" s="86"/>
      <c r="C19" s="89"/>
      <c r="D19" s="89"/>
      <c r="E19" s="89"/>
      <c r="F19" s="89"/>
      <c r="G19" s="77"/>
      <c r="H19" s="82"/>
      <c r="I19" s="83"/>
      <c r="J19" s="82"/>
      <c r="K19" s="83"/>
      <c r="L19" s="130"/>
      <c r="N19" s="154"/>
      <c r="O19" s="154"/>
      <c r="P19" s="154"/>
      <c r="Q19" s="154"/>
      <c r="R19" s="154"/>
      <c r="S19" s="154"/>
      <c r="T19" s="154"/>
      <c r="U19" s="154"/>
      <c r="V19" s="154"/>
      <c r="W19" s="154"/>
    </row>
    <row r="20" spans="1:23" x14ac:dyDescent="0.25">
      <c r="A20" s="156">
        <f>$F$3+4</f>
        <v>42780</v>
      </c>
      <c r="B20" s="90"/>
      <c r="C20" s="87"/>
      <c r="D20" s="87"/>
      <c r="E20" s="87"/>
      <c r="F20" s="87"/>
      <c r="G20" s="75"/>
      <c r="H20" s="78"/>
      <c r="I20" s="79"/>
      <c r="J20" s="78"/>
      <c r="K20" s="79"/>
      <c r="L20" s="130"/>
      <c r="N20" s="154" t="str">
        <f>IF(OR(C20&gt;=$O$7,F20&lt;=$N$7),"0",MIN($O$7,F20)-MAX($N$7,C20))</f>
        <v>0</v>
      </c>
      <c r="O20" s="154"/>
      <c r="P20" s="154" t="str">
        <f t="shared" ref="P20:P31" si="3">IF(OR(C20&gt;=$Q$7,F20&lt;=$P$7),"0",MIN($Q$7,F20)-MAX($P$7,C20))</f>
        <v>0</v>
      </c>
      <c r="Q20" s="154"/>
      <c r="R20" s="154" t="str">
        <f>IF(OR(C20&gt;=$S$7,F20&lt;=$R$7),"0",MIN($S$7,F20)-MAX($R$7,C20))</f>
        <v>0</v>
      </c>
      <c r="S20" s="154"/>
      <c r="T20" s="154" t="str">
        <f>IF(OR(C20&gt;=$U$7,F20&lt;=$T$7),"0",MIN($U$7,F20)-MAX($T$7,C20))</f>
        <v>0</v>
      </c>
      <c r="U20" s="154"/>
      <c r="V20" s="154" t="str">
        <f>IF(OR(C20&gt;=$W$7,F20&lt;=$V$7),"0",MIN($W$7,F20)-MAX($V$7,C20))</f>
        <v>0</v>
      </c>
      <c r="W20" s="154"/>
    </row>
    <row r="21" spans="1:23" x14ac:dyDescent="0.25">
      <c r="A21" s="157"/>
      <c r="B21" s="91"/>
      <c r="C21" s="88"/>
      <c r="D21" s="88"/>
      <c r="E21" s="88"/>
      <c r="F21" s="88"/>
      <c r="G21" s="76"/>
      <c r="H21" s="80"/>
      <c r="I21" s="81"/>
      <c r="J21" s="80"/>
      <c r="K21" s="81"/>
      <c r="L21" s="130"/>
      <c r="N21" s="154"/>
      <c r="O21" s="154"/>
      <c r="P21" s="154"/>
      <c r="Q21" s="154"/>
      <c r="R21" s="154"/>
      <c r="S21" s="154"/>
      <c r="T21" s="154"/>
      <c r="U21" s="154"/>
      <c r="V21" s="154"/>
      <c r="W21" s="154"/>
    </row>
    <row r="22" spans="1:23" x14ac:dyDescent="0.25">
      <c r="A22" s="158"/>
      <c r="B22" s="92"/>
      <c r="C22" s="89"/>
      <c r="D22" s="89"/>
      <c r="E22" s="89"/>
      <c r="F22" s="89"/>
      <c r="G22" s="77"/>
      <c r="H22" s="82"/>
      <c r="I22" s="83"/>
      <c r="J22" s="82"/>
      <c r="K22" s="83"/>
      <c r="L22" s="130"/>
      <c r="N22" s="154"/>
      <c r="O22" s="154"/>
      <c r="P22" s="154"/>
      <c r="Q22" s="154"/>
      <c r="R22" s="154"/>
      <c r="S22" s="154"/>
      <c r="T22" s="154"/>
      <c r="U22" s="154"/>
      <c r="V22" s="154"/>
      <c r="W22" s="154"/>
    </row>
    <row r="23" spans="1:23" x14ac:dyDescent="0.25">
      <c r="A23" s="156">
        <f>$F$3+5</f>
        <v>42781</v>
      </c>
      <c r="B23" s="84"/>
      <c r="C23" s="87"/>
      <c r="D23" s="87"/>
      <c r="E23" s="87"/>
      <c r="F23" s="87"/>
      <c r="G23" s="75"/>
      <c r="H23" s="78"/>
      <c r="I23" s="79"/>
      <c r="J23" s="78"/>
      <c r="K23" s="79"/>
      <c r="L23" s="130"/>
      <c r="N23" s="154" t="str">
        <f>IF(OR(C23&gt;=$O$7,F23&lt;=$N$7),"0",MIN($O$7,F23)-MAX($N$7,C23))</f>
        <v>0</v>
      </c>
      <c r="O23" s="154"/>
      <c r="P23" s="154" t="str">
        <f t="shared" ref="P23:P31" si="4">IF(OR(C23&gt;=$Q$7,F23&lt;=$P$7),"0",MIN($Q$7,F23)-MAX($P$7,C23))</f>
        <v>0</v>
      </c>
      <c r="Q23" s="154"/>
      <c r="R23" s="154" t="str">
        <f>IF(OR(C23&gt;=$S$7,F23&lt;=$R$7),"0",MIN($S$7,F23)-MAX($R$7,C23))</f>
        <v>0</v>
      </c>
      <c r="S23" s="154"/>
      <c r="T23" s="154" t="str">
        <f>IF(OR(C23&gt;=$U$7,F23&lt;=$T$7),"0",MIN($U$7,F23)-MAX($T$7,C23))</f>
        <v>0</v>
      </c>
      <c r="U23" s="154"/>
      <c r="V23" s="154" t="str">
        <f>IF(OR(C23&gt;=$W$7,F23&lt;=$V$7),"0",MIN($W$7,F23)-MAX($V$7,C23))</f>
        <v>0</v>
      </c>
      <c r="W23" s="154"/>
    </row>
    <row r="24" spans="1:23" x14ac:dyDescent="0.25">
      <c r="A24" s="157"/>
      <c r="B24" s="85"/>
      <c r="C24" s="88"/>
      <c r="D24" s="88"/>
      <c r="E24" s="88"/>
      <c r="F24" s="88"/>
      <c r="G24" s="76"/>
      <c r="H24" s="80"/>
      <c r="I24" s="81"/>
      <c r="J24" s="80"/>
      <c r="K24" s="81"/>
      <c r="L24" s="130"/>
      <c r="N24" s="154"/>
      <c r="O24" s="154"/>
      <c r="P24" s="154"/>
      <c r="Q24" s="154"/>
      <c r="R24" s="154"/>
      <c r="S24" s="154"/>
      <c r="T24" s="154"/>
      <c r="U24" s="154"/>
      <c r="V24" s="154"/>
      <c r="W24" s="154"/>
    </row>
    <row r="25" spans="1:23" x14ac:dyDescent="0.25">
      <c r="A25" s="158"/>
      <c r="B25" s="86"/>
      <c r="C25" s="89"/>
      <c r="D25" s="89"/>
      <c r="E25" s="89"/>
      <c r="F25" s="89"/>
      <c r="G25" s="77"/>
      <c r="H25" s="82"/>
      <c r="I25" s="83"/>
      <c r="J25" s="82"/>
      <c r="K25" s="83"/>
      <c r="L25" s="130"/>
      <c r="N25" s="154"/>
      <c r="O25" s="154"/>
      <c r="P25" s="154"/>
      <c r="Q25" s="154"/>
      <c r="R25" s="154"/>
      <c r="S25" s="154"/>
      <c r="T25" s="154"/>
      <c r="U25" s="154"/>
      <c r="V25" s="154"/>
      <c r="W25" s="154"/>
    </row>
    <row r="26" spans="1:23" x14ac:dyDescent="0.25">
      <c r="A26" s="156">
        <f>$F$3+6</f>
        <v>42782</v>
      </c>
      <c r="B26" s="84"/>
      <c r="C26" s="87"/>
      <c r="D26" s="87"/>
      <c r="E26" s="87"/>
      <c r="F26" s="87"/>
      <c r="G26" s="75"/>
      <c r="H26" s="78"/>
      <c r="I26" s="79"/>
      <c r="J26" s="78"/>
      <c r="K26" s="79"/>
      <c r="L26" s="130"/>
      <c r="N26" s="154" t="str">
        <f>IF(OR(C26&gt;=$O$7,F26&lt;=$N$7),"0",MIN($O$7,F26)-MAX($N$7,C26))</f>
        <v>0</v>
      </c>
      <c r="O26" s="154"/>
      <c r="P26" s="154" t="str">
        <f t="shared" ref="P26:P31" si="5">IF(OR(C26&gt;=$Q$7,F26&lt;=$P$7),"0",MIN($Q$7,F26)-MAX($P$7,C26))</f>
        <v>0</v>
      </c>
      <c r="Q26" s="154"/>
      <c r="R26" s="154" t="str">
        <f>IF(OR(C26&gt;=$S$7,F26&lt;=$R$7),"0",MIN($S$7,F26)-MAX($R$7,C26))</f>
        <v>0</v>
      </c>
      <c r="S26" s="154"/>
      <c r="T26" s="154" t="str">
        <f>IF(OR(C26&gt;=$U$7,F26&lt;=$T$7),"0",MIN($U$7,F26)-MAX($T$7,C26))</f>
        <v>0</v>
      </c>
      <c r="U26" s="154"/>
      <c r="V26" s="154" t="str">
        <f>IF(OR(C26&gt;=$W$7,F26&lt;=$V$7),"0",MIN($W$7,F26)-MAX($V$7,C26))</f>
        <v>0</v>
      </c>
      <c r="W26" s="154"/>
    </row>
    <row r="27" spans="1:23" x14ac:dyDescent="0.25">
      <c r="A27" s="157"/>
      <c r="B27" s="85"/>
      <c r="C27" s="88"/>
      <c r="D27" s="88"/>
      <c r="E27" s="88"/>
      <c r="F27" s="88"/>
      <c r="G27" s="76"/>
      <c r="H27" s="80"/>
      <c r="I27" s="81"/>
      <c r="J27" s="80"/>
      <c r="K27" s="81"/>
      <c r="L27" s="130"/>
      <c r="N27" s="154"/>
      <c r="O27" s="154"/>
      <c r="P27" s="154"/>
      <c r="Q27" s="154"/>
      <c r="R27" s="154"/>
      <c r="S27" s="154"/>
      <c r="T27" s="154"/>
      <c r="U27" s="154"/>
      <c r="V27" s="154"/>
      <c r="W27" s="154"/>
    </row>
    <row r="28" spans="1:23" x14ac:dyDescent="0.25">
      <c r="A28" s="158"/>
      <c r="B28" s="86"/>
      <c r="C28" s="89"/>
      <c r="D28" s="89"/>
      <c r="E28" s="89"/>
      <c r="F28" s="89"/>
      <c r="G28" s="77"/>
      <c r="H28" s="82"/>
      <c r="I28" s="83"/>
      <c r="J28" s="82"/>
      <c r="K28" s="83"/>
      <c r="L28" s="130"/>
      <c r="N28" s="154"/>
      <c r="O28" s="154"/>
      <c r="P28" s="154"/>
      <c r="Q28" s="154"/>
      <c r="R28" s="154"/>
      <c r="S28" s="154"/>
      <c r="T28" s="154"/>
      <c r="U28" s="154"/>
      <c r="V28" s="154"/>
      <c r="W28" s="154"/>
    </row>
    <row r="29" spans="1:23" x14ac:dyDescent="0.25">
      <c r="A29" s="156">
        <f>$F$3+7</f>
        <v>42783</v>
      </c>
      <c r="B29" s="84"/>
      <c r="C29" s="87"/>
      <c r="D29" s="87"/>
      <c r="E29" s="87"/>
      <c r="F29" s="87"/>
      <c r="G29" s="75"/>
      <c r="H29" s="78"/>
      <c r="I29" s="79"/>
      <c r="J29" s="78"/>
      <c r="K29" s="79"/>
      <c r="L29" s="130"/>
      <c r="N29" s="154" t="str">
        <f>IF(OR(C29&gt;=$O$7,F29&lt;=$N$7),"0",MIN($O$7,F29)-MAX($N$7,C29))</f>
        <v>0</v>
      </c>
      <c r="O29" s="154"/>
      <c r="P29" s="154" t="str">
        <f t="shared" ref="P29:P31" si="6">IF(OR(C29&gt;=$Q$7,F29&lt;=$P$7),"0",MIN($Q$7,F29)-MAX($P$7,C29))</f>
        <v>0</v>
      </c>
      <c r="Q29" s="154"/>
      <c r="R29" s="154" t="str">
        <f>IF(OR(C29&gt;=$S$7,F29&lt;=$R$7),"0",MIN($S$7,F29)-MAX($R$7,C29))</f>
        <v>0</v>
      </c>
      <c r="S29" s="154"/>
      <c r="T29" s="154" t="str">
        <f>IF(OR(C29&gt;=$U$7,F29&lt;=$T$7),"0",MIN($U$7,F29)-MAX($T$7,C29))</f>
        <v>0</v>
      </c>
      <c r="U29" s="154"/>
      <c r="V29" s="154" t="str">
        <f>IF(OR(C29&gt;=$W$7,F29&lt;=$V$7),"0",MIN($W$7,F29)-MAX($V$7,C29))</f>
        <v>0</v>
      </c>
      <c r="W29" s="154"/>
    </row>
    <row r="30" spans="1:23" x14ac:dyDescent="0.25">
      <c r="A30" s="157"/>
      <c r="B30" s="85"/>
      <c r="C30" s="88"/>
      <c r="D30" s="88"/>
      <c r="E30" s="88"/>
      <c r="F30" s="88"/>
      <c r="G30" s="76"/>
      <c r="H30" s="80"/>
      <c r="I30" s="81"/>
      <c r="J30" s="80"/>
      <c r="K30" s="81"/>
      <c r="L30" s="130"/>
      <c r="N30" s="154"/>
      <c r="O30" s="154"/>
      <c r="P30" s="154"/>
      <c r="Q30" s="154"/>
      <c r="R30" s="154"/>
      <c r="S30" s="154"/>
      <c r="T30" s="154"/>
      <c r="U30" s="154"/>
      <c r="V30" s="154"/>
      <c r="W30" s="154"/>
    </row>
    <row r="31" spans="1:23" x14ac:dyDescent="0.25">
      <c r="A31" s="158"/>
      <c r="B31" s="86"/>
      <c r="C31" s="89"/>
      <c r="D31" s="89"/>
      <c r="E31" s="89"/>
      <c r="F31" s="89"/>
      <c r="G31" s="77"/>
      <c r="H31" s="82"/>
      <c r="I31" s="83"/>
      <c r="J31" s="82"/>
      <c r="K31" s="83"/>
      <c r="L31" s="130"/>
      <c r="N31" s="154"/>
      <c r="O31" s="154"/>
      <c r="P31" s="154"/>
      <c r="Q31" s="154"/>
      <c r="R31" s="154"/>
      <c r="S31" s="154"/>
      <c r="T31" s="154"/>
      <c r="U31" s="154"/>
      <c r="V31" s="154"/>
      <c r="W31" s="154"/>
    </row>
    <row r="32" spans="1:23" ht="15.75" thickBot="1" x14ac:dyDescent="0.3">
      <c r="A32" s="132"/>
      <c r="B32" s="133"/>
      <c r="C32" s="134"/>
      <c r="D32" s="134"/>
      <c r="E32" s="134"/>
      <c r="F32" s="134"/>
      <c r="G32" s="130"/>
      <c r="H32" s="130"/>
      <c r="I32" s="130"/>
      <c r="J32" s="130"/>
      <c r="K32" s="130"/>
      <c r="L32" s="130"/>
      <c r="N32" s="128"/>
      <c r="O32" s="128"/>
      <c r="P32" s="128"/>
      <c r="Q32" s="128"/>
      <c r="R32" s="128"/>
      <c r="S32" s="128"/>
      <c r="T32" s="128"/>
      <c r="U32" s="128"/>
      <c r="V32" s="128"/>
      <c r="W32" s="128"/>
    </row>
    <row r="33" spans="1:13" ht="30" customHeight="1" thickBot="1" x14ac:dyDescent="0.3">
      <c r="A33" s="142"/>
      <c r="B33" s="142"/>
      <c r="C33" s="142"/>
      <c r="D33" s="143" t="s">
        <v>48</v>
      </c>
      <c r="E33" s="144" t="s">
        <v>47</v>
      </c>
      <c r="F33" s="151" t="s">
        <v>55</v>
      </c>
      <c r="M33" s="155"/>
    </row>
    <row r="34" spans="1:13" x14ac:dyDescent="0.25">
      <c r="A34" s="145" t="s">
        <v>54</v>
      </c>
      <c r="B34" s="146"/>
      <c r="C34" s="146"/>
      <c r="D34" s="147">
        <f>SUM(R8:U31)</f>
        <v>0.10069444444444431</v>
      </c>
      <c r="E34" s="147">
        <f>SUM(N8:Q31)</f>
        <v>0.3666666666666667</v>
      </c>
      <c r="F34" s="148">
        <f>SUM(V8:W31)</f>
        <v>0.46736111111111101</v>
      </c>
    </row>
    <row r="35" spans="1:13" x14ac:dyDescent="0.25">
      <c r="A35" s="149" t="s">
        <v>57</v>
      </c>
      <c r="B35" s="150"/>
      <c r="C35" s="150"/>
      <c r="D35" s="159">
        <f>Y7*24</f>
        <v>2.4166666666666634</v>
      </c>
      <c r="E35" s="159"/>
      <c r="F35" s="160"/>
    </row>
  </sheetData>
  <mergeCells count="125">
    <mergeCell ref="N29:O31"/>
    <mergeCell ref="N26:O28"/>
    <mergeCell ref="N23:O25"/>
    <mergeCell ref="N20:O22"/>
    <mergeCell ref="N17:O19"/>
    <mergeCell ref="N14:O16"/>
    <mergeCell ref="N11:O13"/>
    <mergeCell ref="N8:O10"/>
    <mergeCell ref="C6:F6"/>
    <mergeCell ref="P29:Q31"/>
    <mergeCell ref="P26:Q28"/>
    <mergeCell ref="P23:Q25"/>
    <mergeCell ref="P20:Q22"/>
    <mergeCell ref="P17:Q19"/>
    <mergeCell ref="P14:Q16"/>
    <mergeCell ref="P11:Q13"/>
    <mergeCell ref="P8:Q10"/>
    <mergeCell ref="P6:Q6"/>
    <mergeCell ref="A34:C34"/>
    <mergeCell ref="A35:C35"/>
    <mergeCell ref="H7:I7"/>
    <mergeCell ref="J7:K7"/>
    <mergeCell ref="A8:A10"/>
    <mergeCell ref="B8:B10"/>
    <mergeCell ref="C8:C10"/>
    <mergeCell ref="D8:D10"/>
    <mergeCell ref="E8:E10"/>
    <mergeCell ref="F8:F10"/>
    <mergeCell ref="G8:G10"/>
    <mergeCell ref="A2:K2"/>
    <mergeCell ref="A3:D3"/>
    <mergeCell ref="I3:K3"/>
    <mergeCell ref="H8:I10"/>
    <mergeCell ref="J8:K10"/>
    <mergeCell ref="A11:A13"/>
    <mergeCell ref="B11:B13"/>
    <mergeCell ref="C11:C13"/>
    <mergeCell ref="D11:D13"/>
    <mergeCell ref="E11:E13"/>
    <mergeCell ref="F11:F13"/>
    <mergeCell ref="G11:G13"/>
    <mergeCell ref="H11:I13"/>
    <mergeCell ref="J11:K13"/>
    <mergeCell ref="A14:A16"/>
    <mergeCell ref="B14:B16"/>
    <mergeCell ref="C14:C16"/>
    <mergeCell ref="D14:D16"/>
    <mergeCell ref="E14:E16"/>
    <mergeCell ref="F14:F16"/>
    <mergeCell ref="G14:G16"/>
    <mergeCell ref="H14:I16"/>
    <mergeCell ref="J14:K16"/>
    <mergeCell ref="G17:G19"/>
    <mergeCell ref="H17:I19"/>
    <mergeCell ref="J17:K19"/>
    <mergeCell ref="A20:A22"/>
    <mergeCell ref="B20:B22"/>
    <mergeCell ref="C20:C22"/>
    <mergeCell ref="D20:D22"/>
    <mergeCell ref="E20:E22"/>
    <mergeCell ref="F20:F22"/>
    <mergeCell ref="G20:G22"/>
    <mergeCell ref="A17:A19"/>
    <mergeCell ref="B17:B19"/>
    <mergeCell ref="C17:C19"/>
    <mergeCell ref="D17:D19"/>
    <mergeCell ref="E17:E19"/>
    <mergeCell ref="F17:F19"/>
    <mergeCell ref="H20:I22"/>
    <mergeCell ref="J20:K22"/>
    <mergeCell ref="A23:A25"/>
    <mergeCell ref="B23:B25"/>
    <mergeCell ref="C23:C25"/>
    <mergeCell ref="D23:D25"/>
    <mergeCell ref="E23:E25"/>
    <mergeCell ref="F23:F25"/>
    <mergeCell ref="G23:G25"/>
    <mergeCell ref="H23:I25"/>
    <mergeCell ref="J23:K25"/>
    <mergeCell ref="A26:A28"/>
    <mergeCell ref="B26:B28"/>
    <mergeCell ref="C26:C28"/>
    <mergeCell ref="D26:D28"/>
    <mergeCell ref="E26:E28"/>
    <mergeCell ref="F26:F28"/>
    <mergeCell ref="G26:G28"/>
    <mergeCell ref="H26:I28"/>
    <mergeCell ref="J26:K28"/>
    <mergeCell ref="G29:G31"/>
    <mergeCell ref="H29:I31"/>
    <mergeCell ref="J29:K31"/>
    <mergeCell ref="A29:A31"/>
    <mergeCell ref="B29:B31"/>
    <mergeCell ref="C29:C31"/>
    <mergeCell ref="D29:D31"/>
    <mergeCell ref="E29:E31"/>
    <mergeCell ref="F29:F31"/>
    <mergeCell ref="T23:U25"/>
    <mergeCell ref="R8:S10"/>
    <mergeCell ref="T8:U10"/>
    <mergeCell ref="R11:S13"/>
    <mergeCell ref="T11:U13"/>
    <mergeCell ref="N6:O6"/>
    <mergeCell ref="R6:S6"/>
    <mergeCell ref="T6:U6"/>
    <mergeCell ref="R20:S22"/>
    <mergeCell ref="T20:U22"/>
    <mergeCell ref="R17:S19"/>
    <mergeCell ref="T17:U19"/>
    <mergeCell ref="R14:S16"/>
    <mergeCell ref="T14:U16"/>
    <mergeCell ref="V29:W31"/>
    <mergeCell ref="V6:W6"/>
    <mergeCell ref="V8:W10"/>
    <mergeCell ref="V11:W13"/>
    <mergeCell ref="V14:W16"/>
    <mergeCell ref="V17:W19"/>
    <mergeCell ref="V20:W22"/>
    <mergeCell ref="V23:W25"/>
    <mergeCell ref="V26:W28"/>
    <mergeCell ref="R26:S28"/>
    <mergeCell ref="T26:U28"/>
    <mergeCell ref="R29:S31"/>
    <mergeCell ref="T29:U31"/>
    <mergeCell ref="R23:S25"/>
  </mergeCells>
  <dataValidations count="1">
    <dataValidation type="list" allowBlank="1" showInputMessage="1" showErrorMessage="1" sqref="B26:B27 B11:B12 B14:B15 B17:B18 B20:B21 B23:B24 B8:B9 B29:B30">
      <formula1>"Oui,Non"</formula1>
    </dataValidation>
  </dataValidations>
  <pageMargins left="0.19685039370078741" right="0.19685039370078741" top="0" bottom="0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workbookViewId="0">
      <selection activeCell="L8" sqref="L8:M8"/>
    </sheetView>
  </sheetViews>
  <sheetFormatPr baseColWidth="10" defaultRowHeight="15" x14ac:dyDescent="0.25"/>
  <cols>
    <col min="1" max="1" width="36.85546875" style="1" customWidth="1"/>
    <col min="2" max="6" width="10.7109375" style="1" customWidth="1"/>
    <col min="7" max="8" width="5.7109375" style="1" customWidth="1"/>
    <col min="9" max="16384" width="11.42578125" style="1"/>
  </cols>
  <sheetData>
    <row r="1" spans="1:17" ht="15" customHeight="1" x14ac:dyDescent="0.25">
      <c r="A1" s="110" t="s">
        <v>0</v>
      </c>
      <c r="B1" s="112" t="s">
        <v>1</v>
      </c>
      <c r="C1" s="114" t="s">
        <v>2</v>
      </c>
      <c r="D1" s="116" t="s">
        <v>4</v>
      </c>
      <c r="E1" s="118" t="s">
        <v>7</v>
      </c>
      <c r="F1" s="120" t="s">
        <v>6</v>
      </c>
      <c r="J1" s="73" t="s">
        <v>5</v>
      </c>
      <c r="K1" s="74"/>
      <c r="L1" s="73" t="s">
        <v>4</v>
      </c>
      <c r="M1" s="74"/>
      <c r="N1" s="73" t="s">
        <v>4</v>
      </c>
      <c r="O1" s="74"/>
      <c r="P1" s="73" t="s">
        <v>5</v>
      </c>
      <c r="Q1" s="74"/>
    </row>
    <row r="2" spans="1:17" ht="15.75" thickBot="1" x14ac:dyDescent="0.3">
      <c r="A2" s="111"/>
      <c r="B2" s="113"/>
      <c r="C2" s="115"/>
      <c r="D2" s="117"/>
      <c r="E2" s="119"/>
      <c r="F2" s="121"/>
      <c r="J2" s="8">
        <v>0</v>
      </c>
      <c r="K2" s="9">
        <v>0.29166666666666669</v>
      </c>
      <c r="L2" s="8">
        <v>0.29166666666666669</v>
      </c>
      <c r="M2" s="9">
        <v>0.33333333333333331</v>
      </c>
      <c r="N2" s="8">
        <v>0.33333333333333331</v>
      </c>
      <c r="O2" s="9">
        <v>0.875</v>
      </c>
      <c r="P2" s="8">
        <v>0.875</v>
      </c>
      <c r="Q2" s="9">
        <v>1</v>
      </c>
    </row>
    <row r="3" spans="1:17" x14ac:dyDescent="0.25">
      <c r="A3" s="7"/>
      <c r="B3" s="6" t="s">
        <v>10</v>
      </c>
      <c r="C3" s="6">
        <v>0.89861111111111114</v>
      </c>
      <c r="D3" s="10">
        <f>N3+L3</f>
        <v>0</v>
      </c>
      <c r="E3" s="10">
        <f>J3+P3</f>
        <v>0</v>
      </c>
      <c r="F3" s="6"/>
      <c r="I3" s="5"/>
      <c r="J3" s="71" t="str">
        <f>IF(OR(B3="",C3=""),"0",IF(AND(C3&gt;=$J$2,C3&lt;=$K$2),($J$2+C3),IF(OR(B3&gt;=$K$2,C3&lt;=$J$2),"0",MIN($K$2,C3)-MAX($J$2,B3))))</f>
        <v>0</v>
      </c>
      <c r="K3" s="72"/>
      <c r="L3" s="71" t="str">
        <f>IF(OR(B3&gt;=$M$2,C3&lt;=$L$2),"0",MIN($M$2,C3)-MAX($L$2,B3))</f>
        <v>0</v>
      </c>
      <c r="M3" s="72"/>
      <c r="N3" s="71" t="str">
        <f>IF(OR(B3&gt;=$O$2,C3&lt;=$N$2),"0",MIN($O$2,C3)-MAX($N$2,B3))</f>
        <v>0</v>
      </c>
      <c r="O3" s="72"/>
      <c r="P3" s="71" t="str">
        <f>IF(OR(B3&gt;=$Q$2,C3&lt;=$P$2),"0",MIN($Q$2,C3)-MAX($P$2,B3))</f>
        <v>0</v>
      </c>
      <c r="Q3" s="72"/>
    </row>
    <row r="4" spans="1:17" x14ac:dyDescent="0.25">
      <c r="A4" s="2"/>
      <c r="B4" s="4">
        <v>0</v>
      </c>
      <c r="C4" s="4">
        <v>0.37847222222222227</v>
      </c>
      <c r="D4" s="10">
        <f t="shared" ref="D4:D17" si="0">N4+L4</f>
        <v>8.680555555555558E-2</v>
      </c>
      <c r="E4" s="10">
        <f t="shared" ref="E4:E17" si="1">J4+P4</f>
        <v>0.29166666666666669</v>
      </c>
      <c r="F4" s="6"/>
      <c r="I4" s="5"/>
      <c r="J4" s="71">
        <f t="shared" ref="J4:J17" si="2">IF(OR(B4="",C4=""),"0",IF(AND(C4&gt;=$J$2,C4&lt;=$K$2),($J$2+C4),IF(OR(B4&gt;=$K$2,C4&lt;=$J$2),"0",MIN($K$2,C4)-MAX($J$2,B4))))</f>
        <v>0.29166666666666669</v>
      </c>
      <c r="K4" s="72"/>
      <c r="L4" s="71">
        <f t="shared" ref="L4:L17" si="3">IF(OR(B4&gt;=$M$2,C4&lt;=$L$2),"0",MIN($M$2,C4)-MAX($L$2,B4))</f>
        <v>4.166666666666663E-2</v>
      </c>
      <c r="M4" s="72"/>
      <c r="N4" s="71">
        <f t="shared" ref="N4:N17" si="4">IF(OR(B4&gt;=$O$2,C4&lt;=$N$2),"0",MIN($O$2,C4)-MAX($N$2,B4))</f>
        <v>4.5138888888888951E-2</v>
      </c>
      <c r="O4" s="72"/>
      <c r="P4" s="71" t="str">
        <f t="shared" ref="P4:P17" si="5">IF(OR(B4&gt;=$Q$2,C4&lt;=$P$2),"0",MIN($Q$2,C4)-MAX($P$2,B4))</f>
        <v>0</v>
      </c>
      <c r="Q4" s="72"/>
    </row>
    <row r="5" spans="1:17" ht="30" x14ac:dyDescent="0.25">
      <c r="A5" s="11" t="s">
        <v>9</v>
      </c>
      <c r="B5" s="4">
        <v>0.98611111111111116</v>
      </c>
      <c r="C5" s="4">
        <v>2.361111111111111E-2</v>
      </c>
      <c r="D5" s="14">
        <f t="shared" si="0"/>
        <v>0</v>
      </c>
      <c r="E5" s="10">
        <f t="shared" si="1"/>
        <v>2.361111111111111E-2</v>
      </c>
      <c r="F5" s="6"/>
      <c r="I5" s="5"/>
      <c r="J5" s="71">
        <f t="shared" si="2"/>
        <v>2.361111111111111E-2</v>
      </c>
      <c r="K5" s="72"/>
      <c r="L5" s="71" t="str">
        <f>IF(OR(B5&gt;=$M$2,C5&lt;=$L$2),"0",MIN($M$2,C5)-MAX($L$2,B5))</f>
        <v>0</v>
      </c>
      <c r="M5" s="72"/>
      <c r="N5" s="71" t="str">
        <f t="shared" si="4"/>
        <v>0</v>
      </c>
      <c r="O5" s="72"/>
      <c r="P5" s="71" t="str">
        <f t="shared" si="5"/>
        <v>0</v>
      </c>
      <c r="Q5" s="72"/>
    </row>
    <row r="6" spans="1:17" x14ac:dyDescent="0.25">
      <c r="A6" s="2"/>
      <c r="B6" s="4">
        <v>0.79166666666666663</v>
      </c>
      <c r="C6" s="13">
        <v>1.125</v>
      </c>
      <c r="D6" s="10">
        <f t="shared" si="0"/>
        <v>8.333333333333337E-2</v>
      </c>
      <c r="E6" s="10">
        <f t="shared" si="1"/>
        <v>0.125</v>
      </c>
      <c r="F6" s="6"/>
      <c r="I6" s="5"/>
      <c r="J6" s="71" t="str">
        <f t="shared" si="2"/>
        <v>0</v>
      </c>
      <c r="K6" s="72"/>
      <c r="L6" s="71" t="str">
        <f t="shared" si="3"/>
        <v>0</v>
      </c>
      <c r="M6" s="72"/>
      <c r="N6" s="71">
        <f t="shared" si="4"/>
        <v>8.333333333333337E-2</v>
      </c>
      <c r="O6" s="72"/>
      <c r="P6" s="71">
        <f t="shared" si="5"/>
        <v>0.125</v>
      </c>
      <c r="Q6" s="72"/>
    </row>
    <row r="7" spans="1:17" x14ac:dyDescent="0.25">
      <c r="A7" s="2"/>
      <c r="B7" s="4">
        <v>0.28333333333333333</v>
      </c>
      <c r="C7" s="4">
        <v>0.35555555555555557</v>
      </c>
      <c r="D7" s="10">
        <f t="shared" si="0"/>
        <v>6.3888888888888884E-2</v>
      </c>
      <c r="E7" s="10">
        <f t="shared" si="1"/>
        <v>8.3333333333333592E-3</v>
      </c>
      <c r="F7" s="6"/>
      <c r="J7" s="71">
        <f t="shared" si="2"/>
        <v>8.3333333333333592E-3</v>
      </c>
      <c r="K7" s="72"/>
      <c r="L7" s="71">
        <f>IF(OR(B7&gt;=$M$2,C7&lt;=$L$2),"0",MIN($M$2,C7)-MAX($L$2,B7))</f>
        <v>4.166666666666663E-2</v>
      </c>
      <c r="M7" s="72"/>
      <c r="N7" s="71">
        <f t="shared" si="4"/>
        <v>2.2222222222222254E-2</v>
      </c>
      <c r="O7" s="72"/>
      <c r="P7" s="71" t="str">
        <f t="shared" si="5"/>
        <v>0</v>
      </c>
      <c r="Q7" s="72"/>
    </row>
    <row r="8" spans="1:17" x14ac:dyDescent="0.25">
      <c r="A8" s="2"/>
      <c r="B8" s="4"/>
      <c r="C8" s="4"/>
      <c r="D8" s="10">
        <f t="shared" si="0"/>
        <v>0</v>
      </c>
      <c r="E8" s="10">
        <f t="shared" si="1"/>
        <v>0</v>
      </c>
      <c r="F8" s="6"/>
      <c r="J8" s="71" t="str">
        <f t="shared" si="2"/>
        <v>0</v>
      </c>
      <c r="K8" s="72"/>
      <c r="L8" s="71" t="str">
        <f t="shared" si="3"/>
        <v>0</v>
      </c>
      <c r="M8" s="72"/>
      <c r="N8" s="71" t="str">
        <f t="shared" si="4"/>
        <v>0</v>
      </c>
      <c r="O8" s="72"/>
      <c r="P8" s="71" t="str">
        <f t="shared" si="5"/>
        <v>0</v>
      </c>
      <c r="Q8" s="72"/>
    </row>
    <row r="9" spans="1:17" ht="45" x14ac:dyDescent="0.25">
      <c r="A9" s="11" t="s">
        <v>8</v>
      </c>
      <c r="B9" s="4">
        <v>0.77361111111111114</v>
      </c>
      <c r="C9" s="4">
        <v>1.0159722222222223</v>
      </c>
      <c r="D9" s="14">
        <f t="shared" si="0"/>
        <v>0.10138888888888886</v>
      </c>
      <c r="E9" s="10">
        <f t="shared" si="1"/>
        <v>0.125</v>
      </c>
      <c r="F9" s="6"/>
      <c r="J9" s="71" t="str">
        <f t="shared" si="2"/>
        <v>0</v>
      </c>
      <c r="K9" s="72"/>
      <c r="L9" s="71" t="str">
        <f t="shared" si="3"/>
        <v>0</v>
      </c>
      <c r="M9" s="72"/>
      <c r="N9" s="71">
        <f t="shared" si="4"/>
        <v>0.10138888888888886</v>
      </c>
      <c r="O9" s="72"/>
      <c r="P9" s="71">
        <f t="shared" si="5"/>
        <v>0.125</v>
      </c>
      <c r="Q9" s="72"/>
    </row>
    <row r="10" spans="1:17" x14ac:dyDescent="0.25">
      <c r="A10" s="2"/>
      <c r="B10" s="4"/>
      <c r="C10" s="4"/>
      <c r="D10" s="10">
        <f t="shared" si="0"/>
        <v>0</v>
      </c>
      <c r="E10" s="10">
        <f t="shared" si="1"/>
        <v>0</v>
      </c>
      <c r="F10" s="6"/>
      <c r="J10" s="71" t="str">
        <f t="shared" si="2"/>
        <v>0</v>
      </c>
      <c r="K10" s="72"/>
      <c r="L10" s="71" t="str">
        <f t="shared" si="3"/>
        <v>0</v>
      </c>
      <c r="M10" s="72"/>
      <c r="N10" s="71" t="str">
        <f t="shared" si="4"/>
        <v>0</v>
      </c>
      <c r="O10" s="72"/>
      <c r="P10" s="71" t="str">
        <f t="shared" si="5"/>
        <v>0</v>
      </c>
      <c r="Q10" s="72"/>
    </row>
    <row r="11" spans="1:17" x14ac:dyDescent="0.25">
      <c r="A11" s="2"/>
      <c r="B11" s="4"/>
      <c r="C11" s="4"/>
      <c r="D11" s="10">
        <f t="shared" si="0"/>
        <v>0</v>
      </c>
      <c r="E11" s="10">
        <f t="shared" si="1"/>
        <v>0</v>
      </c>
      <c r="F11" s="6"/>
      <c r="J11" s="71" t="str">
        <f t="shared" si="2"/>
        <v>0</v>
      </c>
      <c r="K11" s="72"/>
      <c r="L11" s="71" t="str">
        <f t="shared" si="3"/>
        <v>0</v>
      </c>
      <c r="M11" s="72"/>
      <c r="N11" s="71" t="str">
        <f t="shared" si="4"/>
        <v>0</v>
      </c>
      <c r="O11" s="72"/>
      <c r="P11" s="71" t="str">
        <f t="shared" si="5"/>
        <v>0</v>
      </c>
      <c r="Q11" s="72"/>
    </row>
    <row r="12" spans="1:17" x14ac:dyDescent="0.25">
      <c r="A12" s="2"/>
      <c r="B12" s="4"/>
      <c r="C12" s="4"/>
      <c r="D12" s="10">
        <f t="shared" si="0"/>
        <v>0</v>
      </c>
      <c r="E12" s="10">
        <f t="shared" si="1"/>
        <v>0</v>
      </c>
      <c r="F12" s="6"/>
      <c r="J12" s="71" t="str">
        <f t="shared" si="2"/>
        <v>0</v>
      </c>
      <c r="K12" s="72"/>
      <c r="L12" s="71" t="str">
        <f t="shared" si="3"/>
        <v>0</v>
      </c>
      <c r="M12" s="72"/>
      <c r="N12" s="71" t="str">
        <f t="shared" si="4"/>
        <v>0</v>
      </c>
      <c r="O12" s="72"/>
      <c r="P12" s="71" t="str">
        <f t="shared" si="5"/>
        <v>0</v>
      </c>
      <c r="Q12" s="72"/>
    </row>
    <row r="13" spans="1:17" x14ac:dyDescent="0.25">
      <c r="A13" s="2"/>
      <c r="B13" s="4"/>
      <c r="C13" s="4"/>
      <c r="D13" s="10">
        <f t="shared" si="0"/>
        <v>0</v>
      </c>
      <c r="E13" s="10">
        <f t="shared" si="1"/>
        <v>0</v>
      </c>
      <c r="F13" s="6"/>
      <c r="J13" s="71" t="str">
        <f t="shared" si="2"/>
        <v>0</v>
      </c>
      <c r="K13" s="72"/>
      <c r="L13" s="71" t="str">
        <f t="shared" si="3"/>
        <v>0</v>
      </c>
      <c r="M13" s="72"/>
      <c r="N13" s="71" t="str">
        <f t="shared" si="4"/>
        <v>0</v>
      </c>
      <c r="O13" s="72"/>
      <c r="P13" s="71" t="str">
        <f t="shared" si="5"/>
        <v>0</v>
      </c>
      <c r="Q13" s="72"/>
    </row>
    <row r="14" spans="1:17" x14ac:dyDescent="0.25">
      <c r="A14" s="2"/>
      <c r="B14" s="4"/>
      <c r="C14" s="4"/>
      <c r="D14" s="10">
        <f t="shared" si="0"/>
        <v>0</v>
      </c>
      <c r="E14" s="10">
        <f t="shared" si="1"/>
        <v>0</v>
      </c>
      <c r="F14" s="6"/>
      <c r="J14" s="71" t="str">
        <f t="shared" si="2"/>
        <v>0</v>
      </c>
      <c r="K14" s="72"/>
      <c r="L14" s="71" t="str">
        <f t="shared" si="3"/>
        <v>0</v>
      </c>
      <c r="M14" s="72"/>
      <c r="N14" s="71" t="str">
        <f t="shared" si="4"/>
        <v>0</v>
      </c>
      <c r="O14" s="72"/>
      <c r="P14" s="71" t="str">
        <f t="shared" si="5"/>
        <v>0</v>
      </c>
      <c r="Q14" s="72"/>
    </row>
    <row r="15" spans="1:17" x14ac:dyDescent="0.25">
      <c r="A15" s="2"/>
      <c r="B15" s="4"/>
      <c r="C15" s="4"/>
      <c r="D15" s="10">
        <f t="shared" si="0"/>
        <v>0</v>
      </c>
      <c r="E15" s="10">
        <f t="shared" si="1"/>
        <v>0</v>
      </c>
      <c r="F15" s="6"/>
      <c r="J15" s="71" t="str">
        <f t="shared" si="2"/>
        <v>0</v>
      </c>
      <c r="K15" s="72"/>
      <c r="L15" s="71" t="str">
        <f t="shared" si="3"/>
        <v>0</v>
      </c>
      <c r="M15" s="72"/>
      <c r="N15" s="71" t="str">
        <f t="shared" si="4"/>
        <v>0</v>
      </c>
      <c r="O15" s="72"/>
      <c r="P15" s="71" t="str">
        <f t="shared" si="5"/>
        <v>0</v>
      </c>
      <c r="Q15" s="72"/>
    </row>
    <row r="16" spans="1:17" x14ac:dyDescent="0.25">
      <c r="A16" s="2"/>
      <c r="B16" s="4"/>
      <c r="C16" s="4"/>
      <c r="D16" s="10">
        <f t="shared" si="0"/>
        <v>0</v>
      </c>
      <c r="E16" s="10">
        <f t="shared" si="1"/>
        <v>0</v>
      </c>
      <c r="F16" s="6"/>
      <c r="J16" s="71" t="str">
        <f t="shared" si="2"/>
        <v>0</v>
      </c>
      <c r="K16" s="72"/>
      <c r="L16" s="71" t="str">
        <f t="shared" si="3"/>
        <v>0</v>
      </c>
      <c r="M16" s="72"/>
      <c r="N16" s="71" t="str">
        <f t="shared" si="4"/>
        <v>0</v>
      </c>
      <c r="O16" s="72"/>
      <c r="P16" s="71" t="str">
        <f t="shared" si="5"/>
        <v>0</v>
      </c>
      <c r="Q16" s="72"/>
    </row>
    <row r="17" spans="1:17" x14ac:dyDescent="0.25">
      <c r="A17" s="2"/>
      <c r="B17" s="4"/>
      <c r="C17" s="4"/>
      <c r="D17" s="10">
        <f t="shared" si="0"/>
        <v>0</v>
      </c>
      <c r="E17" s="10">
        <f t="shared" si="1"/>
        <v>0</v>
      </c>
      <c r="F17" s="6"/>
      <c r="J17" s="71" t="str">
        <f t="shared" si="2"/>
        <v>0</v>
      </c>
      <c r="K17" s="72"/>
      <c r="L17" s="71" t="str">
        <f t="shared" si="3"/>
        <v>0</v>
      </c>
      <c r="M17" s="72"/>
      <c r="N17" s="71" t="str">
        <f t="shared" si="4"/>
        <v>0</v>
      </c>
      <c r="O17" s="72"/>
      <c r="P17" s="71" t="str">
        <f t="shared" si="5"/>
        <v>0</v>
      </c>
      <c r="Q17" s="72"/>
    </row>
    <row r="18" spans="1:17" x14ac:dyDescent="0.25">
      <c r="A18" s="124" t="s">
        <v>3</v>
      </c>
      <c r="B18" s="124"/>
      <c r="C18" s="124"/>
      <c r="D18" s="12"/>
      <c r="E18" s="12"/>
      <c r="F18" s="11"/>
      <c r="J18" s="122">
        <f>IF(OR(SUM(J3:K17)="",SUM(J3:K17)),SUM(J3:K17),"---")</f>
        <v>0.32361111111111113</v>
      </c>
      <c r="K18" s="123"/>
      <c r="L18" s="122">
        <f>IF(OR(SUM(L3:M17)="",SUM(L3:M17)),SUM(L3:M17),"---")</f>
        <v>8.3333333333333259E-2</v>
      </c>
      <c r="M18" s="123"/>
      <c r="N18" s="122">
        <f>IF(OR(SUM(N3:O17)="",SUM(N3:O17)),SUM(N3:O17),"---")</f>
        <v>0.25208333333333344</v>
      </c>
      <c r="O18" s="123"/>
      <c r="P18" s="122">
        <f>IF(OR(SUM(P3:Q17)="",SUM(P3:Q17)),SUM(P3:Q17),"---")</f>
        <v>0.25</v>
      </c>
      <c r="Q18" s="123"/>
    </row>
    <row r="19" spans="1:17" x14ac:dyDescent="0.25">
      <c r="A19" s="3"/>
      <c r="B19" s="3"/>
      <c r="C19" s="3"/>
      <c r="D19" s="3"/>
      <c r="E19" s="3"/>
      <c r="F19" s="3"/>
      <c r="G19" s="3"/>
      <c r="H19" s="3"/>
    </row>
    <row r="20" spans="1:17" x14ac:dyDescent="0.25">
      <c r="A20" s="3"/>
      <c r="B20" s="3"/>
      <c r="C20" s="3"/>
      <c r="D20" s="3"/>
      <c r="E20" s="3"/>
      <c r="F20" s="3"/>
      <c r="G20" s="3"/>
      <c r="H20" s="3"/>
    </row>
    <row r="21" spans="1:17" x14ac:dyDescent="0.25">
      <c r="A21" s="3"/>
      <c r="B21" s="3"/>
      <c r="C21" s="3"/>
      <c r="D21" s="3"/>
      <c r="E21" s="3"/>
      <c r="F21" s="3"/>
      <c r="G21" s="3"/>
      <c r="H21" s="3"/>
    </row>
    <row r="22" spans="1:17" x14ac:dyDescent="0.25">
      <c r="A22" s="3"/>
      <c r="B22" s="3"/>
      <c r="C22" s="3"/>
      <c r="D22" s="3"/>
      <c r="E22" s="3"/>
      <c r="F22" s="3"/>
      <c r="G22" s="3"/>
      <c r="H22" s="3"/>
    </row>
    <row r="23" spans="1:17" x14ac:dyDescent="0.25">
      <c r="A23" s="3"/>
      <c r="B23" s="3"/>
      <c r="C23" s="3"/>
      <c r="D23" s="3"/>
      <c r="E23" s="3"/>
      <c r="F23" s="3"/>
      <c r="G23" s="3"/>
      <c r="H23" s="3"/>
    </row>
    <row r="24" spans="1:17" x14ac:dyDescent="0.25">
      <c r="A24" s="3"/>
      <c r="B24" s="3"/>
      <c r="C24" s="3"/>
      <c r="D24" s="3"/>
      <c r="E24" s="3"/>
      <c r="F24" s="3"/>
      <c r="G24" s="3"/>
      <c r="H24" s="3"/>
    </row>
    <row r="25" spans="1:17" x14ac:dyDescent="0.25">
      <c r="A25" s="3"/>
      <c r="B25" s="3"/>
      <c r="C25" s="3"/>
      <c r="D25" s="3"/>
      <c r="E25" s="3"/>
      <c r="F25" s="3"/>
      <c r="G25" s="3"/>
      <c r="H25" s="3"/>
    </row>
    <row r="26" spans="1:17" x14ac:dyDescent="0.25">
      <c r="A26" s="3"/>
      <c r="B26" s="3"/>
      <c r="C26" s="3"/>
      <c r="D26" s="3"/>
      <c r="E26" s="3"/>
      <c r="F26" s="3"/>
      <c r="G26" s="3"/>
      <c r="H26" s="3"/>
    </row>
    <row r="27" spans="1:17" x14ac:dyDescent="0.25">
      <c r="A27" s="3"/>
      <c r="B27" s="3"/>
      <c r="C27" s="3"/>
      <c r="D27" s="3"/>
      <c r="E27" s="3"/>
      <c r="F27" s="3"/>
      <c r="G27" s="3"/>
      <c r="H27" s="3"/>
    </row>
    <row r="28" spans="1:17" x14ac:dyDescent="0.25">
      <c r="A28" s="3"/>
      <c r="B28" s="3"/>
      <c r="C28" s="3"/>
      <c r="D28" s="3"/>
      <c r="E28" s="3"/>
      <c r="F28" s="3"/>
      <c r="G28" s="3"/>
      <c r="H28" s="3"/>
    </row>
    <row r="29" spans="1:17" x14ac:dyDescent="0.25">
      <c r="A29" s="3"/>
      <c r="B29" s="3"/>
      <c r="C29" s="3"/>
      <c r="D29" s="3"/>
      <c r="E29" s="3"/>
      <c r="F29" s="3"/>
      <c r="G29" s="3"/>
      <c r="H29" s="3"/>
    </row>
    <row r="30" spans="1:17" x14ac:dyDescent="0.25">
      <c r="A30" s="3"/>
      <c r="B30" s="3"/>
      <c r="C30" s="3"/>
      <c r="D30" s="3"/>
      <c r="E30" s="3"/>
      <c r="F30" s="3"/>
      <c r="G30" s="3"/>
      <c r="H30" s="3"/>
    </row>
    <row r="31" spans="1:17" x14ac:dyDescent="0.25">
      <c r="A31" s="3"/>
      <c r="B31" s="3"/>
      <c r="C31" s="3"/>
      <c r="D31" s="3"/>
      <c r="E31" s="3"/>
      <c r="F31" s="3"/>
      <c r="G31" s="3"/>
      <c r="H31" s="3"/>
    </row>
    <row r="32" spans="1:17" x14ac:dyDescent="0.25">
      <c r="A32" s="3"/>
      <c r="B32" s="3"/>
      <c r="C32" s="3"/>
      <c r="D32" s="3"/>
      <c r="E32" s="3"/>
      <c r="F32" s="3"/>
      <c r="G32" s="3"/>
      <c r="H32" s="3"/>
    </row>
  </sheetData>
  <mergeCells count="75">
    <mergeCell ref="L1:M1"/>
    <mergeCell ref="N1:O1"/>
    <mergeCell ref="P1:Q1"/>
    <mergeCell ref="A18:C18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8:K18"/>
    <mergeCell ref="J13:K13"/>
    <mergeCell ref="J14:K14"/>
    <mergeCell ref="J15:K15"/>
    <mergeCell ref="J16:K16"/>
    <mergeCell ref="J17:K17"/>
    <mergeCell ref="L18:M18"/>
    <mergeCell ref="N4:O4"/>
    <mergeCell ref="N5:O5"/>
    <mergeCell ref="N6:O6"/>
    <mergeCell ref="N7:O7"/>
    <mergeCell ref="N8:O8"/>
    <mergeCell ref="N9:O9"/>
    <mergeCell ref="N10:O10"/>
    <mergeCell ref="L10:M10"/>
    <mergeCell ref="L11:M11"/>
    <mergeCell ref="L4:M4"/>
    <mergeCell ref="L5:M5"/>
    <mergeCell ref="L17:M17"/>
    <mergeCell ref="L14:M14"/>
    <mergeCell ref="L15:M15"/>
    <mergeCell ref="N16:O16"/>
    <mergeCell ref="L16:M16"/>
    <mergeCell ref="L6:M6"/>
    <mergeCell ref="L7:M7"/>
    <mergeCell ref="L8:M8"/>
    <mergeCell ref="L9:M9"/>
    <mergeCell ref="N14:O14"/>
    <mergeCell ref="N15:O15"/>
    <mergeCell ref="N11:O11"/>
    <mergeCell ref="N12:O12"/>
    <mergeCell ref="N13:O13"/>
    <mergeCell ref="L12:M12"/>
    <mergeCell ref="L13:M13"/>
    <mergeCell ref="L3:M3"/>
    <mergeCell ref="N3:O3"/>
    <mergeCell ref="P3:Q3"/>
    <mergeCell ref="P5:Q5"/>
    <mergeCell ref="P9:Q9"/>
    <mergeCell ref="P10:Q10"/>
    <mergeCell ref="P14:Q14"/>
    <mergeCell ref="N17:O17"/>
    <mergeCell ref="N18:O18"/>
    <mergeCell ref="P4:Q4"/>
    <mergeCell ref="P6:Q6"/>
    <mergeCell ref="P7:Q7"/>
    <mergeCell ref="P8:Q8"/>
    <mergeCell ref="P18:Q18"/>
    <mergeCell ref="P15:Q15"/>
    <mergeCell ref="P16:Q16"/>
    <mergeCell ref="P17:Q17"/>
    <mergeCell ref="P11:Q11"/>
    <mergeCell ref="P12:Q12"/>
    <mergeCell ref="P13:Q13"/>
    <mergeCell ref="A1:A2"/>
    <mergeCell ref="B1:B2"/>
    <mergeCell ref="C1:C2"/>
    <mergeCell ref="J12:K12"/>
    <mergeCell ref="D1:D2"/>
    <mergeCell ref="E1:E2"/>
    <mergeCell ref="F1:F2"/>
    <mergeCell ref="J1:K1"/>
  </mergeCells>
  <phoneticPr fontId="0" type="noConversion"/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06</vt:lpstr>
      <vt:lpstr>Feuil3</vt:lpstr>
      <vt:lpstr>Feuil1</vt:lpstr>
      <vt:lpstr>'BASE 06'!Zone_d_impression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nicodub</dc:creator>
  <cp:lastModifiedBy>AnqL</cp:lastModifiedBy>
  <cp:lastPrinted>2017-02-08T21:08:17Z</cp:lastPrinted>
  <dcterms:created xsi:type="dcterms:W3CDTF">2013-04-06T09:20:31Z</dcterms:created>
  <dcterms:modified xsi:type="dcterms:W3CDTF">2017-02-09T06:11:35Z</dcterms:modified>
</cp:coreProperties>
</file>