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H28" i="1" l="1"/>
  <c r="H8" i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U7" i="1"/>
  <c r="T7" i="1"/>
  <c r="S7" i="1"/>
  <c r="R7" i="1"/>
  <c r="Q7" i="1"/>
  <c r="P7" i="1"/>
  <c r="H5" i="1"/>
  <c r="L4" i="1"/>
  <c r="L8" i="1" s="1"/>
  <c r="H4" i="1"/>
  <c r="J2" i="1"/>
  <c r="E2" i="1"/>
  <c r="E28" i="1" s="1"/>
  <c r="E27" i="1" s="1"/>
  <c r="E26" i="1" s="1"/>
  <c r="E25" i="1" s="1"/>
  <c r="E24" i="1" s="1"/>
  <c r="E23" i="1" s="1"/>
  <c r="E22" i="1" s="1"/>
  <c r="E21" i="1" s="1"/>
  <c r="E20" i="1" s="1"/>
  <c r="E19" i="1" s="1"/>
  <c r="E18" i="1" s="1"/>
  <c r="E17" i="1" s="1"/>
  <c r="E16" i="1" s="1"/>
  <c r="E15" i="1" s="1"/>
  <c r="E14" i="1" s="1"/>
  <c r="E13" i="1" s="1"/>
  <c r="E12" i="1" s="1"/>
  <c r="E11" i="1" s="1"/>
  <c r="E10" i="1" s="1"/>
  <c r="E9" i="1" s="1"/>
  <c r="E8" i="1" s="1"/>
  <c r="E7" i="1" s="1"/>
  <c r="C2" i="1"/>
  <c r="C28" i="1" s="1"/>
  <c r="L9" i="1" l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G7" i="1" a="1"/>
  <c r="G7" i="1" s="1"/>
  <c r="G8" i="1" a="1"/>
  <c r="G8" i="1" s="1"/>
  <c r="G10" i="1" a="1"/>
  <c r="G10" i="1" s="1"/>
  <c r="G12" i="1" a="1"/>
  <c r="G12" i="1" s="1"/>
  <c r="G14" i="1" a="1"/>
  <c r="G14" i="1" s="1"/>
  <c r="G16" i="1" a="1"/>
  <c r="G16" i="1" s="1"/>
  <c r="G18" i="1" a="1"/>
  <c r="G18" i="1" s="1"/>
  <c r="G20" i="1" a="1"/>
  <c r="G20" i="1" s="1"/>
  <c r="G22" i="1" a="1"/>
  <c r="G22" i="1" s="1"/>
  <c r="G24" i="1" a="1"/>
  <c r="G24" i="1" s="1"/>
  <c r="G26" i="1" a="1"/>
  <c r="G26" i="1" s="1"/>
  <c r="G27" i="1" a="1"/>
  <c r="G27" i="1" s="1"/>
  <c r="G28" i="1" a="1"/>
  <c r="G28" i="1" s="1"/>
  <c r="J7" i="1"/>
  <c r="G9" i="1" a="1"/>
  <c r="G9" i="1" s="1"/>
  <c r="G11" i="1" a="1"/>
  <c r="G11" i="1" s="1"/>
  <c r="G13" i="1" a="1"/>
  <c r="G13" i="1" s="1"/>
  <c r="G15" i="1" a="1"/>
  <c r="G15" i="1" s="1"/>
  <c r="G17" i="1" a="1"/>
  <c r="G17" i="1" s="1"/>
  <c r="G19" i="1" a="1"/>
  <c r="G19" i="1" s="1"/>
  <c r="G21" i="1" a="1"/>
  <c r="G21" i="1" s="1"/>
  <c r="G23" i="1" a="1"/>
  <c r="G23" i="1" s="1"/>
  <c r="G25" i="1" a="1"/>
  <c r="G25" i="1" s="1"/>
  <c r="J8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L5" i="1" l="1"/>
  <c r="K10" i="1" a="1"/>
  <c r="K10" i="1" s="1"/>
  <c r="K14" i="1" a="1"/>
  <c r="K14" i="1" s="1"/>
  <c r="K18" i="1" a="1"/>
  <c r="K18" i="1" s="1"/>
  <c r="K22" i="1" a="1"/>
  <c r="K22" i="1" s="1"/>
  <c r="K26" i="1" a="1"/>
  <c r="K26" i="1" s="1"/>
  <c r="J10" i="1"/>
  <c r="K11" i="1" a="1"/>
  <c r="K11" i="1" s="1"/>
  <c r="K15" i="1" a="1"/>
  <c r="K15" i="1" s="1"/>
  <c r="K19" i="1" a="1"/>
  <c r="K19" i="1" s="1"/>
  <c r="K23" i="1" a="1"/>
  <c r="K23" i="1" s="1"/>
  <c r="K27" i="1" a="1"/>
  <c r="K27" i="1" s="1"/>
  <c r="J9" i="1"/>
  <c r="K8" i="1" a="1"/>
  <c r="K8" i="1" s="1"/>
  <c r="K12" i="1" a="1"/>
  <c r="K12" i="1" s="1"/>
  <c r="K16" i="1" a="1"/>
  <c r="K16" i="1" s="1"/>
  <c r="K20" i="1" a="1"/>
  <c r="K20" i="1" s="1"/>
  <c r="K24" i="1" a="1"/>
  <c r="K24" i="1" s="1"/>
  <c r="K17" i="1" l="1" a="1"/>
  <c r="K17" i="1" s="1"/>
  <c r="K9" i="1" a="1"/>
  <c r="K9" i="1" s="1"/>
  <c r="K25" i="1" a="1"/>
  <c r="K25" i="1" s="1"/>
  <c r="K21" i="1" a="1"/>
  <c r="K21" i="1" s="1"/>
  <c r="K13" i="1" a="1"/>
  <c r="K13" i="1" s="1"/>
  <c r="K7" i="1" a="1"/>
  <c r="K7" i="1" s="1"/>
  <c r="J11" i="1"/>
  <c r="J12" i="1" l="1"/>
  <c r="J13" i="1" l="1"/>
  <c r="J14" i="1" l="1"/>
  <c r="J15" i="1" l="1"/>
  <c r="J16" i="1" l="1"/>
  <c r="J17" i="1" l="1"/>
  <c r="J18" i="1" l="1"/>
  <c r="J19" i="1" s="1"/>
  <c r="J20" i="1" s="1"/>
  <c r="J21" i="1" s="1"/>
  <c r="J22" i="1" s="1"/>
  <c r="J23" i="1" s="1"/>
  <c r="J24" i="1" s="1"/>
  <c r="J25" i="1" s="1"/>
  <c r="J26" i="1" s="1"/>
  <c r="J27" i="1" s="1"/>
  <c r="I20" i="1" s="1" a="1"/>
  <c r="I20" i="1" s="1"/>
  <c r="I17" i="1" l="1" a="1"/>
  <c r="I17" i="1" s="1"/>
  <c r="I19" i="1" a="1"/>
  <c r="I19" i="1" s="1"/>
  <c r="I7" i="1" a="1"/>
  <c r="I7" i="1" s="1"/>
  <c r="I13" i="1" a="1"/>
  <c r="I13" i="1" s="1"/>
  <c r="I24" i="1" a="1"/>
  <c r="I24" i="1" s="1"/>
  <c r="I23" i="1" a="1"/>
  <c r="I23" i="1" s="1"/>
  <c r="I21" i="1" a="1"/>
  <c r="I21" i="1" s="1"/>
  <c r="I10" i="1" a="1"/>
  <c r="I10" i="1" s="1"/>
  <c r="I8" i="1" a="1"/>
  <c r="I8" i="1" s="1"/>
  <c r="I22" i="1" a="1"/>
  <c r="I22" i="1" s="1"/>
  <c r="I9" i="1" a="1"/>
  <c r="I9" i="1" s="1"/>
  <c r="I26" i="1" a="1"/>
  <c r="I26" i="1" s="1"/>
  <c r="I14" i="1" a="1"/>
  <c r="I14" i="1" s="1"/>
  <c r="I18" i="1" a="1"/>
  <c r="I18" i="1" s="1"/>
  <c r="I12" i="1" a="1"/>
  <c r="I12" i="1" s="1"/>
  <c r="I25" i="1" a="1"/>
  <c r="I25" i="1" s="1"/>
  <c r="I15" i="1" a="1"/>
  <c r="I15" i="1" s="1"/>
  <c r="I27" i="1" a="1"/>
  <c r="I27" i="1" s="1"/>
  <c r="I11" i="1" a="1"/>
  <c r="I11" i="1" s="1"/>
  <c r="I16" i="1" a="1"/>
  <c r="I16" i="1" s="1"/>
</calcChain>
</file>

<file path=xl/sharedStrings.xml><?xml version="1.0" encoding="utf-8"?>
<sst xmlns="http://schemas.openxmlformats.org/spreadsheetml/2006/main" count="12" uniqueCount="11">
  <si>
    <t>date</t>
  </si>
  <si>
    <t>MM Arithmetique</t>
  </si>
  <si>
    <t>MMmodifiée</t>
  </si>
  <si>
    <t>MM Expo</t>
  </si>
  <si>
    <t>EPMA</t>
  </si>
  <si>
    <t>MM Pondérée</t>
  </si>
  <si>
    <t>ouv</t>
  </si>
  <si>
    <t>haut</t>
  </si>
  <si>
    <t>bas</t>
  </si>
  <si>
    <t>Cours de cloture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</si>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</sst>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_-* #,##0\ _F_-;\-* #,##0\ _F_-;_-* &quot;-&quot;??\ _F_-;_-@_-"/>
  </numFmts>
  <fonts count="9" x14ac:knownFonts="1">
    <font>
      <sz val="11"/>
      <color theme="1"/>
      <name val="Calibri"/>
      <family val="2"/>
      <scheme val="minor"/>
    </font>
    <font>
      <sz val="7"/>
      <name val="Arial"/>
    </font>
    <font>
      <sz val="7"/>
      <name val="Arial"/>
      <family val="2"/>
    </font>
    <font>
      <b/>
      <sz val="7"/>
      <name val="Arial"/>
      <family val="2"/>
    </font>
    <font>
      <sz val="8"/>
      <name val="Arial"/>
    </font>
    <font>
      <b/>
      <sz val="7"/>
      <color indexed="14"/>
      <name val="Arial"/>
      <family val="2"/>
    </font>
    <font>
      <sz val="7"/>
      <color indexed="15"/>
      <name val="Arial"/>
      <family val="2"/>
    </font>
    <font>
      <sz val="7"/>
      <color indexed="61"/>
      <name val="Arial"/>
      <family val="2"/>
    </font>
    <font>
      <sz val="7"/>
      <color indexed="4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1"/>
    <xf numFmtId="1" fontId="1" fillId="2" borderId="0" xfId="1" applyNumberFormat="1" applyFill="1"/>
    <xf numFmtId="0" fontId="1" fillId="0" borderId="1" xfId="1" applyBorder="1"/>
    <xf numFmtId="1" fontId="1" fillId="2" borderId="2" xfId="1" applyNumberFormat="1" applyFill="1" applyBorder="1"/>
    <xf numFmtId="0" fontId="1" fillId="0" borderId="3" xfId="1" applyBorder="1"/>
    <xf numFmtId="0" fontId="1" fillId="0" borderId="4" xfId="1" applyBorder="1"/>
    <xf numFmtId="2" fontId="1" fillId="0" borderId="0" xfId="1" applyNumberFormat="1"/>
    <xf numFmtId="2" fontId="1" fillId="0" borderId="4" xfId="1" applyNumberFormat="1" applyBorder="1"/>
    <xf numFmtId="0" fontId="2" fillId="0" borderId="0" xfId="1" applyFont="1" applyAlignment="1">
      <alignment horizontal="center"/>
    </xf>
    <xf numFmtId="0" fontId="3" fillId="0" borderId="0" xfId="1" quotePrefix="1" applyFont="1" applyAlignment="1">
      <alignment horizontal="left"/>
    </xf>
    <xf numFmtId="165" fontId="0" fillId="0" borderId="0" xfId="2" applyNumberFormat="1" applyFont="1"/>
    <xf numFmtId="164" fontId="0" fillId="0" borderId="3" xfId="2" applyFont="1" applyBorder="1"/>
    <xf numFmtId="164" fontId="0" fillId="0" borderId="0" xfId="2" applyFont="1"/>
    <xf numFmtId="0" fontId="3" fillId="0" borderId="0" xfId="3" applyNumberFormat="1" applyFont="1" applyAlignment="1">
      <alignment horizontal="center"/>
    </xf>
    <xf numFmtId="0" fontId="5" fillId="0" borderId="0" xfId="3" quotePrefix="1" applyNumberFormat="1" applyFont="1" applyAlignment="1">
      <alignment horizontal="center"/>
    </xf>
    <xf numFmtId="0" fontId="3" fillId="0" borderId="0" xfId="3" quotePrefix="1" applyNumberFormat="1" applyFont="1" applyAlignment="1">
      <alignment horizontal="center"/>
    </xf>
    <xf numFmtId="0" fontId="6" fillId="0" borderId="0" xfId="1" quotePrefix="1" applyFont="1" applyAlignment="1">
      <alignment horizontal="left"/>
    </xf>
    <xf numFmtId="0" fontId="7" fillId="0" borderId="0" xfId="1" quotePrefix="1" applyFont="1" applyAlignment="1">
      <alignment horizontal="centerContinuous"/>
    </xf>
    <xf numFmtId="0" fontId="7" fillId="0" borderId="0" xfId="1" applyFont="1" applyAlignment="1">
      <alignment horizontal="centerContinuous"/>
    </xf>
    <xf numFmtId="0" fontId="8" fillId="0" borderId="5" xfId="1" applyFont="1" applyBorder="1" applyAlignment="1">
      <alignment horizontal="centerContinuous"/>
    </xf>
    <xf numFmtId="0" fontId="8" fillId="0" borderId="6" xfId="1" applyFont="1" applyBorder="1" applyAlignment="1">
      <alignment horizontal="centerContinuous"/>
    </xf>
    <xf numFmtId="0" fontId="8" fillId="0" borderId="0" xfId="1" quotePrefix="1" applyFont="1" applyAlignment="1">
      <alignment horizontal="centerContinuous"/>
    </xf>
    <xf numFmtId="0" fontId="2" fillId="0" borderId="0" xfId="1" applyFont="1"/>
    <xf numFmtId="0" fontId="3" fillId="0" borderId="0" xfId="1" applyFont="1" applyAlignment="1">
      <alignment horizontal="center"/>
    </xf>
    <xf numFmtId="0" fontId="3" fillId="0" borderId="0" xfId="3" applyFont="1" applyAlignment="1">
      <alignment horizontal="center"/>
    </xf>
    <xf numFmtId="14" fontId="1" fillId="0" borderId="0" xfId="1" applyNumberFormat="1"/>
    <xf numFmtId="0" fontId="1" fillId="3" borderId="0" xfId="1" applyFill="1"/>
    <xf numFmtId="2" fontId="1" fillId="0" borderId="3" xfId="1" applyNumberFormat="1" applyBorder="1"/>
    <xf numFmtId="2" fontId="1" fillId="3" borderId="4" xfId="1" applyNumberFormat="1" applyFill="1" applyBorder="1"/>
    <xf numFmtId="2" fontId="1" fillId="3" borderId="0" xfId="1" applyNumberFormat="1" applyFill="1"/>
    <xf numFmtId="14" fontId="2" fillId="0" borderId="0" xfId="1" applyNumberFormat="1" applyFont="1"/>
    <xf numFmtId="0" fontId="2" fillId="0" borderId="0" xfId="1" applyNumberFormat="1" applyFont="1"/>
  </cellXfs>
  <cellStyles count="4">
    <cellStyle name="Euro 2" xfId="3"/>
    <cellStyle name="Milliers 3" xfId="2"/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utou.L\Documents\Projet\Bourse\Orig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s et volumes"/>
      <sheetName val="Chanderliers"/>
      <sheetName val="Bollinger"/>
      <sheetName val="Graphique"/>
      <sheetName val="Feuil1"/>
    </sheetNames>
    <sheetDataSet>
      <sheetData sheetId="0">
        <row r="7">
          <cell r="A7">
            <v>42763</v>
          </cell>
          <cell r="F7">
            <v>10000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topLeftCell="A6" workbookViewId="0">
      <selection activeCell="H28" sqref="H28"/>
    </sheetView>
  </sheetViews>
  <sheetFormatPr baseColWidth="10" defaultColWidth="9" defaultRowHeight="15" x14ac:dyDescent="0.25"/>
  <sheetData>
    <row r="1" spans="1:21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1"/>
      <c r="B2" s="1"/>
      <c r="C2" s="2">
        <f>+J2</f>
        <v>21</v>
      </c>
      <c r="D2" s="1"/>
      <c r="E2" s="2">
        <f>+L2</f>
        <v>21</v>
      </c>
      <c r="F2" s="1"/>
      <c r="G2" s="1"/>
      <c r="H2" s="2">
        <v>19</v>
      </c>
      <c r="I2" s="3"/>
      <c r="J2" s="4">
        <f>+L2</f>
        <v>21</v>
      </c>
      <c r="K2" s="1"/>
      <c r="L2" s="2">
        <v>21</v>
      </c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/>
      <c r="D3" s="1"/>
      <c r="E3" s="1"/>
      <c r="F3" s="1"/>
      <c r="G3" s="1"/>
      <c r="H3" s="1"/>
      <c r="I3" s="5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1"/>
      <c r="B4" s="1"/>
      <c r="C4" s="1"/>
      <c r="D4" s="1"/>
      <c r="E4" s="1"/>
      <c r="F4" s="1"/>
      <c r="G4" s="1"/>
      <c r="H4" s="7">
        <f>(1-2/(H2+1))</f>
        <v>0.9</v>
      </c>
      <c r="I4" s="5"/>
      <c r="J4" s="8"/>
      <c r="K4" s="1"/>
      <c r="L4" s="7">
        <f>+L7/L2</f>
        <v>4.7619047619047619</v>
      </c>
      <c r="M4" s="1"/>
      <c r="N4" s="1"/>
      <c r="O4" s="9"/>
      <c r="P4" s="10"/>
      <c r="Q4" s="1"/>
      <c r="R4" s="1"/>
      <c r="S4" s="1"/>
      <c r="T4" s="1"/>
      <c r="U4" s="1"/>
    </row>
    <row r="5" spans="1:21" ht="15.75" thickBot="1" x14ac:dyDescent="0.3">
      <c r="A5" s="1"/>
      <c r="B5" s="1"/>
      <c r="C5" s="1"/>
      <c r="D5" s="1"/>
      <c r="E5" s="1"/>
      <c r="F5" s="1"/>
      <c r="G5" s="1"/>
      <c r="H5" s="11">
        <f>SUM(H7:H27)</f>
        <v>890.58101086848785</v>
      </c>
      <c r="I5" s="12"/>
      <c r="J5" s="6">
        <v>1</v>
      </c>
      <c r="K5" s="13"/>
      <c r="L5" s="1">
        <f>SUM(L7:L27)</f>
        <v>1100.0000000000002</v>
      </c>
      <c r="M5" s="1"/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14" t="s">
        <v>0</v>
      </c>
      <c r="B6" s="1"/>
      <c r="C6" s="15" t="s">
        <v>1</v>
      </c>
      <c r="D6" s="16"/>
      <c r="E6" s="17" t="s">
        <v>2</v>
      </c>
      <c r="F6" s="1"/>
      <c r="G6" s="18" t="s">
        <v>3</v>
      </c>
      <c r="H6" s="19"/>
      <c r="I6" s="20" t="s">
        <v>4</v>
      </c>
      <c r="J6" s="21"/>
      <c r="K6" s="22" t="s">
        <v>5</v>
      </c>
      <c r="L6" s="22"/>
      <c r="M6" s="23"/>
      <c r="N6" s="23"/>
      <c r="O6" s="24"/>
      <c r="P6" s="24" t="s">
        <v>0</v>
      </c>
      <c r="Q6" s="14" t="s">
        <v>6</v>
      </c>
      <c r="R6" s="25" t="s">
        <v>7</v>
      </c>
      <c r="S6" s="25" t="s">
        <v>8</v>
      </c>
      <c r="T6" s="16" t="s">
        <v>9</v>
      </c>
      <c r="U6" s="25" t="s">
        <v>10</v>
      </c>
    </row>
    <row r="7" spans="1:21" x14ac:dyDescent="0.25">
      <c r="A7" s="26">
        <v>1</v>
      </c>
      <c r="B7" s="7"/>
      <c r="C7" s="7">
        <f t="shared" ref="C7:C28" ca="1" si="0">SUM(OFFSET($T7,0,0,C$2,1))/C$2</f>
        <v>0</v>
      </c>
      <c r="D7" s="7"/>
      <c r="E7" s="7">
        <f t="shared" ref="E7:E28" si="1">+E8+(2/(E$2+1))*($T7-E8)</f>
        <v>0</v>
      </c>
      <c r="F7" s="1"/>
      <c r="G7" s="7">
        <f t="array" ref="G7">SUM($T7:$T27*H$7:H$27)/H$5</f>
        <v>0</v>
      </c>
      <c r="H7" s="27">
        <v>100</v>
      </c>
      <c r="I7" s="28">
        <f t="array" ref="I7">SUM($T7:$T27*J$7:J$27)</f>
        <v>0</v>
      </c>
      <c r="J7" s="29">
        <f>IF(COUNTA(J$6:J6)&lt;J$2,2/J$2*((3*(J$2-COUNTA(J$6:J6))/(J$2+1))-1),0)</f>
        <v>0.1774891774891775</v>
      </c>
      <c r="K7" s="7">
        <f t="array" ref="K7">SUM($T7:$T27*L$7:L$27)/L$5</f>
        <v>0</v>
      </c>
      <c r="L7" s="30">
        <v>100</v>
      </c>
      <c r="M7" s="23"/>
      <c r="N7" s="23"/>
      <c r="O7" s="31"/>
      <c r="P7" s="31">
        <f>'[1]Cours et volumes'!A7</f>
        <v>42763</v>
      </c>
      <c r="Q7" s="32">
        <f>'[1]Cours et volumes'!B7</f>
        <v>0</v>
      </c>
      <c r="R7" s="32">
        <f>'[1]Cours et volumes'!C7</f>
        <v>0</v>
      </c>
      <c r="S7" s="32">
        <f>'[1]Cours et volumes'!D7</f>
        <v>0</v>
      </c>
      <c r="T7" s="32">
        <f>'[1]Cours et volumes'!E7</f>
        <v>0</v>
      </c>
      <c r="U7" s="32">
        <f>'[1]Cours et volumes'!F7</f>
        <v>10000</v>
      </c>
    </row>
    <row r="8" spans="1:21" x14ac:dyDescent="0.25">
      <c r="A8" s="26">
        <v>2</v>
      </c>
      <c r="B8" s="7"/>
      <c r="C8" s="7">
        <f t="shared" ca="1" si="0"/>
        <v>0</v>
      </c>
      <c r="D8" s="7"/>
      <c r="E8" s="7">
        <f t="shared" si="1"/>
        <v>0</v>
      </c>
      <c r="F8" s="1"/>
      <c r="G8" s="7">
        <f t="array" ref="G8">SUM($T8:$T28*H$7:H$27)/H$5</f>
        <v>0</v>
      </c>
      <c r="H8" s="30">
        <f t="shared" ref="H8:H27" si="2">+H7*$H$4</f>
        <v>90</v>
      </c>
      <c r="I8" s="28">
        <f t="array" ref="I8">SUM($T8:$T28*J$7:J$27)</f>
        <v>0</v>
      </c>
      <c r="J8" s="29">
        <f>IF(COUNTA(J$6:J7)&lt;J$2,2/J$2*((3*(J$2-COUNTA(J$6:J7))/(J$2+1))-1),0)</f>
        <v>0.16450216450216448</v>
      </c>
      <c r="K8" s="7">
        <f t="array" ref="K8">SUM($T8:$T28*L$7:L$27)/L$5</f>
        <v>0</v>
      </c>
      <c r="L8" s="30">
        <f t="shared" ref="L8:L27" si="3">+(L7-L$4)*(L7&gt;L$4)</f>
        <v>95.238095238095241</v>
      </c>
      <c r="M8" s="23"/>
      <c r="N8" s="23"/>
      <c r="O8" s="31"/>
      <c r="P8" s="31"/>
      <c r="Q8" s="23"/>
      <c r="R8" s="23"/>
      <c r="S8" s="23"/>
      <c r="T8" s="23"/>
      <c r="U8" s="23"/>
    </row>
    <row r="9" spans="1:21" x14ac:dyDescent="0.25">
      <c r="A9" s="26">
        <v>3</v>
      </c>
      <c r="B9" s="7"/>
      <c r="C9" s="7">
        <f t="shared" ca="1" si="0"/>
        <v>0</v>
      </c>
      <c r="D9" s="7"/>
      <c r="E9" s="7">
        <f t="shared" si="1"/>
        <v>0</v>
      </c>
      <c r="F9" s="1"/>
      <c r="G9" s="7">
        <f t="array" ref="G9">SUM($T9:$T29*H$7:H$27)/H$5</f>
        <v>0</v>
      </c>
      <c r="H9" s="30">
        <f t="shared" si="2"/>
        <v>81</v>
      </c>
      <c r="I9" s="28">
        <f t="array" ref="I9">SUM($T9:$T29*J$7:J$27)</f>
        <v>0</v>
      </c>
      <c r="J9" s="29">
        <f>IF(COUNTA(J$6:J8)&lt;J$2,2/J$2*((3*(J$2-COUNTA(J$6:J8))/(J$2+1))-1),0)</f>
        <v>0.15151515151515149</v>
      </c>
      <c r="K9" s="7">
        <f t="array" ref="K9">SUM($T9:$T29*L$7:L$27)/L$5</f>
        <v>0</v>
      </c>
      <c r="L9" s="30">
        <f t="shared" si="3"/>
        <v>90.476190476190482</v>
      </c>
      <c r="M9" s="23"/>
      <c r="N9" s="23"/>
      <c r="O9" s="31"/>
      <c r="P9" s="31"/>
      <c r="Q9" s="23"/>
      <c r="R9" s="23"/>
      <c r="S9" s="23"/>
      <c r="T9" s="23"/>
      <c r="U9" s="23"/>
    </row>
    <row r="10" spans="1:21" x14ac:dyDescent="0.25">
      <c r="A10" s="26">
        <v>4</v>
      </c>
      <c r="B10" s="7"/>
      <c r="C10" s="7">
        <f t="shared" ca="1" si="0"/>
        <v>0</v>
      </c>
      <c r="D10" s="7"/>
      <c r="E10" s="7">
        <f t="shared" si="1"/>
        <v>0</v>
      </c>
      <c r="F10" s="1"/>
      <c r="G10" s="7">
        <f t="array" ref="G10">SUM($T10:$T30*H$7:H$27)/H$5</f>
        <v>0</v>
      </c>
      <c r="H10" s="30">
        <f t="shared" si="2"/>
        <v>72.900000000000006</v>
      </c>
      <c r="I10" s="28">
        <f t="array" ref="I10">SUM($T10:$T30*J$7:J$27)</f>
        <v>0</v>
      </c>
      <c r="J10" s="29">
        <f>IF(COUNTA(J$6:J9)&lt;J$2,2/J$2*((3*(J$2-COUNTA(J$6:J9))/(J$2+1))-1),0)</f>
        <v>0.13852813852813853</v>
      </c>
      <c r="K10" s="7">
        <f t="array" ref="K10">SUM($T10:$T30*L$7:L$27)/L$5</f>
        <v>0</v>
      </c>
      <c r="L10" s="30">
        <f t="shared" si="3"/>
        <v>85.714285714285722</v>
      </c>
      <c r="M10" s="23"/>
      <c r="N10" s="23"/>
      <c r="O10" s="31"/>
      <c r="P10" s="31"/>
      <c r="Q10" s="23"/>
      <c r="R10" s="23"/>
      <c r="S10" s="23"/>
      <c r="T10" s="23"/>
      <c r="U10" s="23"/>
    </row>
    <row r="11" spans="1:21" x14ac:dyDescent="0.25">
      <c r="A11" s="26">
        <v>5</v>
      </c>
      <c r="B11" s="7"/>
      <c r="C11" s="7">
        <f t="shared" ca="1" si="0"/>
        <v>0</v>
      </c>
      <c r="D11" s="7"/>
      <c r="E11" s="7">
        <f t="shared" si="1"/>
        <v>0</v>
      </c>
      <c r="F11" s="1"/>
      <c r="G11" s="7">
        <f t="array" ref="G11">SUM($T11:$T31*H$7:H$27)/H$5</f>
        <v>0</v>
      </c>
      <c r="H11" s="30">
        <f t="shared" si="2"/>
        <v>65.610000000000014</v>
      </c>
      <c r="I11" s="28">
        <f t="array" ref="I11">SUM($T11:$T31*J$7:J$27)</f>
        <v>0</v>
      </c>
      <c r="J11" s="29">
        <f>IF(COUNTA(J$6:J10)&lt;J$2,2/J$2*((3*(J$2-COUNTA(J$6:J10))/(J$2+1))-1),0)</f>
        <v>0.12554112554112554</v>
      </c>
      <c r="K11" s="7">
        <f t="array" ref="K11">SUM($T11:$T31*L$7:L$27)/L$5</f>
        <v>0</v>
      </c>
      <c r="L11" s="30">
        <f t="shared" si="3"/>
        <v>80.952380952380963</v>
      </c>
      <c r="M11" s="23"/>
      <c r="N11" s="23"/>
      <c r="O11" s="31"/>
      <c r="P11" s="31"/>
      <c r="Q11" s="23"/>
      <c r="R11" s="23"/>
      <c r="S11" s="23"/>
      <c r="T11" s="23"/>
      <c r="U11" s="23"/>
    </row>
    <row r="12" spans="1:21" x14ac:dyDescent="0.25">
      <c r="A12" s="26">
        <v>6</v>
      </c>
      <c r="B12" s="7"/>
      <c r="C12" s="7">
        <f t="shared" ca="1" si="0"/>
        <v>0</v>
      </c>
      <c r="D12" s="7"/>
      <c r="E12" s="7">
        <f t="shared" si="1"/>
        <v>0</v>
      </c>
      <c r="F12" s="1"/>
      <c r="G12" s="7">
        <f t="array" ref="G12">SUM($T12:$T32*H$7:H$27)/H$5</f>
        <v>0</v>
      </c>
      <c r="H12" s="30">
        <f t="shared" si="2"/>
        <v>59.049000000000014</v>
      </c>
      <c r="I12" s="28">
        <f t="array" ref="I12">SUM($T12:$T32*J$7:J$27)</f>
        <v>0</v>
      </c>
      <c r="J12" s="29">
        <f>IF(COUNTA(J$6:J11)&lt;J$2,2/J$2*((3*(J$2-COUNTA(J$6:J11))/(J$2+1))-1),0)</f>
        <v>0.11255411255411253</v>
      </c>
      <c r="K12" s="7">
        <f t="array" ref="K12">SUM($T12:$T32*L$7:L$27)/L$5</f>
        <v>0</v>
      </c>
      <c r="L12" s="30">
        <f t="shared" si="3"/>
        <v>76.190476190476204</v>
      </c>
      <c r="M12" s="23"/>
      <c r="N12" s="23"/>
      <c r="O12" s="31"/>
      <c r="P12" s="31"/>
      <c r="Q12" s="23"/>
      <c r="R12" s="23"/>
      <c r="S12" s="23"/>
      <c r="T12" s="23"/>
      <c r="U12" s="23"/>
    </row>
    <row r="13" spans="1:21" x14ac:dyDescent="0.25">
      <c r="A13" s="26">
        <v>7</v>
      </c>
      <c r="B13" s="7"/>
      <c r="C13" s="7">
        <f t="shared" ca="1" si="0"/>
        <v>0</v>
      </c>
      <c r="D13" s="7"/>
      <c r="E13" s="7">
        <f t="shared" si="1"/>
        <v>0</v>
      </c>
      <c r="F13" s="1"/>
      <c r="G13" s="7">
        <f t="array" ref="G13">SUM($T13:$T33*H$7:H$27)/H$5</f>
        <v>0</v>
      </c>
      <c r="H13" s="30">
        <f t="shared" si="2"/>
        <v>53.144100000000016</v>
      </c>
      <c r="I13" s="28">
        <f t="array" ref="I13">SUM($T13:$T33*J$7:J$27)</f>
        <v>0</v>
      </c>
      <c r="J13" s="29">
        <f>IF(COUNTA(J$6:J12)&lt;J$2,2/J$2*((3*(J$2-COUNTA(J$6:J12))/(J$2+1))-1),0)</f>
        <v>9.9567099567099554E-2</v>
      </c>
      <c r="K13" s="7">
        <f t="array" ref="K13">SUM($T13:$T33*L$7:L$27)/L$5</f>
        <v>0</v>
      </c>
      <c r="L13" s="30">
        <f t="shared" si="3"/>
        <v>71.428571428571445</v>
      </c>
      <c r="M13" s="23"/>
      <c r="N13" s="23"/>
      <c r="O13" s="31"/>
      <c r="P13" s="31"/>
      <c r="Q13" s="23"/>
      <c r="R13" s="23"/>
      <c r="S13" s="23"/>
      <c r="T13" s="23"/>
      <c r="U13" s="23"/>
    </row>
    <row r="14" spans="1:21" x14ac:dyDescent="0.25">
      <c r="A14" s="26">
        <v>8</v>
      </c>
      <c r="B14" s="7"/>
      <c r="C14" s="7">
        <f t="shared" ca="1" si="0"/>
        <v>0</v>
      </c>
      <c r="D14" s="7"/>
      <c r="E14" s="7">
        <f t="shared" si="1"/>
        <v>0</v>
      </c>
      <c r="F14" s="1"/>
      <c r="G14" s="7">
        <f t="array" ref="G14">SUM($T14:$T34*H$7:H$27)/H$5</f>
        <v>0</v>
      </c>
      <c r="H14" s="30">
        <f t="shared" si="2"/>
        <v>47.829690000000014</v>
      </c>
      <c r="I14" s="28">
        <f t="array" ref="I14">SUM($T14:$T34*J$7:J$27)</f>
        <v>0</v>
      </c>
      <c r="J14" s="29">
        <f>IF(COUNTA(J$6:J13)&lt;J$2,2/J$2*((3*(J$2-COUNTA(J$6:J13))/(J$2+1))-1),0)</f>
        <v>8.6580086580086577E-2</v>
      </c>
      <c r="K14" s="7">
        <f t="array" ref="K14">SUM($T14:$T34*L$7:L$27)/L$5</f>
        <v>0</v>
      </c>
      <c r="L14" s="30">
        <f t="shared" si="3"/>
        <v>66.666666666666686</v>
      </c>
      <c r="M14" s="23"/>
      <c r="N14" s="23"/>
      <c r="O14" s="31"/>
      <c r="P14" s="31"/>
      <c r="Q14" s="23"/>
      <c r="R14" s="23"/>
      <c r="S14" s="23"/>
      <c r="T14" s="23"/>
      <c r="U14" s="23"/>
    </row>
    <row r="15" spans="1:21" x14ac:dyDescent="0.25">
      <c r="A15" s="26">
        <v>9</v>
      </c>
      <c r="B15" s="7"/>
      <c r="C15" s="7">
        <f t="shared" ca="1" si="0"/>
        <v>0</v>
      </c>
      <c r="D15" s="7"/>
      <c r="E15" s="7">
        <f t="shared" si="1"/>
        <v>0</v>
      </c>
      <c r="F15" s="1"/>
      <c r="G15" s="7">
        <f t="array" ref="G15">SUM($T15:$T35*H$7:H$27)/H$5</f>
        <v>0</v>
      </c>
      <c r="H15" s="30">
        <f t="shared" si="2"/>
        <v>43.046721000000012</v>
      </c>
      <c r="I15" s="28">
        <f t="array" ref="I15">SUM($T15:$T35*J$7:J$27)</f>
        <v>0</v>
      </c>
      <c r="J15" s="29">
        <f>IF(COUNTA(J$6:J14)&lt;J$2,2/J$2*((3*(J$2-COUNTA(J$6:J14))/(J$2+1))-1),0)</f>
        <v>7.3593073593073585E-2</v>
      </c>
      <c r="K15" s="7">
        <f t="array" ref="K15">SUM($T15:$T35*L$7:L$27)/L$5</f>
        <v>0</v>
      </c>
      <c r="L15" s="30">
        <f t="shared" si="3"/>
        <v>61.904761904761926</v>
      </c>
      <c r="M15" s="23"/>
      <c r="N15" s="23"/>
      <c r="O15" s="31"/>
      <c r="P15" s="31"/>
      <c r="Q15" s="23"/>
      <c r="R15" s="23"/>
      <c r="S15" s="23"/>
      <c r="T15" s="23"/>
      <c r="U15" s="23"/>
    </row>
    <row r="16" spans="1:21" x14ac:dyDescent="0.25">
      <c r="A16" s="26">
        <v>10</v>
      </c>
      <c r="B16" s="7"/>
      <c r="C16" s="7">
        <f t="shared" ca="1" si="0"/>
        <v>0</v>
      </c>
      <c r="D16" s="7"/>
      <c r="E16" s="7">
        <f t="shared" si="1"/>
        <v>0</v>
      </c>
      <c r="F16" s="1"/>
      <c r="G16" s="7">
        <f t="array" ref="G16">SUM($T16:$T36*H$7:H$27)/H$5</f>
        <v>0</v>
      </c>
      <c r="H16" s="30">
        <f t="shared" si="2"/>
        <v>38.742048900000015</v>
      </c>
      <c r="I16" s="28">
        <f t="array" ref="I16">SUM($T16:$T36*J$7:J$27)</f>
        <v>0</v>
      </c>
      <c r="J16" s="29">
        <f>IF(COUNTA(J$6:J15)&lt;J$2,2/J$2*((3*(J$2-COUNTA(J$6:J15))/(J$2+1))-1),0)</f>
        <v>6.0606060606060615E-2</v>
      </c>
      <c r="K16" s="7">
        <f t="array" ref="K16">SUM($T16:$T36*L$7:L$27)/L$5</f>
        <v>0</v>
      </c>
      <c r="L16" s="30">
        <f t="shared" si="3"/>
        <v>57.142857142857167</v>
      </c>
      <c r="M16" s="23"/>
      <c r="N16" s="23"/>
      <c r="O16" s="31"/>
      <c r="P16" s="31"/>
      <c r="Q16" s="23"/>
      <c r="R16" s="23"/>
      <c r="S16" s="23"/>
      <c r="T16" s="23"/>
      <c r="U16" s="23"/>
    </row>
    <row r="17" spans="1:21" x14ac:dyDescent="0.25">
      <c r="A17" s="26">
        <v>11</v>
      </c>
      <c r="B17" s="7"/>
      <c r="C17" s="7">
        <f t="shared" ca="1" si="0"/>
        <v>0</v>
      </c>
      <c r="D17" s="7"/>
      <c r="E17" s="7">
        <f t="shared" si="1"/>
        <v>0</v>
      </c>
      <c r="F17" s="1"/>
      <c r="G17" s="7">
        <f t="array" ref="G17">SUM($T17:$T37*H$7:H$27)/H$5</f>
        <v>0</v>
      </c>
      <c r="H17" s="30">
        <f t="shared" si="2"/>
        <v>34.867844010000013</v>
      </c>
      <c r="I17" s="28">
        <f t="array" ref="I17">SUM($T17:$T37*J$7:J$27)</f>
        <v>0</v>
      </c>
      <c r="J17" s="29">
        <f>IF(COUNTA(J$6:J16)&lt;J$2,2/J$2*((3*(J$2-COUNTA(J$6:J16))/(J$2+1))-1),0)</f>
        <v>4.7619047619047616E-2</v>
      </c>
      <c r="K17" s="7">
        <f t="array" ref="K17">SUM($T17:$T37*L$7:L$27)/L$5</f>
        <v>0</v>
      </c>
      <c r="L17" s="30">
        <f t="shared" si="3"/>
        <v>52.380952380952408</v>
      </c>
      <c r="M17" s="23"/>
      <c r="N17" s="23"/>
      <c r="O17" s="31"/>
      <c r="P17" s="31"/>
      <c r="Q17" s="23"/>
      <c r="R17" s="23"/>
      <c r="S17" s="23"/>
      <c r="T17" s="23"/>
      <c r="U17" s="23"/>
    </row>
    <row r="18" spans="1:21" x14ac:dyDescent="0.25">
      <c r="A18" s="26">
        <v>12</v>
      </c>
      <c r="B18" s="7"/>
      <c r="C18" s="7">
        <f t="shared" ca="1" si="0"/>
        <v>0</v>
      </c>
      <c r="D18" s="7"/>
      <c r="E18" s="7">
        <f t="shared" si="1"/>
        <v>0</v>
      </c>
      <c r="F18" s="1"/>
      <c r="G18" s="7">
        <f t="array" ref="G18">SUM($T18:$T38*H$7:H$27)/H$5</f>
        <v>0</v>
      </c>
      <c r="H18" s="30">
        <f t="shared" si="2"/>
        <v>31.381059609000012</v>
      </c>
      <c r="I18" s="28">
        <f t="array" ref="I18">SUM($T18:$T38*J$7:J$27)</f>
        <v>0</v>
      </c>
      <c r="J18" s="29">
        <f>IF(COUNTA(J$6:J17)&lt;J$2,2/J$2*((3*(J$2-COUNTA(J$6:J17))/(J$2+1))-1),0)</f>
        <v>3.4632034632034618E-2</v>
      </c>
      <c r="K18" s="7">
        <f t="array" ref="K18">SUM($T18:$T38*L$7:L$27)/L$5</f>
        <v>0</v>
      </c>
      <c r="L18" s="30">
        <f t="shared" si="3"/>
        <v>47.619047619047649</v>
      </c>
      <c r="M18" s="23"/>
      <c r="N18" s="23"/>
      <c r="O18" s="31"/>
      <c r="P18" s="31"/>
      <c r="Q18" s="23"/>
      <c r="R18" s="23"/>
      <c r="S18" s="23"/>
      <c r="T18" s="23"/>
      <c r="U18" s="23"/>
    </row>
    <row r="19" spans="1:21" x14ac:dyDescent="0.25">
      <c r="A19" s="26">
        <v>13</v>
      </c>
      <c r="B19" s="7"/>
      <c r="C19" s="7">
        <f t="shared" ca="1" si="0"/>
        <v>0</v>
      </c>
      <c r="D19" s="7"/>
      <c r="E19" s="7">
        <f t="shared" si="1"/>
        <v>0</v>
      </c>
      <c r="F19" s="1"/>
      <c r="G19" s="7">
        <f t="array" ref="G19">SUM($T19:$T39*H$7:H$27)/H$5</f>
        <v>0</v>
      </c>
      <c r="H19" s="30">
        <f t="shared" si="2"/>
        <v>28.242953648100013</v>
      </c>
      <c r="I19" s="28">
        <f t="array" ref="I19">SUM($T19:$T39*J$7:J$27)</f>
        <v>0</v>
      </c>
      <c r="J19" s="29">
        <f>IF(COUNTA(J$6:J18)&lt;J$2,2/J$2*((3*(J$2-COUNTA(J$6:J18))/(J$2+1))-1),0)</f>
        <v>2.1645021645021644E-2</v>
      </c>
      <c r="K19" s="7">
        <f t="array" ref="K19">SUM($T19:$T39*L$7:L$27)/L$5</f>
        <v>0</v>
      </c>
      <c r="L19" s="30">
        <f t="shared" si="3"/>
        <v>42.85714285714289</v>
      </c>
      <c r="M19" s="23"/>
      <c r="N19" s="23"/>
      <c r="O19" s="31"/>
      <c r="P19" s="31"/>
      <c r="Q19" s="23"/>
      <c r="R19" s="23"/>
      <c r="S19" s="23"/>
      <c r="T19" s="23"/>
      <c r="U19" s="23"/>
    </row>
    <row r="20" spans="1:21" x14ac:dyDescent="0.25">
      <c r="A20" s="26">
        <v>14</v>
      </c>
      <c r="B20" s="7"/>
      <c r="C20" s="7">
        <f t="shared" ca="1" si="0"/>
        <v>0</v>
      </c>
      <c r="D20" s="7"/>
      <c r="E20" s="7">
        <f t="shared" si="1"/>
        <v>0</v>
      </c>
      <c r="F20" s="1"/>
      <c r="G20" s="7">
        <f t="array" ref="G20">SUM($T20:$T40*H$7:H$27)/H$5</f>
        <v>0</v>
      </c>
      <c r="H20" s="30">
        <f t="shared" si="2"/>
        <v>25.418658283290011</v>
      </c>
      <c r="I20" s="28">
        <f t="array" ref="I20">SUM($T20:$T40*J$7:J$27)</f>
        <v>0</v>
      </c>
      <c r="J20" s="29">
        <f>IF(COUNTA(J$6:J19)&lt;J$2,2/J$2*((3*(J$2-COUNTA(J$6:J19))/(J$2+1))-1),0)</f>
        <v>8.6580086580086493E-3</v>
      </c>
      <c r="K20" s="7">
        <f t="array" ref="K20">SUM($T20:$T40*L$7:L$27)/L$5</f>
        <v>0</v>
      </c>
      <c r="L20" s="30">
        <f t="shared" si="3"/>
        <v>38.09523809523813</v>
      </c>
      <c r="M20" s="23"/>
      <c r="N20" s="23"/>
      <c r="O20" s="31"/>
      <c r="P20" s="31"/>
      <c r="Q20" s="23"/>
      <c r="R20" s="23"/>
      <c r="S20" s="23"/>
      <c r="T20" s="23"/>
      <c r="U20" s="23"/>
    </row>
    <row r="21" spans="1:21" x14ac:dyDescent="0.25">
      <c r="A21" s="26">
        <v>15</v>
      </c>
      <c r="B21" s="7"/>
      <c r="C21" s="7">
        <f t="shared" ca="1" si="0"/>
        <v>0</v>
      </c>
      <c r="D21" s="7"/>
      <c r="E21" s="7">
        <f t="shared" si="1"/>
        <v>0</v>
      </c>
      <c r="F21" s="1"/>
      <c r="G21" s="7">
        <f t="array" ref="G21">SUM($T21:$T41*H$7:H$27)/H$5</f>
        <v>0</v>
      </c>
      <c r="H21" s="30">
        <f t="shared" si="2"/>
        <v>22.876792454961009</v>
      </c>
      <c r="I21" s="28">
        <f t="array" ref="I21">SUM($T21:$T41*J$7:J$27)</f>
        <v>0</v>
      </c>
      <c r="J21" s="29">
        <f>IF(COUNTA(J$6:J20)&lt;J$2,2/J$2*((3*(J$2-COUNTA(J$6:J20))/(J$2+1))-1),0)</f>
        <v>-4.3290043290043247E-3</v>
      </c>
      <c r="K21" s="7">
        <f t="array" ref="K21">SUM($T21:$T41*L$7:L$27)/L$5</f>
        <v>0</v>
      </c>
      <c r="L21" s="30">
        <f t="shared" si="3"/>
        <v>33.333333333333371</v>
      </c>
      <c r="M21" s="23"/>
      <c r="N21" s="23"/>
      <c r="O21" s="31"/>
      <c r="P21" s="31"/>
      <c r="Q21" s="23"/>
      <c r="R21" s="23"/>
      <c r="S21" s="23"/>
      <c r="T21" s="23"/>
      <c r="U21" s="23"/>
    </row>
    <row r="22" spans="1:21" x14ac:dyDescent="0.25">
      <c r="A22" s="26">
        <v>16</v>
      </c>
      <c r="B22" s="7"/>
      <c r="C22" s="7">
        <f t="shared" ca="1" si="0"/>
        <v>0</v>
      </c>
      <c r="D22" s="7"/>
      <c r="E22" s="7">
        <f t="shared" si="1"/>
        <v>0</v>
      </c>
      <c r="F22" s="1"/>
      <c r="G22" s="7">
        <f t="array" ref="G22">SUM($T22:$T42*H$7:H$27)/H$5</f>
        <v>0</v>
      </c>
      <c r="H22" s="30">
        <f t="shared" si="2"/>
        <v>20.589113209464909</v>
      </c>
      <c r="I22" s="28">
        <f t="array" ref="I22">SUM($T22:$T42*J$7:J$27)</f>
        <v>0</v>
      </c>
      <c r="J22" s="29">
        <f>IF(COUNTA(J$6:J21)&lt;J$2,2/J$2*((3*(J$2-COUNTA(J$6:J21))/(J$2+1))-1),0)</f>
        <v>-1.7316017316017309E-2</v>
      </c>
      <c r="K22" s="7">
        <f t="array" ref="K22">SUM($T22:$T42*L$7:L$27)/L$5</f>
        <v>0</v>
      </c>
      <c r="L22" s="30">
        <f t="shared" si="3"/>
        <v>28.571428571428608</v>
      </c>
      <c r="M22" s="23"/>
      <c r="N22" s="23"/>
      <c r="O22" s="31"/>
      <c r="P22" s="31"/>
      <c r="Q22" s="23"/>
      <c r="R22" s="23"/>
      <c r="S22" s="23"/>
      <c r="T22" s="23"/>
      <c r="U22" s="23"/>
    </row>
    <row r="23" spans="1:21" x14ac:dyDescent="0.25">
      <c r="A23" s="26">
        <v>17</v>
      </c>
      <c r="B23" s="7"/>
      <c r="C23" s="7">
        <f t="shared" ca="1" si="0"/>
        <v>0</v>
      </c>
      <c r="D23" s="7"/>
      <c r="E23" s="7">
        <f t="shared" si="1"/>
        <v>0</v>
      </c>
      <c r="F23" s="1"/>
      <c r="G23" s="7">
        <f t="array" ref="G23">SUM($T23:$T43*H$7:H$27)/H$5</f>
        <v>0</v>
      </c>
      <c r="H23" s="30">
        <f t="shared" si="2"/>
        <v>18.53020188851842</v>
      </c>
      <c r="I23" s="28">
        <f t="array" ref="I23">SUM($T23:$T43*J$7:J$27)</f>
        <v>0</v>
      </c>
      <c r="J23" s="29">
        <f>IF(COUNTA(J$6:J22)&lt;J$2,2/J$2*((3*(J$2-COUNTA(J$6:J22))/(J$2+1))-1),0)</f>
        <v>-3.0303030303030307E-2</v>
      </c>
      <c r="K23" s="7">
        <f t="array" ref="K23">SUM($T23:$T43*L$7:L$27)/L$5</f>
        <v>0</v>
      </c>
      <c r="L23" s="30">
        <f t="shared" si="3"/>
        <v>23.809523809523846</v>
      </c>
      <c r="M23" s="23"/>
      <c r="N23" s="23"/>
      <c r="O23" s="31"/>
      <c r="P23" s="31"/>
      <c r="Q23" s="23"/>
      <c r="R23" s="23"/>
      <c r="S23" s="23"/>
      <c r="T23" s="23"/>
      <c r="U23" s="23"/>
    </row>
    <row r="24" spans="1:21" x14ac:dyDescent="0.25">
      <c r="A24" s="26">
        <v>18</v>
      </c>
      <c r="B24" s="7"/>
      <c r="C24" s="7">
        <f t="shared" ca="1" si="0"/>
        <v>0</v>
      </c>
      <c r="D24" s="7"/>
      <c r="E24" s="7">
        <f t="shared" si="1"/>
        <v>0</v>
      </c>
      <c r="F24" s="1"/>
      <c r="G24" s="7">
        <f t="array" ref="G24">SUM($T24:$T44*H$7:H$27)/H$5</f>
        <v>0</v>
      </c>
      <c r="H24" s="30">
        <f t="shared" si="2"/>
        <v>16.67718169966658</v>
      </c>
      <c r="I24" s="28">
        <f t="array" ref="I24">SUM($T24:$T44*J$7:J$27)</f>
        <v>0</v>
      </c>
      <c r="J24" s="29">
        <f>IF(COUNTA(J$6:J23)&lt;J$2,2/J$2*((3*(J$2-COUNTA(J$6:J23))/(J$2+1))-1),0)</f>
        <v>-4.3290043290043288E-2</v>
      </c>
      <c r="K24" s="7">
        <f t="array" ref="K24">SUM($T24:$T44*L$7:L$27)/L$5</f>
        <v>0</v>
      </c>
      <c r="L24" s="30">
        <f t="shared" si="3"/>
        <v>19.047619047619083</v>
      </c>
      <c r="M24" s="23"/>
      <c r="N24" s="23"/>
      <c r="O24" s="31"/>
      <c r="P24" s="31"/>
      <c r="Q24" s="23"/>
      <c r="R24" s="23"/>
      <c r="S24" s="23"/>
      <c r="T24" s="23"/>
      <c r="U24" s="23"/>
    </row>
    <row r="25" spans="1:21" x14ac:dyDescent="0.25">
      <c r="A25" s="26">
        <v>19</v>
      </c>
      <c r="B25" s="7"/>
      <c r="C25" s="7">
        <f t="shared" ca="1" si="0"/>
        <v>0</v>
      </c>
      <c r="D25" s="7"/>
      <c r="E25" s="7">
        <f t="shared" si="1"/>
        <v>0</v>
      </c>
      <c r="F25" s="1"/>
      <c r="G25" s="7">
        <f t="array" ref="G25">SUM($T25:$T45*H$7:H$27)/H$5</f>
        <v>0</v>
      </c>
      <c r="H25" s="30">
        <f t="shared" si="2"/>
        <v>15.009463529699921</v>
      </c>
      <c r="I25" s="28">
        <f t="array" ref="I25">SUM($T25:$T45*J$7:J$27)</f>
        <v>0</v>
      </c>
      <c r="J25" s="29">
        <f>IF(COUNTA(J$6:J24)&lt;J$2,2/J$2*((3*(J$2-COUNTA(J$6:J24))/(J$2+1))-1),0)</f>
        <v>-5.6277056277056266E-2</v>
      </c>
      <c r="K25" s="7">
        <f t="array" ref="K25">SUM($T25:$T45*L$7:L$27)/L$5</f>
        <v>0</v>
      </c>
      <c r="L25" s="30">
        <f t="shared" si="3"/>
        <v>14.28571428571432</v>
      </c>
      <c r="M25" s="23"/>
      <c r="N25" s="23"/>
      <c r="O25" s="31"/>
      <c r="P25" s="31"/>
      <c r="Q25" s="23"/>
      <c r="R25" s="23"/>
      <c r="S25" s="23"/>
      <c r="T25" s="23"/>
      <c r="U25" s="23"/>
    </row>
    <row r="26" spans="1:21" x14ac:dyDescent="0.25">
      <c r="A26" s="26">
        <v>20</v>
      </c>
      <c r="B26" s="7"/>
      <c r="C26" s="7">
        <f t="shared" ca="1" si="0"/>
        <v>0</v>
      </c>
      <c r="D26" s="7"/>
      <c r="E26" s="7">
        <f t="shared" si="1"/>
        <v>0</v>
      </c>
      <c r="F26" s="1"/>
      <c r="G26" s="7">
        <f t="array" ref="G26">SUM($T26:$T46*H$7:H$27)/H$5</f>
        <v>0</v>
      </c>
      <c r="H26" s="30">
        <f t="shared" si="2"/>
        <v>13.50851717672993</v>
      </c>
      <c r="I26" s="28">
        <f t="array" ref="I26">SUM($T26:$T46*J$7:J$27)</f>
        <v>0</v>
      </c>
      <c r="J26" s="29">
        <f>IF(COUNTA(J$6:J25)&lt;J$2,2/J$2*((3*(J$2-COUNTA(J$6:J25))/(J$2+1))-1),0)</f>
        <v>-6.9264069264069264E-2</v>
      </c>
      <c r="K26" s="7">
        <f t="array" ref="K26">SUM($T26:$T46*L$7:L$27)/L$5</f>
        <v>0</v>
      </c>
      <c r="L26" s="30">
        <f t="shared" si="3"/>
        <v>9.5238095238095575</v>
      </c>
      <c r="M26" s="23"/>
      <c r="N26" s="23"/>
      <c r="O26" s="31"/>
      <c r="P26" s="31"/>
      <c r="Q26" s="23"/>
      <c r="R26" s="23"/>
      <c r="S26" s="23"/>
      <c r="T26" s="23"/>
      <c r="U26" s="23"/>
    </row>
    <row r="27" spans="1:21" x14ac:dyDescent="0.25">
      <c r="A27" s="26">
        <v>21</v>
      </c>
      <c r="B27" s="7"/>
      <c r="C27" s="7">
        <f t="shared" ca="1" si="0"/>
        <v>0</v>
      </c>
      <c r="D27" s="7"/>
      <c r="E27" s="7">
        <f t="shared" si="1"/>
        <v>0</v>
      </c>
      <c r="F27" s="1"/>
      <c r="G27" s="7">
        <f t="array" ref="G27">SUM($T27:$T47*H$7:H$27)/H$5</f>
        <v>0</v>
      </c>
      <c r="H27" s="30">
        <f t="shared" si="2"/>
        <v>12.157665459056936</v>
      </c>
      <c r="I27" s="28">
        <f t="array" ref="I27">SUM($T27:$T47*J$7:J$27)</f>
        <v>0</v>
      </c>
      <c r="J27" s="29">
        <f>IF(COUNTA(J$6:J26)&lt;J$2,2/J$2*((3*(J$2-COUNTA(J$6:J26))/(J$2+1))-1),0)</f>
        <v>-8.2251082251082241E-2</v>
      </c>
      <c r="K27" s="7">
        <f t="array" ref="K27">SUM($T27:$T47*L$7:L$27)/L$5</f>
        <v>0</v>
      </c>
      <c r="L27" s="30">
        <f t="shared" si="3"/>
        <v>4.7619047619047956</v>
      </c>
      <c r="M27" s="23"/>
      <c r="N27" s="23"/>
      <c r="O27" s="31"/>
      <c r="P27" s="31"/>
      <c r="Q27" s="23"/>
      <c r="R27" s="23"/>
      <c r="S27" s="23"/>
      <c r="T27" s="23"/>
      <c r="U27" s="23"/>
    </row>
    <row r="28" spans="1:21" x14ac:dyDescent="0.25">
      <c r="A28" s="26">
        <v>22</v>
      </c>
      <c r="B28" s="7"/>
      <c r="C28" s="7">
        <f t="shared" ca="1" si="0"/>
        <v>0</v>
      </c>
      <c r="D28" s="7"/>
      <c r="E28" s="7">
        <f t="shared" si="1"/>
        <v>0</v>
      </c>
      <c r="F28" s="1"/>
      <c r="G28" s="7">
        <f t="array" ref="G28">SUM($T28:$T48*H$7:H$27)/H$5</f>
        <v>0</v>
      </c>
      <c r="H28" s="1" t="e">
        <f ca="1">IF(A28&lt;&gt;0,OFFSET(H7:H27,1,0,0,0),"")</f>
        <v>#REF!</v>
      </c>
      <c r="I28" s="28"/>
      <c r="J28" s="6"/>
      <c r="K28" s="7"/>
      <c r="L28" s="1"/>
      <c r="M28" s="23"/>
      <c r="N28" s="23"/>
      <c r="O28" s="31"/>
      <c r="P28" s="31"/>
      <c r="Q28" s="23"/>
      <c r="R28" s="23"/>
      <c r="S28" s="23"/>
      <c r="T28" s="23"/>
      <c r="U28" s="23"/>
    </row>
    <row r="29" spans="1:21" x14ac:dyDescent="0.25">
      <c r="A29" s="26"/>
      <c r="B29" s="7"/>
      <c r="C29" s="7"/>
      <c r="D29" s="7"/>
      <c r="E29" s="7"/>
      <c r="F29" s="1"/>
      <c r="G29" s="7"/>
      <c r="H29" s="1"/>
      <c r="I29" s="28"/>
      <c r="J29" s="6"/>
      <c r="K29" s="7"/>
      <c r="L29" s="1"/>
      <c r="M29" s="23"/>
      <c r="N29" s="23"/>
      <c r="O29" s="31"/>
      <c r="P29" s="31"/>
      <c r="Q29" s="23"/>
      <c r="R29" s="23"/>
      <c r="S29" s="23"/>
      <c r="T29" s="23"/>
      <c r="U29" s="23"/>
    </row>
    <row r="30" spans="1:21" x14ac:dyDescent="0.25">
      <c r="A30" s="26"/>
      <c r="B30" s="7"/>
      <c r="C30" s="7"/>
      <c r="D30" s="7"/>
      <c r="E30" s="7"/>
      <c r="F30" s="1"/>
      <c r="G30" s="7"/>
      <c r="H30" s="1"/>
      <c r="I30" s="28"/>
      <c r="J30" s="6"/>
      <c r="K30" s="7"/>
      <c r="L30" s="1"/>
      <c r="M30" s="23"/>
      <c r="N30" s="23"/>
      <c r="O30" s="31"/>
      <c r="P30" s="31"/>
      <c r="Q30" s="23"/>
      <c r="R30" s="23"/>
      <c r="S30" s="23"/>
      <c r="T30" s="23"/>
      <c r="U30" s="23"/>
    </row>
    <row r="31" spans="1:21" x14ac:dyDescent="0.25">
      <c r="A31" s="26"/>
      <c r="B31" s="7"/>
      <c r="C31" s="7"/>
      <c r="D31" s="7"/>
      <c r="E31" s="7"/>
      <c r="F31" s="1"/>
      <c r="G31" s="7"/>
      <c r="H31" s="1"/>
      <c r="I31" s="28"/>
      <c r="J31" s="6"/>
      <c r="K31" s="7"/>
      <c r="L31" s="1"/>
      <c r="M31" s="23"/>
      <c r="N31" s="23"/>
      <c r="O31" s="31"/>
      <c r="P31" s="31"/>
      <c r="Q31" s="23"/>
      <c r="R31" s="23"/>
      <c r="S31" s="23"/>
      <c r="T31" s="23"/>
      <c r="U31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2017-02-04T13:50:32Z</dcterms:modified>
</cp:coreProperties>
</file>