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" yWindow="1395" windowWidth="31080" windowHeight="12030" activeTab="2"/>
  </bookViews>
  <sheets>
    <sheet name="Suivi des Commandes" sheetId="1" r:id="rId1"/>
    <sheet name="Stats (Graph)" sheetId="5" state="veryHidden" r:id="rId2"/>
    <sheet name="Réglages" sheetId="2" r:id="rId3"/>
  </sheets>
  <definedNames>
    <definedName name="_xlnm._FilterDatabase" localSheetId="0" hidden="1">'Suivi des Commandes'!#REF!</definedName>
    <definedName name="codeproduit">Réglages!$D$14:$D$22</definedName>
    <definedName name="DATENOW">Réglages!$D$4</definedName>
    <definedName name="KNservicelimité">'Suivi des Commandes'!$K$2:$K$9966</definedName>
    <definedName name="RESPECT_SL">Réglages!$F$4:$F$5</definedName>
    <definedName name="secuVO01384">Réglages!$D$14:$D$22</definedName>
    <definedName name="ServiceLimite">Réglages!$B$4:$B$6</definedName>
    <definedName name="STATSpage400">'Suivi des Commandes'!$G$2:$G$9966</definedName>
    <definedName name="_xlnm.Print_Area" localSheetId="0">'Suivi des Commandes'!$A$1:$M$11</definedName>
  </definedNames>
  <calcPr calcId="145621"/>
</workbook>
</file>

<file path=xl/calcChain.xml><?xml version="1.0" encoding="utf-8"?>
<calcChain xmlns="http://schemas.openxmlformats.org/spreadsheetml/2006/main">
  <c r="N3" i="1" l="1"/>
  <c r="Q3" i="1" s="1"/>
  <c r="P3" i="1" l="1"/>
  <c r="O3" i="1"/>
  <c r="N4" i="1"/>
  <c r="P4" i="1" s="1"/>
  <c r="Q4" i="1" l="1"/>
  <c r="O4" i="1"/>
  <c r="N5" i="1"/>
  <c r="Q5" i="1" s="1"/>
  <c r="P5" i="1" l="1"/>
  <c r="O5" i="1"/>
  <c r="N6" i="1"/>
  <c r="P6" i="1" s="1"/>
  <c r="N7" i="1"/>
  <c r="P7" i="1" s="1"/>
  <c r="Q6" i="1" l="1"/>
  <c r="O6" i="1"/>
  <c r="Q7" i="1"/>
  <c r="O7" i="1"/>
  <c r="N8" i="1"/>
  <c r="Q8" i="1" s="1"/>
  <c r="P8" i="1" l="1"/>
  <c r="O8" i="1"/>
  <c r="N9" i="1"/>
  <c r="Q9" i="1" s="1"/>
  <c r="P9" i="1" l="1"/>
  <c r="O9" i="1"/>
  <c r="N10" i="1"/>
  <c r="P10" i="1" s="1"/>
  <c r="Q10" i="1" l="1"/>
  <c r="O10" i="1"/>
  <c r="N11" i="1"/>
  <c r="Q11" i="1" s="1"/>
  <c r="O11" i="1" l="1"/>
  <c r="P11" i="1"/>
  <c r="D4" i="2" l="1"/>
  <c r="N1" i="1"/>
</calcChain>
</file>

<file path=xl/sharedStrings.xml><?xml version="1.0" encoding="utf-8"?>
<sst xmlns="http://schemas.openxmlformats.org/spreadsheetml/2006/main" count="67" uniqueCount="55">
  <si>
    <t>24H</t>
  </si>
  <si>
    <t>72H</t>
  </si>
  <si>
    <t>96H</t>
  </si>
  <si>
    <t>Service Limité</t>
  </si>
  <si>
    <t>MAINTENANT</t>
  </si>
  <si>
    <t>OUI</t>
  </si>
  <si>
    <t>NON</t>
  </si>
  <si>
    <t>RESPECTÉ</t>
  </si>
  <si>
    <t>DATE</t>
  </si>
  <si>
    <t>HEURE</t>
  </si>
  <si>
    <t>BUTÉE DU SERVICE LIMITÉ</t>
  </si>
  <si>
    <t>BUTÉE RESPECTÉE</t>
  </si>
  <si>
    <t>47B</t>
  </si>
  <si>
    <t>Mois</t>
  </si>
  <si>
    <t>160A</t>
  </si>
  <si>
    <t>246A</t>
  </si>
  <si>
    <t>30b</t>
  </si>
  <si>
    <t>219A</t>
  </si>
  <si>
    <t>40c</t>
  </si>
  <si>
    <t>49c</t>
  </si>
  <si>
    <t>36b</t>
  </si>
  <si>
    <t>47b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</si>
  <si>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</si>
  <si>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</si>
  <si>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</si>
  <si>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</si>
  <si>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335/08</t>
  </si>
  <si>
    <t>336/08</t>
  </si>
  <si>
    <t>337/08</t>
  </si>
  <si>
    <t>338/08</t>
  </si>
  <si>
    <t>339/08</t>
  </si>
  <si>
    <t>340/08</t>
  </si>
  <si>
    <t>341/08</t>
  </si>
  <si>
    <t>342/08</t>
  </si>
  <si>
    <t>343/08</t>
  </si>
  <si>
    <t>SUIVI DES COMMANDES</t>
  </si>
  <si>
    <t>N° Commande</t>
  </si>
  <si>
    <t>N° Client</t>
  </si>
  <si>
    <t>N° Interne</t>
  </si>
  <si>
    <t>RECHERCHEV($G3;codeproduit;1;0)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</si>
  <si>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</si>
  <si>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</si>
  <si>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</si>
  <si>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</si>
  <si>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</si>
  <si>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</si>
  <si>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</si>
  <si>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</si>
  <si>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</si>
  <si>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Item 1</t>
  </si>
  <si>
    <t>Produit libellé</t>
  </si>
  <si>
    <t>Produit ID</t>
  </si>
  <si>
    <t>Commentaires</t>
  </si>
  <si>
    <t>COMMENTAIRES CLIENTS</t>
  </si>
  <si>
    <t>Délai expédition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</si>
</sst>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18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9C0006"/>
      <name val="Calibri"/>
      <family val="2"/>
      <scheme val="minor"/>
    </font>
    <font>
      <b/>
      <sz val="7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7CE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4" fillId="7" borderId="0" applyNumberFormat="0" applyBorder="0" applyAlignment="0" applyProtection="0"/>
  </cellStyleXfs>
  <cellXfs count="57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165" fontId="3" fillId="4" borderId="5" xfId="0" applyNumberFormat="1" applyFont="1" applyFill="1" applyBorder="1" applyAlignment="1">
      <alignment horizontal="center" wrapText="1"/>
    </xf>
    <xf numFmtId="164" fontId="3" fillId="4" borderId="5" xfId="0" applyNumberFormat="1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166" fontId="3" fillId="4" borderId="5" xfId="0" applyNumberFormat="1" applyFont="1" applyFill="1" applyBorder="1" applyAlignment="1">
      <alignment horizont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vertical="center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6" fontId="1" fillId="3" borderId="3" xfId="1" applyNumberFormat="1" applyFill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9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0" fillId="5" borderId="12" xfId="1" applyNumberFormat="1" applyFont="1" applyFill="1" applyBorder="1" applyAlignment="1">
      <alignment horizontal="center" vertical="center" wrapText="1"/>
    </xf>
    <xf numFmtId="0" fontId="11" fillId="0" borderId="0" xfId="0" applyFont="1"/>
    <xf numFmtId="0" fontId="12" fillId="0" borderId="0" xfId="0" applyFont="1" applyAlignment="1">
      <alignment vertical="center"/>
    </xf>
    <xf numFmtId="49" fontId="0" fillId="0" borderId="0" xfId="0" applyNumberFormat="1"/>
    <xf numFmtId="166" fontId="13" fillId="6" borderId="12" xfId="1" applyNumberFormat="1" applyFont="1" applyFill="1" applyBorder="1" applyAlignment="1">
      <alignment horizontal="center" vertical="center" wrapText="1"/>
    </xf>
    <xf numFmtId="49" fontId="0" fillId="0" borderId="0" xfId="0" applyNumberFormat="1" applyBorder="1"/>
    <xf numFmtId="0" fontId="0" fillId="0" borderId="0" xfId="0" applyBorder="1" applyAlignment="1">
      <alignment horizontal="center"/>
    </xf>
    <xf numFmtId="166" fontId="15" fillId="0" borderId="12" xfId="1" applyNumberFormat="1" applyFont="1" applyFill="1" applyBorder="1" applyAlignment="1">
      <alignment horizontal="center" vertical="center" wrapText="1"/>
    </xf>
    <xf numFmtId="166" fontId="16" fillId="7" borderId="12" xfId="2" applyNumberFormat="1" applyFont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165" fontId="17" fillId="4" borderId="0" xfId="0" applyNumberFormat="1" applyFont="1" applyFill="1" applyAlignment="1">
      <alignment horizontal="left" vertical="center" indent="2"/>
    </xf>
  </cellXfs>
  <cellStyles count="3">
    <cellStyle name="Insatisfaisant" xfId="2" builtinId="27"/>
    <cellStyle name="Normal" xfId="0" builtinId="0"/>
    <cellStyle name="Satisfaisant" xfId="1" builtinId="26"/>
  </cellStyles>
  <dxfs count="212"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C00000"/>
      </font>
      <fill>
        <patternFill patternType="gray125">
          <fgColor rgb="FFFFB3B3"/>
          <bgColor auto="1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B3B3"/>
      <color rgb="FFFFCCCC"/>
      <color rgb="FFFF9999"/>
      <color rgb="FFFFC5C5"/>
      <color rgb="FF006100"/>
      <color rgb="FFFFDDDD"/>
      <color rgb="FFFF0066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3200"/>
              <a:t>Suivi des FEM</a:t>
            </a:r>
          </a:p>
        </c:rich>
      </c:tx>
      <c:layout>
        <c:manualLayout>
          <c:xMode val="edge"/>
          <c:yMode val="edge"/>
          <c:x val="0.30928437328131814"/>
          <c:y val="2.9447349081364829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Nombre de FEM</c:v>
          </c:tx>
          <c:invertIfNegative val="0"/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Nombre de FEM Service Limité</c:v>
          </c:tx>
          <c:invertIfNegative val="0"/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v>Nombre de FEM SL 24h</c:v>
          </c:tx>
          <c:invertIfNegative val="0"/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3"/>
          <c:tx>
            <c:v>Nombre de FEM SL 72h</c:v>
          </c:tx>
          <c:invertIfNegative val="0"/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201844992"/>
        <c:axId val="202850304"/>
      </c:barChart>
      <c:catAx>
        <c:axId val="201844992"/>
        <c:scaling>
          <c:orientation val="minMax"/>
        </c:scaling>
        <c:delete val="0"/>
        <c:axPos val="b"/>
        <c:majorTickMark val="out"/>
        <c:minorTickMark val="none"/>
        <c:tickLblPos val="nextTo"/>
        <c:crossAx val="202850304"/>
        <c:crosses val="autoZero"/>
        <c:auto val="1"/>
        <c:lblAlgn val="ctr"/>
        <c:lblOffset val="100"/>
        <c:noMultiLvlLbl val="0"/>
      </c:catAx>
      <c:valAx>
        <c:axId val="202850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8449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3200"/>
              <a:t>Respect du service limité</a:t>
            </a:r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Conforme</c:v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v>Non Conforme</c:v>
          </c:tx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#REF!</c:f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2880512"/>
        <c:axId val="202882048"/>
      </c:barChart>
      <c:catAx>
        <c:axId val="202880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2882048"/>
        <c:crosses val="autoZero"/>
        <c:auto val="1"/>
        <c:lblAlgn val="ctr"/>
        <c:lblOffset val="100"/>
        <c:noMultiLvlLbl val="0"/>
      </c:catAx>
      <c:valAx>
        <c:axId val="202882048"/>
        <c:scaling>
          <c:orientation val="minMax"/>
        </c:scaling>
        <c:delete val="0"/>
        <c:axPos val="l"/>
        <c:numFmt formatCode="0%" sourceLinked="0"/>
        <c:majorTickMark val="out"/>
        <c:minorTickMark val="none"/>
        <c:tickLblPos val="nextTo"/>
        <c:crossAx val="202880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257174</xdr:colOff>
          <xdr:row>0</xdr:row>
          <xdr:rowOff>1504950</xdr:rowOff>
        </xdr:from>
        <xdr:to>
          <xdr:col>4</xdr:col>
          <xdr:colOff>638736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373153</xdr:colOff>
      <xdr:row>0</xdr:row>
      <xdr:rowOff>918881</xdr:rowOff>
    </xdr:from>
    <xdr:to>
      <xdr:col>12</xdr:col>
      <xdr:colOff>4093509</xdr:colOff>
      <xdr:row>1</xdr:row>
      <xdr:rowOff>168088</xdr:rowOff>
    </xdr:to>
    <xdr:grpSp>
      <xdr:nvGrpSpPr>
        <xdr:cNvPr id="5" name="Groupe 4"/>
        <xdr:cNvGrpSpPr/>
      </xdr:nvGrpSpPr>
      <xdr:grpSpPr>
        <a:xfrm>
          <a:off x="13024594" y="918881"/>
          <a:ext cx="5658974" cy="773207"/>
          <a:chOff x="13099674" y="840439"/>
          <a:chExt cx="5658973" cy="773207"/>
        </a:xfrm>
      </xdr:grpSpPr>
      <xdr:sp macro="" textlink="">
        <xdr:nvSpPr>
          <xdr:cNvPr id="2" name="ZoneTexte 1"/>
          <xdr:cNvSpPr txBox="1"/>
        </xdr:nvSpPr>
        <xdr:spPr>
          <a:xfrm>
            <a:off x="13447058" y="874059"/>
            <a:ext cx="5311589" cy="683559"/>
          </a:xfrm>
          <a:prstGeom prst="rect">
            <a:avLst/>
          </a:prstGeom>
          <a:solidFill>
            <a:srgbClr val="FFFFFF">
              <a:alpha val="50196"/>
            </a:srgbClr>
          </a:solidFill>
          <a:ln w="9525" cmpd="sng">
            <a:solidFill>
              <a:schemeClr val="bg2">
                <a:lumMod val="10000"/>
              </a:schemeClr>
            </a:solidFill>
            <a:prstDash val="sysDash"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lIns="504000" rtlCol="0" anchor="ctr"/>
          <a:lstStyle/>
          <a:p>
            <a:pPr algn="l"/>
            <a:r>
              <a:rPr lang="fr-FR" sz="1400" b="1" baseline="0">
                <a:solidFill>
                  <a:schemeClr val="tx1"/>
                </a:solidFill>
              </a:rPr>
              <a:t>Après avoir ajouté une nouvelle commande</a:t>
            </a:r>
            <a:r>
              <a:rPr lang="fr-FR" sz="1400" b="0" baseline="0">
                <a:solidFill>
                  <a:schemeClr val="tx1"/>
                </a:solidFill>
              </a:rPr>
              <a:t>: cliquer sur </a:t>
            </a:r>
            <a:r>
              <a:rPr lang="fr-FR" sz="1400" b="1" baseline="0">
                <a:solidFill>
                  <a:srgbClr val="0070C0"/>
                </a:solidFill>
                <a:latin typeface="Calibri" panose="020F0502020204030204" pitchFamily="34" charset="0"/>
              </a:rPr>
              <a:t>FIN</a:t>
            </a:r>
            <a:r>
              <a:rPr lang="fr-FR" sz="1400" b="0" baseline="0">
                <a:solidFill>
                  <a:schemeClr val="tx1"/>
                </a:solidFill>
              </a:rPr>
              <a:t> ou enregistrer puis fermer le fichier pour éviter un bug d'Excel.</a:t>
            </a:r>
          </a:p>
        </xdr:txBody>
      </xdr:sp>
      <xdr:pic>
        <xdr:nvPicPr>
          <xdr:cNvPr id="3" name="Image 2"/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3099674" y="840439"/>
            <a:ext cx="773207" cy="773207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0</xdr:rowOff>
    </xdr:from>
    <xdr:to>
      <xdr:col>12</xdr:col>
      <xdr:colOff>0</xdr:colOff>
      <xdr:row>25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25</xdr:row>
      <xdr:rowOff>190498</xdr:rowOff>
    </xdr:from>
    <xdr:to>
      <xdr:col>12</xdr:col>
      <xdr:colOff>0</xdr:colOff>
      <xdr:row>51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Q24"/>
  <sheetViews>
    <sheetView zoomScale="85" zoomScaleNormal="85" zoomScaleSheetLayoutView="115" workbookViewId="0">
      <pane ySplit="2" topLeftCell="A3" activePane="bottomLeft" state="frozen"/>
      <selection pane="bottomLeft" activeCell="F24" sqref="F24"/>
    </sheetView>
  </sheetViews>
  <sheetFormatPr baseColWidth="10" defaultRowHeight="15" x14ac:dyDescent="0.25"/>
  <cols>
    <col min="1" max="1" width="13.7109375" style="9" customWidth="1"/>
    <col min="2" max="2" width="13.7109375" style="10" customWidth="1"/>
    <col min="3" max="3" width="13.85546875" style="11" customWidth="1"/>
    <col min="4" max="5" width="13.7109375" style="11" customWidth="1"/>
    <col min="6" max="6" width="13.140625" style="11" customWidth="1"/>
    <col min="7" max="7" width="13.7109375" style="11" customWidth="1"/>
    <col min="8" max="8" width="23.7109375" style="11" customWidth="1"/>
    <col min="9" max="9" width="19.42578125" style="11" customWidth="1"/>
    <col min="10" max="10" width="28.85546875" style="12" customWidth="1"/>
    <col min="11" max="11" width="21.85546875" style="11" customWidth="1"/>
    <col min="12" max="12" width="29.140625" style="8" customWidth="1"/>
    <col min="13" max="13" width="63.5703125" style="8" customWidth="1"/>
    <col min="14" max="14" width="16" hidden="1" customWidth="1"/>
    <col min="15" max="15" width="11.42578125" hidden="1" customWidth="1"/>
    <col min="16" max="16" width="16" hidden="1" customWidth="1"/>
    <col min="17" max="17" width="12" hidden="1" customWidth="1"/>
  </cols>
  <sheetData>
    <row r="1" spans="1:17" ht="120" customHeight="1" x14ac:dyDescent="0.25">
      <c r="A1" s="56" t="s">
        <v>35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20"/>
      <c r="M1" s="20"/>
      <c r="N1" t="e">
        <f>IF(A1&lt;&gt;"",MONTH(A1),0)</f>
        <v>#VALUE!</v>
      </c>
      <c r="P1" s="1"/>
    </row>
    <row r="2" spans="1:17" ht="60.75" customHeight="1" thickBot="1" x14ac:dyDescent="0.3">
      <c r="A2" s="21" t="s">
        <v>8</v>
      </c>
      <c r="B2" s="22" t="s">
        <v>9</v>
      </c>
      <c r="C2" s="23" t="s">
        <v>36</v>
      </c>
      <c r="D2" s="23" t="s">
        <v>37</v>
      </c>
      <c r="E2" s="23" t="s">
        <v>38</v>
      </c>
      <c r="F2" s="23" t="s">
        <v>49</v>
      </c>
      <c r="G2" s="23" t="s">
        <v>51</v>
      </c>
      <c r="H2" s="23" t="s">
        <v>50</v>
      </c>
      <c r="I2" s="23" t="s">
        <v>54</v>
      </c>
      <c r="J2" s="24" t="s">
        <v>10</v>
      </c>
      <c r="K2" s="23" t="s">
        <v>11</v>
      </c>
      <c r="L2" s="23" t="s">
        <v>52</v>
      </c>
      <c r="M2" s="23" t="s">
        <v>53</v>
      </c>
      <c r="N2" t="s">
        <v>13</v>
      </c>
    </row>
    <row r="3" spans="1:17" ht="24" thickTop="1" x14ac:dyDescent="0.25">
      <c r="A3" s="7">
        <v>43703.875949074078</v>
      </c>
      <c r="B3" s="27">
        <v>43703.875949074078</v>
      </c>
      <c r="C3" s="25" t="s">
        <v>34</v>
      </c>
      <c r="D3" s="5">
        <v>123456789</v>
      </c>
      <c r="E3" s="33" t="s">
        <v>14</v>
      </c>
      <c r="F3" s="35">
        <v>123</v>
      </c>
      <c r="G3" s="5">
        <v>447</v>
      </c>
      <c r="H3" s="5" t="s">
        <v>40</v>
      </c>
      <c r="I3" s="5"/>
      <c r="J3" s="34"/>
      <c r="K3" s="6"/>
      <c r="L3" s="32"/>
      <c r="M3" s="5"/>
      <c r="N3">
        <f t="shared" ref="N3" si="0">IF(A3&lt;&gt;1,MONTH(A3),0)</f>
        <v>8</v>
      </c>
      <c r="O3" t="str">
        <f t="shared" ref="O3" si="1">CONCATENATE(G3,N3)</f>
        <v>4478</v>
      </c>
      <c r="P3" t="str">
        <f t="shared" ref="P3" si="2">CONCATENATE(I3,N3)</f>
        <v>8</v>
      </c>
      <c r="Q3" t="str">
        <f t="shared" ref="Q3" si="3">CONCATENATE(K3,N3)</f>
        <v>8</v>
      </c>
    </row>
    <row r="4" spans="1:17" ht="23.25" x14ac:dyDescent="0.25">
      <c r="A4" s="7">
        <v>43703.80605324074</v>
      </c>
      <c r="B4" s="27">
        <v>43703.80605324074</v>
      </c>
      <c r="C4" s="25" t="s">
        <v>33</v>
      </c>
      <c r="D4" s="5">
        <v>123456789</v>
      </c>
      <c r="E4" s="33" t="s">
        <v>21</v>
      </c>
      <c r="F4" s="35">
        <v>123</v>
      </c>
      <c r="G4" s="5">
        <v>415</v>
      </c>
      <c r="H4" s="5" t="s">
        <v>41</v>
      </c>
      <c r="I4" s="5" t="s">
        <v>0</v>
      </c>
      <c r="J4" s="34">
        <v>43704.80605324074</v>
      </c>
      <c r="K4" s="6"/>
      <c r="L4" s="32"/>
      <c r="M4" s="5"/>
      <c r="N4">
        <f t="shared" ref="N4" si="4">IF(A4&lt;&gt;1,MONTH(A4),0)</f>
        <v>8</v>
      </c>
      <c r="O4" t="str">
        <f t="shared" ref="O4" si="5">CONCATENATE(G4,N4)</f>
        <v>4158</v>
      </c>
      <c r="P4" t="str">
        <f t="shared" ref="P4" si="6">CONCATENATE(I4,N4)</f>
        <v>24H8</v>
      </c>
      <c r="Q4" t="str">
        <f t="shared" ref="Q4" si="7">CONCATENATE(K4,N4)</f>
        <v>8</v>
      </c>
    </row>
    <row r="5" spans="1:17" ht="23.25" x14ac:dyDescent="0.25">
      <c r="A5" s="7">
        <v>43703.774722222224</v>
      </c>
      <c r="B5" s="27">
        <v>43703.774722222224</v>
      </c>
      <c r="C5" s="25" t="s">
        <v>32</v>
      </c>
      <c r="D5" s="5">
        <v>123456789</v>
      </c>
      <c r="E5" s="33" t="s">
        <v>20</v>
      </c>
      <c r="F5" s="35">
        <v>123</v>
      </c>
      <c r="G5" s="5">
        <v>477</v>
      </c>
      <c r="H5" s="5" t="s">
        <v>42</v>
      </c>
      <c r="I5" s="5" t="s">
        <v>0</v>
      </c>
      <c r="J5" s="34">
        <v>43704.774722222224</v>
      </c>
      <c r="K5" s="6"/>
      <c r="L5" s="32"/>
      <c r="M5" s="5"/>
      <c r="N5">
        <f t="shared" ref="N5" si="8">IF(A5&lt;&gt;1,MONTH(A5),0)</f>
        <v>8</v>
      </c>
      <c r="O5" t="str">
        <f t="shared" ref="O5" si="9">CONCATENATE(G5,N5)</f>
        <v>4778</v>
      </c>
      <c r="P5" t="str">
        <f t="shared" ref="P5" si="10">CONCATENATE(I5,N5)</f>
        <v>24H8</v>
      </c>
      <c r="Q5" t="str">
        <f t="shared" ref="Q5" si="11">CONCATENATE(K5,N5)</f>
        <v>8</v>
      </c>
    </row>
    <row r="6" spans="1:17" ht="23.25" x14ac:dyDescent="0.25">
      <c r="A6" s="7">
        <v>43703.762824074074</v>
      </c>
      <c r="B6" s="27">
        <v>43703.762824074074</v>
      </c>
      <c r="C6" s="25" t="s">
        <v>31</v>
      </c>
      <c r="D6" s="5">
        <v>123456789</v>
      </c>
      <c r="E6" s="33" t="s">
        <v>15</v>
      </c>
      <c r="F6" s="35">
        <v>12</v>
      </c>
      <c r="G6" s="5">
        <v>405</v>
      </c>
      <c r="H6" s="5" t="s">
        <v>43</v>
      </c>
      <c r="I6" s="5" t="s">
        <v>0</v>
      </c>
      <c r="J6" s="34">
        <v>43704.762824074074</v>
      </c>
      <c r="K6" s="6"/>
      <c r="L6" s="32"/>
      <c r="M6" s="5"/>
      <c r="N6">
        <f t="shared" ref="N6" si="12">IF(A6&lt;&gt;1,MONTH(A6),0)</f>
        <v>8</v>
      </c>
      <c r="O6" t="str">
        <f t="shared" ref="O6" si="13">CONCATENATE(G6,N6)</f>
        <v>4058</v>
      </c>
      <c r="P6" t="str">
        <f t="shared" ref="P6" si="14">CONCATENATE(I6,N6)</f>
        <v>24H8</v>
      </c>
      <c r="Q6" t="str">
        <f t="shared" ref="Q6" si="15">CONCATENATE(K6,N6)</f>
        <v>8</v>
      </c>
    </row>
    <row r="7" spans="1:17" ht="23.25" x14ac:dyDescent="0.25">
      <c r="A7" s="7">
        <v>43703.762233796297</v>
      </c>
      <c r="B7" s="27">
        <v>43703.762233796297</v>
      </c>
      <c r="C7" s="25" t="s">
        <v>30</v>
      </c>
      <c r="D7" s="5">
        <v>147258369</v>
      </c>
      <c r="E7" s="33" t="s">
        <v>17</v>
      </c>
      <c r="F7" s="35">
        <v>2</v>
      </c>
      <c r="G7" s="5">
        <v>411</v>
      </c>
      <c r="H7" s="5" t="s">
        <v>44</v>
      </c>
      <c r="I7" s="5" t="s">
        <v>1</v>
      </c>
      <c r="J7" s="34">
        <v>43706.762233796297</v>
      </c>
      <c r="K7" s="6"/>
      <c r="L7" s="32"/>
      <c r="M7" s="5"/>
      <c r="N7">
        <f t="shared" ref="N7" si="16">IF(A7&lt;&gt;1,MONTH(A7),0)</f>
        <v>8</v>
      </c>
      <c r="O7" t="str">
        <f t="shared" ref="O7" si="17">CONCATENATE(G7,N7)</f>
        <v>4118</v>
      </c>
      <c r="P7" t="str">
        <f t="shared" ref="P7" si="18">CONCATENATE(I7,N7)</f>
        <v>72H8</v>
      </c>
      <c r="Q7" t="str">
        <f t="shared" ref="Q7" si="19">CONCATENATE(K7,N7)</f>
        <v>8</v>
      </c>
    </row>
    <row r="8" spans="1:17" ht="23.25" x14ac:dyDescent="0.25">
      <c r="A8" s="7">
        <v>43703.746620370373</v>
      </c>
      <c r="B8" s="27">
        <v>43703.746620370373</v>
      </c>
      <c r="C8" s="25" t="s">
        <v>29</v>
      </c>
      <c r="D8" s="5">
        <v>963258741</v>
      </c>
      <c r="E8" s="33" t="s">
        <v>12</v>
      </c>
      <c r="F8" s="35">
        <v>1</v>
      </c>
      <c r="G8" s="5">
        <v>414</v>
      </c>
      <c r="H8" s="5" t="s">
        <v>45</v>
      </c>
      <c r="I8" s="5" t="s">
        <v>0</v>
      </c>
      <c r="J8" s="34">
        <v>43704.746620370373</v>
      </c>
      <c r="K8" s="6"/>
      <c r="L8" s="32"/>
      <c r="M8" s="5"/>
      <c r="N8">
        <f t="shared" ref="N8" si="20">IF(A8&lt;&gt;1,MONTH(A8),0)</f>
        <v>8</v>
      </c>
      <c r="O8" t="str">
        <f t="shared" ref="O8" si="21">CONCATENATE(G8,N8)</f>
        <v>4148</v>
      </c>
      <c r="P8" t="str">
        <f t="shared" ref="P8" si="22">CONCATENATE(I8,N8)</f>
        <v>24H8</v>
      </c>
      <c r="Q8" t="str">
        <f t="shared" ref="Q8" si="23">CONCATENATE(K8,N8)</f>
        <v>8</v>
      </c>
    </row>
    <row r="9" spans="1:17" s="36" customFormat="1" ht="23.25" x14ac:dyDescent="0.25">
      <c r="A9" s="7">
        <v>43703.74527777778</v>
      </c>
      <c r="B9" s="27">
        <v>43703.74527777778</v>
      </c>
      <c r="C9" s="25" t="s">
        <v>28</v>
      </c>
      <c r="D9" s="5">
        <v>123987456</v>
      </c>
      <c r="E9" s="33" t="s">
        <v>16</v>
      </c>
      <c r="F9" s="35">
        <v>2</v>
      </c>
      <c r="G9" s="5">
        <v>437</v>
      </c>
      <c r="H9" s="5" t="s">
        <v>46</v>
      </c>
      <c r="I9" s="5"/>
      <c r="J9" s="34"/>
      <c r="K9" s="6"/>
      <c r="L9" s="32"/>
      <c r="M9" s="5"/>
      <c r="N9">
        <f t="shared" ref="N9" si="24">IF(A9&lt;&gt;1,MONTH(A9),0)</f>
        <v>8</v>
      </c>
      <c r="O9" t="str">
        <f t="shared" ref="O9" si="25">CONCATENATE(G9,N9)</f>
        <v>4378</v>
      </c>
      <c r="P9" t="str">
        <f t="shared" ref="P9" si="26">CONCATENATE(I9,N9)</f>
        <v>8</v>
      </c>
      <c r="Q9" t="str">
        <f t="shared" ref="Q9" si="27">CONCATENATE(K9,N9)</f>
        <v>8</v>
      </c>
    </row>
    <row r="10" spans="1:17" ht="23.25" x14ac:dyDescent="0.25">
      <c r="A10" s="7">
        <v>43703.688900462963</v>
      </c>
      <c r="B10" s="27">
        <v>43703.688900462963</v>
      </c>
      <c r="C10" s="25" t="s">
        <v>27</v>
      </c>
      <c r="D10" s="5">
        <v>852364179</v>
      </c>
      <c r="E10" s="33" t="s">
        <v>19</v>
      </c>
      <c r="F10" s="35">
        <v>55</v>
      </c>
      <c r="G10" s="5">
        <v>416</v>
      </c>
      <c r="H10" s="5" t="s">
        <v>47</v>
      </c>
      <c r="I10" s="5" t="s">
        <v>2</v>
      </c>
      <c r="J10" s="34">
        <v>43707.688900462963</v>
      </c>
      <c r="K10" s="6"/>
      <c r="L10" s="32"/>
      <c r="M10" s="5"/>
      <c r="N10">
        <f t="shared" ref="N10" si="28">IF(A10&lt;&gt;1,MONTH(A10),0)</f>
        <v>8</v>
      </c>
      <c r="O10" t="str">
        <f t="shared" ref="O10" si="29">CONCATENATE(G10,N10)</f>
        <v>4168</v>
      </c>
      <c r="P10" t="str">
        <f t="shared" ref="P10" si="30">CONCATENATE(I10,N10)</f>
        <v>96H8</v>
      </c>
      <c r="Q10" t="str">
        <f t="shared" ref="Q10" si="31">CONCATENATE(K10,N10)</f>
        <v>8</v>
      </c>
    </row>
    <row r="11" spans="1:17" ht="23.25" x14ac:dyDescent="0.25">
      <c r="A11" s="7">
        <v>43703.66133101852</v>
      </c>
      <c r="B11" s="27">
        <v>43703.66133101852</v>
      </c>
      <c r="C11" s="25" t="s">
        <v>26</v>
      </c>
      <c r="D11" s="5">
        <v>321475896</v>
      </c>
      <c r="E11" s="33" t="s">
        <v>18</v>
      </c>
      <c r="F11" s="35">
        <v>8</v>
      </c>
      <c r="G11" s="5">
        <v>478</v>
      </c>
      <c r="H11" s="5" t="s">
        <v>48</v>
      </c>
      <c r="I11" s="5" t="s">
        <v>0</v>
      </c>
      <c r="J11" s="34">
        <v>43704.66133101852</v>
      </c>
      <c r="K11" s="6"/>
      <c r="L11" s="32"/>
      <c r="M11" s="5"/>
      <c r="N11">
        <f t="shared" ref="N11" si="32">IF(A11&lt;&gt;1,MONTH(A11),0)</f>
        <v>8</v>
      </c>
      <c r="O11" t="str">
        <f t="shared" ref="O11" si="33">CONCATENATE(G11,N11)</f>
        <v>4788</v>
      </c>
      <c r="P11" t="str">
        <f t="shared" ref="P11" si="34">CONCATENATE(I11,N11)</f>
        <v>24H8</v>
      </c>
      <c r="Q11" t="str">
        <f t="shared" ref="Q11" si="35">CONCATENATE(K11,N11)</f>
        <v>8</v>
      </c>
    </row>
    <row r="12" spans="1:17" x14ac:dyDescent="0.25">
      <c r="C12" s="26"/>
    </row>
    <row r="13" spans="1:17" x14ac:dyDescent="0.25">
      <c r="C13" s="26"/>
    </row>
    <row r="14" spans="1:17" x14ac:dyDescent="0.25">
      <c r="C14" s="26"/>
    </row>
    <row r="15" spans="1:17" x14ac:dyDescent="0.25">
      <c r="C15" s="26"/>
    </row>
    <row r="16" spans="1:17" x14ac:dyDescent="0.25">
      <c r="C16" s="26"/>
    </row>
    <row r="17" spans="3:3" x14ac:dyDescent="0.25">
      <c r="C17" s="26"/>
    </row>
    <row r="18" spans="3:3" x14ac:dyDescent="0.25">
      <c r="C18" s="26"/>
    </row>
    <row r="19" spans="3:3" x14ac:dyDescent="0.25">
      <c r="C19" s="26"/>
    </row>
    <row r="20" spans="3:3" x14ac:dyDescent="0.25">
      <c r="C20" s="26"/>
    </row>
    <row r="21" spans="3:3" x14ac:dyDescent="0.25">
      <c r="C21" s="26"/>
    </row>
    <row r="22" spans="3:3" x14ac:dyDescent="0.25">
      <c r="C22" s="26"/>
    </row>
    <row r="23" spans="3:3" x14ac:dyDescent="0.25">
      <c r="C23" s="26"/>
    </row>
    <row r="24" spans="3:3" x14ac:dyDescent="0.25">
      <c r="C24" s="26"/>
    </row>
  </sheetData>
  <mergeCells count="1">
    <mergeCell ref="A1:K1"/>
  </mergeCells>
  <conditionalFormatting sqref="J3:J11">
    <cfRule type="expression" dxfId="2" priority="3">
      <formula>AND(OR(AND($K3="",NOW()&gt;$J3),$K3="NON"),$I3&lt;&gt;"")</formula>
    </cfRule>
    <cfRule type="expression" dxfId="1" priority="2">
      <formula>AND(OR($K3="OUI",NOW()&lt;=$J3),$J3&lt;&gt;"")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1">
      <formula1>ServiceLimite</formula1>
    </dataValidation>
    <dataValidation type="list" allowBlank="1" showInputMessage="1" showErrorMessage="1" sqref="K3:K11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EMreadonly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4</xdr:col>
                    <xdr:colOff>638175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zoomScale="70" zoomScaleNormal="70" workbookViewId="0">
      <selection activeCell="R42" sqref="R4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22"/>
  <sheetViews>
    <sheetView tabSelected="1" topLeftCell="B1" workbookViewId="0">
      <selection activeCell="M17" sqref="M17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4"/>
    <col min="9" max="9" width="60.7109375" style="37" customWidth="1"/>
    <col min="10" max="10" width="2.42578125" style="37" customWidth="1"/>
    <col min="13" max="13" width="60.7109375" customWidth="1"/>
    <col min="14" max="14" width="2.42578125" customWidth="1"/>
    <col min="15" max="15" width="11.42578125" customWidth="1"/>
    <col min="16" max="16" width="33.140625" bestFit="1" customWidth="1"/>
  </cols>
  <sheetData>
    <row r="1" spans="2:16" x14ac:dyDescent="0.25">
      <c r="K1" s="37"/>
    </row>
    <row r="2" spans="2:16" ht="15" customHeight="1" x14ac:dyDescent="0.25">
      <c r="B2" s="13" t="s">
        <v>3</v>
      </c>
      <c r="D2" s="13" t="s">
        <v>4</v>
      </c>
      <c r="F2" s="17" t="s">
        <v>7</v>
      </c>
    </row>
    <row r="3" spans="2:16" x14ac:dyDescent="0.25">
      <c r="B3" s="14"/>
      <c r="D3" s="14"/>
      <c r="F3" s="18"/>
      <c r="I3" s="38" t="s">
        <v>22</v>
      </c>
      <c r="J3" s="39"/>
      <c r="K3" s="45" t="s">
        <v>23</v>
      </c>
      <c r="M3" s="38" t="s">
        <v>39</v>
      </c>
      <c r="N3" s="39"/>
      <c r="O3" s="49" t="s">
        <v>23</v>
      </c>
    </row>
    <row r="4" spans="2:16" x14ac:dyDescent="0.25">
      <c r="B4" s="14" t="s">
        <v>0</v>
      </c>
      <c r="D4" s="16">
        <f ca="1">NOW()</f>
        <v>43704.043834606484</v>
      </c>
      <c r="F4" s="18" t="s">
        <v>5</v>
      </c>
      <c r="K4" s="40"/>
    </row>
    <row r="5" spans="2:16" x14ac:dyDescent="0.25">
      <c r="B5" s="14" t="s">
        <v>1</v>
      </c>
      <c r="D5" s="14"/>
      <c r="F5" s="18" t="s">
        <v>6</v>
      </c>
      <c r="I5" s="38" t="s">
        <v>24</v>
      </c>
      <c r="J5" s="39"/>
      <c r="K5" s="45" t="s">
        <v>23</v>
      </c>
      <c r="M5" s="38" t="s">
        <v>39</v>
      </c>
      <c r="N5" s="39"/>
      <c r="O5" s="48" t="s">
        <v>23</v>
      </c>
    </row>
    <row r="6" spans="2:16" x14ac:dyDescent="0.25">
      <c r="B6" s="15" t="s">
        <v>2</v>
      </c>
      <c r="D6" s="15"/>
      <c r="F6" s="19"/>
      <c r="K6" s="40"/>
    </row>
    <row r="7" spans="2:16" x14ac:dyDescent="0.25">
      <c r="I7" s="38" t="s">
        <v>25</v>
      </c>
      <c r="J7" s="39"/>
      <c r="K7" s="41" t="s">
        <v>23</v>
      </c>
    </row>
    <row r="8" spans="2:16" x14ac:dyDescent="0.25">
      <c r="B8" s="50"/>
      <c r="C8" s="51"/>
      <c r="D8" s="51"/>
      <c r="E8" s="51"/>
      <c r="F8" s="52"/>
    </row>
    <row r="9" spans="2:16" x14ac:dyDescent="0.25">
      <c r="B9" s="53"/>
      <c r="C9" s="54"/>
      <c r="D9" s="54"/>
      <c r="E9" s="54"/>
      <c r="F9" s="55"/>
      <c r="I9" s="46"/>
      <c r="K9" s="47"/>
      <c r="M9" s="42"/>
      <c r="N9" s="43"/>
      <c r="P9" s="44"/>
    </row>
    <row r="10" spans="2:16" x14ac:dyDescent="0.25">
      <c r="K10" s="37"/>
    </row>
    <row r="11" spans="2:16" x14ac:dyDescent="0.25">
      <c r="I11" s="46"/>
      <c r="K11" s="47"/>
      <c r="M11" s="42"/>
      <c r="N11" s="43"/>
    </row>
    <row r="12" spans="2:16" x14ac:dyDescent="0.25">
      <c r="D12" s="31"/>
    </row>
    <row r="14" spans="2:16" x14ac:dyDescent="0.25">
      <c r="D14" s="28">
        <v>414</v>
      </c>
    </row>
    <row r="15" spans="2:16" x14ac:dyDescent="0.25">
      <c r="D15" s="29">
        <v>415</v>
      </c>
    </row>
    <row r="16" spans="2:16" x14ac:dyDescent="0.25">
      <c r="D16" s="29">
        <v>416</v>
      </c>
    </row>
    <row r="17" spans="4:4" x14ac:dyDescent="0.25">
      <c r="D17" s="29">
        <v>417</v>
      </c>
    </row>
    <row r="18" spans="4:4" x14ac:dyDescent="0.25">
      <c r="D18" s="29">
        <v>418</v>
      </c>
    </row>
    <row r="19" spans="4:4" x14ac:dyDescent="0.25">
      <c r="D19" s="29">
        <v>437</v>
      </c>
    </row>
    <row r="20" spans="4:4" x14ac:dyDescent="0.25">
      <c r="D20" s="29">
        <v>439</v>
      </c>
    </row>
    <row r="21" spans="4:4" x14ac:dyDescent="0.25">
      <c r="D21" s="29">
        <v>477</v>
      </c>
    </row>
    <row r="22" spans="4:4" x14ac:dyDescent="0.25">
      <c r="D22" s="30">
        <v>478</v>
      </c>
    </row>
  </sheetData>
  <mergeCells count="1">
    <mergeCell ref="B8:F9"/>
  </mergeCells>
  <conditionalFormatting sqref="K7">
    <cfRule type="expression" dxfId="163" priority="8005">
      <formula>AND(OR(AND(#REF!="",$D$4&gt;#REF!),$M4="NON"),$K7&lt;&gt;"")</formula>
    </cfRule>
  </conditionalFormatting>
  <conditionalFormatting sqref="K5">
    <cfRule type="expression" dxfId="162" priority="8008">
      <formula>AND(OR($M3="OUI",$D$4&lt;#REF!),#REF!&lt;&gt;"")</formula>
    </cfRule>
  </conditionalFormatting>
  <conditionalFormatting sqref="K3">
    <cfRule type="expression" dxfId="161" priority="7">
      <formula>AND(OR($M1="OUI",$D$4&lt;#REF!),#REF!&lt;&gt;"")</formula>
    </cfRule>
  </conditionalFormatting>
  <conditionalFormatting sqref="O3">
    <cfRule type="expression" dxfId="159" priority="2">
      <formula>"'RECHERCHEV($G3;codeproduit;1;0)"</formula>
    </cfRule>
  </conditionalFormatting>
  <conditionalFormatting sqref="O5">
    <cfRule type="expression" dxfId="160" priority="1">
      <formula>AND(OR($M3="OUI",$D$4&lt;#REF!),#REF!&lt;&gt;"")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Suivi des Commandes</vt:lpstr>
      <vt:lpstr>Réglages</vt:lpstr>
      <vt:lpstr>codeproduit</vt:lpstr>
      <vt:lpstr>DATENOW</vt:lpstr>
      <vt:lpstr>KNservicelimité</vt:lpstr>
      <vt:lpstr>RESPECT_SL</vt:lpstr>
      <vt:lpstr>secuVO01384</vt:lpstr>
      <vt:lpstr>ServiceLimite</vt:lpstr>
      <vt:lpstr>STATSpage400</vt:lpstr>
      <vt:lpstr>'Suivi des Commandes'!Zone_d_impression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9702356P</cp:lastModifiedBy>
  <dcterms:created xsi:type="dcterms:W3CDTF">2019-02-18T10:43:32Z</dcterms:created>
  <dcterms:modified xsi:type="dcterms:W3CDTF">2019-08-26T23:11:02Z</dcterms:modified>
  <cp:category>COT Ligne C</cp:category>
</cp:coreProperties>
</file>