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theme/themeOverride1.xml" ContentType="application/vnd.openxmlformats-officedocument.themeOverride+xml"/>
  <Override PartName="/xl/drawings/drawing2.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theme/themeOverride2.xml" ContentType="application/vnd.openxmlformats-officedocument.themeOverrid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theme/themeOverride3.xml" ContentType="application/vnd.openxmlformats-officedocument.themeOverrid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theme/themeOverride4.xml" ContentType="application/vnd.openxmlformats-officedocument.themeOverrid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7571"/>
  <workbookPr/>
  <mc:AlternateContent xmlns:mc="http://schemas.openxmlformats.org/markup-compatibility/2006">
    <mc:Choice Requires="x15">
      <x15ac:absPath xmlns:x15ac="http://schemas.microsoft.com/office/spreadsheetml/2010/11/ac" url="C:\Users\Sostrene Grenes\Desktop\"/>
    </mc:Choice>
  </mc:AlternateContent>
  <bookViews>
    <workbookView xWindow="0" yWindow="0" windowWidth="28800" windowHeight="11850" activeTab="1"/>
  </bookViews>
  <sheets>
    <sheet name="IDdd" sheetId="13" r:id="rId1"/>
    <sheet name="Planning" sheetId="5" r:id="rId2"/>
    <sheet name="Récapitulatif" sheetId="18" r:id="rId3"/>
    <sheet name="Explication" sheetId="11" r:id="rId4"/>
    <sheet name="Trafic" sheetId="12" r:id="rId5"/>
    <sheet name="Feuille de présence" sheetId="14" r:id="rId6"/>
    <sheet name="Base" sheetId="16" state="hidden" r:id="rId7"/>
    <sheet name="Feuil1" sheetId="15" state="hidden" r:id="rId8"/>
  </sheets>
  <externalReferences>
    <externalReference r:id="rId9"/>
  </externalReferences>
  <definedNames>
    <definedName name="_xlnm._FilterDatabase" localSheetId="1" hidden="1">Planning!$A$21:$AW$29</definedName>
    <definedName name="Base">OFFSET(Base!$A$2:$E$2,,,COUNTA(Horaires))</definedName>
    <definedName name="Horaires">OFFSET(Base!$A$2,,,COUNTA(Base!$A:$A)-1)</definedName>
  </definedNames>
  <calcPr calcId="17102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H54" i="5" l="1"/>
  <c r="AI54" i="5"/>
  <c r="AJ54" i="5"/>
  <c r="AH56" i="5"/>
  <c r="AI56" i="5"/>
  <c r="AJ56" i="5"/>
  <c r="AH57" i="5"/>
  <c r="AI57" i="5"/>
  <c r="AJ57" i="5"/>
  <c r="AH58" i="5"/>
  <c r="AI58" i="5"/>
  <c r="AJ58" i="5"/>
  <c r="AJ53" i="5"/>
  <c r="AI53" i="5"/>
  <c r="AH53" i="5"/>
  <c r="AH44" i="5"/>
  <c r="AI44" i="5"/>
  <c r="AJ44" i="5"/>
  <c r="AH45" i="5"/>
  <c r="AI45" i="5"/>
  <c r="AJ45" i="5"/>
  <c r="AH46" i="5"/>
  <c r="AI46" i="5"/>
  <c r="AJ46" i="5"/>
  <c r="AH47" i="5"/>
  <c r="AI47" i="5"/>
  <c r="AJ47" i="5"/>
  <c r="AJ43" i="5"/>
  <c r="AI43" i="5"/>
  <c r="AH43" i="5"/>
  <c r="AH34" i="5"/>
  <c r="AI34" i="5"/>
  <c r="AJ34" i="5"/>
  <c r="AH36" i="5"/>
  <c r="AI36" i="5"/>
  <c r="AJ36" i="5"/>
  <c r="AH37" i="5"/>
  <c r="AI37" i="5"/>
  <c r="AJ37" i="5"/>
  <c r="AH38" i="5"/>
  <c r="AI38" i="5"/>
  <c r="AJ38" i="5"/>
  <c r="AJ33" i="5"/>
  <c r="AI33" i="5"/>
  <c r="AH33" i="5"/>
  <c r="AH24" i="5"/>
  <c r="AI24" i="5"/>
  <c r="AJ24" i="5"/>
  <c r="AH25" i="5"/>
  <c r="AI25" i="5"/>
  <c r="AJ25" i="5"/>
  <c r="AH27" i="5"/>
  <c r="AI27" i="5"/>
  <c r="AJ27" i="5"/>
  <c r="AH28" i="5"/>
  <c r="AI28" i="5"/>
  <c r="AJ28" i="5"/>
  <c r="AJ23" i="5"/>
  <c r="AI23" i="5"/>
  <c r="AH23" i="5"/>
  <c r="AH17" i="5"/>
  <c r="AI17" i="5"/>
  <c r="AJ17" i="5"/>
  <c r="AH18" i="5"/>
  <c r="AI18" i="5"/>
  <c r="AJ18" i="5"/>
  <c r="AH16" i="5"/>
  <c r="AI16" i="5"/>
  <c r="AJ16" i="5"/>
  <c r="AH14" i="5"/>
  <c r="AI14" i="5"/>
  <c r="AJ14" i="5"/>
  <c r="AJ13" i="5"/>
  <c r="AI13" i="5"/>
  <c r="AH13" i="5"/>
  <c r="AC55" i="5"/>
  <c r="AD55" i="5"/>
  <c r="AE55" i="5"/>
  <c r="AC56" i="5"/>
  <c r="AD56" i="5"/>
  <c r="AE56" i="5"/>
  <c r="AC57" i="5"/>
  <c r="AD57" i="5"/>
  <c r="AE57" i="5"/>
  <c r="AC58" i="5"/>
  <c r="AD58" i="5"/>
  <c r="AE58" i="5"/>
  <c r="AE53" i="5"/>
  <c r="AD53" i="5"/>
  <c r="AC53" i="5"/>
  <c r="AC44" i="5"/>
  <c r="AD44" i="5"/>
  <c r="AE44" i="5"/>
  <c r="AC45" i="5"/>
  <c r="AD45" i="5"/>
  <c r="AE45" i="5"/>
  <c r="AC46" i="5"/>
  <c r="AD46" i="5"/>
  <c r="AE46" i="5"/>
  <c r="AC47" i="5"/>
  <c r="AD47" i="5"/>
  <c r="AE47" i="5"/>
  <c r="AE43" i="5"/>
  <c r="AD43" i="5"/>
  <c r="AC43" i="5"/>
  <c r="AC34" i="5"/>
  <c r="AD34" i="5"/>
  <c r="AE34" i="5"/>
  <c r="AC35" i="5"/>
  <c r="AD35" i="5"/>
  <c r="AE35" i="5"/>
  <c r="AC37" i="5"/>
  <c r="AD37" i="5"/>
  <c r="AE37" i="5"/>
  <c r="AC38" i="5"/>
  <c r="AD38" i="5"/>
  <c r="AE38" i="5"/>
  <c r="AE33" i="5"/>
  <c r="AD33" i="5"/>
  <c r="AC33" i="5"/>
  <c r="AC24" i="5"/>
  <c r="AD24" i="5"/>
  <c r="AE24" i="5"/>
  <c r="AC26" i="5"/>
  <c r="AD26" i="5"/>
  <c r="AE26" i="5"/>
  <c r="AC27" i="5"/>
  <c r="AD27" i="5"/>
  <c r="AE27" i="5"/>
  <c r="AC28" i="5"/>
  <c r="AD28" i="5"/>
  <c r="AE28" i="5"/>
  <c r="AE23" i="5"/>
  <c r="AD23" i="5"/>
  <c r="AC23" i="5"/>
  <c r="AC14" i="5"/>
  <c r="AD14" i="5"/>
  <c r="AE14" i="5"/>
  <c r="AC15" i="5"/>
  <c r="AD15" i="5"/>
  <c r="AE15" i="5"/>
  <c r="AC16" i="5"/>
  <c r="AD16" i="5"/>
  <c r="AE16" i="5"/>
  <c r="AC18" i="5"/>
  <c r="AD18" i="5"/>
  <c r="AE18" i="5"/>
  <c r="AE13" i="5"/>
  <c r="AD13" i="5"/>
  <c r="AC13" i="5"/>
  <c r="X54" i="5"/>
  <c r="Y54" i="5"/>
  <c r="Z54" i="5"/>
  <c r="X55" i="5"/>
  <c r="Y55" i="5"/>
  <c r="Z55" i="5"/>
  <c r="X56" i="5"/>
  <c r="Y56" i="5"/>
  <c r="Z56" i="5"/>
  <c r="X57" i="5"/>
  <c r="Y57" i="5"/>
  <c r="Z57" i="5"/>
  <c r="Z53" i="5"/>
  <c r="Y53" i="5"/>
  <c r="X53" i="5"/>
  <c r="X44" i="5"/>
  <c r="Y44" i="5"/>
  <c r="Z44" i="5"/>
  <c r="X45" i="5"/>
  <c r="Y45" i="5"/>
  <c r="Z45" i="5"/>
  <c r="X47" i="5"/>
  <c r="Y47" i="5"/>
  <c r="Z47" i="5"/>
  <c r="X48" i="5"/>
  <c r="Y48" i="5"/>
  <c r="Z48" i="5"/>
  <c r="Z43" i="5"/>
  <c r="Y43" i="5"/>
  <c r="X43" i="5"/>
  <c r="X34" i="5"/>
  <c r="Y34" i="5"/>
  <c r="Z34" i="5"/>
  <c r="X35" i="5"/>
  <c r="Y35" i="5"/>
  <c r="Z35" i="5"/>
  <c r="X37" i="5"/>
  <c r="Y37" i="5"/>
  <c r="Z37" i="5"/>
  <c r="X38" i="5"/>
  <c r="Y38" i="5"/>
  <c r="Z38" i="5"/>
  <c r="Z33" i="5"/>
  <c r="Y33" i="5"/>
  <c r="X33" i="5"/>
  <c r="X24" i="5"/>
  <c r="Y24" i="5"/>
  <c r="Z24" i="5"/>
  <c r="X25" i="5"/>
  <c r="Y25" i="5"/>
  <c r="Z25" i="5"/>
  <c r="X26" i="5"/>
  <c r="Y26" i="5"/>
  <c r="Z26" i="5"/>
  <c r="X27" i="5"/>
  <c r="Y27" i="5"/>
  <c r="Z27" i="5"/>
  <c r="Z23" i="5"/>
  <c r="Y23" i="5"/>
  <c r="X23" i="5"/>
  <c r="X14" i="5"/>
  <c r="Y14" i="5"/>
  <c r="Z14" i="5"/>
  <c r="X15" i="5"/>
  <c r="Y15" i="5"/>
  <c r="Z15" i="5"/>
  <c r="X17" i="5"/>
  <c r="Y17" i="5"/>
  <c r="Z17" i="5"/>
  <c r="X18" i="5"/>
  <c r="Y18" i="5"/>
  <c r="Z18" i="5"/>
  <c r="Z13" i="5"/>
  <c r="Y13" i="5"/>
  <c r="X13" i="5"/>
  <c r="S55" i="5"/>
  <c r="T55" i="5"/>
  <c r="U55" i="5"/>
  <c r="S56" i="5"/>
  <c r="T56" i="5"/>
  <c r="U56" i="5"/>
  <c r="S57" i="5"/>
  <c r="T57" i="5"/>
  <c r="U57" i="5"/>
  <c r="S58" i="5"/>
  <c r="T58" i="5"/>
  <c r="U58" i="5"/>
  <c r="U54" i="5"/>
  <c r="T54" i="5"/>
  <c r="S54" i="5"/>
  <c r="S45" i="5"/>
  <c r="T45" i="5"/>
  <c r="U45" i="5"/>
  <c r="S46" i="5"/>
  <c r="T46" i="5"/>
  <c r="U46" i="5"/>
  <c r="S47" i="5"/>
  <c r="T47" i="5"/>
  <c r="U47" i="5"/>
  <c r="S48" i="5"/>
  <c r="T48" i="5"/>
  <c r="U48" i="5"/>
  <c r="U44" i="5"/>
  <c r="T44" i="5"/>
  <c r="S44" i="5"/>
  <c r="S34" i="5"/>
  <c r="T34" i="5"/>
  <c r="U34" i="5"/>
  <c r="S35" i="5"/>
  <c r="T35" i="5"/>
  <c r="U35" i="5"/>
  <c r="S36" i="5"/>
  <c r="T36" i="5"/>
  <c r="U36" i="5"/>
  <c r="S38" i="5"/>
  <c r="T38" i="5"/>
  <c r="U38" i="5"/>
  <c r="U33" i="5"/>
  <c r="T33" i="5"/>
  <c r="S33" i="5"/>
  <c r="S25" i="5"/>
  <c r="T25" i="5"/>
  <c r="U25" i="5"/>
  <c r="S26" i="5"/>
  <c r="T26" i="5"/>
  <c r="U26" i="5"/>
  <c r="S27" i="5"/>
  <c r="T27" i="5"/>
  <c r="U27" i="5"/>
  <c r="S28" i="5"/>
  <c r="T28" i="5"/>
  <c r="U28" i="5"/>
  <c r="U24" i="5"/>
  <c r="T24" i="5"/>
  <c r="S24" i="5"/>
  <c r="S15" i="5"/>
  <c r="T15" i="5"/>
  <c r="U15" i="5"/>
  <c r="S16" i="5"/>
  <c r="T16" i="5"/>
  <c r="U16" i="5"/>
  <c r="S17" i="5"/>
  <c r="T17" i="5"/>
  <c r="U17" i="5"/>
  <c r="S13" i="5"/>
  <c r="T13" i="5"/>
  <c r="U13" i="5"/>
  <c r="U14" i="5"/>
  <c r="T14" i="5"/>
  <c r="S14" i="5"/>
  <c r="N54" i="5" l="1"/>
  <c r="O54" i="5"/>
  <c r="P54" i="5"/>
  <c r="N55" i="5"/>
  <c r="O55" i="5"/>
  <c r="P55" i="5"/>
  <c r="N56" i="5"/>
  <c r="O56" i="5"/>
  <c r="P56" i="5"/>
  <c r="N57" i="5"/>
  <c r="O57" i="5"/>
  <c r="P57" i="5"/>
  <c r="N58" i="5"/>
  <c r="O58" i="5"/>
  <c r="P58" i="5"/>
  <c r="N44" i="5"/>
  <c r="O44" i="5"/>
  <c r="P44" i="5"/>
  <c r="N45" i="5"/>
  <c r="O45" i="5"/>
  <c r="P45" i="5"/>
  <c r="N46" i="5"/>
  <c r="O46" i="5"/>
  <c r="P46" i="5"/>
  <c r="N48" i="5"/>
  <c r="O48" i="5"/>
  <c r="P48" i="5"/>
  <c r="P43" i="5"/>
  <c r="O43" i="5"/>
  <c r="N43" i="5"/>
  <c r="N34" i="5"/>
  <c r="O34" i="5"/>
  <c r="P34" i="5"/>
  <c r="N35" i="5"/>
  <c r="O35" i="5"/>
  <c r="P35" i="5"/>
  <c r="N36" i="5"/>
  <c r="O36" i="5"/>
  <c r="P36" i="5"/>
  <c r="N37" i="5"/>
  <c r="O37" i="5"/>
  <c r="P37" i="5"/>
  <c r="N38" i="5"/>
  <c r="O38" i="5"/>
  <c r="P38" i="5"/>
  <c r="N24" i="5"/>
  <c r="O24" i="5"/>
  <c r="P24" i="5"/>
  <c r="N25" i="5"/>
  <c r="O25" i="5"/>
  <c r="P25" i="5"/>
  <c r="N26" i="5"/>
  <c r="O26" i="5"/>
  <c r="P26" i="5"/>
  <c r="N27" i="5"/>
  <c r="O27" i="5"/>
  <c r="P27" i="5"/>
  <c r="P23" i="5"/>
  <c r="O23" i="5"/>
  <c r="N23" i="5"/>
  <c r="N14" i="5"/>
  <c r="O14" i="5"/>
  <c r="P14" i="5"/>
  <c r="N15" i="5"/>
  <c r="O15" i="5"/>
  <c r="P15" i="5"/>
  <c r="N16" i="5"/>
  <c r="O16" i="5"/>
  <c r="P16" i="5"/>
  <c r="N17" i="5"/>
  <c r="O17" i="5"/>
  <c r="P17" i="5"/>
  <c r="N18" i="5"/>
  <c r="O18" i="5"/>
  <c r="P18" i="5"/>
  <c r="I57" i="5"/>
  <c r="J57" i="5"/>
  <c r="K57" i="5"/>
  <c r="I54" i="5"/>
  <c r="J54" i="5"/>
  <c r="K54" i="5"/>
  <c r="I55" i="5"/>
  <c r="J55" i="5"/>
  <c r="K55" i="5"/>
  <c r="I56" i="5"/>
  <c r="J56" i="5"/>
  <c r="K56" i="5"/>
  <c r="K53" i="5"/>
  <c r="J53" i="5"/>
  <c r="I53" i="5"/>
  <c r="I44" i="5"/>
  <c r="J44" i="5"/>
  <c r="K44" i="5"/>
  <c r="I45" i="5"/>
  <c r="J45" i="5"/>
  <c r="K45" i="5"/>
  <c r="I46" i="5"/>
  <c r="J46" i="5"/>
  <c r="K46" i="5"/>
  <c r="I48" i="5"/>
  <c r="J48" i="5"/>
  <c r="K48" i="5"/>
  <c r="K43" i="5"/>
  <c r="J43" i="5"/>
  <c r="I43" i="5"/>
  <c r="I34" i="5"/>
  <c r="J34" i="5"/>
  <c r="K34" i="5"/>
  <c r="I35" i="5"/>
  <c r="J35" i="5"/>
  <c r="K35" i="5"/>
  <c r="I36" i="5"/>
  <c r="J36" i="5"/>
  <c r="K36" i="5"/>
  <c r="I38" i="5"/>
  <c r="J38" i="5"/>
  <c r="K38" i="5"/>
  <c r="K33" i="5"/>
  <c r="J33" i="5"/>
  <c r="I33" i="5"/>
  <c r="I24" i="5"/>
  <c r="J24" i="5"/>
  <c r="K24" i="5"/>
  <c r="I25" i="5"/>
  <c r="J25" i="5"/>
  <c r="K25" i="5"/>
  <c r="I26" i="5"/>
  <c r="J26" i="5"/>
  <c r="K26" i="5"/>
  <c r="I28" i="5"/>
  <c r="J28" i="5"/>
  <c r="K28" i="5"/>
  <c r="K23" i="5"/>
  <c r="J23" i="5"/>
  <c r="I23" i="5"/>
  <c r="K14" i="5"/>
  <c r="K15" i="5"/>
  <c r="K16" i="5"/>
  <c r="K17" i="5"/>
  <c r="J14" i="5"/>
  <c r="J15" i="5"/>
  <c r="J16" i="5"/>
  <c r="J17" i="5"/>
  <c r="I14" i="5"/>
  <c r="I15" i="5"/>
  <c r="I16" i="5"/>
  <c r="I17" i="5"/>
  <c r="K13" i="5"/>
  <c r="J13" i="5"/>
  <c r="I13" i="5"/>
  <c r="K31" i="11" l="1"/>
  <c r="J31" i="11"/>
  <c r="I31" i="11"/>
  <c r="H31" i="11"/>
  <c r="F31" i="15" l="1"/>
  <c r="E31" i="15"/>
  <c r="D31" i="15"/>
  <c r="C31" i="15"/>
  <c r="L13" i="5" l="1"/>
  <c r="AU55" i="5" l="1"/>
  <c r="A53" i="5" l="1"/>
  <c r="G53" i="5"/>
  <c r="L53" i="5"/>
  <c r="Q53" i="5"/>
  <c r="V53" i="5"/>
  <c r="AA53" i="5"/>
  <c r="AF53" i="5"/>
  <c r="AK53" i="5"/>
  <c r="AP53" i="5"/>
  <c r="AU53" i="5"/>
  <c r="A54" i="5"/>
  <c r="A55" i="5" s="1"/>
  <c r="A56" i="5" s="1"/>
  <c r="A57" i="5" s="1"/>
  <c r="A58" i="5" s="1"/>
  <c r="A59" i="5" s="1"/>
  <c r="G54" i="5"/>
  <c r="L54" i="5"/>
  <c r="Q54" i="5"/>
  <c r="V54" i="5"/>
  <c r="AA54" i="5"/>
  <c r="AF54" i="5"/>
  <c r="AK54" i="5"/>
  <c r="AP54" i="5"/>
  <c r="AU54" i="5"/>
  <c r="G55" i="5"/>
  <c r="L55" i="5"/>
  <c r="Q55" i="5"/>
  <c r="V55" i="5"/>
  <c r="AA55" i="5"/>
  <c r="AF55" i="5"/>
  <c r="AK55" i="5"/>
  <c r="AP55" i="5"/>
  <c r="G56" i="5"/>
  <c r="L56" i="5"/>
  <c r="Q56" i="5"/>
  <c r="V56" i="5"/>
  <c r="AA56" i="5"/>
  <c r="AF56" i="5"/>
  <c r="AK56" i="5"/>
  <c r="AP56" i="5"/>
  <c r="AU56" i="5"/>
  <c r="G57" i="5"/>
  <c r="L57" i="5"/>
  <c r="Q57" i="5"/>
  <c r="V57" i="5"/>
  <c r="AA57" i="5"/>
  <c r="AF57" i="5"/>
  <c r="AK57" i="5"/>
  <c r="AP57" i="5"/>
  <c r="AU57" i="5"/>
  <c r="G58" i="5"/>
  <c r="L58" i="5"/>
  <c r="Q58" i="5"/>
  <c r="V58" i="5"/>
  <c r="AA58" i="5"/>
  <c r="AF58" i="5"/>
  <c r="AK58" i="5"/>
  <c r="AP58" i="5"/>
  <c r="AU58" i="5"/>
  <c r="G59" i="5"/>
  <c r="L59" i="5"/>
  <c r="Q59" i="5"/>
  <c r="V59" i="5"/>
  <c r="AA59" i="5"/>
  <c r="AV59" i="5" s="1"/>
  <c r="AF59" i="5"/>
  <c r="AK59" i="5"/>
  <c r="AU59" i="5"/>
  <c r="AV60" i="5"/>
  <c r="U51" i="5" l="1"/>
  <c r="AV57" i="5"/>
  <c r="AV55" i="5"/>
  <c r="AO51" i="5"/>
  <c r="F51" i="5"/>
  <c r="Z51" i="5"/>
  <c r="AV58" i="5"/>
  <c r="AV56" i="5"/>
  <c r="AV54" i="5"/>
  <c r="AJ51" i="5"/>
  <c r="P51" i="5"/>
  <c r="AT51" i="5"/>
  <c r="AE51" i="5"/>
  <c r="K51" i="5"/>
  <c r="AV53" i="5"/>
  <c r="V45" i="5"/>
  <c r="AV51" i="5" l="1"/>
  <c r="AW57" i="5" s="1"/>
  <c r="AF43" i="5"/>
  <c r="AF45" i="5"/>
  <c r="AF46" i="5"/>
  <c r="AF47" i="5"/>
  <c r="AF48" i="5"/>
  <c r="AK23" i="5"/>
  <c r="AK24" i="5"/>
  <c r="AK26" i="5"/>
  <c r="AK27" i="5"/>
  <c r="AK28" i="5"/>
  <c r="AW59" i="5" l="1"/>
  <c r="AW54" i="5"/>
  <c r="AW56" i="5"/>
  <c r="AW58" i="5"/>
  <c r="AW55" i="5"/>
  <c r="AW53" i="5"/>
  <c r="AP29" i="5"/>
  <c r="AV50" i="5" l="1"/>
  <c r="AU49" i="5"/>
  <c r="AK49" i="5"/>
  <c r="AF49" i="5"/>
  <c r="AA49" i="5"/>
  <c r="V49" i="5"/>
  <c r="Q49" i="5"/>
  <c r="L49" i="5"/>
  <c r="G49" i="5"/>
  <c r="AU48" i="5"/>
  <c r="AP48" i="5"/>
  <c r="AK48" i="5"/>
  <c r="AA48" i="5"/>
  <c r="V48" i="5"/>
  <c r="Q48" i="5"/>
  <c r="L48" i="5"/>
  <c r="G48" i="5"/>
  <c r="AU47" i="5"/>
  <c r="AP47" i="5"/>
  <c r="AK47" i="5"/>
  <c r="AA47" i="5"/>
  <c r="V47" i="5"/>
  <c r="Q47" i="5"/>
  <c r="L47" i="5"/>
  <c r="G47" i="5"/>
  <c r="AU46" i="5"/>
  <c r="AP46" i="5"/>
  <c r="AK46" i="5"/>
  <c r="AA46" i="5"/>
  <c r="V46" i="5"/>
  <c r="Q46" i="5"/>
  <c r="L46" i="5"/>
  <c r="G46" i="5"/>
  <c r="AU45" i="5"/>
  <c r="AP45" i="5"/>
  <c r="AK45" i="5"/>
  <c r="AA45" i="5"/>
  <c r="Q45" i="5"/>
  <c r="L45" i="5"/>
  <c r="G45" i="5"/>
  <c r="AU44" i="5"/>
  <c r="AP44" i="5"/>
  <c r="AK44" i="5"/>
  <c r="AF44" i="5"/>
  <c r="AE41" i="5" s="1"/>
  <c r="AA44" i="5"/>
  <c r="V44" i="5"/>
  <c r="Q44" i="5"/>
  <c r="L44" i="5"/>
  <c r="G44" i="5"/>
  <c r="AU43" i="5"/>
  <c r="AP43" i="5"/>
  <c r="AK43" i="5"/>
  <c r="AA43" i="5"/>
  <c r="V43" i="5"/>
  <c r="Q43" i="5"/>
  <c r="L43" i="5"/>
  <c r="G43" i="5"/>
  <c r="AU39" i="5"/>
  <c r="AP39" i="5"/>
  <c r="AK39" i="5"/>
  <c r="AF39" i="5"/>
  <c r="AA39" i="5"/>
  <c r="V39" i="5"/>
  <c r="Q39" i="5"/>
  <c r="L39" i="5"/>
  <c r="G39" i="5"/>
  <c r="AU38" i="5"/>
  <c r="AP38" i="5"/>
  <c r="AK38" i="5"/>
  <c r="AF38" i="5"/>
  <c r="AA38" i="5"/>
  <c r="V38" i="5"/>
  <c r="Q38" i="5"/>
  <c r="L38" i="5"/>
  <c r="G38" i="5"/>
  <c r="AU37" i="5"/>
  <c r="AP37" i="5"/>
  <c r="AK37" i="5"/>
  <c r="AF37" i="5"/>
  <c r="AA37" i="5"/>
  <c r="V37" i="5"/>
  <c r="Q37" i="5"/>
  <c r="L37" i="5"/>
  <c r="G37" i="5"/>
  <c r="AU36" i="5"/>
  <c r="AP36" i="5"/>
  <c r="AK36" i="5"/>
  <c r="AF36" i="5"/>
  <c r="AA36" i="5"/>
  <c r="V36" i="5"/>
  <c r="Q36" i="5"/>
  <c r="L36" i="5"/>
  <c r="G36" i="5"/>
  <c r="AU35" i="5"/>
  <c r="AP35" i="5"/>
  <c r="AK35" i="5"/>
  <c r="AF35" i="5"/>
  <c r="AA35" i="5"/>
  <c r="V35" i="5"/>
  <c r="Q35" i="5"/>
  <c r="L35" i="5"/>
  <c r="G35" i="5"/>
  <c r="AU34" i="5"/>
  <c r="AP34" i="5"/>
  <c r="AK34" i="5"/>
  <c r="AF34" i="5"/>
  <c r="AA34" i="5"/>
  <c r="V34" i="5"/>
  <c r="Q34" i="5"/>
  <c r="L34" i="5"/>
  <c r="G34" i="5"/>
  <c r="AU33" i="5"/>
  <c r="AP33" i="5"/>
  <c r="AK33" i="5"/>
  <c r="AF33" i="5"/>
  <c r="AA33" i="5"/>
  <c r="V33" i="5"/>
  <c r="Q33" i="5"/>
  <c r="L33" i="5"/>
  <c r="G33" i="5"/>
  <c r="AU29" i="5"/>
  <c r="AK29" i="5"/>
  <c r="AF29" i="5"/>
  <c r="AA29" i="5"/>
  <c r="V29" i="5"/>
  <c r="Q29" i="5"/>
  <c r="L29" i="5"/>
  <c r="G29" i="5"/>
  <c r="AU28" i="5"/>
  <c r="AP28" i="5"/>
  <c r="AF28" i="5"/>
  <c r="AA28" i="5"/>
  <c r="V28" i="5"/>
  <c r="Q28" i="5"/>
  <c r="L28" i="5"/>
  <c r="G28" i="5"/>
  <c r="AU27" i="5"/>
  <c r="AP27" i="5"/>
  <c r="AF27" i="5"/>
  <c r="AA27" i="5"/>
  <c r="V27" i="5"/>
  <c r="Q27" i="5"/>
  <c r="L27" i="5"/>
  <c r="G27" i="5"/>
  <c r="AU26" i="5"/>
  <c r="AP26" i="5"/>
  <c r="AF26" i="5"/>
  <c r="AA26" i="5"/>
  <c r="V26" i="5"/>
  <c r="Q26" i="5"/>
  <c r="L26" i="5"/>
  <c r="G26" i="5"/>
  <c r="AU25" i="5"/>
  <c r="AP25" i="5"/>
  <c r="AK25" i="5"/>
  <c r="AJ21" i="5" s="1"/>
  <c r="AF25" i="5"/>
  <c r="AA25" i="5"/>
  <c r="V25" i="5"/>
  <c r="Q25" i="5"/>
  <c r="L25" i="5"/>
  <c r="G25" i="5"/>
  <c r="AU24" i="5"/>
  <c r="AP24" i="5"/>
  <c r="AF24" i="5"/>
  <c r="AA24" i="5"/>
  <c r="V24" i="5"/>
  <c r="Q24" i="5"/>
  <c r="L24" i="5"/>
  <c r="G24" i="5"/>
  <c r="AU23" i="5"/>
  <c r="AP23" i="5"/>
  <c r="AF23" i="5"/>
  <c r="AA23" i="5"/>
  <c r="V23" i="5"/>
  <c r="Q23" i="5"/>
  <c r="L23" i="5"/>
  <c r="G23" i="5"/>
  <c r="A23" i="5"/>
  <c r="A24" i="5" s="1"/>
  <c r="A25" i="5" s="1"/>
  <c r="A26" i="5" s="1"/>
  <c r="A27" i="5" s="1"/>
  <c r="A28" i="5" s="1"/>
  <c r="A29" i="5" s="1"/>
  <c r="A33" i="5" s="1"/>
  <c r="A34" i="5" s="1"/>
  <c r="A35" i="5" s="1"/>
  <c r="A36" i="5" s="1"/>
  <c r="A37" i="5" s="1"/>
  <c r="A38" i="5" s="1"/>
  <c r="A39" i="5" s="1"/>
  <c r="A43" i="5" s="1"/>
  <c r="A44" i="5" s="1"/>
  <c r="A45" i="5" s="1"/>
  <c r="A46" i="5" s="1"/>
  <c r="A47" i="5" s="1"/>
  <c r="A48" i="5" s="1"/>
  <c r="A49" i="5" s="1"/>
  <c r="AU19" i="5"/>
  <c r="AP19" i="5"/>
  <c r="AK19" i="5"/>
  <c r="AF19" i="5"/>
  <c r="AA19" i="5"/>
  <c r="V19" i="5"/>
  <c r="Q19" i="5"/>
  <c r="L19" i="5"/>
  <c r="G19" i="5"/>
  <c r="AU18" i="5"/>
  <c r="AP18" i="5"/>
  <c r="AK18" i="5"/>
  <c r="AF18" i="5"/>
  <c r="AA18" i="5"/>
  <c r="V18" i="5"/>
  <c r="Q18" i="5"/>
  <c r="L18" i="5"/>
  <c r="G18" i="5"/>
  <c r="AU17" i="5"/>
  <c r="AP17" i="5"/>
  <c r="AK17" i="5"/>
  <c r="AF17" i="5"/>
  <c r="AA17" i="5"/>
  <c r="V17" i="5"/>
  <c r="Q17" i="5"/>
  <c r="L17" i="5"/>
  <c r="G17" i="5"/>
  <c r="AU16" i="5"/>
  <c r="AP16" i="5"/>
  <c r="AK16" i="5"/>
  <c r="AF16" i="5"/>
  <c r="AA16" i="5"/>
  <c r="V16" i="5"/>
  <c r="Q16" i="5"/>
  <c r="L16" i="5"/>
  <c r="G16" i="5"/>
  <c r="AU15" i="5"/>
  <c r="AP15" i="5"/>
  <c r="AK15" i="5"/>
  <c r="AF15" i="5"/>
  <c r="AA15" i="5"/>
  <c r="V15" i="5"/>
  <c r="Q15" i="5"/>
  <c r="L15" i="5"/>
  <c r="G15" i="5"/>
  <c r="AU14" i="5"/>
  <c r="AP14" i="5"/>
  <c r="AK14" i="5"/>
  <c r="AF14" i="5"/>
  <c r="AA14" i="5"/>
  <c r="V14" i="5"/>
  <c r="Q14" i="5"/>
  <c r="L14" i="5"/>
  <c r="G14" i="5"/>
  <c r="AU13" i="5"/>
  <c r="AP13" i="5"/>
  <c r="AK13" i="5"/>
  <c r="AF13" i="5"/>
  <c r="AA13" i="5"/>
  <c r="V13" i="5"/>
  <c r="Q13" i="5"/>
  <c r="G13" i="5"/>
  <c r="AV29" i="5" l="1"/>
  <c r="AV19" i="5"/>
  <c r="AV39" i="5"/>
  <c r="AT31" i="5"/>
  <c r="AV49" i="5"/>
  <c r="AE21" i="5"/>
  <c r="AV28" i="5"/>
  <c r="AV27" i="5"/>
  <c r="AV48" i="5"/>
  <c r="AV38" i="5"/>
  <c r="AV43" i="5"/>
  <c r="AV33" i="5"/>
  <c r="AV18" i="5"/>
  <c r="AV46" i="5"/>
  <c r="AV26" i="5"/>
  <c r="AV36" i="5"/>
  <c r="AV16" i="5"/>
  <c r="AE11" i="5"/>
  <c r="AV13" i="5"/>
  <c r="AV23" i="5"/>
  <c r="AV37" i="5"/>
  <c r="AV47" i="5"/>
  <c r="AV17" i="5"/>
  <c r="K21" i="5"/>
  <c r="K11" i="5"/>
  <c r="AV44" i="5"/>
  <c r="AV15" i="5"/>
  <c r="AV14" i="5"/>
  <c r="Z41" i="5"/>
  <c r="F41" i="5"/>
  <c r="AV45" i="5"/>
  <c r="AV34" i="5"/>
  <c r="AV35" i="5"/>
  <c r="AV24" i="5"/>
  <c r="AV25" i="5"/>
  <c r="U21" i="5"/>
  <c r="U11" i="5"/>
  <c r="AO11" i="5"/>
  <c r="U31" i="5"/>
  <c r="AO41" i="5"/>
  <c r="P41" i="5"/>
  <c r="K31" i="5"/>
  <c r="AE31" i="5"/>
  <c r="F31" i="5"/>
  <c r="Z31" i="5"/>
  <c r="AT11" i="5"/>
  <c r="AT21" i="5"/>
  <c r="U41" i="5"/>
  <c r="AO31" i="5"/>
  <c r="F11" i="5"/>
  <c r="Z11" i="5"/>
  <c r="P11" i="5"/>
  <c r="P21" i="5"/>
  <c r="F21" i="5"/>
  <c r="Z21" i="5"/>
  <c r="AO21" i="5"/>
  <c r="P31" i="5"/>
  <c r="AJ41" i="5"/>
  <c r="K41" i="5"/>
  <c r="AT41" i="5"/>
  <c r="AJ11" i="5"/>
  <c r="AJ31" i="5"/>
  <c r="AV21" i="5" l="1"/>
  <c r="AW23" i="5" s="1"/>
  <c r="AV11" i="5"/>
  <c r="AV41" i="5"/>
  <c r="AW43" i="5" s="1"/>
  <c r="AV31" i="5"/>
  <c r="AW35" i="5" s="1"/>
  <c r="AW27" i="5" l="1"/>
  <c r="AW26" i="5"/>
  <c r="AW29" i="5"/>
  <c r="AW47" i="5"/>
  <c r="AW48" i="5"/>
  <c r="AW49" i="5"/>
  <c r="AW44" i="5"/>
  <c r="AW33" i="5"/>
  <c r="AW38" i="5"/>
  <c r="AW28" i="5"/>
  <c r="AW46" i="5"/>
  <c r="AW34" i="5"/>
  <c r="AW37" i="5"/>
  <c r="AW36" i="5"/>
  <c r="AW25" i="5"/>
  <c r="AW45" i="5"/>
  <c r="AW39" i="5"/>
  <c r="AW24" i="5"/>
  <c r="AW13" i="5"/>
  <c r="AW18" i="5"/>
  <c r="AW16" i="5"/>
  <c r="AW14" i="5"/>
  <c r="AW19" i="5"/>
  <c r="AW17" i="5"/>
  <c r="AW15" i="5"/>
</calcChain>
</file>

<file path=xl/sharedStrings.xml><?xml version="1.0" encoding="utf-8"?>
<sst xmlns="http://schemas.openxmlformats.org/spreadsheetml/2006/main" count="436" uniqueCount="151">
  <si>
    <t>TOTAL</t>
  </si>
  <si>
    <t>L</t>
  </si>
  <si>
    <t>M</t>
  </si>
  <si>
    <t>J</t>
  </si>
  <si>
    <t>V</t>
  </si>
  <si>
    <t>S</t>
  </si>
  <si>
    <t>D</t>
  </si>
  <si>
    <t>A</t>
  </si>
  <si>
    <t>AM</t>
  </si>
  <si>
    <t>PM</t>
  </si>
  <si>
    <t>B</t>
  </si>
  <si>
    <t>C</t>
  </si>
  <si>
    <t>Horaires magasin</t>
  </si>
  <si>
    <t>RM</t>
  </si>
  <si>
    <t>TM</t>
  </si>
  <si>
    <t>VM</t>
  </si>
  <si>
    <t>VC</t>
  </si>
  <si>
    <t>Amplitude ouverture (H)</t>
  </si>
  <si>
    <t>Strasbourg</t>
  </si>
  <si>
    <r>
      <t xml:space="preserve">Du lundi au samedi </t>
    </r>
    <r>
      <rPr>
        <b/>
        <sz val="11"/>
        <color theme="1"/>
        <rFont val="Calibri"/>
        <family val="2"/>
        <scheme val="minor"/>
      </rPr>
      <t>9h30-19h30</t>
    </r>
    <r>
      <rPr>
        <sz val="11"/>
        <color theme="1"/>
        <rFont val="Calibri"/>
        <family val="2"/>
        <scheme val="minor"/>
      </rPr>
      <t xml:space="preserve">
</t>
    </r>
  </si>
  <si>
    <t>Richard 39h</t>
  </si>
  <si>
    <t>Cyrielle 35h</t>
  </si>
  <si>
    <t>Charlotte 35h</t>
  </si>
  <si>
    <t>Laura 35h</t>
  </si>
  <si>
    <t>Nadège 35h</t>
  </si>
  <si>
    <t>Estelle 35h</t>
  </si>
  <si>
    <t>Cédric 35h</t>
  </si>
  <si>
    <t>Manon 15h</t>
  </si>
  <si>
    <t>Signature +
mention
lu et approuvé</t>
  </si>
  <si>
    <t>Jehane 20h</t>
  </si>
  <si>
    <t>LIVRAISON</t>
  </si>
  <si>
    <t>MERCHANDISING</t>
  </si>
  <si>
    <t>RESERVE</t>
  </si>
  <si>
    <t>ADMINISTRATIF</t>
  </si>
  <si>
    <t>A*</t>
  </si>
  <si>
    <t>Nom</t>
  </si>
  <si>
    <t>Prénom</t>
  </si>
  <si>
    <t>Date Anniversaire</t>
  </si>
  <si>
    <t>Poste</t>
  </si>
  <si>
    <t>Contrat</t>
  </si>
  <si>
    <t>Heure contractuelle</t>
  </si>
  <si>
    <t>Turpin</t>
  </si>
  <si>
    <t>Richard</t>
  </si>
  <si>
    <t>Responsable Magasin</t>
  </si>
  <si>
    <t>CDI</t>
  </si>
  <si>
    <t>39h</t>
  </si>
  <si>
    <t>Grosse</t>
  </si>
  <si>
    <t>Cyrielle</t>
  </si>
  <si>
    <t>Team Manager</t>
  </si>
  <si>
    <t>35h</t>
  </si>
  <si>
    <t>Courcy</t>
  </si>
  <si>
    <t>Charlotte</t>
  </si>
  <si>
    <t>Viseul Merchandiser</t>
  </si>
  <si>
    <t>Grunert</t>
  </si>
  <si>
    <t>Laura</t>
  </si>
  <si>
    <t xml:space="preserve">Michelutti </t>
  </si>
  <si>
    <t>Cédric</t>
  </si>
  <si>
    <t>Vendeur Conseil</t>
  </si>
  <si>
    <t>Estelle</t>
  </si>
  <si>
    <t>Smith</t>
  </si>
  <si>
    <t>Ruetsch</t>
  </si>
  <si>
    <t>Nadège</t>
  </si>
  <si>
    <t>Mabrouk</t>
  </si>
  <si>
    <t>Jehane</t>
  </si>
  <si>
    <t>20h</t>
  </si>
  <si>
    <t>Barthel</t>
  </si>
  <si>
    <t>Manon</t>
  </si>
  <si>
    <t>15h</t>
  </si>
  <si>
    <t>Réel</t>
  </si>
  <si>
    <t>Heure d'arrivée</t>
  </si>
  <si>
    <t>Heure de départ</t>
  </si>
  <si>
    <t>Heures 
supplémentaires</t>
  </si>
  <si>
    <t>Total
Heures</t>
  </si>
  <si>
    <t>Observations</t>
  </si>
  <si>
    <t>Signatures</t>
  </si>
  <si>
    <t>FICHE DE PRESENCE MENSUELLE</t>
  </si>
  <si>
    <t xml:space="preserve">Employé: </t>
  </si>
  <si>
    <t>Mois de:</t>
  </si>
  <si>
    <t>7h-11h/12-15h</t>
  </si>
  <si>
    <t>Equipe ouverture</t>
  </si>
  <si>
    <t>1er renfort</t>
  </si>
  <si>
    <t>2ème renfort</t>
  </si>
  <si>
    <t>11h-14h/15h-19h</t>
  </si>
  <si>
    <t>10-13h/14h-18h</t>
  </si>
  <si>
    <t>Equipe fermeture</t>
  </si>
  <si>
    <t>11h45-14h/15h-19h45</t>
  </si>
  <si>
    <t xml:space="preserve">• 10h00 à 12h00
       - Relève Caisse.
       - Réassort urgent.
       - Bougie/Serviette.
       - Food.
       - Travail réserve.
• 12h00 à 13h00
       - 2ème réassort magasin complet
       - Avec équipe ouverture de retour de pause
       - Optimisation dessous de table et réserve
• 14h00 à 18h00
       - Caisse
       - Réassort
       - Réserve
</t>
  </si>
  <si>
    <t xml:space="preserve">• 7h00 à 9h30 (ouverture) :
       - Réassort magasin.
       - Optimisation dessous de table.
       - Travail stock réserve vers Magasin.
• 9h30 à 11h00 :
       - Ouverture magasin.
       - Caisse.
       - Continuer réassort.
       - Optimisation réserve – livraison le   lendemain.
• 13h00 à 15h00
       - Caisse.
       - Réassort.
       - Réserve.
</t>
  </si>
  <si>
    <t xml:space="preserve">• 11h00 à 14h00
       - Relève Caisse.
       - Réassort urgent.
       - Bougie/Serviette.
       - Food.
       - Travail réserve.
• 13h00 à 14h00
       - Caisse
       - Continuer 2ème réassort magasin complet
       - Avec équipe ouverture de retour de pause
       - Optimisation dessous de table et réserve
• 15h00 à 19h00
       - Caisse
       - Réassort
       - Réserve
</t>
  </si>
  <si>
    <t xml:space="preserve">• 11h45 à 14h00
       - Relève Caisse.
       - Réassort urgent.
       - Bougie/Serviette.
       - Food.
       - Travail réserve.
• 13h00 à 14h00
       - Caisse
       - Continuer 2ème réassort magasin complet
       - Avec équipe ouverture de retour de pause + 2ème renfort
       - Optimisation dessous de table et réserve
• 15h00 à 19h45
       - Caisse
       - Réassort
       - Réserve
       - Fermeture magasin
</t>
  </si>
  <si>
    <t>Lundi</t>
  </si>
  <si>
    <t>9h30 - 10h30</t>
  </si>
  <si>
    <t>10h00 -10h30</t>
  </si>
  <si>
    <t>10h30 - 11h00</t>
  </si>
  <si>
    <t>11h00 - 11h30</t>
  </si>
  <si>
    <t>12h00 - 12h30</t>
  </si>
  <si>
    <t>12h30 - 13h00</t>
  </si>
  <si>
    <t>13h00 - 13h30</t>
  </si>
  <si>
    <t>13h30 - 14h00</t>
  </si>
  <si>
    <t>14h00- 14h30</t>
  </si>
  <si>
    <t>14h30 - 15h00</t>
  </si>
  <si>
    <t>15h00 - 15h30</t>
  </si>
  <si>
    <t>15h30 - 16h00</t>
  </si>
  <si>
    <t>16h00 - 16h30</t>
  </si>
  <si>
    <t>16h30 - 17h00</t>
  </si>
  <si>
    <t>17h00 - 17h30</t>
  </si>
  <si>
    <t>17h30 - 18h00</t>
  </si>
  <si>
    <t>18h00 - 18h30</t>
  </si>
  <si>
    <t>18h30 - 19h00</t>
  </si>
  <si>
    <t>19h00 - 19h30</t>
  </si>
  <si>
    <t>Total</t>
  </si>
  <si>
    <t>Ouverture</t>
  </si>
  <si>
    <t>Fermeture</t>
  </si>
  <si>
    <t>7h00-7h30</t>
  </si>
  <si>
    <t>7h30-8h00</t>
  </si>
  <si>
    <t>8h00-8h30</t>
  </si>
  <si>
    <t>8h30-9h00</t>
  </si>
  <si>
    <t>9h00-9h30</t>
  </si>
  <si>
    <t>11h45 - 12h00</t>
  </si>
  <si>
    <t>11h30 - 11h45</t>
  </si>
  <si>
    <t>19h30-19h45</t>
  </si>
  <si>
    <t>Horaires/Jours/Tâches
Responsable Magasin/Team manager/Visuel Merchandiser/Vendeur Conseil</t>
  </si>
  <si>
    <t>7h-11h/12h-15h</t>
  </si>
  <si>
    <t xml:space="preserve">• 7h00-9h30 :
       - Réception camion.
       - Déchargement palettes vers réserve.
       - Pointage palettes.
       - Traiter les palettes.
       - Préparer les samples pour les merch. 
       - Ranger call off en réserve.
• 9h30-11h00 :
       - Ouverture magasin.
       - Caisse.
       - Réassort magasin univers non concerné par Merch.
       - Aide préparation box dessous de table Merch.
• 12h00-15h00 :
       - Caisse.
       - Réassort.
       - Rangement réserve.
       - Aide Merch mis en rayon nouveautés. 
</t>
  </si>
  <si>
    <t>Equipe livraison
RM/TM/VC</t>
  </si>
  <si>
    <t>Equipe 
Merchandising</t>
  </si>
  <si>
    <t>8h-12h/13h-16h</t>
  </si>
  <si>
    <t>MARDI</t>
  </si>
  <si>
    <t>LUNDI
JEUDI
VENDREDI
SAMEDI</t>
  </si>
  <si>
    <t>1er renfort
2ème renfort
Equipe fermeture</t>
  </si>
  <si>
    <t>10h-13h/14h-18
11h45h-14h/15h-19h
11h45-14h/15h-19h45</t>
  </si>
  <si>
    <t xml:space="preserve">• Caisse
• Réassort magasin
• Aide Merch.
• Rangement réserve
• Fermeture magasin
</t>
  </si>
  <si>
    <t xml:space="preserve">
• Merchandising. 
• Stock sous table.
• Communication avec VC pour box stock sous table.
• Photos Nana
• Rangement ancien stock rack merch en réserve
</t>
  </si>
  <si>
    <t xml:space="preserve">• Analyse nouveautés.
• Merchandising. 
• Stock sous table.
• Communication avec VC pour box stock sous table.
• Rangement ancien stock rack merch en réserve
</t>
  </si>
  <si>
    <t>Equipe du matin
1er renfort
2ème renfort
Equipe fermeture</t>
  </si>
  <si>
    <t>9h15-12h/13h-17h15
10h-13h/14h-18
11h45h-14h/15h-19h
11h45-14h/15h-19h45</t>
  </si>
  <si>
    <t xml:space="preserve">• 7h00-9h15 temps purement merch.
• Après ouverture le merch continu.
• Pas de RM/TM/VC avant 9h15 pour ouverture magasin.
• Caisse.
• Réassort.
• Aide merch stock.
• Rangement réserve.
</t>
  </si>
  <si>
    <t>MERCREDI</t>
  </si>
  <si>
    <r>
      <rPr>
        <b/>
        <sz val="14"/>
        <color theme="1"/>
        <rFont val="Calibri"/>
        <family val="2"/>
        <scheme val="minor"/>
      </rPr>
      <t xml:space="preserve">                                                                                               DESCRIPTIF
</t>
    </r>
    <r>
      <rPr>
        <sz val="14"/>
        <color theme="1"/>
        <rFont val="Calibri"/>
        <family val="2"/>
        <scheme val="minor"/>
      </rPr>
      <t xml:space="preserve">
         • Lundi, Jeudi, Vendredi et samedi une première équipe vient à 7h pour préparer le magasin en faisant un réassort complet. 
         • 3 équipes commencent plus tard (10h/11h/11h45) pour continuer le travail commencé par l’équipe d’ouverture (caisse, réassort, travail réserve).
         • Le but étant qu’à partir de 10h, il y ait toujours deux équipes en surface de vente/réserve.
         • Le lundi et le samedi, une personne est détachée toute la journée en réserve pour l’optimiser en vue de la livraison de mardi matin. 
         • Le mardi et mercredi sont à traiter différemment dû à la livraison et au merchandising. 
         • Le mardi une équipe vient à 7h pour s’occuper de la livraison ainsi que de la préparation des samples pour les visuel merch. Cette même équipe s’occupe de ranger les nouveautés ainsi que les produits call off en réserve. Une deuxième équipe vient à 10h pour l’encaissement, le réassort magasin ainsi que pour aider les merchs dans la mise en place des nouveautés et stock sous table.
         • Le mercredi matin avant ouverture est consacré uniquement au merchandising. De 7h00 à 9h15 les merchs sont seules pour se concentrer au maximum sur le mise en place des nouveautés. Une troisième personne vient à 9h15 pour ouvrir le magasin et encaisser. Jusqu’à la venue des équipes de 10h/11h/11h45 qui s’occupent de l’encaissement, du réassort, de l’aide merch et du rangement réserve. 
         • Le lundi, après réassort magasin, est réservé aux tâches administratives (RM ou TM) :
                  - Remise en banque (à prévoir plusieurs fois par semaine si besoin).
                  - Fin de mois.
                  - Planning.
                  - Défectueux.
                  - Retrait de la vente.
                  - Commande.
                  - Mail.
                  - Etat préparatoire.
</t>
    </r>
  </si>
  <si>
    <t>Horaires</t>
  </si>
  <si>
    <t>PLANNING TYPE (A,B,C,D,A*)</t>
  </si>
  <si>
    <t>7h</t>
  </si>
  <si>
    <t>8h</t>
  </si>
  <si>
    <t>10h</t>
  </si>
  <si>
    <t>11h</t>
  </si>
  <si>
    <t>ARRIVE</t>
  </si>
  <si>
    <t>DEPART</t>
  </si>
  <si>
    <t>18h</t>
  </si>
  <si>
    <t>19h</t>
  </si>
  <si>
    <t>19h45</t>
  </si>
  <si>
    <t>11h45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</si>
</sst>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64" formatCode="0.0%"/>
    <numFmt numFmtId="165" formatCode="[$-40C]0.00"/>
    <numFmt numFmtId="166" formatCode="[$-40C]0"/>
    <numFmt numFmtId="167" formatCode="[$-40C]General"/>
    <numFmt numFmtId="168" formatCode="#,##0.00&quot; &quot;[$€-40C];[Red]&quot;-&quot;#,##0.00&quot; &quot;[$€-40C]"/>
    <numFmt numFmtId="169" formatCode="[$-40C]0.0"/>
    <numFmt numFmtId="170" formatCode="0.0"/>
    <numFmt numFmtId="171" formatCode="yyyy\-mm\-dd\ h:mm"/>
  </numFmts>
  <fonts count="36">
    <font>
      <sz val="11"/>
      <color theme="1"/>
      <name val="Calibri"/>
      <family val="2"/>
      <scheme val="minor"/>
    </font>
    <font>
      <sz val="20"/>
      <color theme="1"/>
      <name val="Calibri"/>
      <family val="2"/>
      <scheme val="minor"/>
    </font>
    <font>
      <b/>
      <sz val="11"/>
      <color theme="1"/>
      <name val="Calibri"/>
      <family val="2"/>
      <scheme val="minor"/>
    </font>
    <font>
      <b/>
      <sz val="12"/>
      <color theme="1"/>
      <name val="Calibri"/>
      <family val="2"/>
      <scheme val="minor"/>
    </font>
    <font>
      <sz val="14"/>
      <color theme="1"/>
      <name val="Calibri"/>
      <family val="2"/>
      <scheme val="minor"/>
    </font>
    <font>
      <b/>
      <sz val="20"/>
      <color theme="0"/>
      <name val="Calibri"/>
      <family val="2"/>
      <scheme val="minor"/>
    </font>
    <font>
      <sz val="8"/>
      <color rgb="FFFF0000"/>
      <name val="Arial"/>
      <family val="2"/>
    </font>
    <font>
      <sz val="8"/>
      <color rgb="FF00B050"/>
      <name val="Arial1"/>
    </font>
    <font>
      <sz val="8"/>
      <color rgb="FFFF0000"/>
      <name val="Arial1"/>
    </font>
    <font>
      <sz val="11"/>
      <color theme="1"/>
      <name val="Arial"/>
      <family val="2"/>
    </font>
    <font>
      <sz val="11"/>
      <color rgb="FFFF0000"/>
      <name val="Arial"/>
      <family val="2"/>
    </font>
    <font>
      <sz val="11"/>
      <color rgb="FF000000"/>
      <name val="Calibri"/>
      <family val="2"/>
    </font>
    <font>
      <b/>
      <i/>
      <sz val="16"/>
      <color theme="1"/>
      <name val="Arial"/>
      <family val="2"/>
    </font>
    <font>
      <b/>
      <i/>
      <u/>
      <sz val="11"/>
      <color theme="1"/>
      <name val="Arial"/>
      <family val="2"/>
    </font>
    <font>
      <sz val="8"/>
      <color rgb="FF000000"/>
      <name val="Arial1"/>
    </font>
    <font>
      <sz val="8"/>
      <color rgb="FF000000"/>
      <name val="Arial"/>
      <family val="2"/>
    </font>
    <font>
      <sz val="20"/>
      <color rgb="FF000000"/>
      <name val="Calibri1"/>
    </font>
    <font>
      <sz val="12"/>
      <color rgb="FF000000"/>
      <name val="Calibri1"/>
    </font>
    <font>
      <b/>
      <sz val="10"/>
      <color rgb="FF000000"/>
      <name val="Arial1"/>
    </font>
    <font>
      <b/>
      <sz val="7"/>
      <color rgb="FF000000"/>
      <name val="Arial1"/>
    </font>
    <font>
      <b/>
      <sz val="12"/>
      <color rgb="FF000000"/>
      <name val="Arial1"/>
    </font>
    <font>
      <b/>
      <sz val="10"/>
      <color rgb="FF000000"/>
      <name val="Book Antiqua"/>
      <family val="1"/>
    </font>
    <font>
      <sz val="11"/>
      <color rgb="FF000000"/>
      <name val="Calibri1"/>
    </font>
    <font>
      <b/>
      <sz val="8"/>
      <color rgb="FF000000"/>
      <name val="Arial1"/>
    </font>
    <font>
      <b/>
      <sz val="11"/>
      <color rgb="FF000000"/>
      <name val="Arial"/>
      <family val="2"/>
    </font>
    <font>
      <b/>
      <sz val="11"/>
      <color theme="1"/>
      <name val="Arial"/>
      <family val="2"/>
    </font>
    <font>
      <b/>
      <sz val="12"/>
      <color rgb="FFFF0000"/>
      <name val="Arial"/>
      <family val="2"/>
    </font>
    <font>
      <sz val="8"/>
      <color theme="1"/>
      <name val="Arial1"/>
    </font>
    <font>
      <sz val="8"/>
      <name val="Arial"/>
      <family val="2"/>
    </font>
    <font>
      <b/>
      <sz val="12"/>
      <color theme="1"/>
      <name val="Arial"/>
      <family val="2"/>
    </font>
    <font>
      <b/>
      <sz val="14"/>
      <color theme="1"/>
      <name val="Calibri"/>
      <family val="2"/>
      <scheme val="minor"/>
    </font>
    <font>
      <sz val="12"/>
      <color theme="1"/>
      <name val="Calibri"/>
      <family val="2"/>
      <scheme val="minor"/>
    </font>
    <font>
      <sz val="8"/>
      <color theme="1"/>
      <name val="Calibri"/>
      <family val="2"/>
      <scheme val="minor"/>
    </font>
    <font>
      <b/>
      <sz val="16"/>
      <color theme="1"/>
      <name val="Calibri"/>
      <family val="2"/>
      <scheme val="minor"/>
    </font>
    <font>
      <b/>
      <sz val="10"/>
      <color theme="0"/>
      <name val="Arial"/>
      <family val="2"/>
    </font>
    <font>
      <sz val="10"/>
      <color theme="0"/>
      <name val="Arial"/>
      <family val="2"/>
    </font>
  </fonts>
  <fills count="21">
    <fill>
      <patternFill patternType="none"/>
    </fill>
    <fill>
      <patternFill patternType="gray125"/>
    </fill>
    <fill>
      <patternFill patternType="solid">
        <fgColor rgb="FFFFFFFF"/>
        <bgColor rgb="FFFFFFFF"/>
      </patternFill>
    </fill>
    <fill>
      <patternFill patternType="solid">
        <fgColor theme="0" tint="-4.9989318521683403E-2"/>
        <bgColor indexed="64"/>
      </patternFill>
    </fill>
    <fill>
      <patternFill patternType="solid">
        <fgColor theme="4" tint="0.39997558519241921"/>
        <bgColor indexed="64"/>
      </patternFill>
    </fill>
    <fill>
      <patternFill patternType="solid">
        <fgColor rgb="FFFFFF00"/>
        <bgColor indexed="64"/>
      </patternFill>
    </fill>
    <fill>
      <patternFill patternType="solid">
        <fgColor theme="1" tint="0.14999847407452621"/>
        <bgColor indexed="64"/>
      </patternFill>
    </fill>
    <fill>
      <patternFill patternType="solid">
        <fgColor rgb="FFCCCCFF"/>
        <bgColor rgb="FFCCCCFF"/>
      </patternFill>
    </fill>
    <fill>
      <patternFill patternType="solid">
        <fgColor rgb="FFFFCC00"/>
        <bgColor rgb="FFFFCC00"/>
      </patternFill>
    </fill>
    <fill>
      <patternFill patternType="solid">
        <fgColor rgb="FFC0C0C0"/>
        <bgColor rgb="FFC0C0C0"/>
      </patternFill>
    </fill>
    <fill>
      <patternFill patternType="solid">
        <fgColor rgb="FF99CCFF"/>
        <bgColor rgb="FF99CCFF"/>
      </patternFill>
    </fill>
    <fill>
      <patternFill patternType="solid">
        <fgColor rgb="FF969696"/>
        <bgColor rgb="FF969696"/>
      </patternFill>
    </fill>
    <fill>
      <patternFill patternType="solid">
        <fgColor rgb="FFFF8080"/>
        <bgColor rgb="FFFF8080"/>
      </patternFill>
    </fill>
    <fill>
      <patternFill patternType="solid">
        <fgColor rgb="FF808080"/>
        <bgColor rgb="FF808080"/>
      </patternFill>
    </fill>
    <fill>
      <patternFill patternType="solid">
        <fgColor rgb="FF000000"/>
        <bgColor rgb="FF000000"/>
      </patternFill>
    </fill>
    <fill>
      <patternFill patternType="solid">
        <fgColor theme="0" tint="-0.499984740745262"/>
        <bgColor indexed="64"/>
      </patternFill>
    </fill>
    <fill>
      <patternFill patternType="solid">
        <fgColor theme="0" tint="-0.499984740745262"/>
        <bgColor rgb="FF969696"/>
      </patternFill>
    </fill>
    <fill>
      <patternFill patternType="solid">
        <fgColor rgb="FF92D050"/>
        <bgColor indexed="64"/>
      </patternFill>
    </fill>
    <fill>
      <patternFill patternType="solid">
        <fgColor rgb="FFFFC000"/>
        <bgColor indexed="64"/>
      </patternFill>
    </fill>
    <fill>
      <patternFill patternType="solid">
        <fgColor theme="0" tint="-0.249977111117893"/>
        <bgColor indexed="64"/>
      </patternFill>
    </fill>
    <fill>
      <patternFill patternType="solid">
        <fgColor theme="0"/>
        <bgColor indexed="64"/>
      </patternFill>
    </fill>
  </fills>
  <borders count="5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9">
    <xf numFmtId="0" fontId="0" fillId="0" borderId="0"/>
    <xf numFmtId="0" fontId="9" fillId="0" borderId="0"/>
    <xf numFmtId="0" fontId="10" fillId="0" borderId="0"/>
    <xf numFmtId="167" fontId="11" fillId="0" borderId="0"/>
    <xf numFmtId="0" fontId="12" fillId="0" borderId="0">
      <alignment horizontal="center"/>
    </xf>
    <xf numFmtId="0" fontId="12" fillId="0" borderId="0">
      <alignment horizontal="center" textRotation="90"/>
    </xf>
    <xf numFmtId="0" fontId="13" fillId="0" borderId="0"/>
    <xf numFmtId="168" fontId="13" fillId="0" borderId="0"/>
    <xf numFmtId="0" fontId="22" fillId="0" borderId="0" applyNumberFormat="0" applyBorder="0" applyProtection="0"/>
  </cellStyleXfs>
  <cellXfs count="241">
    <xf numFmtId="0" fontId="0" fillId="0" borderId="0" xfId="0"/>
    <xf numFmtId="167" fontId="14" fillId="0" borderId="8" xfId="3" applyFont="1" applyFill="1" applyBorder="1" applyAlignment="1" applyProtection="1">
      <alignment horizontal="center" vertical="center"/>
      <protection locked="0"/>
    </xf>
    <xf numFmtId="167" fontId="11" fillId="0" borderId="0" xfId="3" applyFont="1" applyFill="1" applyAlignment="1"/>
    <xf numFmtId="167" fontId="16" fillId="0" borderId="0" xfId="3" applyFont="1" applyFill="1" applyAlignment="1">
      <alignment horizontal="center"/>
    </xf>
    <xf numFmtId="167" fontId="17" fillId="0" borderId="0" xfId="3" applyFont="1" applyFill="1" applyAlignment="1">
      <alignment vertical="center"/>
    </xf>
    <xf numFmtId="165" fontId="14" fillId="0" borderId="8" xfId="3" applyNumberFormat="1" applyFont="1" applyFill="1" applyBorder="1" applyAlignment="1">
      <alignment horizontal="center" wrapText="1"/>
    </xf>
    <xf numFmtId="167" fontId="21" fillId="0" borderId="8" xfId="3" applyFont="1" applyFill="1" applyBorder="1" applyAlignment="1">
      <alignment horizontal="center"/>
    </xf>
    <xf numFmtId="2" fontId="15" fillId="0" borderId="8" xfId="8" applyNumberFormat="1" applyFont="1" applyFill="1" applyBorder="1" applyAlignment="1" applyProtection="1">
      <alignment horizontal="center" vertical="center"/>
      <protection locked="0"/>
    </xf>
    <xf numFmtId="1" fontId="15" fillId="0" borderId="8" xfId="8" applyNumberFormat="1" applyFont="1" applyFill="1" applyBorder="1" applyAlignment="1" applyProtection="1">
      <alignment horizontal="center" vertical="center"/>
      <protection locked="0"/>
    </xf>
    <xf numFmtId="167" fontId="14" fillId="9" borderId="8" xfId="3" applyFont="1" applyFill="1" applyBorder="1" applyAlignment="1">
      <alignment horizontal="center" vertical="center"/>
    </xf>
    <xf numFmtId="167" fontId="14" fillId="0" borderId="8" xfId="3" applyFont="1" applyFill="1" applyBorder="1" applyAlignment="1">
      <alignment horizontal="center" vertical="center"/>
    </xf>
    <xf numFmtId="167" fontId="15" fillId="0" borderId="8" xfId="3" applyFont="1" applyFill="1" applyBorder="1" applyAlignment="1">
      <alignment horizontal="center"/>
    </xf>
    <xf numFmtId="167" fontId="8" fillId="0" borderId="8" xfId="3" applyFont="1" applyFill="1" applyBorder="1" applyAlignment="1">
      <alignment horizontal="center" vertical="center"/>
    </xf>
    <xf numFmtId="167" fontId="23" fillId="2" borderId="8" xfId="3" applyFont="1" applyFill="1" applyBorder="1" applyAlignment="1">
      <alignment horizontal="center" vertical="center"/>
    </xf>
    <xf numFmtId="164" fontId="23" fillId="7" borderId="8" xfId="3" applyNumberFormat="1" applyFont="1" applyFill="1" applyBorder="1" applyAlignment="1">
      <alignment horizontal="center" vertical="center"/>
    </xf>
    <xf numFmtId="0" fontId="15" fillId="0" borderId="8" xfId="8" applyFont="1" applyFill="1" applyBorder="1" applyAlignment="1" applyProtection="1">
      <alignment horizontal="center" vertical="center"/>
      <protection locked="0"/>
    </xf>
    <xf numFmtId="167" fontId="15" fillId="0" borderId="8" xfId="3" applyFont="1" applyFill="1" applyBorder="1" applyAlignment="1">
      <alignment horizontal="center" vertical="center"/>
    </xf>
    <xf numFmtId="167" fontId="7" fillId="0" borderId="8" xfId="3" applyFont="1" applyFill="1" applyBorder="1" applyAlignment="1">
      <alignment horizontal="center" vertical="center"/>
    </xf>
    <xf numFmtId="167" fontId="11" fillId="13" borderId="8" xfId="3" applyFont="1" applyFill="1" applyBorder="1" applyAlignment="1"/>
    <xf numFmtId="167" fontId="6" fillId="0" borderId="8" xfId="3" applyFont="1" applyFill="1" applyBorder="1" applyAlignment="1">
      <alignment horizontal="center" vertical="center"/>
    </xf>
    <xf numFmtId="167" fontId="14" fillId="13" borderId="8" xfId="3" applyFont="1" applyFill="1" applyBorder="1" applyAlignment="1">
      <alignment horizontal="center" vertical="center"/>
    </xf>
    <xf numFmtId="167" fontId="11" fillId="14" borderId="0" xfId="3" applyFont="1" applyFill="1" applyAlignment="1"/>
    <xf numFmtId="167" fontId="11" fillId="2" borderId="0" xfId="3" applyFont="1" applyFill="1" applyAlignment="1"/>
    <xf numFmtId="167" fontId="21" fillId="2" borderId="8" xfId="3" applyFont="1" applyFill="1" applyBorder="1" applyAlignment="1">
      <alignment horizontal="center"/>
    </xf>
    <xf numFmtId="167" fontId="21" fillId="0" borderId="0" xfId="3" applyFont="1" applyFill="1" applyAlignment="1">
      <alignment horizontal="center"/>
    </xf>
    <xf numFmtId="167" fontId="11" fillId="0" borderId="9" xfId="3" applyFont="1" applyFill="1" applyBorder="1" applyAlignment="1"/>
    <xf numFmtId="167" fontId="11" fillId="0" borderId="10" xfId="3" applyFont="1" applyFill="1" applyBorder="1" applyAlignment="1"/>
    <xf numFmtId="167" fontId="11" fillId="0" borderId="11" xfId="3" applyFont="1" applyFill="1" applyBorder="1" applyAlignment="1"/>
    <xf numFmtId="167" fontId="14" fillId="0" borderId="0" xfId="3" applyFont="1" applyFill="1" applyAlignment="1">
      <alignment horizontal="center" vertical="center"/>
    </xf>
    <xf numFmtId="167" fontId="14" fillId="0" borderId="9" xfId="3" applyFont="1" applyFill="1" applyBorder="1" applyAlignment="1">
      <alignment horizontal="center" vertical="center"/>
    </xf>
    <xf numFmtId="167" fontId="14" fillId="0" borderId="10" xfId="3" applyFont="1" applyFill="1" applyBorder="1" applyAlignment="1">
      <alignment horizontal="center" vertical="center"/>
    </xf>
    <xf numFmtId="167" fontId="14" fillId="0" borderId="11" xfId="3" applyFont="1" applyFill="1" applyBorder="1" applyAlignment="1">
      <alignment horizontal="center" vertical="center"/>
    </xf>
    <xf numFmtId="167" fontId="23" fillId="0" borderId="0" xfId="3" applyFont="1" applyFill="1" applyAlignment="1">
      <alignment horizontal="center" vertical="center"/>
    </xf>
    <xf numFmtId="164" fontId="23" fillId="0" borderId="0" xfId="3" applyNumberFormat="1" applyFont="1" applyFill="1" applyAlignment="1">
      <alignment horizontal="center" vertical="center"/>
    </xf>
    <xf numFmtId="167" fontId="15" fillId="15" borderId="8" xfId="3" applyFont="1" applyFill="1" applyBorder="1" applyAlignment="1">
      <alignment horizontal="center" vertical="center"/>
    </xf>
    <xf numFmtId="167" fontId="15" fillId="15" borderId="8" xfId="3" applyFont="1" applyFill="1" applyBorder="1" applyAlignment="1">
      <alignment horizontal="center"/>
    </xf>
    <xf numFmtId="167" fontId="6" fillId="15" borderId="8" xfId="3" applyFont="1" applyFill="1" applyBorder="1" applyAlignment="1">
      <alignment horizontal="center" vertical="center"/>
    </xf>
    <xf numFmtId="167" fontId="14" fillId="15" borderId="8" xfId="3" applyFont="1" applyFill="1" applyBorder="1" applyAlignment="1">
      <alignment horizontal="center" vertical="center"/>
    </xf>
    <xf numFmtId="167" fontId="11" fillId="15" borderId="8" xfId="3" applyFont="1" applyFill="1" applyBorder="1" applyAlignment="1"/>
    <xf numFmtId="167" fontId="15" fillId="5" borderId="8" xfId="3" applyFont="1" applyFill="1" applyBorder="1" applyAlignment="1">
      <alignment horizontal="center" vertical="center"/>
    </xf>
    <xf numFmtId="167" fontId="14" fillId="5" borderId="8" xfId="3" applyFont="1" applyFill="1" applyBorder="1" applyAlignment="1">
      <alignment horizontal="center" vertical="center"/>
    </xf>
    <xf numFmtId="167" fontId="11" fillId="16" borderId="8" xfId="3" applyFont="1" applyFill="1" applyBorder="1" applyAlignment="1"/>
    <xf numFmtId="167" fontId="14" fillId="15" borderId="8" xfId="3" applyFont="1" applyFill="1" applyBorder="1" applyAlignment="1" applyProtection="1">
      <alignment horizontal="center" vertical="center"/>
      <protection locked="0"/>
    </xf>
    <xf numFmtId="167" fontId="15" fillId="13" borderId="8" xfId="3" applyFont="1" applyFill="1" applyBorder="1" applyAlignment="1">
      <alignment horizontal="center" vertical="center"/>
    </xf>
    <xf numFmtId="167" fontId="15" fillId="13" borderId="8" xfId="3" applyFont="1" applyFill="1" applyBorder="1" applyAlignment="1"/>
    <xf numFmtId="167" fontId="15" fillId="16" borderId="8" xfId="3" applyFont="1" applyFill="1" applyBorder="1" applyAlignment="1"/>
    <xf numFmtId="167" fontId="15" fillId="4" borderId="8" xfId="3" applyFont="1" applyFill="1" applyBorder="1" applyAlignment="1">
      <alignment horizontal="center" vertical="center"/>
    </xf>
    <xf numFmtId="1" fontId="15" fillId="0" borderId="8" xfId="3" applyNumberFormat="1" applyFont="1" applyFill="1" applyBorder="1" applyAlignment="1">
      <alignment horizontal="center" vertical="center"/>
    </xf>
    <xf numFmtId="1" fontId="15" fillId="5" borderId="8" xfId="8" applyNumberFormat="1" applyFont="1" applyFill="1" applyBorder="1" applyAlignment="1" applyProtection="1">
      <alignment horizontal="center" vertical="center"/>
      <protection locked="0"/>
    </xf>
    <xf numFmtId="167" fontId="15" fillId="5" borderId="8" xfId="3" applyFont="1" applyFill="1" applyBorder="1" applyAlignment="1">
      <alignment horizontal="center"/>
    </xf>
    <xf numFmtId="1" fontId="15" fillId="15" borderId="8" xfId="8" applyNumberFormat="1" applyFont="1" applyFill="1" applyBorder="1" applyAlignment="1" applyProtection="1">
      <alignment horizontal="center" vertical="center"/>
      <protection locked="0"/>
    </xf>
    <xf numFmtId="167" fontId="27" fillId="0" borderId="8" xfId="3" applyFont="1" applyFill="1" applyBorder="1" applyAlignment="1">
      <alignment horizontal="center" vertical="center"/>
    </xf>
    <xf numFmtId="167" fontId="7" fillId="15" borderId="8" xfId="3" applyFont="1" applyFill="1" applyBorder="1" applyAlignment="1">
      <alignment horizontal="center" vertical="center"/>
    </xf>
    <xf numFmtId="167" fontId="27" fillId="15" borderId="8" xfId="3" applyFont="1" applyFill="1" applyBorder="1" applyAlignment="1">
      <alignment horizontal="center" vertical="center"/>
    </xf>
    <xf numFmtId="167" fontId="28" fillId="0" borderId="8" xfId="3" applyFont="1" applyFill="1" applyBorder="1" applyAlignment="1">
      <alignment horizontal="center" vertical="center"/>
    </xf>
    <xf numFmtId="167" fontId="8" fillId="15" borderId="8" xfId="3" applyFont="1" applyFill="1" applyBorder="1" applyAlignment="1">
      <alignment horizontal="center" vertical="center"/>
    </xf>
    <xf numFmtId="167" fontId="14" fillId="17" borderId="8" xfId="3" applyFont="1" applyFill="1" applyBorder="1" applyAlignment="1">
      <alignment horizontal="center" vertical="center"/>
    </xf>
    <xf numFmtId="1" fontId="15" fillId="18" borderId="8" xfId="8" applyNumberFormat="1" applyFont="1" applyFill="1" applyBorder="1" applyAlignment="1" applyProtection="1">
      <alignment horizontal="center" vertical="center"/>
      <protection locked="0"/>
    </xf>
    <xf numFmtId="1" fontId="15" fillId="18" borderId="8" xfId="3" applyNumberFormat="1" applyFont="1" applyFill="1" applyBorder="1" applyAlignment="1">
      <alignment horizontal="center" vertical="center"/>
    </xf>
    <xf numFmtId="166" fontId="15" fillId="18" borderId="8" xfId="3" applyNumberFormat="1" applyFont="1" applyFill="1" applyBorder="1" applyAlignment="1">
      <alignment horizontal="center" vertical="center"/>
    </xf>
    <xf numFmtId="2" fontId="15" fillId="15" borderId="8" xfId="8" applyNumberFormat="1" applyFont="1" applyFill="1" applyBorder="1" applyAlignment="1" applyProtection="1">
      <alignment horizontal="center" vertical="center"/>
      <protection locked="0"/>
    </xf>
    <xf numFmtId="169" fontId="15" fillId="18" borderId="8" xfId="3" applyNumberFormat="1" applyFont="1" applyFill="1" applyBorder="1" applyAlignment="1">
      <alignment horizontal="center" vertical="center"/>
    </xf>
    <xf numFmtId="170" fontId="15" fillId="18" borderId="8" xfId="8" applyNumberFormat="1" applyFont="1" applyFill="1" applyBorder="1" applyAlignment="1" applyProtection="1">
      <alignment horizontal="center" vertical="center"/>
      <protection locked="0"/>
    </xf>
    <xf numFmtId="0" fontId="0" fillId="0" borderId="1" xfId="0" applyBorder="1" applyAlignment="1">
      <alignment horizontal="center" vertical="center"/>
    </xf>
    <xf numFmtId="0" fontId="0" fillId="0" borderId="0" xfId="0" applyAlignment="1">
      <alignment horizontal="center" vertical="center"/>
    </xf>
    <xf numFmtId="0" fontId="0" fillId="0" borderId="1" xfId="0" applyBorder="1" applyAlignment="1">
      <alignment horizontal="left" vertical="center"/>
    </xf>
    <xf numFmtId="0" fontId="0" fillId="0" borderId="27" xfId="0" applyBorder="1" applyAlignment="1">
      <alignment horizontal="left" vertical="center"/>
    </xf>
    <xf numFmtId="0" fontId="0" fillId="0" borderId="28" xfId="0" applyBorder="1" applyAlignment="1">
      <alignment horizontal="center" vertical="center"/>
    </xf>
    <xf numFmtId="0" fontId="0" fillId="0" borderId="29" xfId="0" applyBorder="1" applyAlignment="1">
      <alignment horizontal="left" vertical="center"/>
    </xf>
    <xf numFmtId="0" fontId="0" fillId="0" borderId="30" xfId="0" applyBorder="1" applyAlignment="1">
      <alignment horizontal="left" vertical="center"/>
    </xf>
    <xf numFmtId="0" fontId="0" fillId="0" borderId="30" xfId="0" applyBorder="1" applyAlignment="1">
      <alignment horizontal="center" vertical="center"/>
    </xf>
    <xf numFmtId="0" fontId="0" fillId="0" borderId="31" xfId="0" applyBorder="1" applyAlignment="1">
      <alignment horizontal="center" vertical="center"/>
    </xf>
    <xf numFmtId="0" fontId="0" fillId="0" borderId="32" xfId="0" applyBorder="1" applyAlignment="1">
      <alignment horizontal="left" vertical="center"/>
    </xf>
    <xf numFmtId="0" fontId="0" fillId="0" borderId="33" xfId="0" applyBorder="1" applyAlignment="1">
      <alignment horizontal="left" vertical="center"/>
    </xf>
    <xf numFmtId="0" fontId="0" fillId="0" borderId="33" xfId="0" applyBorder="1" applyAlignment="1">
      <alignment horizontal="center" vertical="center"/>
    </xf>
    <xf numFmtId="16" fontId="0" fillId="0" borderId="34" xfId="0" applyNumberFormat="1" applyBorder="1" applyAlignment="1">
      <alignment horizontal="center" vertical="center"/>
    </xf>
    <xf numFmtId="0" fontId="29" fillId="19" borderId="35" xfId="0" applyFont="1" applyFill="1" applyBorder="1" applyAlignment="1">
      <alignment horizontal="center" vertical="center"/>
    </xf>
    <xf numFmtId="0" fontId="29" fillId="19" borderId="36" xfId="0" applyFont="1" applyFill="1" applyBorder="1" applyAlignment="1">
      <alignment horizontal="center" vertical="center"/>
    </xf>
    <xf numFmtId="0" fontId="29" fillId="19" borderId="37" xfId="0" applyFont="1" applyFill="1" applyBorder="1" applyAlignment="1">
      <alignment horizontal="center" vertical="center"/>
    </xf>
    <xf numFmtId="16" fontId="0" fillId="0" borderId="28" xfId="0" applyNumberFormat="1" applyBorder="1" applyAlignment="1">
      <alignment horizontal="center" vertical="center"/>
    </xf>
    <xf numFmtId="16" fontId="0" fillId="0" borderId="31" xfId="0" applyNumberFormat="1" applyBorder="1" applyAlignment="1">
      <alignment horizontal="center" vertical="center"/>
    </xf>
    <xf numFmtId="0" fontId="0" fillId="0" borderId="25" xfId="0" applyBorder="1" applyAlignment="1">
      <alignment horizontal="center" vertical="center"/>
    </xf>
    <xf numFmtId="0" fontId="0" fillId="0" borderId="27" xfId="0" applyBorder="1" applyAlignment="1">
      <alignment horizontal="center" vertical="center"/>
    </xf>
    <xf numFmtId="0" fontId="2" fillId="0" borderId="29" xfId="0" applyFont="1" applyBorder="1" applyAlignment="1">
      <alignment horizontal="center" vertical="center"/>
    </xf>
    <xf numFmtId="0" fontId="0" fillId="0" borderId="26" xfId="0" applyBorder="1" applyAlignment="1">
      <alignment horizontal="center" vertical="center"/>
    </xf>
    <xf numFmtId="0" fontId="0" fillId="0" borderId="29" xfId="0" applyBorder="1" applyAlignment="1">
      <alignment horizontal="center" vertical="center"/>
    </xf>
    <xf numFmtId="0" fontId="2" fillId="0" borderId="31" xfId="0" applyFont="1" applyBorder="1" applyAlignment="1">
      <alignment horizontal="center" vertical="center"/>
    </xf>
    <xf numFmtId="0" fontId="2" fillId="0" borderId="41" xfId="0" applyFont="1" applyBorder="1" applyAlignment="1">
      <alignment horizontal="center" vertical="center"/>
    </xf>
    <xf numFmtId="0" fontId="2" fillId="0" borderId="42" xfId="0" applyFont="1" applyBorder="1" applyAlignment="1">
      <alignment horizontal="center" vertical="center"/>
    </xf>
    <xf numFmtId="0" fontId="2" fillId="0" borderId="43" xfId="0" applyFont="1" applyBorder="1" applyAlignment="1">
      <alignment horizontal="center" vertical="center"/>
    </xf>
    <xf numFmtId="0" fontId="0" fillId="0" borderId="38" xfId="0" applyBorder="1" applyAlignment="1">
      <alignment horizontal="center" vertical="center"/>
    </xf>
    <xf numFmtId="0" fontId="0" fillId="0" borderId="39" xfId="0" applyBorder="1" applyAlignment="1">
      <alignment horizontal="center" vertical="center"/>
    </xf>
    <xf numFmtId="0" fontId="0" fillId="0" borderId="40" xfId="0" applyBorder="1" applyAlignment="1">
      <alignment horizontal="center" vertical="center"/>
    </xf>
    <xf numFmtId="0" fontId="30" fillId="0" borderId="0" xfId="0" applyFont="1" applyAlignment="1">
      <alignment horizontal="center" vertical="center"/>
    </xf>
    <xf numFmtId="0" fontId="32" fillId="0" borderId="12" xfId="0" applyFont="1" applyBorder="1" applyAlignment="1">
      <alignment horizontal="center" vertical="center"/>
    </xf>
    <xf numFmtId="0" fontId="32" fillId="0" borderId="13" xfId="0" applyFont="1" applyBorder="1" applyAlignment="1">
      <alignment horizontal="center" vertical="center"/>
    </xf>
    <xf numFmtId="0" fontId="32" fillId="0" borderId="14" xfId="0" applyFont="1" applyBorder="1" applyAlignment="1">
      <alignment vertical="center" wrapText="1"/>
    </xf>
    <xf numFmtId="0" fontId="32" fillId="0" borderId="14" xfId="0" applyFont="1" applyBorder="1" applyAlignment="1">
      <alignment wrapText="1"/>
    </xf>
    <xf numFmtId="0" fontId="35" fillId="20" borderId="1" xfId="0" applyFont="1" applyFill="1" applyBorder="1" applyAlignment="1">
      <alignment horizontal="center" vertical="center"/>
    </xf>
    <xf numFmtId="0" fontId="34" fillId="20" borderId="0" xfId="0" applyFont="1" applyFill="1" applyBorder="1" applyAlignment="1">
      <alignment horizontal="center" vertical="center"/>
    </xf>
    <xf numFmtId="16" fontId="34" fillId="20" borderId="0" xfId="0" applyNumberFormat="1" applyFont="1" applyFill="1" applyBorder="1" applyAlignment="1">
      <alignment horizontal="center" vertical="center"/>
    </xf>
    <xf numFmtId="171" fontId="35" fillId="20" borderId="0" xfId="0" applyNumberFormat="1" applyFont="1" applyFill="1" applyBorder="1" applyAlignment="1">
      <alignment horizontal="center" vertical="center"/>
    </xf>
    <xf numFmtId="0" fontId="35" fillId="20" borderId="0" xfId="0" applyFont="1" applyFill="1" applyBorder="1" applyAlignment="1">
      <alignment horizontal="center" vertical="center"/>
    </xf>
    <xf numFmtId="0" fontId="34" fillId="20" borderId="1" xfId="0" applyFont="1" applyFill="1" applyBorder="1" applyAlignment="1">
      <alignment horizontal="center" vertical="center"/>
    </xf>
    <xf numFmtId="16" fontId="34" fillId="20" borderId="1" xfId="0" applyNumberFormat="1" applyFont="1" applyFill="1" applyBorder="1" applyAlignment="1">
      <alignment horizontal="center" vertical="center"/>
    </xf>
    <xf numFmtId="171" fontId="35" fillId="20" borderId="1" xfId="0" applyNumberFormat="1" applyFont="1" applyFill="1" applyBorder="1" applyAlignment="1">
      <alignment horizontal="center" vertical="center"/>
    </xf>
    <xf numFmtId="0" fontId="32" fillId="0" borderId="0" xfId="0" applyFont="1" applyBorder="1" applyAlignment="1">
      <alignment horizontal="center" vertical="center"/>
    </xf>
    <xf numFmtId="0" fontId="32" fillId="0" borderId="0" xfId="0" applyFont="1" applyBorder="1" applyAlignment="1">
      <alignment wrapText="1"/>
    </xf>
    <xf numFmtId="0" fontId="0" fillId="0" borderId="49" xfId="0" applyBorder="1" applyAlignment="1">
      <alignment horizontal="center" vertical="center" wrapText="1"/>
    </xf>
    <xf numFmtId="0" fontId="0" fillId="0" borderId="48" xfId="0" applyBorder="1" applyAlignment="1">
      <alignment horizontal="center" vertical="center"/>
    </xf>
    <xf numFmtId="0" fontId="0" fillId="0" borderId="50" xfId="0" applyBorder="1" applyAlignment="1">
      <alignment wrapText="1"/>
    </xf>
    <xf numFmtId="0" fontId="0" fillId="0" borderId="53" xfId="0" applyBorder="1" applyAlignment="1">
      <alignment horizontal="center" vertical="center" wrapText="1"/>
    </xf>
    <xf numFmtId="0" fontId="0" fillId="0" borderId="54" xfId="0" applyBorder="1" applyAlignment="1">
      <alignment horizontal="center" vertical="center" wrapText="1"/>
    </xf>
    <xf numFmtId="0" fontId="0" fillId="0" borderId="55" xfId="0" applyBorder="1" applyAlignment="1">
      <alignment wrapText="1"/>
    </xf>
    <xf numFmtId="0" fontId="0" fillId="0" borderId="12" xfId="0" applyBorder="1" applyAlignment="1">
      <alignment horizontal="center" vertical="center" wrapText="1"/>
    </xf>
    <xf numFmtId="0" fontId="0" fillId="0" borderId="13" xfId="0" applyBorder="1" applyAlignment="1">
      <alignment horizontal="center" vertical="center"/>
    </xf>
    <xf numFmtId="0" fontId="0" fillId="0" borderId="14" xfId="0" applyBorder="1" applyAlignment="1">
      <alignment wrapText="1"/>
    </xf>
    <xf numFmtId="0" fontId="0" fillId="0" borderId="13" xfId="0" applyBorder="1" applyAlignment="1">
      <alignment horizontal="center" vertical="center" wrapText="1"/>
    </xf>
    <xf numFmtId="0" fontId="3" fillId="3" borderId="1" xfId="0" applyFont="1" applyFill="1" applyBorder="1" applyAlignment="1">
      <alignment horizontal="center" vertical="center"/>
    </xf>
    <xf numFmtId="2" fontId="4" fillId="0" borderId="1" xfId="0" applyNumberFormat="1" applyFont="1" applyBorder="1" applyAlignment="1">
      <alignment horizontal="center" vertical="center"/>
    </xf>
    <xf numFmtId="0" fontId="0" fillId="0" borderId="1" xfId="0" applyBorder="1" applyAlignment="1">
      <alignment horizontal="center" vertical="center" wrapText="1"/>
    </xf>
    <xf numFmtId="0" fontId="0" fillId="0" borderId="1" xfId="0" applyBorder="1" applyAlignment="1">
      <alignment horizontal="center" vertical="center"/>
    </xf>
    <xf numFmtId="167" fontId="24" fillId="5" borderId="12" xfId="3" applyFont="1" applyFill="1" applyBorder="1" applyAlignment="1">
      <alignment horizontal="center" vertical="center"/>
    </xf>
    <xf numFmtId="0" fontId="25" fillId="5" borderId="13" xfId="0" applyFont="1" applyFill="1" applyBorder="1" applyAlignment="1">
      <alignment horizontal="center" vertical="center"/>
    </xf>
    <xf numFmtId="0" fontId="0" fillId="0" borderId="14" xfId="0" applyBorder="1" applyAlignment="1">
      <alignment horizontal="center" vertical="center"/>
    </xf>
    <xf numFmtId="167" fontId="24" fillId="17" borderId="12" xfId="3" applyFont="1" applyFill="1" applyBorder="1" applyAlignment="1">
      <alignment horizontal="center" vertical="center"/>
    </xf>
    <xf numFmtId="0" fontId="25" fillId="17" borderId="13" xfId="0" applyFont="1" applyFill="1" applyBorder="1" applyAlignment="1">
      <alignment horizontal="center" vertical="center"/>
    </xf>
    <xf numFmtId="0" fontId="2" fillId="0" borderId="14" xfId="0" applyFont="1" applyBorder="1" applyAlignment="1">
      <alignment horizontal="center" vertical="center"/>
    </xf>
    <xf numFmtId="167" fontId="24" fillId="4" borderId="12" xfId="3" applyFont="1" applyFill="1" applyBorder="1" applyAlignment="1">
      <alignment horizontal="center" vertical="center"/>
    </xf>
    <xf numFmtId="0" fontId="25" fillId="0" borderId="13" xfId="0" applyFont="1" applyBorder="1" applyAlignment="1">
      <alignment horizontal="center" vertical="center"/>
    </xf>
    <xf numFmtId="0" fontId="25" fillId="0" borderId="14" xfId="0" applyFont="1" applyBorder="1" applyAlignment="1">
      <alignment horizontal="center" vertical="center"/>
    </xf>
    <xf numFmtId="167" fontId="17" fillId="0" borderId="8" xfId="3" applyFont="1" applyFill="1" applyBorder="1" applyAlignment="1">
      <alignment horizontal="center" vertical="center"/>
    </xf>
    <xf numFmtId="167" fontId="24" fillId="18" borderId="12" xfId="3" applyFont="1" applyFill="1" applyBorder="1" applyAlignment="1">
      <alignment horizontal="center" vertical="center"/>
    </xf>
    <xf numFmtId="0" fontId="25" fillId="18" borderId="13" xfId="0" applyFont="1" applyFill="1" applyBorder="1" applyAlignment="1">
      <alignment horizontal="center" vertical="center"/>
    </xf>
    <xf numFmtId="0" fontId="25" fillId="18" borderId="14" xfId="0" applyFont="1" applyFill="1" applyBorder="1" applyAlignment="1">
      <alignment horizontal="center" vertical="center"/>
    </xf>
    <xf numFmtId="165" fontId="18" fillId="12" borderId="8" xfId="3" applyNumberFormat="1" applyFont="1" applyFill="1" applyBorder="1" applyAlignment="1">
      <alignment horizontal="center" vertical="center" wrapText="1"/>
    </xf>
    <xf numFmtId="167" fontId="19" fillId="9" borderId="8" xfId="3" applyFont="1" applyFill="1" applyBorder="1" applyAlignment="1">
      <alignment horizontal="center" vertical="center" wrapText="1"/>
    </xf>
    <xf numFmtId="165" fontId="19" fillId="0" borderId="8" xfId="3" applyNumberFormat="1" applyFont="1" applyFill="1" applyBorder="1" applyAlignment="1">
      <alignment horizontal="center" vertical="center"/>
    </xf>
    <xf numFmtId="165" fontId="19" fillId="0" borderId="8" xfId="3" applyNumberFormat="1" applyFont="1" applyFill="1" applyBorder="1" applyAlignment="1">
      <alignment horizontal="center" vertical="center" wrapText="1"/>
    </xf>
    <xf numFmtId="165" fontId="18" fillId="11" borderId="8" xfId="3" applyNumberFormat="1" applyFont="1" applyFill="1" applyBorder="1" applyAlignment="1">
      <alignment horizontal="center" vertical="center" wrapText="1"/>
    </xf>
    <xf numFmtId="0" fontId="5" fillId="6" borderId="2" xfId="0" applyFont="1" applyFill="1" applyBorder="1" applyAlignment="1">
      <alignment horizontal="center" vertical="center"/>
    </xf>
    <xf numFmtId="0" fontId="5" fillId="6" borderId="6" xfId="0" applyFont="1" applyFill="1" applyBorder="1" applyAlignment="1">
      <alignment horizontal="center" vertical="center"/>
    </xf>
    <xf numFmtId="0" fontId="5" fillId="6" borderId="3" xfId="0" applyFont="1" applyFill="1" applyBorder="1" applyAlignment="1">
      <alignment horizontal="center" vertical="center"/>
    </xf>
    <xf numFmtId="0" fontId="5" fillId="6" borderId="4" xfId="0" applyFont="1" applyFill="1" applyBorder="1" applyAlignment="1">
      <alignment horizontal="center" vertical="center"/>
    </xf>
    <xf numFmtId="0" fontId="5" fillId="6" borderId="7" xfId="0" applyFont="1" applyFill="1" applyBorder="1" applyAlignment="1">
      <alignment horizontal="center" vertical="center"/>
    </xf>
    <xf numFmtId="0" fontId="5" fillId="6" borderId="5" xfId="0" applyFont="1" applyFill="1" applyBorder="1" applyAlignment="1">
      <alignment horizontal="center" vertical="center"/>
    </xf>
    <xf numFmtId="0" fontId="1" fillId="0" borderId="2" xfId="0" applyFont="1" applyBorder="1" applyAlignment="1">
      <alignment horizontal="center"/>
    </xf>
    <xf numFmtId="0" fontId="1" fillId="0" borderId="6" xfId="0" applyFont="1" applyBorder="1" applyAlignment="1">
      <alignment horizontal="center"/>
    </xf>
    <xf numFmtId="0" fontId="1" fillId="0" borderId="3" xfId="0" applyFont="1" applyBorder="1" applyAlignment="1">
      <alignment horizontal="center"/>
    </xf>
    <xf numFmtId="0" fontId="1" fillId="0" borderId="4" xfId="0" applyFont="1" applyBorder="1" applyAlignment="1">
      <alignment horizontal="center"/>
    </xf>
    <xf numFmtId="0" fontId="1" fillId="0" borderId="7" xfId="0" applyFont="1" applyBorder="1" applyAlignment="1">
      <alignment horizontal="center"/>
    </xf>
    <xf numFmtId="0" fontId="1" fillId="0" borderId="5" xfId="0" applyFont="1" applyBorder="1" applyAlignment="1">
      <alignment horizontal="center"/>
    </xf>
    <xf numFmtId="167" fontId="18" fillId="2" borderId="8" xfId="3" applyFont="1" applyFill="1" applyBorder="1" applyAlignment="1">
      <alignment horizontal="center" vertical="center" wrapText="1"/>
    </xf>
    <xf numFmtId="165" fontId="18" fillId="8" borderId="8" xfId="3" applyNumberFormat="1" applyFont="1" applyFill="1" applyBorder="1" applyAlignment="1">
      <alignment horizontal="center" vertical="center" wrapText="1"/>
    </xf>
    <xf numFmtId="165" fontId="18" fillId="10" borderId="8" xfId="3" applyNumberFormat="1" applyFont="1" applyFill="1" applyBorder="1" applyAlignment="1">
      <alignment horizontal="center" vertical="center" wrapText="1"/>
    </xf>
    <xf numFmtId="0" fontId="26" fillId="2" borderId="8" xfId="0" applyFont="1" applyFill="1" applyBorder="1" applyAlignment="1">
      <alignment horizontal="center" vertical="center"/>
    </xf>
    <xf numFmtId="0" fontId="26" fillId="2" borderId="18" xfId="0" applyFont="1" applyFill="1" applyBorder="1" applyAlignment="1">
      <alignment horizontal="center" vertical="center"/>
    </xf>
    <xf numFmtId="0" fontId="26" fillId="2" borderId="19" xfId="0" applyFont="1" applyFill="1" applyBorder="1" applyAlignment="1">
      <alignment horizontal="center" vertical="center"/>
    </xf>
    <xf numFmtId="167" fontId="19" fillId="9" borderId="18" xfId="3" applyFont="1" applyFill="1" applyBorder="1" applyAlignment="1">
      <alignment horizontal="center" vertical="center" wrapText="1"/>
    </xf>
    <xf numFmtId="167" fontId="19" fillId="9" borderId="19" xfId="3" applyFont="1" applyFill="1" applyBorder="1" applyAlignment="1">
      <alignment horizontal="center" vertical="center" wrapText="1"/>
    </xf>
    <xf numFmtId="165" fontId="18" fillId="10" borderId="15" xfId="3" applyNumberFormat="1" applyFont="1" applyFill="1" applyBorder="1" applyAlignment="1">
      <alignment horizontal="center" vertical="center" wrapText="1"/>
    </xf>
    <xf numFmtId="165" fontId="18" fillId="10" borderId="16" xfId="3" applyNumberFormat="1" applyFont="1" applyFill="1" applyBorder="1" applyAlignment="1">
      <alignment horizontal="center" vertical="center" wrapText="1"/>
    </xf>
    <xf numFmtId="165" fontId="18" fillId="10" borderId="17" xfId="3" applyNumberFormat="1" applyFont="1" applyFill="1" applyBorder="1" applyAlignment="1">
      <alignment horizontal="center" vertical="center" wrapText="1"/>
    </xf>
    <xf numFmtId="165" fontId="18" fillId="11" borderId="15" xfId="3" applyNumberFormat="1" applyFont="1" applyFill="1" applyBorder="1" applyAlignment="1">
      <alignment horizontal="center" vertical="center" wrapText="1"/>
    </xf>
    <xf numFmtId="165" fontId="18" fillId="11" borderId="16" xfId="3" applyNumberFormat="1" applyFont="1" applyFill="1" applyBorder="1" applyAlignment="1">
      <alignment horizontal="center" vertical="center" wrapText="1"/>
    </xf>
    <xf numFmtId="165" fontId="18" fillId="11" borderId="17" xfId="3" applyNumberFormat="1" applyFont="1" applyFill="1" applyBorder="1" applyAlignment="1">
      <alignment horizontal="center" vertical="center" wrapText="1"/>
    </xf>
    <xf numFmtId="165" fontId="19" fillId="0" borderId="15" xfId="3" applyNumberFormat="1" applyFont="1" applyFill="1" applyBorder="1" applyAlignment="1">
      <alignment horizontal="center" vertical="center" wrapText="1"/>
    </xf>
    <xf numFmtId="165" fontId="19" fillId="0" borderId="17" xfId="3" applyNumberFormat="1" applyFont="1" applyFill="1" applyBorder="1" applyAlignment="1">
      <alignment horizontal="center" vertical="center" wrapText="1"/>
    </xf>
    <xf numFmtId="167" fontId="18" fillId="2" borderId="18" xfId="3" applyFont="1" applyFill="1" applyBorder="1" applyAlignment="1">
      <alignment horizontal="center" vertical="center" wrapText="1"/>
    </xf>
    <xf numFmtId="167" fontId="18" fillId="2" borderId="19" xfId="3" applyFont="1" applyFill="1" applyBorder="1" applyAlignment="1">
      <alignment horizontal="center" vertical="center" wrapText="1"/>
    </xf>
    <xf numFmtId="165" fontId="18" fillId="8" borderId="15" xfId="3" applyNumberFormat="1" applyFont="1" applyFill="1" applyBorder="1" applyAlignment="1">
      <alignment horizontal="center" vertical="center" wrapText="1"/>
    </xf>
    <xf numFmtId="165" fontId="18" fillId="8" borderId="16" xfId="3" applyNumberFormat="1" applyFont="1" applyFill="1" applyBorder="1" applyAlignment="1">
      <alignment horizontal="center" vertical="center" wrapText="1"/>
    </xf>
    <xf numFmtId="165" fontId="18" fillId="8" borderId="17" xfId="3" applyNumberFormat="1" applyFont="1" applyFill="1" applyBorder="1" applyAlignment="1">
      <alignment horizontal="center" vertical="center" wrapText="1"/>
    </xf>
    <xf numFmtId="165" fontId="19" fillId="0" borderId="15" xfId="3" applyNumberFormat="1" applyFont="1" applyFill="1" applyBorder="1" applyAlignment="1">
      <alignment horizontal="center" vertical="center"/>
    </xf>
    <xf numFmtId="165" fontId="19" fillId="0" borderId="17" xfId="3" applyNumberFormat="1" applyFont="1" applyFill="1" applyBorder="1" applyAlignment="1">
      <alignment horizontal="center" vertical="center"/>
    </xf>
    <xf numFmtId="165" fontId="18" fillId="12" borderId="15" xfId="3" applyNumberFormat="1" applyFont="1" applyFill="1" applyBorder="1" applyAlignment="1">
      <alignment horizontal="center" vertical="center" wrapText="1"/>
    </xf>
    <xf numFmtId="165" fontId="18" fillId="12" borderId="16" xfId="3" applyNumberFormat="1" applyFont="1" applyFill="1" applyBorder="1" applyAlignment="1">
      <alignment horizontal="center" vertical="center" wrapText="1"/>
    </xf>
    <xf numFmtId="165" fontId="18" fillId="12" borderId="17" xfId="3" applyNumberFormat="1" applyFont="1" applyFill="1" applyBorder="1" applyAlignment="1">
      <alignment horizontal="center" vertical="center" wrapText="1"/>
    </xf>
    <xf numFmtId="166" fontId="20" fillId="2" borderId="8" xfId="3" applyNumberFormat="1" applyFont="1" applyFill="1" applyBorder="1" applyAlignment="1">
      <alignment horizontal="center" vertical="center"/>
    </xf>
    <xf numFmtId="166" fontId="20" fillId="2" borderId="9" xfId="3" applyNumberFormat="1" applyFont="1" applyFill="1" applyBorder="1" applyAlignment="1">
      <alignment horizontal="center" vertical="center"/>
    </xf>
    <xf numFmtId="166" fontId="20" fillId="2" borderId="11" xfId="3" applyNumberFormat="1" applyFont="1" applyFill="1" applyBorder="1" applyAlignment="1">
      <alignment horizontal="center" vertical="center"/>
    </xf>
    <xf numFmtId="166" fontId="20" fillId="2" borderId="22" xfId="3" applyNumberFormat="1" applyFont="1" applyFill="1" applyBorder="1" applyAlignment="1">
      <alignment horizontal="center" vertical="center"/>
    </xf>
    <xf numFmtId="166" fontId="20" fillId="2" borderId="24" xfId="3" applyNumberFormat="1" applyFont="1" applyFill="1" applyBorder="1" applyAlignment="1">
      <alignment horizontal="center" vertical="center"/>
    </xf>
    <xf numFmtId="167" fontId="11" fillId="0" borderId="9" xfId="3" applyFont="1" applyFill="1" applyBorder="1" applyAlignment="1">
      <alignment horizontal="center" wrapText="1"/>
    </xf>
    <xf numFmtId="167" fontId="11" fillId="0" borderId="10" xfId="3" applyFont="1" applyFill="1" applyBorder="1" applyAlignment="1">
      <alignment horizontal="center" wrapText="1"/>
    </xf>
    <xf numFmtId="167" fontId="11" fillId="0" borderId="11" xfId="3" applyFont="1" applyFill="1" applyBorder="1" applyAlignment="1">
      <alignment horizontal="center" wrapText="1"/>
    </xf>
    <xf numFmtId="0" fontId="0" fillId="0" borderId="20" xfId="0" applyBorder="1" applyAlignment="1">
      <alignment horizontal="center" wrapText="1"/>
    </xf>
    <xf numFmtId="0" fontId="0" fillId="0" borderId="0" xfId="0" applyAlignment="1">
      <alignment horizontal="center" wrapText="1"/>
    </xf>
    <xf numFmtId="0" fontId="0" fillId="0" borderId="21" xfId="0" applyBorder="1" applyAlignment="1">
      <alignment horizontal="center" wrapText="1"/>
    </xf>
    <xf numFmtId="0" fontId="0" fillId="0" borderId="22" xfId="0" applyBorder="1" applyAlignment="1">
      <alignment horizontal="center" wrapText="1"/>
    </xf>
    <xf numFmtId="0" fontId="0" fillId="0" borderId="23" xfId="0" applyBorder="1" applyAlignment="1">
      <alignment horizontal="center" wrapText="1"/>
    </xf>
    <xf numFmtId="0" fontId="0" fillId="0" borderId="24" xfId="0" applyBorder="1" applyAlignment="1">
      <alignment horizontal="center" wrapText="1"/>
    </xf>
    <xf numFmtId="0" fontId="0" fillId="0" borderId="10" xfId="0" applyBorder="1" applyAlignment="1">
      <alignment horizontal="center" wrapText="1"/>
    </xf>
    <xf numFmtId="0" fontId="0" fillId="0" borderId="11" xfId="0" applyBorder="1" applyAlignment="1">
      <alignment horizontal="center" wrapText="1"/>
    </xf>
    <xf numFmtId="0" fontId="33" fillId="19" borderId="45" xfId="0" applyFont="1" applyFill="1" applyBorder="1" applyAlignment="1">
      <alignment horizontal="center" vertical="center"/>
    </xf>
    <xf numFmtId="0" fontId="33" fillId="19" borderId="47" xfId="0" applyFont="1" applyFill="1" applyBorder="1" applyAlignment="1">
      <alignment horizontal="center" vertical="center"/>
    </xf>
    <xf numFmtId="0" fontId="4" fillId="3" borderId="49" xfId="0" applyFont="1" applyFill="1" applyBorder="1" applyAlignment="1">
      <alignment vertical="top" wrapText="1"/>
    </xf>
    <xf numFmtId="0" fontId="0" fillId="3" borderId="48" xfId="0" applyFill="1" applyBorder="1" applyAlignment="1">
      <alignment vertical="top"/>
    </xf>
    <xf numFmtId="0" fontId="0" fillId="3" borderId="50" xfId="0" applyFill="1" applyBorder="1" applyAlignment="1">
      <alignment vertical="top"/>
    </xf>
    <xf numFmtId="0" fontId="0" fillId="3" borderId="51" xfId="0" applyFill="1" applyBorder="1" applyAlignment="1">
      <alignment vertical="top"/>
    </xf>
    <xf numFmtId="0" fontId="0" fillId="3" borderId="0" xfId="0" applyFill="1" applyBorder="1" applyAlignment="1">
      <alignment vertical="top"/>
    </xf>
    <xf numFmtId="0" fontId="0" fillId="3" borderId="52" xfId="0" applyFill="1" applyBorder="1" applyAlignment="1">
      <alignment vertical="top"/>
    </xf>
    <xf numFmtId="0" fontId="0" fillId="3" borderId="53" xfId="0" applyFill="1" applyBorder="1" applyAlignment="1">
      <alignment vertical="top"/>
    </xf>
    <xf numFmtId="0" fontId="0" fillId="3" borderId="54" xfId="0" applyFill="1" applyBorder="1" applyAlignment="1">
      <alignment vertical="top"/>
    </xf>
    <xf numFmtId="0" fontId="0" fillId="3" borderId="55" xfId="0" applyFill="1" applyBorder="1" applyAlignment="1">
      <alignment vertical="top"/>
    </xf>
    <xf numFmtId="0" fontId="25" fillId="19" borderId="25" xfId="0" applyFont="1" applyFill="1" applyBorder="1" applyAlignment="1">
      <alignment horizontal="center" vertical="center" wrapText="1"/>
    </xf>
    <xf numFmtId="0" fontId="25" fillId="19" borderId="44" xfId="0" applyFont="1" applyFill="1" applyBorder="1" applyAlignment="1">
      <alignment horizontal="center" vertical="center"/>
    </xf>
    <xf numFmtId="0" fontId="9" fillId="19" borderId="44" xfId="0" applyFont="1" applyFill="1" applyBorder="1" applyAlignment="1">
      <alignment horizontal="center" vertical="center"/>
    </xf>
    <xf numFmtId="0" fontId="9" fillId="19" borderId="26" xfId="0" applyFont="1" applyFill="1" applyBorder="1" applyAlignment="1">
      <alignment horizontal="center" vertical="center"/>
    </xf>
    <xf numFmtId="0" fontId="9" fillId="19" borderId="29" xfId="0" applyFont="1" applyFill="1" applyBorder="1" applyAlignment="1">
      <alignment horizontal="center" vertical="center"/>
    </xf>
    <xf numFmtId="0" fontId="9" fillId="19" borderId="30" xfId="0" applyFont="1" applyFill="1" applyBorder="1" applyAlignment="1">
      <alignment horizontal="center" vertical="center"/>
    </xf>
    <xf numFmtId="0" fontId="9" fillId="19" borderId="31" xfId="0" applyFont="1" applyFill="1" applyBorder="1" applyAlignment="1">
      <alignment horizontal="center" vertical="center"/>
    </xf>
    <xf numFmtId="0" fontId="33" fillId="19" borderId="45" xfId="0" applyFont="1" applyFill="1" applyBorder="1" applyAlignment="1">
      <alignment horizontal="center" vertical="center" wrapText="1"/>
    </xf>
    <xf numFmtId="0" fontId="33" fillId="19" borderId="46" xfId="0" applyFont="1" applyFill="1" applyBorder="1" applyAlignment="1"/>
    <xf numFmtId="0" fontId="33" fillId="19" borderId="47" xfId="0" applyFont="1" applyFill="1" applyBorder="1" applyAlignment="1"/>
    <xf numFmtId="0" fontId="33" fillId="19" borderId="46" xfId="0" applyFont="1" applyFill="1" applyBorder="1" applyAlignment="1">
      <alignment horizontal="center" vertical="center"/>
    </xf>
    <xf numFmtId="0" fontId="0" fillId="0" borderId="47" xfId="0" applyBorder="1" applyAlignment="1"/>
    <xf numFmtId="0" fontId="30" fillId="0" borderId="0" xfId="0" applyFont="1" applyAlignment="1">
      <alignment horizontal="center" vertical="center"/>
    </xf>
    <xf numFmtId="0" fontId="3" fillId="0" borderId="0" xfId="0" applyFont="1" applyAlignment="1">
      <alignment horizontal="left" vertical="center"/>
    </xf>
    <xf numFmtId="0" fontId="31" fillId="0" borderId="0" xfId="0" applyFont="1" applyAlignment="1">
      <alignment horizontal="left" vertical="center"/>
    </xf>
    <xf numFmtId="0" fontId="2" fillId="0" borderId="25" xfId="0" applyFont="1" applyBorder="1" applyAlignment="1">
      <alignment horizontal="center" vertical="center"/>
    </xf>
    <xf numFmtId="0" fontId="2" fillId="0" borderId="26" xfId="0" applyFont="1" applyBorder="1" applyAlignment="1">
      <alignment horizontal="center" vertical="center"/>
    </xf>
    <xf numFmtId="0" fontId="2" fillId="0" borderId="38" xfId="0" applyFont="1" applyBorder="1" applyAlignment="1">
      <alignment horizontal="center" vertical="center" wrapText="1"/>
    </xf>
    <xf numFmtId="0" fontId="2" fillId="0" borderId="40" xfId="0" applyFont="1" applyBorder="1" applyAlignment="1">
      <alignment horizontal="center" vertical="center"/>
    </xf>
    <xf numFmtId="167" fontId="14" fillId="4" borderId="8" xfId="3" applyFont="1" applyFill="1" applyBorder="1" applyAlignment="1">
      <alignment horizontal="center" vertical="center"/>
    </xf>
    <xf numFmtId="0" fontId="0" fillId="0" borderId="1" xfId="0" applyBorder="1"/>
    <xf numFmtId="0" fontId="0" fillId="0" borderId="28" xfId="0" applyBorder="1"/>
    <xf numFmtId="0" fontId="0" fillId="0" borderId="30" xfId="0" applyBorder="1"/>
    <xf numFmtId="0" fontId="0" fillId="0" borderId="31" xfId="0" applyBorder="1"/>
    <xf numFmtId="0" fontId="0" fillId="0" borderId="25" xfId="0" applyBorder="1"/>
    <xf numFmtId="0" fontId="0" fillId="0" borderId="44" xfId="0" applyBorder="1"/>
    <xf numFmtId="0" fontId="0" fillId="0" borderId="26" xfId="0" applyBorder="1"/>
    <xf numFmtId="0" fontId="0" fillId="0" borderId="27" xfId="0" applyBorder="1"/>
    <xf numFmtId="0" fontId="0" fillId="0" borderId="29" xfId="0" applyBorder="1"/>
    <xf numFmtId="0" fontId="3" fillId="0" borderId="49" xfId="0" applyFont="1" applyBorder="1" applyAlignment="1">
      <alignment horizontal="center" vertical="center"/>
    </xf>
    <xf numFmtId="0" fontId="2" fillId="19" borderId="35" xfId="0" applyFont="1" applyFill="1" applyBorder="1" applyAlignment="1">
      <alignment horizontal="center" vertical="center"/>
    </xf>
    <xf numFmtId="0" fontId="2" fillId="19" borderId="36" xfId="0" applyFont="1" applyFill="1" applyBorder="1" applyAlignment="1">
      <alignment horizontal="center" vertical="center"/>
    </xf>
    <xf numFmtId="0" fontId="2" fillId="19" borderId="37" xfId="0" applyFont="1" applyFill="1" applyBorder="1" applyAlignment="1">
      <alignment horizontal="center" vertical="center"/>
    </xf>
    <xf numFmtId="0" fontId="2" fillId="19" borderId="38" xfId="0" applyFont="1" applyFill="1" applyBorder="1" applyAlignment="1">
      <alignment horizontal="center" vertical="center"/>
    </xf>
    <xf numFmtId="0" fontId="2" fillId="19" borderId="39" xfId="0" applyFont="1" applyFill="1" applyBorder="1" applyAlignment="1">
      <alignment horizontal="center" vertical="center"/>
    </xf>
    <xf numFmtId="0" fontId="2" fillId="19" borderId="40" xfId="0" applyFont="1" applyFill="1" applyBorder="1" applyAlignment="1">
      <alignment horizontal="center" vertical="center"/>
    </xf>
  </cellXfs>
  <cellStyles count="9">
    <cellStyle name="ConditionalStyle_1" xfId="2"/>
    <cellStyle name="Excel Built-in Normal" xfId="3"/>
    <cellStyle name="Excel Built-in Normal 1" xfId="8"/>
    <cellStyle name="Heading" xfId="4"/>
    <cellStyle name="Heading1" xfId="5"/>
    <cellStyle name="Normal" xfId="0" builtinId="0"/>
    <cellStyle name="Normal 2" xfId="1"/>
    <cellStyle name="Result" xfId="6"/>
    <cellStyle name="Result2" xfId="7"/>
  </cellStyles>
  <dxfs count="285">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FF0000"/>
        <family val="2"/>
      </font>
    </dxf>
    <dxf>
      <font>
        <color rgb="FF00B050"/>
        <family val="2"/>
      </font>
    </dxf>
    <dxf>
      <font>
        <color rgb="FF00B050"/>
        <family val="2"/>
      </font>
    </dxf>
    <dxf>
      <font>
        <color rgb="FF00B050"/>
        <family val="2"/>
      </font>
    </dxf>
    <dxf>
      <font>
        <color rgb="FF00B050"/>
        <family val="2"/>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charts/_rels/chart1.xml.rels><?xml version="1.0" encoding="UTF-8" standalone="yes"?>
<Relationships xmlns="http://schemas.openxmlformats.org/package/2006/relationships"><Relationship Id="rId3" Type="http://schemas.openxmlformats.org/officeDocument/2006/relationships/themeOverride" Target="../theme/themeOverride1.xml"/><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3" Type="http://schemas.openxmlformats.org/officeDocument/2006/relationships/themeOverride" Target="../theme/themeOverride2.xml"/><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3" Type="http://schemas.openxmlformats.org/officeDocument/2006/relationships/themeOverride" Target="../theme/themeOverride3.xml"/><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3" Type="http://schemas.openxmlformats.org/officeDocument/2006/relationships/themeOverride" Target="../theme/themeOverride4.xml"/><Relationship Id="rId2" Type="http://schemas.microsoft.com/office/2011/relationships/chartColorStyle" Target="colors4.xml"/><Relationship Id="rId1" Type="http://schemas.microsoft.com/office/2011/relationships/chartStyle" Target="style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r>
              <a:rPr lang="fr-FR"/>
              <a:t>Couverture horaires</a:t>
            </a:r>
            <a:r>
              <a:rPr lang="fr-FR" baseline="0"/>
              <a:t> magasin</a:t>
            </a:r>
            <a:endParaRPr lang="fr-FR"/>
          </a:p>
        </c:rich>
      </c:tx>
      <c:overlay val="0"/>
      <c:spPr>
        <a:noFill/>
        <a:ln>
          <a:noFill/>
        </a:ln>
        <a:effectLst/>
      </c:spPr>
      <c:txPr>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endParaRPr lang="fr-FR"/>
        </a:p>
      </c:txPr>
    </c:title>
    <c:autoTitleDeleted val="0"/>
    <c:plotArea>
      <c:layout/>
      <c:lineChart>
        <c:grouping val="standard"/>
        <c:varyColors val="0"/>
        <c:ser>
          <c:idx val="0"/>
          <c:order val="0"/>
          <c:tx>
            <c:strRef>
              <c:f>Feuil1!$C$3</c:f>
              <c:strCache>
                <c:ptCount val="1"/>
                <c:pt idx="0">
                  <c:v>Ouverture</c:v>
                </c:pt>
              </c:strCache>
            </c:strRef>
          </c:tx>
          <c:spPr>
            <a:ln w="31750" cap="flat">
              <a:solidFill>
                <a:schemeClr val="accent1"/>
              </a:solidFill>
              <a:round/>
            </a:ln>
            <a:effectLst/>
          </c:spPr>
          <c:marker>
            <c:symbol val="none"/>
          </c:marker>
          <c:cat>
            <c:strRef>
              <c:f>Feuil1!$B$4:$B$30</c:f>
              <c:strCache>
                <c:ptCount val="27"/>
                <c:pt idx="0">
                  <c:v>7h00-7h30</c:v>
                </c:pt>
                <c:pt idx="1">
                  <c:v>7h30-8h00</c:v>
                </c:pt>
                <c:pt idx="2">
                  <c:v>8h00-8h30</c:v>
                </c:pt>
                <c:pt idx="3">
                  <c:v>8h30-9h00</c:v>
                </c:pt>
                <c:pt idx="4">
                  <c:v>9h00-9h30</c:v>
                </c:pt>
                <c:pt idx="5">
                  <c:v>9h30 - 10h30</c:v>
                </c:pt>
                <c:pt idx="6">
                  <c:v>10h00 -10h30</c:v>
                </c:pt>
                <c:pt idx="7">
                  <c:v>10h30 - 11h00</c:v>
                </c:pt>
                <c:pt idx="8">
                  <c:v>11h00 - 11h30</c:v>
                </c:pt>
                <c:pt idx="9">
                  <c:v>11h30 - 11h45</c:v>
                </c:pt>
                <c:pt idx="10">
                  <c:v>11h45 - 12h00</c:v>
                </c:pt>
                <c:pt idx="11">
                  <c:v>12h00 - 12h30</c:v>
                </c:pt>
                <c:pt idx="12">
                  <c:v>12h30 - 13h00</c:v>
                </c:pt>
                <c:pt idx="13">
                  <c:v>13h00 - 13h30</c:v>
                </c:pt>
                <c:pt idx="14">
                  <c:v>13h30 - 14h00</c:v>
                </c:pt>
                <c:pt idx="15">
                  <c:v>14h00- 14h30</c:v>
                </c:pt>
                <c:pt idx="16">
                  <c:v>14h30 - 15h00</c:v>
                </c:pt>
                <c:pt idx="17">
                  <c:v>15h00 - 15h30</c:v>
                </c:pt>
                <c:pt idx="18">
                  <c:v>15h30 - 16h00</c:v>
                </c:pt>
                <c:pt idx="19">
                  <c:v>16h00 - 16h30</c:v>
                </c:pt>
                <c:pt idx="20">
                  <c:v>16h30 - 17h00</c:v>
                </c:pt>
                <c:pt idx="21">
                  <c:v>17h00 - 17h30</c:v>
                </c:pt>
                <c:pt idx="22">
                  <c:v>17h30 - 18h00</c:v>
                </c:pt>
                <c:pt idx="23">
                  <c:v>18h00 - 18h30</c:v>
                </c:pt>
                <c:pt idx="24">
                  <c:v>18h30 - 19h00</c:v>
                </c:pt>
                <c:pt idx="25">
                  <c:v>19h00 - 19h30</c:v>
                </c:pt>
                <c:pt idx="26">
                  <c:v>19h30-19h45</c:v>
                </c:pt>
              </c:strCache>
            </c:strRef>
          </c:cat>
          <c:val>
            <c:numRef>
              <c:f>Feuil1!$C$4:$C$30</c:f>
              <c:numCache>
                <c:formatCode>General</c:formatCode>
                <c:ptCount val="27"/>
                <c:pt idx="0">
                  <c:v>1</c:v>
                </c:pt>
                <c:pt idx="1">
                  <c:v>1</c:v>
                </c:pt>
                <c:pt idx="2">
                  <c:v>1</c:v>
                </c:pt>
                <c:pt idx="3">
                  <c:v>1</c:v>
                </c:pt>
                <c:pt idx="4">
                  <c:v>1</c:v>
                </c:pt>
                <c:pt idx="5">
                  <c:v>1</c:v>
                </c:pt>
                <c:pt idx="6">
                  <c:v>1</c:v>
                </c:pt>
                <c:pt idx="7">
                  <c:v>1</c:v>
                </c:pt>
                <c:pt idx="10">
                  <c:v>1</c:v>
                </c:pt>
                <c:pt idx="11">
                  <c:v>1</c:v>
                </c:pt>
                <c:pt idx="12">
                  <c:v>1</c:v>
                </c:pt>
                <c:pt idx="13">
                  <c:v>1</c:v>
                </c:pt>
                <c:pt idx="14">
                  <c:v>1</c:v>
                </c:pt>
                <c:pt idx="15">
                  <c:v>1</c:v>
                </c:pt>
                <c:pt idx="16">
                  <c:v>1</c:v>
                </c:pt>
              </c:numCache>
            </c:numRef>
          </c:val>
          <c:smooth val="0"/>
          <c:extLst>
            <c:ext xmlns:c16="http://schemas.microsoft.com/office/drawing/2014/chart" uri="{C3380CC4-5D6E-409C-BE32-E72D297353CC}">
              <c16:uniqueId val="{00000000-8921-4C5D-BB0A-D9599082D645}"/>
            </c:ext>
          </c:extLst>
        </c:ser>
        <c:ser>
          <c:idx val="1"/>
          <c:order val="1"/>
          <c:tx>
            <c:strRef>
              <c:f>Feuil1!$D$3</c:f>
              <c:strCache>
                <c:ptCount val="1"/>
                <c:pt idx="0">
                  <c:v>1er renfort</c:v>
                </c:pt>
              </c:strCache>
            </c:strRef>
          </c:tx>
          <c:spPr>
            <a:ln w="31750" cap="rnd">
              <a:solidFill>
                <a:srgbClr val="00B050"/>
              </a:solidFill>
              <a:round/>
            </a:ln>
            <a:effectLst/>
          </c:spPr>
          <c:marker>
            <c:symbol val="none"/>
          </c:marker>
          <c:cat>
            <c:strRef>
              <c:f>Feuil1!$B$4:$B$30</c:f>
              <c:strCache>
                <c:ptCount val="27"/>
                <c:pt idx="0">
                  <c:v>7h00-7h30</c:v>
                </c:pt>
                <c:pt idx="1">
                  <c:v>7h30-8h00</c:v>
                </c:pt>
                <c:pt idx="2">
                  <c:v>8h00-8h30</c:v>
                </c:pt>
                <c:pt idx="3">
                  <c:v>8h30-9h00</c:v>
                </c:pt>
                <c:pt idx="4">
                  <c:v>9h00-9h30</c:v>
                </c:pt>
                <c:pt idx="5">
                  <c:v>9h30 - 10h30</c:v>
                </c:pt>
                <c:pt idx="6">
                  <c:v>10h00 -10h30</c:v>
                </c:pt>
                <c:pt idx="7">
                  <c:v>10h30 - 11h00</c:v>
                </c:pt>
                <c:pt idx="8">
                  <c:v>11h00 - 11h30</c:v>
                </c:pt>
                <c:pt idx="9">
                  <c:v>11h30 - 11h45</c:v>
                </c:pt>
                <c:pt idx="10">
                  <c:v>11h45 - 12h00</c:v>
                </c:pt>
                <c:pt idx="11">
                  <c:v>12h00 - 12h30</c:v>
                </c:pt>
                <c:pt idx="12">
                  <c:v>12h30 - 13h00</c:v>
                </c:pt>
                <c:pt idx="13">
                  <c:v>13h00 - 13h30</c:v>
                </c:pt>
                <c:pt idx="14">
                  <c:v>13h30 - 14h00</c:v>
                </c:pt>
                <c:pt idx="15">
                  <c:v>14h00- 14h30</c:v>
                </c:pt>
                <c:pt idx="16">
                  <c:v>14h30 - 15h00</c:v>
                </c:pt>
                <c:pt idx="17">
                  <c:v>15h00 - 15h30</c:v>
                </c:pt>
                <c:pt idx="18">
                  <c:v>15h30 - 16h00</c:v>
                </c:pt>
                <c:pt idx="19">
                  <c:v>16h00 - 16h30</c:v>
                </c:pt>
                <c:pt idx="20">
                  <c:v>16h30 - 17h00</c:v>
                </c:pt>
                <c:pt idx="21">
                  <c:v>17h00 - 17h30</c:v>
                </c:pt>
                <c:pt idx="22">
                  <c:v>17h30 - 18h00</c:v>
                </c:pt>
                <c:pt idx="23">
                  <c:v>18h00 - 18h30</c:v>
                </c:pt>
                <c:pt idx="24">
                  <c:v>18h30 - 19h00</c:v>
                </c:pt>
                <c:pt idx="25">
                  <c:v>19h00 - 19h30</c:v>
                </c:pt>
                <c:pt idx="26">
                  <c:v>19h30-19h45</c:v>
                </c:pt>
              </c:strCache>
            </c:strRef>
          </c:cat>
          <c:val>
            <c:numRef>
              <c:f>Feuil1!$D$4:$D$30</c:f>
              <c:numCache>
                <c:formatCode>General</c:formatCode>
                <c:ptCount val="27"/>
                <c:pt idx="6">
                  <c:v>2</c:v>
                </c:pt>
                <c:pt idx="7">
                  <c:v>2</c:v>
                </c:pt>
                <c:pt idx="8">
                  <c:v>2</c:v>
                </c:pt>
                <c:pt idx="9">
                  <c:v>2</c:v>
                </c:pt>
                <c:pt idx="10">
                  <c:v>2</c:v>
                </c:pt>
                <c:pt idx="11">
                  <c:v>2</c:v>
                </c:pt>
                <c:pt idx="12">
                  <c:v>2</c:v>
                </c:pt>
                <c:pt idx="14">
                  <c:v>2</c:v>
                </c:pt>
                <c:pt idx="15">
                  <c:v>2</c:v>
                </c:pt>
                <c:pt idx="16">
                  <c:v>2</c:v>
                </c:pt>
                <c:pt idx="17">
                  <c:v>2</c:v>
                </c:pt>
                <c:pt idx="18">
                  <c:v>2</c:v>
                </c:pt>
                <c:pt idx="19">
                  <c:v>2</c:v>
                </c:pt>
                <c:pt idx="20">
                  <c:v>2</c:v>
                </c:pt>
                <c:pt idx="21">
                  <c:v>2</c:v>
                </c:pt>
                <c:pt idx="22">
                  <c:v>2</c:v>
                </c:pt>
              </c:numCache>
            </c:numRef>
          </c:val>
          <c:smooth val="0"/>
          <c:extLst>
            <c:ext xmlns:c16="http://schemas.microsoft.com/office/drawing/2014/chart" uri="{C3380CC4-5D6E-409C-BE32-E72D297353CC}">
              <c16:uniqueId val="{00000001-8921-4C5D-BB0A-D9599082D645}"/>
            </c:ext>
          </c:extLst>
        </c:ser>
        <c:ser>
          <c:idx val="2"/>
          <c:order val="2"/>
          <c:tx>
            <c:strRef>
              <c:f>Feuil1!$E$3</c:f>
              <c:strCache>
                <c:ptCount val="1"/>
                <c:pt idx="0">
                  <c:v>2ème renfort</c:v>
                </c:pt>
              </c:strCache>
            </c:strRef>
          </c:tx>
          <c:spPr>
            <a:ln w="31750" cap="rnd">
              <a:solidFill>
                <a:srgbClr val="FF0000"/>
              </a:solidFill>
              <a:round/>
            </a:ln>
            <a:effectLst/>
          </c:spPr>
          <c:marker>
            <c:symbol val="none"/>
          </c:marker>
          <c:cat>
            <c:strRef>
              <c:f>Feuil1!$B$4:$B$30</c:f>
              <c:strCache>
                <c:ptCount val="27"/>
                <c:pt idx="0">
                  <c:v>7h00-7h30</c:v>
                </c:pt>
                <c:pt idx="1">
                  <c:v>7h30-8h00</c:v>
                </c:pt>
                <c:pt idx="2">
                  <c:v>8h00-8h30</c:v>
                </c:pt>
                <c:pt idx="3">
                  <c:v>8h30-9h00</c:v>
                </c:pt>
                <c:pt idx="4">
                  <c:v>9h00-9h30</c:v>
                </c:pt>
                <c:pt idx="5">
                  <c:v>9h30 - 10h30</c:v>
                </c:pt>
                <c:pt idx="6">
                  <c:v>10h00 -10h30</c:v>
                </c:pt>
                <c:pt idx="7">
                  <c:v>10h30 - 11h00</c:v>
                </c:pt>
                <c:pt idx="8">
                  <c:v>11h00 - 11h30</c:v>
                </c:pt>
                <c:pt idx="9">
                  <c:v>11h30 - 11h45</c:v>
                </c:pt>
                <c:pt idx="10">
                  <c:v>11h45 - 12h00</c:v>
                </c:pt>
                <c:pt idx="11">
                  <c:v>12h00 - 12h30</c:v>
                </c:pt>
                <c:pt idx="12">
                  <c:v>12h30 - 13h00</c:v>
                </c:pt>
                <c:pt idx="13">
                  <c:v>13h00 - 13h30</c:v>
                </c:pt>
                <c:pt idx="14">
                  <c:v>13h30 - 14h00</c:v>
                </c:pt>
                <c:pt idx="15">
                  <c:v>14h00- 14h30</c:v>
                </c:pt>
                <c:pt idx="16">
                  <c:v>14h30 - 15h00</c:v>
                </c:pt>
                <c:pt idx="17">
                  <c:v>15h00 - 15h30</c:v>
                </c:pt>
                <c:pt idx="18">
                  <c:v>15h30 - 16h00</c:v>
                </c:pt>
                <c:pt idx="19">
                  <c:v>16h00 - 16h30</c:v>
                </c:pt>
                <c:pt idx="20">
                  <c:v>16h30 - 17h00</c:v>
                </c:pt>
                <c:pt idx="21">
                  <c:v>17h00 - 17h30</c:v>
                </c:pt>
                <c:pt idx="22">
                  <c:v>17h30 - 18h00</c:v>
                </c:pt>
                <c:pt idx="23">
                  <c:v>18h00 - 18h30</c:v>
                </c:pt>
                <c:pt idx="24">
                  <c:v>18h30 - 19h00</c:v>
                </c:pt>
                <c:pt idx="25">
                  <c:v>19h00 - 19h30</c:v>
                </c:pt>
                <c:pt idx="26">
                  <c:v>19h30-19h45</c:v>
                </c:pt>
              </c:strCache>
            </c:strRef>
          </c:cat>
          <c:val>
            <c:numRef>
              <c:f>Feuil1!$E$4:$E$30</c:f>
              <c:numCache>
                <c:formatCode>General</c:formatCode>
                <c:ptCount val="27"/>
                <c:pt idx="8">
                  <c:v>3</c:v>
                </c:pt>
                <c:pt idx="9">
                  <c:v>3</c:v>
                </c:pt>
                <c:pt idx="10">
                  <c:v>3</c:v>
                </c:pt>
                <c:pt idx="11">
                  <c:v>3</c:v>
                </c:pt>
                <c:pt idx="12">
                  <c:v>3</c:v>
                </c:pt>
                <c:pt idx="13">
                  <c:v>3</c:v>
                </c:pt>
                <c:pt idx="14">
                  <c:v>3</c:v>
                </c:pt>
                <c:pt idx="16">
                  <c:v>3</c:v>
                </c:pt>
                <c:pt idx="17">
                  <c:v>3</c:v>
                </c:pt>
                <c:pt idx="18">
                  <c:v>3</c:v>
                </c:pt>
                <c:pt idx="19">
                  <c:v>3</c:v>
                </c:pt>
                <c:pt idx="20">
                  <c:v>3</c:v>
                </c:pt>
                <c:pt idx="21">
                  <c:v>3</c:v>
                </c:pt>
                <c:pt idx="22">
                  <c:v>3</c:v>
                </c:pt>
                <c:pt idx="23">
                  <c:v>3</c:v>
                </c:pt>
                <c:pt idx="24">
                  <c:v>3</c:v>
                </c:pt>
              </c:numCache>
            </c:numRef>
          </c:val>
          <c:smooth val="0"/>
          <c:extLst>
            <c:ext xmlns:c16="http://schemas.microsoft.com/office/drawing/2014/chart" uri="{C3380CC4-5D6E-409C-BE32-E72D297353CC}">
              <c16:uniqueId val="{00000002-8921-4C5D-BB0A-D9599082D645}"/>
            </c:ext>
          </c:extLst>
        </c:ser>
        <c:ser>
          <c:idx val="3"/>
          <c:order val="3"/>
          <c:tx>
            <c:strRef>
              <c:f>Feuil1!$F$3</c:f>
              <c:strCache>
                <c:ptCount val="1"/>
                <c:pt idx="0">
                  <c:v>Fermeture</c:v>
                </c:pt>
              </c:strCache>
            </c:strRef>
          </c:tx>
          <c:spPr>
            <a:ln w="31750" cap="rnd">
              <a:solidFill>
                <a:schemeClr val="accent4"/>
              </a:solidFill>
              <a:round/>
            </a:ln>
            <a:effectLst/>
          </c:spPr>
          <c:marker>
            <c:symbol val="none"/>
          </c:marker>
          <c:cat>
            <c:strRef>
              <c:f>Feuil1!$B$4:$B$30</c:f>
              <c:strCache>
                <c:ptCount val="27"/>
                <c:pt idx="0">
                  <c:v>7h00-7h30</c:v>
                </c:pt>
                <c:pt idx="1">
                  <c:v>7h30-8h00</c:v>
                </c:pt>
                <c:pt idx="2">
                  <c:v>8h00-8h30</c:v>
                </c:pt>
                <c:pt idx="3">
                  <c:v>8h30-9h00</c:v>
                </c:pt>
                <c:pt idx="4">
                  <c:v>9h00-9h30</c:v>
                </c:pt>
                <c:pt idx="5">
                  <c:v>9h30 - 10h30</c:v>
                </c:pt>
                <c:pt idx="6">
                  <c:v>10h00 -10h30</c:v>
                </c:pt>
                <c:pt idx="7">
                  <c:v>10h30 - 11h00</c:v>
                </c:pt>
                <c:pt idx="8">
                  <c:v>11h00 - 11h30</c:v>
                </c:pt>
                <c:pt idx="9">
                  <c:v>11h30 - 11h45</c:v>
                </c:pt>
                <c:pt idx="10">
                  <c:v>11h45 - 12h00</c:v>
                </c:pt>
                <c:pt idx="11">
                  <c:v>12h00 - 12h30</c:v>
                </c:pt>
                <c:pt idx="12">
                  <c:v>12h30 - 13h00</c:v>
                </c:pt>
                <c:pt idx="13">
                  <c:v>13h00 - 13h30</c:v>
                </c:pt>
                <c:pt idx="14">
                  <c:v>13h30 - 14h00</c:v>
                </c:pt>
                <c:pt idx="15">
                  <c:v>14h00- 14h30</c:v>
                </c:pt>
                <c:pt idx="16">
                  <c:v>14h30 - 15h00</c:v>
                </c:pt>
                <c:pt idx="17">
                  <c:v>15h00 - 15h30</c:v>
                </c:pt>
                <c:pt idx="18">
                  <c:v>15h30 - 16h00</c:v>
                </c:pt>
                <c:pt idx="19">
                  <c:v>16h00 - 16h30</c:v>
                </c:pt>
                <c:pt idx="20">
                  <c:v>16h30 - 17h00</c:v>
                </c:pt>
                <c:pt idx="21">
                  <c:v>17h00 - 17h30</c:v>
                </c:pt>
                <c:pt idx="22">
                  <c:v>17h30 - 18h00</c:v>
                </c:pt>
                <c:pt idx="23">
                  <c:v>18h00 - 18h30</c:v>
                </c:pt>
                <c:pt idx="24">
                  <c:v>18h30 - 19h00</c:v>
                </c:pt>
                <c:pt idx="25">
                  <c:v>19h00 - 19h30</c:v>
                </c:pt>
                <c:pt idx="26">
                  <c:v>19h30-19h45</c:v>
                </c:pt>
              </c:strCache>
            </c:strRef>
          </c:cat>
          <c:val>
            <c:numRef>
              <c:f>Feuil1!$F$4:$F$30</c:f>
              <c:numCache>
                <c:formatCode>General</c:formatCode>
                <c:ptCount val="27"/>
                <c:pt idx="10">
                  <c:v>4</c:v>
                </c:pt>
                <c:pt idx="11">
                  <c:v>4</c:v>
                </c:pt>
                <c:pt idx="12">
                  <c:v>4</c:v>
                </c:pt>
                <c:pt idx="13">
                  <c:v>4</c:v>
                </c:pt>
                <c:pt idx="14">
                  <c:v>4</c:v>
                </c:pt>
                <c:pt idx="16">
                  <c:v>4</c:v>
                </c:pt>
                <c:pt idx="17">
                  <c:v>4</c:v>
                </c:pt>
                <c:pt idx="18">
                  <c:v>4</c:v>
                </c:pt>
                <c:pt idx="19">
                  <c:v>4</c:v>
                </c:pt>
                <c:pt idx="20">
                  <c:v>4</c:v>
                </c:pt>
                <c:pt idx="21">
                  <c:v>4</c:v>
                </c:pt>
                <c:pt idx="22">
                  <c:v>4</c:v>
                </c:pt>
                <c:pt idx="23">
                  <c:v>4</c:v>
                </c:pt>
                <c:pt idx="24">
                  <c:v>4</c:v>
                </c:pt>
                <c:pt idx="25">
                  <c:v>4</c:v>
                </c:pt>
                <c:pt idx="26">
                  <c:v>4</c:v>
                </c:pt>
              </c:numCache>
            </c:numRef>
          </c:val>
          <c:smooth val="0"/>
          <c:extLst>
            <c:ext xmlns:c16="http://schemas.microsoft.com/office/drawing/2014/chart" uri="{C3380CC4-5D6E-409C-BE32-E72D297353CC}">
              <c16:uniqueId val="{00000003-8921-4C5D-BB0A-D9599082D645}"/>
            </c:ext>
          </c:extLst>
        </c:ser>
        <c:dLbls>
          <c:showLegendKey val="0"/>
          <c:showVal val="0"/>
          <c:showCatName val="0"/>
          <c:showSerName val="0"/>
          <c:showPercent val="0"/>
          <c:showBubbleSize val="0"/>
        </c:dLbls>
        <c:dropLines>
          <c:spPr>
            <a:ln w="9525">
              <a:solidFill>
                <a:schemeClr val="dk1">
                  <a:lumMod val="35000"/>
                  <a:lumOff val="65000"/>
                </a:schemeClr>
              </a:solidFill>
              <a:prstDash val="dash"/>
            </a:ln>
            <a:effectLst/>
          </c:spPr>
        </c:dropLines>
        <c:smooth val="0"/>
        <c:axId val="461618096"/>
        <c:axId val="461619736"/>
      </c:lineChart>
      <c:catAx>
        <c:axId val="461618096"/>
        <c:scaling>
          <c:orientation val="minMax"/>
        </c:scaling>
        <c:delete val="0"/>
        <c:axPos val="b"/>
        <c:majorGridlines>
          <c:spPr>
            <a:ln w="9525" cap="flat" cmpd="sng" algn="ctr">
              <a:gradFill>
                <a:gsLst>
                  <a:gs pos="100000">
                    <a:schemeClr val="dk1">
                      <a:lumMod val="95000"/>
                      <a:lumOff val="5000"/>
                      <a:alpha val="42000"/>
                    </a:schemeClr>
                  </a:gs>
                  <a:gs pos="0">
                    <a:schemeClr val="lt1">
                      <a:lumMod val="75000"/>
                      <a:alpha val="36000"/>
                    </a:schemeClr>
                  </a:gs>
                </a:gsLst>
                <a:lin ang="5400000" scaled="0"/>
              </a:gradFill>
              <a:round/>
            </a:ln>
            <a:effectLst/>
          </c:spPr>
        </c:majorGridlines>
        <c:numFmt formatCode="General" sourceLinked="1"/>
        <c:majorTickMark val="out"/>
        <c:minorTickMark val="none"/>
        <c:tickLblPos val="nextTo"/>
        <c:spPr>
          <a:noFill/>
          <a:ln w="19050" cap="flat" cmpd="sng" algn="ctr">
            <a:solidFill>
              <a:schemeClr val="dk1">
                <a:lumMod val="75000"/>
                <a:lumOff val="25000"/>
              </a:schemeClr>
            </a:solidFill>
            <a:round/>
          </a:ln>
          <a:effectLst/>
        </c:spPr>
        <c:txPr>
          <a:bodyPr rot="-60000000" spcFirstLastPara="1" vertOverflow="ellipsis" vert="horz" wrap="square" anchor="ctr" anchorCtr="1"/>
          <a:lstStyle/>
          <a:p>
            <a:pPr>
              <a:defRPr sz="900" b="0" i="0" u="none" strike="noStrike" kern="1200" cap="all" baseline="0">
                <a:solidFill>
                  <a:schemeClr val="dk1">
                    <a:lumMod val="75000"/>
                    <a:lumOff val="25000"/>
                  </a:schemeClr>
                </a:solidFill>
                <a:latin typeface="+mn-lt"/>
                <a:ea typeface="+mn-ea"/>
                <a:cs typeface="+mn-cs"/>
              </a:defRPr>
            </a:pPr>
            <a:endParaRPr lang="fr-FR"/>
          </a:p>
        </c:txPr>
        <c:crossAx val="461619736"/>
        <c:crosses val="autoZero"/>
        <c:auto val="1"/>
        <c:lblAlgn val="ctr"/>
        <c:lblOffset val="100"/>
        <c:noMultiLvlLbl val="0"/>
      </c:catAx>
      <c:valAx>
        <c:axId val="461619736"/>
        <c:scaling>
          <c:orientation val="minMax"/>
        </c:scaling>
        <c:delete val="1"/>
        <c:axPos val="l"/>
        <c:majorGridlines>
          <c:spPr>
            <a:ln w="9525" cap="flat" cmpd="sng" algn="ctr">
              <a:gradFill>
                <a:gsLst>
                  <a:gs pos="100000">
                    <a:schemeClr val="dk1">
                      <a:lumMod val="95000"/>
                      <a:lumOff val="5000"/>
                      <a:alpha val="42000"/>
                    </a:schemeClr>
                  </a:gs>
                  <a:gs pos="0">
                    <a:schemeClr val="lt1">
                      <a:lumMod val="75000"/>
                      <a:alpha val="36000"/>
                    </a:schemeClr>
                  </a:gs>
                </a:gsLst>
                <a:lin ang="5400000" scaled="0"/>
              </a:gradFill>
              <a:round/>
            </a:ln>
            <a:effectLst/>
          </c:spPr>
        </c:majorGridlines>
        <c:numFmt formatCode="General" sourceLinked="1"/>
        <c:majorTickMark val="out"/>
        <c:minorTickMark val="none"/>
        <c:tickLblPos val="nextTo"/>
        <c:crossAx val="461618096"/>
        <c:crosses val="autoZero"/>
        <c:crossBetween val="between"/>
      </c:valAx>
      <c:spPr>
        <a:noFill/>
        <a:ln>
          <a:noFill/>
        </a:ln>
        <a:effectLst/>
      </c:spPr>
    </c:plotArea>
    <c:legend>
      <c:legendPos val="b"/>
      <c:overlay val="0"/>
      <c:spPr>
        <a:solidFill>
          <a:schemeClr val="lt1">
            <a:lumMod val="95000"/>
            <a:alpha val="39000"/>
          </a:schemeClr>
        </a:solidFill>
        <a:ln>
          <a:noFill/>
        </a:ln>
        <a:effectLst/>
      </c:spPr>
      <c:txPr>
        <a:bodyPr rot="0" spcFirstLastPara="1" vertOverflow="ellipsis" vert="horz" wrap="square" anchor="ctr" anchorCtr="1"/>
        <a:lstStyle/>
        <a:p>
          <a:pPr>
            <a:defRPr sz="900" b="0" i="0" u="none" strike="noStrike" kern="1200" baseline="0">
              <a:solidFill>
                <a:schemeClr val="dk1">
                  <a:lumMod val="75000"/>
                  <a:lumOff val="25000"/>
                </a:schemeClr>
              </a:solidFill>
              <a:latin typeface="+mn-lt"/>
              <a:ea typeface="+mn-ea"/>
              <a:cs typeface="+mn-cs"/>
            </a:defRPr>
          </a:pPr>
          <a:endParaRPr lang="fr-FR"/>
        </a:p>
      </c:txPr>
    </c:legend>
    <c:plotVisOnly val="1"/>
    <c:dispBlanksAs val="gap"/>
    <c:showDLblsOverMax val="0"/>
  </c:chart>
  <c: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a:effectLst/>
  </c:spPr>
  <c:txPr>
    <a:bodyPr/>
    <a:lstStyle/>
    <a:p>
      <a:pPr>
        <a:defRPr/>
      </a:pPr>
      <a:endParaRPr lang="fr-F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r>
              <a:rPr lang="fr-FR"/>
              <a:t>Vemcount lundi-samedi</a:t>
            </a:r>
          </a:p>
        </c:rich>
      </c:tx>
      <c:overlay val="0"/>
      <c:spPr>
        <a:noFill/>
        <a:ln>
          <a:noFill/>
        </a:ln>
        <a:effectLst/>
      </c:spPr>
      <c:txPr>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endParaRPr lang="fr-FR"/>
        </a:p>
      </c:txPr>
    </c:title>
    <c:autoTitleDeleted val="0"/>
    <c:plotArea>
      <c:layout/>
      <c:lineChart>
        <c:grouping val="standard"/>
        <c:varyColors val="0"/>
        <c:ser>
          <c:idx val="0"/>
          <c:order val="0"/>
          <c:tx>
            <c:strRef>
              <c:f>[1]Synthèse!$B$163</c:f>
              <c:strCache>
                <c:ptCount val="1"/>
                <c:pt idx="0">
                  <c:v>Lun-Ven</c:v>
                </c:pt>
              </c:strCache>
            </c:strRef>
          </c:tx>
          <c:spPr>
            <a:ln w="31750" cap="flat">
              <a:solidFill>
                <a:schemeClr val="accent1"/>
              </a:solidFill>
              <a:round/>
            </a:ln>
            <a:effectLst/>
          </c:spPr>
          <c:marker>
            <c:symbol val="none"/>
          </c:marker>
          <c:cat>
            <c:strRef>
              <c:f>[1]Synthèse!$A$164:$A$183</c:f>
              <c:strCache>
                <c:ptCount val="20"/>
                <c:pt idx="0">
                  <c:v>9h30 - 10h00</c:v>
                </c:pt>
                <c:pt idx="1">
                  <c:v>10h00 -10h30</c:v>
                </c:pt>
                <c:pt idx="2">
                  <c:v>10h30 - 11h00</c:v>
                </c:pt>
                <c:pt idx="3">
                  <c:v>11h00 - 11h30</c:v>
                </c:pt>
                <c:pt idx="4">
                  <c:v>11h30 - 12h00</c:v>
                </c:pt>
                <c:pt idx="5">
                  <c:v>12h00 - 12h30</c:v>
                </c:pt>
                <c:pt idx="6">
                  <c:v>12h30 - 13h00</c:v>
                </c:pt>
                <c:pt idx="7">
                  <c:v>13h00 - 13h30</c:v>
                </c:pt>
                <c:pt idx="8">
                  <c:v>13h30 - 14h00</c:v>
                </c:pt>
                <c:pt idx="9">
                  <c:v>14h00- 14h30</c:v>
                </c:pt>
                <c:pt idx="10">
                  <c:v>14h30 - 15h00</c:v>
                </c:pt>
                <c:pt idx="11">
                  <c:v>15h00 - 15h30</c:v>
                </c:pt>
                <c:pt idx="12">
                  <c:v>15h30 - 16h00</c:v>
                </c:pt>
                <c:pt idx="13">
                  <c:v>16h00 - 16h30</c:v>
                </c:pt>
                <c:pt idx="14">
                  <c:v>16h30 - 17h00</c:v>
                </c:pt>
                <c:pt idx="15">
                  <c:v>17h00 - 17h30</c:v>
                </c:pt>
                <c:pt idx="16">
                  <c:v>17h30 - 18h00</c:v>
                </c:pt>
                <c:pt idx="17">
                  <c:v>18h00 - 18h30</c:v>
                </c:pt>
                <c:pt idx="18">
                  <c:v>18h30 - 19h00</c:v>
                </c:pt>
                <c:pt idx="19">
                  <c:v>19h00 - 19h30</c:v>
                </c:pt>
              </c:strCache>
            </c:strRef>
          </c:cat>
          <c:val>
            <c:numRef>
              <c:f>[1]Synthèse!$B$164:$B$183</c:f>
              <c:numCache>
                <c:formatCode>General</c:formatCode>
                <c:ptCount val="20"/>
                <c:pt idx="0">
                  <c:v>16.977777777777778</c:v>
                </c:pt>
                <c:pt idx="1">
                  <c:v>20.733333333333331</c:v>
                </c:pt>
                <c:pt idx="2">
                  <c:v>31.644444444444446</c:v>
                </c:pt>
                <c:pt idx="3">
                  <c:v>40.511111111111106</c:v>
                </c:pt>
                <c:pt idx="4">
                  <c:v>45.822222222222223</c:v>
                </c:pt>
                <c:pt idx="5">
                  <c:v>51.466666666666676</c:v>
                </c:pt>
                <c:pt idx="6">
                  <c:v>64.955555555555549</c:v>
                </c:pt>
                <c:pt idx="7">
                  <c:v>67.533333333333331</c:v>
                </c:pt>
                <c:pt idx="8">
                  <c:v>65.466666666666669</c:v>
                </c:pt>
                <c:pt idx="9">
                  <c:v>68.933333333333323</c:v>
                </c:pt>
                <c:pt idx="10">
                  <c:v>77.711111111111109</c:v>
                </c:pt>
                <c:pt idx="11">
                  <c:v>83.222222222222229</c:v>
                </c:pt>
                <c:pt idx="12">
                  <c:v>85.066666666666663</c:v>
                </c:pt>
                <c:pt idx="13">
                  <c:v>85.488888888888894</c:v>
                </c:pt>
                <c:pt idx="14">
                  <c:v>88.444444444444443</c:v>
                </c:pt>
                <c:pt idx="15">
                  <c:v>85.555555555555557</c:v>
                </c:pt>
                <c:pt idx="16">
                  <c:v>81.73333333333332</c:v>
                </c:pt>
                <c:pt idx="17">
                  <c:v>70.666666666666671</c:v>
                </c:pt>
                <c:pt idx="18">
                  <c:v>54.266666666666673</c:v>
                </c:pt>
                <c:pt idx="19">
                  <c:v>22.555555555555554</c:v>
                </c:pt>
              </c:numCache>
            </c:numRef>
          </c:val>
          <c:smooth val="0"/>
          <c:extLst>
            <c:ext xmlns:c16="http://schemas.microsoft.com/office/drawing/2014/chart" uri="{C3380CC4-5D6E-409C-BE32-E72D297353CC}">
              <c16:uniqueId val="{00000000-10A3-4FFB-9653-D08208F28D7C}"/>
            </c:ext>
          </c:extLst>
        </c:ser>
        <c:ser>
          <c:idx val="1"/>
          <c:order val="1"/>
          <c:tx>
            <c:strRef>
              <c:f>[1]Synthèse!$C$163</c:f>
              <c:strCache>
                <c:ptCount val="1"/>
                <c:pt idx="0">
                  <c:v>Sam</c:v>
                </c:pt>
              </c:strCache>
            </c:strRef>
          </c:tx>
          <c:spPr>
            <a:ln w="31750" cap="rnd">
              <a:solidFill>
                <a:srgbClr val="00B050"/>
              </a:solidFill>
              <a:round/>
            </a:ln>
            <a:effectLst/>
          </c:spPr>
          <c:marker>
            <c:symbol val="none"/>
          </c:marker>
          <c:cat>
            <c:strRef>
              <c:f>[1]Synthèse!$A$164:$A$183</c:f>
              <c:strCache>
                <c:ptCount val="20"/>
                <c:pt idx="0">
                  <c:v>9h30 - 10h00</c:v>
                </c:pt>
                <c:pt idx="1">
                  <c:v>10h00 -10h30</c:v>
                </c:pt>
                <c:pt idx="2">
                  <c:v>10h30 - 11h00</c:v>
                </c:pt>
                <c:pt idx="3">
                  <c:v>11h00 - 11h30</c:v>
                </c:pt>
                <c:pt idx="4">
                  <c:v>11h30 - 12h00</c:v>
                </c:pt>
                <c:pt idx="5">
                  <c:v>12h00 - 12h30</c:v>
                </c:pt>
                <c:pt idx="6">
                  <c:v>12h30 - 13h00</c:v>
                </c:pt>
                <c:pt idx="7">
                  <c:v>13h00 - 13h30</c:v>
                </c:pt>
                <c:pt idx="8">
                  <c:v>13h30 - 14h00</c:v>
                </c:pt>
                <c:pt idx="9">
                  <c:v>14h00- 14h30</c:v>
                </c:pt>
                <c:pt idx="10">
                  <c:v>14h30 - 15h00</c:v>
                </c:pt>
                <c:pt idx="11">
                  <c:v>15h00 - 15h30</c:v>
                </c:pt>
                <c:pt idx="12">
                  <c:v>15h30 - 16h00</c:v>
                </c:pt>
                <c:pt idx="13">
                  <c:v>16h00 - 16h30</c:v>
                </c:pt>
                <c:pt idx="14">
                  <c:v>16h30 - 17h00</c:v>
                </c:pt>
                <c:pt idx="15">
                  <c:v>17h00 - 17h30</c:v>
                </c:pt>
                <c:pt idx="16">
                  <c:v>17h30 - 18h00</c:v>
                </c:pt>
                <c:pt idx="17">
                  <c:v>18h00 - 18h30</c:v>
                </c:pt>
                <c:pt idx="18">
                  <c:v>18h30 - 19h00</c:v>
                </c:pt>
                <c:pt idx="19">
                  <c:v>19h00 - 19h30</c:v>
                </c:pt>
              </c:strCache>
            </c:strRef>
          </c:cat>
          <c:val>
            <c:numRef>
              <c:f>[1]Synthèse!$C$164:$C$183</c:f>
              <c:numCache>
                <c:formatCode>General</c:formatCode>
                <c:ptCount val="20"/>
                <c:pt idx="0">
                  <c:v>23.333333333333332</c:v>
                </c:pt>
                <c:pt idx="1">
                  <c:v>37.555555555555557</c:v>
                </c:pt>
                <c:pt idx="2">
                  <c:v>56.444444444444443</c:v>
                </c:pt>
                <c:pt idx="3">
                  <c:v>75</c:v>
                </c:pt>
                <c:pt idx="4">
                  <c:v>91.444444444444443</c:v>
                </c:pt>
                <c:pt idx="5">
                  <c:v>94.444444444444443</c:v>
                </c:pt>
                <c:pt idx="6">
                  <c:v>93.111111111111114</c:v>
                </c:pt>
                <c:pt idx="7">
                  <c:v>95.555555555555557</c:v>
                </c:pt>
                <c:pt idx="8">
                  <c:v>101.66666666666667</c:v>
                </c:pt>
                <c:pt idx="9">
                  <c:v>120.22222222222223</c:v>
                </c:pt>
                <c:pt idx="10">
                  <c:v>139.77777777777777</c:v>
                </c:pt>
                <c:pt idx="11">
                  <c:v>173.33333333333334</c:v>
                </c:pt>
                <c:pt idx="12">
                  <c:v>172.44444444444446</c:v>
                </c:pt>
                <c:pt idx="13">
                  <c:v>182.55555555555554</c:v>
                </c:pt>
                <c:pt idx="14">
                  <c:v>189.44444444444446</c:v>
                </c:pt>
                <c:pt idx="15">
                  <c:v>180.77777777777777</c:v>
                </c:pt>
                <c:pt idx="16">
                  <c:v>159</c:v>
                </c:pt>
                <c:pt idx="17">
                  <c:v>136.44444444444446</c:v>
                </c:pt>
                <c:pt idx="18">
                  <c:v>102</c:v>
                </c:pt>
                <c:pt idx="19">
                  <c:v>36.222222222222221</c:v>
                </c:pt>
              </c:numCache>
            </c:numRef>
          </c:val>
          <c:smooth val="0"/>
          <c:extLst>
            <c:ext xmlns:c16="http://schemas.microsoft.com/office/drawing/2014/chart" uri="{C3380CC4-5D6E-409C-BE32-E72D297353CC}">
              <c16:uniqueId val="{00000001-10A3-4FFB-9653-D08208F28D7C}"/>
            </c:ext>
          </c:extLst>
        </c:ser>
        <c:dLbls>
          <c:showLegendKey val="0"/>
          <c:showVal val="0"/>
          <c:showCatName val="0"/>
          <c:showSerName val="0"/>
          <c:showPercent val="0"/>
          <c:showBubbleSize val="0"/>
        </c:dLbls>
        <c:dropLines>
          <c:spPr>
            <a:ln w="9525">
              <a:solidFill>
                <a:schemeClr val="dk1">
                  <a:lumMod val="35000"/>
                  <a:lumOff val="65000"/>
                </a:schemeClr>
              </a:solidFill>
              <a:prstDash val="dash"/>
            </a:ln>
            <a:effectLst/>
          </c:spPr>
        </c:dropLines>
        <c:smooth val="0"/>
        <c:axId val="461618096"/>
        <c:axId val="461619736"/>
      </c:lineChart>
      <c:catAx>
        <c:axId val="461618096"/>
        <c:scaling>
          <c:orientation val="minMax"/>
        </c:scaling>
        <c:delete val="0"/>
        <c:axPos val="b"/>
        <c:majorGridlines>
          <c:spPr>
            <a:ln w="9525" cap="flat" cmpd="sng" algn="ctr">
              <a:gradFill>
                <a:gsLst>
                  <a:gs pos="100000">
                    <a:schemeClr val="dk1">
                      <a:lumMod val="95000"/>
                      <a:lumOff val="5000"/>
                      <a:alpha val="42000"/>
                    </a:schemeClr>
                  </a:gs>
                  <a:gs pos="0">
                    <a:schemeClr val="lt1">
                      <a:lumMod val="75000"/>
                      <a:alpha val="36000"/>
                    </a:schemeClr>
                  </a:gs>
                </a:gsLst>
                <a:lin ang="5400000" scaled="0"/>
              </a:gradFill>
              <a:round/>
            </a:ln>
            <a:effectLst/>
          </c:spPr>
        </c:majorGridlines>
        <c:numFmt formatCode="General" sourceLinked="1"/>
        <c:majorTickMark val="out"/>
        <c:minorTickMark val="none"/>
        <c:tickLblPos val="nextTo"/>
        <c:spPr>
          <a:noFill/>
          <a:ln w="19050" cap="flat" cmpd="sng" algn="ctr">
            <a:solidFill>
              <a:schemeClr val="dk1">
                <a:lumMod val="75000"/>
                <a:lumOff val="25000"/>
              </a:schemeClr>
            </a:solidFill>
            <a:round/>
          </a:ln>
          <a:effectLst/>
        </c:spPr>
        <c:txPr>
          <a:bodyPr rot="-60000000" spcFirstLastPara="1" vertOverflow="ellipsis" vert="horz" wrap="square" anchor="ctr" anchorCtr="1"/>
          <a:lstStyle/>
          <a:p>
            <a:pPr>
              <a:defRPr sz="900" b="0" i="0" u="none" strike="noStrike" kern="1200" cap="all" baseline="0">
                <a:solidFill>
                  <a:schemeClr val="dk1">
                    <a:lumMod val="75000"/>
                    <a:lumOff val="25000"/>
                  </a:schemeClr>
                </a:solidFill>
                <a:latin typeface="+mn-lt"/>
                <a:ea typeface="+mn-ea"/>
                <a:cs typeface="+mn-cs"/>
              </a:defRPr>
            </a:pPr>
            <a:endParaRPr lang="fr-FR"/>
          </a:p>
        </c:txPr>
        <c:crossAx val="461619736"/>
        <c:crosses val="autoZero"/>
        <c:auto val="1"/>
        <c:lblAlgn val="ctr"/>
        <c:lblOffset val="100"/>
        <c:noMultiLvlLbl val="0"/>
      </c:catAx>
      <c:valAx>
        <c:axId val="461619736"/>
        <c:scaling>
          <c:orientation val="minMax"/>
        </c:scaling>
        <c:delete val="0"/>
        <c:axPos val="l"/>
        <c:majorGridlines>
          <c:spPr>
            <a:ln w="9525" cap="flat" cmpd="sng" algn="ctr">
              <a:gradFill>
                <a:gsLst>
                  <a:gs pos="100000">
                    <a:schemeClr val="dk1">
                      <a:lumMod val="95000"/>
                      <a:lumOff val="5000"/>
                      <a:alpha val="42000"/>
                    </a:schemeClr>
                  </a:gs>
                  <a:gs pos="0">
                    <a:schemeClr val="lt1">
                      <a:lumMod val="75000"/>
                      <a:alpha val="36000"/>
                    </a:schemeClr>
                  </a:gs>
                </a:gsLst>
                <a:lin ang="5400000" scaled="0"/>
              </a:gra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lumMod val="75000"/>
                    <a:lumOff val="25000"/>
                  </a:schemeClr>
                </a:solidFill>
                <a:latin typeface="+mn-lt"/>
                <a:ea typeface="+mn-ea"/>
                <a:cs typeface="+mn-cs"/>
              </a:defRPr>
            </a:pPr>
            <a:endParaRPr lang="fr-FR"/>
          </a:p>
        </c:txPr>
        <c:crossAx val="461618096"/>
        <c:crosses val="autoZero"/>
        <c:crossBetween val="between"/>
      </c:valAx>
      <c:spPr>
        <a:noFill/>
        <a:ln>
          <a:noFill/>
        </a:ln>
        <a:effectLst/>
      </c:spPr>
    </c:plotArea>
    <c:legend>
      <c:legendPos val="b"/>
      <c:overlay val="0"/>
      <c:spPr>
        <a:solidFill>
          <a:schemeClr val="lt1">
            <a:lumMod val="95000"/>
            <a:alpha val="39000"/>
          </a:schemeClr>
        </a:solidFill>
        <a:ln>
          <a:noFill/>
        </a:ln>
        <a:effectLst/>
      </c:spPr>
      <c:txPr>
        <a:bodyPr rot="0" spcFirstLastPara="1" vertOverflow="ellipsis" vert="horz" wrap="square" anchor="ctr" anchorCtr="1"/>
        <a:lstStyle/>
        <a:p>
          <a:pPr>
            <a:defRPr sz="900" b="0" i="0" u="none" strike="noStrike" kern="1200" baseline="0">
              <a:solidFill>
                <a:schemeClr val="dk1">
                  <a:lumMod val="75000"/>
                  <a:lumOff val="25000"/>
                </a:schemeClr>
              </a:solidFill>
              <a:latin typeface="+mn-lt"/>
              <a:ea typeface="+mn-ea"/>
              <a:cs typeface="+mn-cs"/>
            </a:defRPr>
          </a:pPr>
          <a:endParaRPr lang="fr-FR"/>
        </a:p>
      </c:txPr>
    </c:legend>
    <c:plotVisOnly val="1"/>
    <c:dispBlanksAs val="gap"/>
    <c:showDLblsOverMax val="0"/>
  </c:chart>
  <c: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a:effectLst/>
  </c:spPr>
  <c:txPr>
    <a:bodyPr/>
    <a:lstStyle/>
    <a:p>
      <a:pPr>
        <a:defRPr/>
      </a:pPr>
      <a:endParaRPr lang="fr-FR"/>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r>
              <a:rPr lang="fr-FR"/>
              <a:t>Vem L-V</a:t>
            </a:r>
          </a:p>
        </c:rich>
      </c:tx>
      <c:overlay val="0"/>
      <c:spPr>
        <a:noFill/>
        <a:ln>
          <a:noFill/>
        </a:ln>
        <a:effectLst/>
      </c:spPr>
      <c:txPr>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endParaRPr lang="fr-FR"/>
        </a:p>
      </c:txPr>
    </c:title>
    <c:autoTitleDeleted val="0"/>
    <c:plotArea>
      <c:layout>
        <c:manualLayout>
          <c:layoutTarget val="inner"/>
          <c:xMode val="edge"/>
          <c:yMode val="edge"/>
          <c:x val="6.8371513983712759E-2"/>
          <c:y val="0.16184364551330307"/>
          <c:w val="0.9054452030354212"/>
          <c:h val="0.65373374839772935"/>
        </c:manualLayout>
      </c:layout>
      <c:lineChart>
        <c:grouping val="standard"/>
        <c:varyColors val="0"/>
        <c:ser>
          <c:idx val="0"/>
          <c:order val="0"/>
          <c:tx>
            <c:strRef>
              <c:f>[1]Synthèse!$G$116</c:f>
              <c:strCache>
                <c:ptCount val="1"/>
                <c:pt idx="0">
                  <c:v>Vem L-V</c:v>
                </c:pt>
              </c:strCache>
            </c:strRef>
          </c:tx>
          <c:spPr>
            <a:ln w="31750" cap="rnd">
              <a:solidFill>
                <a:schemeClr val="accent1"/>
              </a:solidFill>
              <a:round/>
            </a:ln>
            <a:effectLst/>
          </c:spPr>
          <c:marker>
            <c:symbol val="circle"/>
            <c:size val="17"/>
            <c:spPr>
              <a:solidFill>
                <a:schemeClr val="accent1"/>
              </a:solidFill>
              <a:ln>
                <a:noFill/>
              </a:ln>
              <a:effectLst/>
            </c:spPr>
          </c:marker>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mn-lt"/>
                    <a:ea typeface="+mn-ea"/>
                    <a:cs typeface="+mn-cs"/>
                  </a:defRPr>
                </a:pPr>
                <a:endParaRPr lang="fr-FR"/>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dk1">
                          <a:lumMod val="50000"/>
                          <a:lumOff val="50000"/>
                        </a:schemeClr>
                      </a:solidFill>
                    </a:ln>
                    <a:effectLst/>
                  </c:spPr>
                </c15:leaderLines>
              </c:ext>
            </c:extLst>
          </c:dLbls>
          <c:cat>
            <c:strRef>
              <c:f>[1]Synthèse!$A$117:$A$136</c:f>
              <c:strCache>
                <c:ptCount val="20"/>
                <c:pt idx="0">
                  <c:v>9h30 - 10h30</c:v>
                </c:pt>
                <c:pt idx="1">
                  <c:v>10h00 -10h30</c:v>
                </c:pt>
                <c:pt idx="2">
                  <c:v>10h30 - 11h00</c:v>
                </c:pt>
                <c:pt idx="3">
                  <c:v>11h00 - 11h30</c:v>
                </c:pt>
                <c:pt idx="4">
                  <c:v>11h30 - 12h00</c:v>
                </c:pt>
                <c:pt idx="5">
                  <c:v>12h00 - 12h30</c:v>
                </c:pt>
                <c:pt idx="6">
                  <c:v>12h30 - 13h00</c:v>
                </c:pt>
                <c:pt idx="7">
                  <c:v>13h00 - 13h30</c:v>
                </c:pt>
                <c:pt idx="8">
                  <c:v>13h30 - 14h00</c:v>
                </c:pt>
                <c:pt idx="9">
                  <c:v>14h00- 14h30</c:v>
                </c:pt>
                <c:pt idx="10">
                  <c:v>14h30 - 15h00</c:v>
                </c:pt>
                <c:pt idx="11">
                  <c:v>15h00 - 15h30</c:v>
                </c:pt>
                <c:pt idx="12">
                  <c:v>15h30 - 16h00</c:v>
                </c:pt>
                <c:pt idx="13">
                  <c:v>16h00 - 16h30</c:v>
                </c:pt>
                <c:pt idx="14">
                  <c:v>16h30 - 17h00</c:v>
                </c:pt>
                <c:pt idx="15">
                  <c:v>17h00 - 17h30</c:v>
                </c:pt>
                <c:pt idx="16">
                  <c:v>17h30 - 18h00</c:v>
                </c:pt>
                <c:pt idx="17">
                  <c:v>18h00 - 18h30</c:v>
                </c:pt>
                <c:pt idx="18">
                  <c:v>18h30 - 19h00</c:v>
                </c:pt>
                <c:pt idx="19">
                  <c:v>19h00 - 19h30</c:v>
                </c:pt>
              </c:strCache>
            </c:strRef>
          </c:cat>
          <c:val>
            <c:numRef>
              <c:f>[1]Synthèse!$G$117:$G$136</c:f>
              <c:numCache>
                <c:formatCode>General</c:formatCode>
                <c:ptCount val="20"/>
                <c:pt idx="0">
                  <c:v>16.977777777777778</c:v>
                </c:pt>
                <c:pt idx="1">
                  <c:v>20.733333333333331</c:v>
                </c:pt>
                <c:pt idx="2">
                  <c:v>31.644444444444446</c:v>
                </c:pt>
                <c:pt idx="3">
                  <c:v>40.511111111111106</c:v>
                </c:pt>
                <c:pt idx="4">
                  <c:v>45.822222222222223</c:v>
                </c:pt>
                <c:pt idx="5">
                  <c:v>51.466666666666676</c:v>
                </c:pt>
                <c:pt idx="6">
                  <c:v>64.955555555555549</c:v>
                </c:pt>
                <c:pt idx="7">
                  <c:v>67.533333333333331</c:v>
                </c:pt>
                <c:pt idx="8">
                  <c:v>65.466666666666669</c:v>
                </c:pt>
                <c:pt idx="9">
                  <c:v>68.933333333333323</c:v>
                </c:pt>
                <c:pt idx="10">
                  <c:v>77.711111111111109</c:v>
                </c:pt>
                <c:pt idx="11">
                  <c:v>83.222222222222229</c:v>
                </c:pt>
                <c:pt idx="12">
                  <c:v>85.066666666666663</c:v>
                </c:pt>
                <c:pt idx="13">
                  <c:v>85.488888888888894</c:v>
                </c:pt>
                <c:pt idx="14">
                  <c:v>88.444444444444443</c:v>
                </c:pt>
                <c:pt idx="15">
                  <c:v>85.555555555555557</c:v>
                </c:pt>
                <c:pt idx="16">
                  <c:v>81.73333333333332</c:v>
                </c:pt>
                <c:pt idx="17">
                  <c:v>70.666666666666671</c:v>
                </c:pt>
                <c:pt idx="18">
                  <c:v>54.266666666666673</c:v>
                </c:pt>
                <c:pt idx="19">
                  <c:v>22.555555555555554</c:v>
                </c:pt>
              </c:numCache>
            </c:numRef>
          </c:val>
          <c:smooth val="0"/>
          <c:extLst>
            <c:ext xmlns:c16="http://schemas.microsoft.com/office/drawing/2014/chart" uri="{C3380CC4-5D6E-409C-BE32-E72D297353CC}">
              <c16:uniqueId val="{00000000-0DB9-4A21-8261-6E4129BB3F90}"/>
            </c:ext>
          </c:extLst>
        </c:ser>
        <c:ser>
          <c:idx val="1"/>
          <c:order val="1"/>
          <c:tx>
            <c:strRef>
              <c:f>[1]Synthèse!$H$116</c:f>
              <c:strCache>
                <c:ptCount val="1"/>
              </c:strCache>
            </c:strRef>
          </c:tx>
          <c:spPr>
            <a:ln w="19050" cap="rnd">
              <a:solidFill>
                <a:srgbClr val="FF0000"/>
              </a:solidFill>
              <a:prstDash val="dash"/>
              <a:round/>
            </a:ln>
            <a:effectLst/>
          </c:spPr>
          <c:marker>
            <c:symbol val="none"/>
          </c:marker>
          <c:cat>
            <c:strRef>
              <c:f>[1]Synthèse!$A$117:$A$136</c:f>
              <c:strCache>
                <c:ptCount val="20"/>
                <c:pt idx="0">
                  <c:v>9h30 - 10h30</c:v>
                </c:pt>
                <c:pt idx="1">
                  <c:v>10h00 -10h30</c:v>
                </c:pt>
                <c:pt idx="2">
                  <c:v>10h30 - 11h00</c:v>
                </c:pt>
                <c:pt idx="3">
                  <c:v>11h00 - 11h30</c:v>
                </c:pt>
                <c:pt idx="4">
                  <c:v>11h30 - 12h00</c:v>
                </c:pt>
                <c:pt idx="5">
                  <c:v>12h00 - 12h30</c:v>
                </c:pt>
                <c:pt idx="6">
                  <c:v>12h30 - 13h00</c:v>
                </c:pt>
                <c:pt idx="7">
                  <c:v>13h00 - 13h30</c:v>
                </c:pt>
                <c:pt idx="8">
                  <c:v>13h30 - 14h00</c:v>
                </c:pt>
                <c:pt idx="9">
                  <c:v>14h00- 14h30</c:v>
                </c:pt>
                <c:pt idx="10">
                  <c:v>14h30 - 15h00</c:v>
                </c:pt>
                <c:pt idx="11">
                  <c:v>15h00 - 15h30</c:v>
                </c:pt>
                <c:pt idx="12">
                  <c:v>15h30 - 16h00</c:v>
                </c:pt>
                <c:pt idx="13">
                  <c:v>16h00 - 16h30</c:v>
                </c:pt>
                <c:pt idx="14">
                  <c:v>16h30 - 17h00</c:v>
                </c:pt>
                <c:pt idx="15">
                  <c:v>17h00 - 17h30</c:v>
                </c:pt>
                <c:pt idx="16">
                  <c:v>17h30 - 18h00</c:v>
                </c:pt>
                <c:pt idx="17">
                  <c:v>18h00 - 18h30</c:v>
                </c:pt>
                <c:pt idx="18">
                  <c:v>18h30 - 19h00</c:v>
                </c:pt>
                <c:pt idx="19">
                  <c:v>19h00 - 19h30</c:v>
                </c:pt>
              </c:strCache>
            </c:strRef>
          </c:cat>
          <c:val>
            <c:numRef>
              <c:f>[1]Synthèse!$H$117:$H$136</c:f>
              <c:numCache>
                <c:formatCode>General</c:formatCode>
                <c:ptCount val="20"/>
                <c:pt idx="0">
                  <c:v>60.45</c:v>
                </c:pt>
                <c:pt idx="1">
                  <c:v>60.45</c:v>
                </c:pt>
                <c:pt idx="2">
                  <c:v>60.45</c:v>
                </c:pt>
                <c:pt idx="3">
                  <c:v>60.45</c:v>
                </c:pt>
                <c:pt idx="4">
                  <c:v>60.45</c:v>
                </c:pt>
                <c:pt idx="5">
                  <c:v>60.45</c:v>
                </c:pt>
                <c:pt idx="6">
                  <c:v>60.45</c:v>
                </c:pt>
                <c:pt idx="7">
                  <c:v>60.45</c:v>
                </c:pt>
                <c:pt idx="8">
                  <c:v>60.45</c:v>
                </c:pt>
                <c:pt idx="9">
                  <c:v>60.45</c:v>
                </c:pt>
                <c:pt idx="10">
                  <c:v>60.45</c:v>
                </c:pt>
                <c:pt idx="11">
                  <c:v>60.45</c:v>
                </c:pt>
                <c:pt idx="12">
                  <c:v>60.45</c:v>
                </c:pt>
                <c:pt idx="13">
                  <c:v>60.45</c:v>
                </c:pt>
                <c:pt idx="14">
                  <c:v>60.45</c:v>
                </c:pt>
                <c:pt idx="15">
                  <c:v>60.45</c:v>
                </c:pt>
                <c:pt idx="16">
                  <c:v>60.45</c:v>
                </c:pt>
                <c:pt idx="17">
                  <c:v>60.45</c:v>
                </c:pt>
                <c:pt idx="18">
                  <c:v>60.45</c:v>
                </c:pt>
                <c:pt idx="19">
                  <c:v>60.45</c:v>
                </c:pt>
              </c:numCache>
            </c:numRef>
          </c:val>
          <c:smooth val="0"/>
          <c:extLst>
            <c:ext xmlns:c16="http://schemas.microsoft.com/office/drawing/2014/chart" uri="{C3380CC4-5D6E-409C-BE32-E72D297353CC}">
              <c16:uniqueId val="{00000001-0DB9-4A21-8261-6E4129BB3F90}"/>
            </c:ext>
          </c:extLst>
        </c:ser>
        <c:dLbls>
          <c:showLegendKey val="0"/>
          <c:showVal val="0"/>
          <c:showCatName val="0"/>
          <c:showSerName val="0"/>
          <c:showPercent val="0"/>
          <c:showBubbleSize val="0"/>
        </c:dLbls>
        <c:marker val="1"/>
        <c:smooth val="0"/>
        <c:axId val="371329888"/>
        <c:axId val="371331856"/>
      </c:lineChart>
      <c:catAx>
        <c:axId val="371329888"/>
        <c:scaling>
          <c:orientation val="minMax"/>
        </c:scaling>
        <c:delete val="0"/>
        <c:axPos val="b"/>
        <c:majorGridlines>
          <c:spPr>
            <a:ln w="9525" cap="flat" cmpd="sng" algn="ctr">
              <a:gradFill>
                <a:gsLst>
                  <a:gs pos="100000">
                    <a:schemeClr val="dk1">
                      <a:lumMod val="95000"/>
                      <a:lumOff val="5000"/>
                      <a:alpha val="42000"/>
                    </a:schemeClr>
                  </a:gs>
                  <a:gs pos="0">
                    <a:schemeClr val="lt1">
                      <a:lumMod val="75000"/>
                      <a:alpha val="36000"/>
                    </a:schemeClr>
                  </a:gs>
                </a:gsLst>
                <a:lin ang="5400000" scaled="0"/>
              </a:gradFill>
              <a:round/>
            </a:ln>
            <a:effectLst/>
          </c:spPr>
        </c:majorGridlines>
        <c:numFmt formatCode="General" sourceLinked="1"/>
        <c:majorTickMark val="none"/>
        <c:minorTickMark val="none"/>
        <c:tickLblPos val="nextTo"/>
        <c:spPr>
          <a:noFill/>
          <a:ln w="19050" cap="flat" cmpd="sng" algn="ctr">
            <a:solidFill>
              <a:schemeClr val="dk1">
                <a:lumMod val="75000"/>
                <a:lumOff val="25000"/>
              </a:schemeClr>
            </a:solidFill>
            <a:round/>
          </a:ln>
          <a:effectLst/>
        </c:spPr>
        <c:txPr>
          <a:bodyPr rot="-60000000" spcFirstLastPara="1" vertOverflow="ellipsis" vert="horz" wrap="square" anchor="ctr" anchorCtr="1"/>
          <a:lstStyle/>
          <a:p>
            <a:pPr>
              <a:defRPr sz="900" b="0" i="0" u="none" strike="noStrike" kern="1200" cap="all" baseline="0">
                <a:solidFill>
                  <a:schemeClr val="dk1">
                    <a:lumMod val="75000"/>
                    <a:lumOff val="25000"/>
                  </a:schemeClr>
                </a:solidFill>
                <a:latin typeface="+mn-lt"/>
                <a:ea typeface="+mn-ea"/>
                <a:cs typeface="+mn-cs"/>
              </a:defRPr>
            </a:pPr>
            <a:endParaRPr lang="fr-FR"/>
          </a:p>
        </c:txPr>
        <c:crossAx val="371331856"/>
        <c:crosses val="autoZero"/>
        <c:auto val="1"/>
        <c:lblAlgn val="ctr"/>
        <c:lblOffset val="100"/>
        <c:noMultiLvlLbl val="0"/>
      </c:catAx>
      <c:valAx>
        <c:axId val="371331856"/>
        <c:scaling>
          <c:orientation val="minMax"/>
        </c:scaling>
        <c:delete val="1"/>
        <c:axPos val="l"/>
        <c:majorGridlines>
          <c:spPr>
            <a:ln w="9525" cap="flat" cmpd="sng" algn="ctr">
              <a:gradFill>
                <a:gsLst>
                  <a:gs pos="100000">
                    <a:schemeClr val="dk1">
                      <a:lumMod val="95000"/>
                      <a:lumOff val="5000"/>
                      <a:alpha val="42000"/>
                    </a:schemeClr>
                  </a:gs>
                  <a:gs pos="0">
                    <a:schemeClr val="lt1">
                      <a:lumMod val="75000"/>
                      <a:alpha val="36000"/>
                    </a:schemeClr>
                  </a:gs>
                </a:gsLst>
                <a:lin ang="5400000" scaled="0"/>
              </a:gradFill>
              <a:round/>
            </a:ln>
            <a:effectLst/>
          </c:spPr>
        </c:majorGridlines>
        <c:title>
          <c:tx>
            <c:rich>
              <a:bodyPr rot="-5400000" spcFirstLastPara="1" vertOverflow="ellipsis" vert="horz" wrap="square" anchor="ctr" anchorCtr="1"/>
              <a:lstStyle/>
              <a:p>
                <a:pPr>
                  <a:defRPr sz="1200" b="1" i="0" u="none" strike="noStrike" kern="1200" baseline="0">
                    <a:solidFill>
                      <a:schemeClr val="dk1">
                        <a:lumMod val="75000"/>
                        <a:lumOff val="25000"/>
                      </a:schemeClr>
                    </a:solidFill>
                    <a:latin typeface="+mn-lt"/>
                    <a:ea typeface="+mn-ea"/>
                    <a:cs typeface="+mn-cs"/>
                  </a:defRPr>
                </a:pPr>
                <a:r>
                  <a:rPr lang="en-US"/>
                  <a:t>Passage</a:t>
                </a:r>
              </a:p>
            </c:rich>
          </c:tx>
          <c:layout>
            <c:manualLayout>
              <c:xMode val="edge"/>
              <c:yMode val="edge"/>
              <c:x val="4.0204264497149339E-2"/>
              <c:y val="0.3446019247594051"/>
            </c:manualLayout>
          </c:layout>
          <c:overlay val="0"/>
          <c:spPr>
            <a:noFill/>
            <a:ln>
              <a:noFill/>
            </a:ln>
            <a:effectLst/>
          </c:spPr>
          <c:txPr>
            <a:bodyPr rot="-5400000" spcFirstLastPara="1" vertOverflow="ellipsis" vert="horz" wrap="square" anchor="ctr" anchorCtr="1"/>
            <a:lstStyle/>
            <a:p>
              <a:pPr>
                <a:defRPr sz="1200" b="1" i="0" u="none" strike="noStrike" kern="1200" baseline="0">
                  <a:solidFill>
                    <a:schemeClr val="dk1">
                      <a:lumMod val="75000"/>
                      <a:lumOff val="25000"/>
                    </a:schemeClr>
                  </a:solidFill>
                  <a:latin typeface="+mn-lt"/>
                  <a:ea typeface="+mn-ea"/>
                  <a:cs typeface="+mn-cs"/>
                </a:defRPr>
              </a:pPr>
              <a:endParaRPr lang="fr-FR"/>
            </a:p>
          </c:txPr>
        </c:title>
        <c:numFmt formatCode="General" sourceLinked="1"/>
        <c:majorTickMark val="none"/>
        <c:minorTickMark val="none"/>
        <c:tickLblPos val="nextTo"/>
        <c:crossAx val="371329888"/>
        <c:crosses val="autoZero"/>
        <c:crossBetween val="between"/>
      </c:valAx>
      <c:spPr>
        <a:noFill/>
        <a:ln>
          <a:noFill/>
        </a:ln>
        <a:effectLst/>
      </c:spPr>
    </c:plotArea>
    <c:plotVisOnly val="1"/>
    <c:dispBlanksAs val="gap"/>
    <c:showDLblsOverMax val="0"/>
  </c:chart>
  <c: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a:effectLst/>
  </c:spPr>
  <c:txPr>
    <a:bodyPr/>
    <a:lstStyle/>
    <a:p>
      <a:pPr>
        <a:defRPr/>
      </a:pPr>
      <a:endParaRPr lang="fr-FR"/>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r>
              <a:rPr lang="fr-FR"/>
              <a:t>Vemcount samedi</a:t>
            </a:r>
          </a:p>
        </c:rich>
      </c:tx>
      <c:overlay val="0"/>
      <c:spPr>
        <a:noFill/>
        <a:ln>
          <a:noFill/>
        </a:ln>
        <a:effectLst/>
      </c:spPr>
      <c:txPr>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endParaRPr lang="fr-FR"/>
        </a:p>
      </c:txPr>
    </c:title>
    <c:autoTitleDeleted val="0"/>
    <c:plotArea>
      <c:layout>
        <c:manualLayout>
          <c:layoutTarget val="inner"/>
          <c:xMode val="edge"/>
          <c:yMode val="edge"/>
          <c:x val="6.8371513983712759E-2"/>
          <c:y val="0.16184364551330307"/>
          <c:w val="0.9054452030354212"/>
          <c:h val="0.65373374839772935"/>
        </c:manualLayout>
      </c:layout>
      <c:lineChart>
        <c:grouping val="standard"/>
        <c:varyColors val="0"/>
        <c:ser>
          <c:idx val="0"/>
          <c:order val="0"/>
          <c:tx>
            <c:strRef>
              <c:f>[1]Synthèse!$K$140</c:f>
              <c:strCache>
                <c:ptCount val="1"/>
                <c:pt idx="0">
                  <c:v>Vemcount samedi</c:v>
                </c:pt>
              </c:strCache>
            </c:strRef>
          </c:tx>
          <c:spPr>
            <a:ln w="31750" cap="rnd">
              <a:solidFill>
                <a:schemeClr val="accent1"/>
              </a:solidFill>
              <a:round/>
            </a:ln>
            <a:effectLst/>
          </c:spPr>
          <c:marker>
            <c:symbol val="circle"/>
            <c:size val="17"/>
            <c:spPr>
              <a:solidFill>
                <a:schemeClr val="accent1"/>
              </a:solidFill>
              <a:ln>
                <a:noFill/>
              </a:ln>
              <a:effectLst/>
            </c:spPr>
          </c:marker>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mn-lt"/>
                    <a:ea typeface="+mn-ea"/>
                    <a:cs typeface="+mn-cs"/>
                  </a:defRPr>
                </a:pPr>
                <a:endParaRPr lang="fr-FR"/>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dk1">
                          <a:lumMod val="50000"/>
                          <a:lumOff val="50000"/>
                        </a:schemeClr>
                      </a:solidFill>
                    </a:ln>
                    <a:effectLst/>
                  </c:spPr>
                </c15:leaderLines>
              </c:ext>
            </c:extLst>
          </c:dLbls>
          <c:cat>
            <c:strRef>
              <c:f>[1]Synthèse!$A$141:$A$160</c:f>
              <c:strCache>
                <c:ptCount val="20"/>
                <c:pt idx="0">
                  <c:v>9h30 - 10h30</c:v>
                </c:pt>
                <c:pt idx="1">
                  <c:v>10h00 -10h30</c:v>
                </c:pt>
                <c:pt idx="2">
                  <c:v>10h30 - 11h00</c:v>
                </c:pt>
                <c:pt idx="3">
                  <c:v>11h00 - 11h30</c:v>
                </c:pt>
                <c:pt idx="4">
                  <c:v>11h30 - 12h00</c:v>
                </c:pt>
                <c:pt idx="5">
                  <c:v>12h00 - 12h30</c:v>
                </c:pt>
                <c:pt idx="6">
                  <c:v>12h30 - 13h00</c:v>
                </c:pt>
                <c:pt idx="7">
                  <c:v>13h00 - 13h30</c:v>
                </c:pt>
                <c:pt idx="8">
                  <c:v>13h30 - 14h00</c:v>
                </c:pt>
                <c:pt idx="9">
                  <c:v>14h00- 14h30</c:v>
                </c:pt>
                <c:pt idx="10">
                  <c:v>14h30 - 15h00</c:v>
                </c:pt>
                <c:pt idx="11">
                  <c:v>15h00 - 15h30</c:v>
                </c:pt>
                <c:pt idx="12">
                  <c:v>15h30 - 16h00</c:v>
                </c:pt>
                <c:pt idx="13">
                  <c:v>16h00 - 16h30</c:v>
                </c:pt>
                <c:pt idx="14">
                  <c:v>16h30 - 17h00</c:v>
                </c:pt>
                <c:pt idx="15">
                  <c:v>17h00 - 17h30</c:v>
                </c:pt>
                <c:pt idx="16">
                  <c:v>17h30 - 18h00</c:v>
                </c:pt>
                <c:pt idx="17">
                  <c:v>18h00 - 18h30</c:v>
                </c:pt>
                <c:pt idx="18">
                  <c:v>18h30 - 19h00</c:v>
                </c:pt>
                <c:pt idx="19">
                  <c:v>19h00 - 19h30</c:v>
                </c:pt>
              </c:strCache>
            </c:strRef>
          </c:cat>
          <c:val>
            <c:numRef>
              <c:f>[1]Synthèse!$K$141:$K$160</c:f>
              <c:numCache>
                <c:formatCode>General</c:formatCode>
                <c:ptCount val="20"/>
                <c:pt idx="0">
                  <c:v>23.333333333333332</c:v>
                </c:pt>
                <c:pt idx="1">
                  <c:v>37.555555555555557</c:v>
                </c:pt>
                <c:pt idx="2">
                  <c:v>56.444444444444443</c:v>
                </c:pt>
                <c:pt idx="3">
                  <c:v>75</c:v>
                </c:pt>
                <c:pt idx="4">
                  <c:v>91.444444444444443</c:v>
                </c:pt>
                <c:pt idx="5">
                  <c:v>94.444444444444443</c:v>
                </c:pt>
                <c:pt idx="6">
                  <c:v>93.111111111111114</c:v>
                </c:pt>
                <c:pt idx="7">
                  <c:v>95.555555555555557</c:v>
                </c:pt>
                <c:pt idx="8">
                  <c:v>101.66666666666667</c:v>
                </c:pt>
                <c:pt idx="9">
                  <c:v>120.22222222222223</c:v>
                </c:pt>
                <c:pt idx="10">
                  <c:v>139.77777777777777</c:v>
                </c:pt>
                <c:pt idx="11">
                  <c:v>173.33333333333334</c:v>
                </c:pt>
                <c:pt idx="12">
                  <c:v>172.44444444444446</c:v>
                </c:pt>
                <c:pt idx="13">
                  <c:v>182.55555555555554</c:v>
                </c:pt>
                <c:pt idx="14">
                  <c:v>189.44444444444446</c:v>
                </c:pt>
                <c:pt idx="15">
                  <c:v>180.77777777777777</c:v>
                </c:pt>
                <c:pt idx="16">
                  <c:v>159</c:v>
                </c:pt>
                <c:pt idx="17">
                  <c:v>136.44444444444446</c:v>
                </c:pt>
                <c:pt idx="18">
                  <c:v>102</c:v>
                </c:pt>
                <c:pt idx="19">
                  <c:v>36.222222222222221</c:v>
                </c:pt>
              </c:numCache>
            </c:numRef>
          </c:val>
          <c:smooth val="0"/>
          <c:extLst>
            <c:ext xmlns:c16="http://schemas.microsoft.com/office/drawing/2014/chart" uri="{C3380CC4-5D6E-409C-BE32-E72D297353CC}">
              <c16:uniqueId val="{00000000-8F6C-4CFD-BC52-0C9499DF4E1E}"/>
            </c:ext>
          </c:extLst>
        </c:ser>
        <c:ser>
          <c:idx val="1"/>
          <c:order val="1"/>
          <c:tx>
            <c:strRef>
              <c:f>[1]Synthèse!$L$140</c:f>
              <c:strCache>
                <c:ptCount val="1"/>
              </c:strCache>
            </c:strRef>
          </c:tx>
          <c:spPr>
            <a:ln w="19050" cap="rnd">
              <a:solidFill>
                <a:srgbClr val="FF0000"/>
              </a:solidFill>
              <a:prstDash val="dash"/>
              <a:round/>
            </a:ln>
            <a:effectLst/>
          </c:spPr>
          <c:marker>
            <c:symbol val="none"/>
          </c:marker>
          <c:dLbls>
            <c:delete val="1"/>
          </c:dLbls>
          <c:cat>
            <c:strRef>
              <c:f>[1]Synthèse!$A$141:$A$160</c:f>
              <c:strCache>
                <c:ptCount val="20"/>
                <c:pt idx="0">
                  <c:v>9h30 - 10h30</c:v>
                </c:pt>
                <c:pt idx="1">
                  <c:v>10h00 -10h30</c:v>
                </c:pt>
                <c:pt idx="2">
                  <c:v>10h30 - 11h00</c:v>
                </c:pt>
                <c:pt idx="3">
                  <c:v>11h00 - 11h30</c:v>
                </c:pt>
                <c:pt idx="4">
                  <c:v>11h30 - 12h00</c:v>
                </c:pt>
                <c:pt idx="5">
                  <c:v>12h00 - 12h30</c:v>
                </c:pt>
                <c:pt idx="6">
                  <c:v>12h30 - 13h00</c:v>
                </c:pt>
                <c:pt idx="7">
                  <c:v>13h00 - 13h30</c:v>
                </c:pt>
                <c:pt idx="8">
                  <c:v>13h30 - 14h00</c:v>
                </c:pt>
                <c:pt idx="9">
                  <c:v>14h00- 14h30</c:v>
                </c:pt>
                <c:pt idx="10">
                  <c:v>14h30 - 15h00</c:v>
                </c:pt>
                <c:pt idx="11">
                  <c:v>15h00 - 15h30</c:v>
                </c:pt>
                <c:pt idx="12">
                  <c:v>15h30 - 16h00</c:v>
                </c:pt>
                <c:pt idx="13">
                  <c:v>16h00 - 16h30</c:v>
                </c:pt>
                <c:pt idx="14">
                  <c:v>16h30 - 17h00</c:v>
                </c:pt>
                <c:pt idx="15">
                  <c:v>17h00 - 17h30</c:v>
                </c:pt>
                <c:pt idx="16">
                  <c:v>17h30 - 18h00</c:v>
                </c:pt>
                <c:pt idx="17">
                  <c:v>18h00 - 18h30</c:v>
                </c:pt>
                <c:pt idx="18">
                  <c:v>18h30 - 19h00</c:v>
                </c:pt>
                <c:pt idx="19">
                  <c:v>19h00 - 19h30</c:v>
                </c:pt>
              </c:strCache>
            </c:strRef>
          </c:cat>
          <c:val>
            <c:numRef>
              <c:f>[1]Synthèse!$L$141:$L$160</c:f>
              <c:numCache>
                <c:formatCode>General</c:formatCode>
                <c:ptCount val="20"/>
                <c:pt idx="0">
                  <c:v>113.05</c:v>
                </c:pt>
                <c:pt idx="1">
                  <c:v>113.05</c:v>
                </c:pt>
                <c:pt idx="2">
                  <c:v>113.05</c:v>
                </c:pt>
                <c:pt idx="3">
                  <c:v>113.05</c:v>
                </c:pt>
                <c:pt idx="4">
                  <c:v>113.05</c:v>
                </c:pt>
                <c:pt idx="5">
                  <c:v>113.05</c:v>
                </c:pt>
                <c:pt idx="6">
                  <c:v>113.05</c:v>
                </c:pt>
                <c:pt idx="7">
                  <c:v>113.05</c:v>
                </c:pt>
                <c:pt idx="8">
                  <c:v>113.05</c:v>
                </c:pt>
                <c:pt idx="9">
                  <c:v>113.05</c:v>
                </c:pt>
                <c:pt idx="10">
                  <c:v>113.05</c:v>
                </c:pt>
                <c:pt idx="11">
                  <c:v>113.05</c:v>
                </c:pt>
                <c:pt idx="12">
                  <c:v>113.05</c:v>
                </c:pt>
                <c:pt idx="13">
                  <c:v>113.05</c:v>
                </c:pt>
                <c:pt idx="14">
                  <c:v>113.05</c:v>
                </c:pt>
                <c:pt idx="15">
                  <c:v>113.05</c:v>
                </c:pt>
                <c:pt idx="16">
                  <c:v>113.05</c:v>
                </c:pt>
                <c:pt idx="17">
                  <c:v>113.05</c:v>
                </c:pt>
                <c:pt idx="18">
                  <c:v>113.05</c:v>
                </c:pt>
                <c:pt idx="19">
                  <c:v>113.05</c:v>
                </c:pt>
              </c:numCache>
            </c:numRef>
          </c:val>
          <c:smooth val="0"/>
          <c:extLst>
            <c:ext xmlns:c16="http://schemas.microsoft.com/office/drawing/2014/chart" uri="{C3380CC4-5D6E-409C-BE32-E72D297353CC}">
              <c16:uniqueId val="{00000001-8F6C-4CFD-BC52-0C9499DF4E1E}"/>
            </c:ext>
          </c:extLst>
        </c:ser>
        <c:dLbls>
          <c:dLblPos val="ctr"/>
          <c:showLegendKey val="0"/>
          <c:showVal val="1"/>
          <c:showCatName val="0"/>
          <c:showSerName val="0"/>
          <c:showPercent val="0"/>
          <c:showBubbleSize val="0"/>
        </c:dLbls>
        <c:dropLines>
          <c:spPr>
            <a:ln w="9525">
              <a:solidFill>
                <a:schemeClr val="dk1">
                  <a:lumMod val="35000"/>
                  <a:lumOff val="65000"/>
                </a:schemeClr>
              </a:solidFill>
              <a:prstDash val="dash"/>
            </a:ln>
            <a:effectLst/>
          </c:spPr>
        </c:dropLines>
        <c:marker val="1"/>
        <c:smooth val="0"/>
        <c:axId val="371329888"/>
        <c:axId val="371331856"/>
      </c:lineChart>
      <c:catAx>
        <c:axId val="371329888"/>
        <c:scaling>
          <c:orientation val="minMax"/>
        </c:scaling>
        <c:delete val="0"/>
        <c:axPos val="b"/>
        <c:majorGridlines>
          <c:spPr>
            <a:ln w="9525" cap="flat" cmpd="sng" algn="ctr">
              <a:gradFill>
                <a:gsLst>
                  <a:gs pos="100000">
                    <a:schemeClr val="dk1">
                      <a:lumMod val="95000"/>
                      <a:lumOff val="5000"/>
                      <a:alpha val="42000"/>
                    </a:schemeClr>
                  </a:gs>
                  <a:gs pos="0">
                    <a:schemeClr val="lt1">
                      <a:lumMod val="75000"/>
                      <a:alpha val="36000"/>
                    </a:schemeClr>
                  </a:gs>
                </a:gsLst>
                <a:lin ang="5400000" scaled="0"/>
              </a:gradFill>
              <a:round/>
            </a:ln>
            <a:effectLst/>
          </c:spPr>
        </c:majorGridlines>
        <c:numFmt formatCode="General" sourceLinked="1"/>
        <c:majorTickMark val="none"/>
        <c:minorTickMark val="none"/>
        <c:tickLblPos val="nextTo"/>
        <c:spPr>
          <a:noFill/>
          <a:ln w="19050" cap="flat" cmpd="sng" algn="ctr">
            <a:solidFill>
              <a:schemeClr val="dk1">
                <a:lumMod val="75000"/>
                <a:lumOff val="25000"/>
              </a:schemeClr>
            </a:solidFill>
            <a:round/>
          </a:ln>
          <a:effectLst/>
        </c:spPr>
        <c:txPr>
          <a:bodyPr rot="-60000000" spcFirstLastPara="1" vertOverflow="ellipsis" vert="horz" wrap="square" anchor="ctr" anchorCtr="1"/>
          <a:lstStyle/>
          <a:p>
            <a:pPr>
              <a:defRPr sz="900" b="0" i="0" u="none" strike="noStrike" kern="1200" cap="all" baseline="0">
                <a:solidFill>
                  <a:schemeClr val="dk1">
                    <a:lumMod val="75000"/>
                    <a:lumOff val="25000"/>
                  </a:schemeClr>
                </a:solidFill>
                <a:latin typeface="+mn-lt"/>
                <a:ea typeface="+mn-ea"/>
                <a:cs typeface="+mn-cs"/>
              </a:defRPr>
            </a:pPr>
            <a:endParaRPr lang="fr-FR"/>
          </a:p>
        </c:txPr>
        <c:crossAx val="371331856"/>
        <c:crosses val="autoZero"/>
        <c:auto val="1"/>
        <c:lblAlgn val="ctr"/>
        <c:lblOffset val="100"/>
        <c:noMultiLvlLbl val="0"/>
      </c:catAx>
      <c:valAx>
        <c:axId val="371331856"/>
        <c:scaling>
          <c:orientation val="minMax"/>
        </c:scaling>
        <c:delete val="1"/>
        <c:axPos val="l"/>
        <c:majorGridlines>
          <c:spPr>
            <a:ln w="9525" cap="flat" cmpd="sng" algn="ctr">
              <a:gradFill>
                <a:gsLst>
                  <a:gs pos="100000">
                    <a:schemeClr val="dk1">
                      <a:lumMod val="95000"/>
                      <a:lumOff val="5000"/>
                      <a:alpha val="42000"/>
                    </a:schemeClr>
                  </a:gs>
                  <a:gs pos="0">
                    <a:schemeClr val="lt1">
                      <a:lumMod val="75000"/>
                      <a:alpha val="36000"/>
                    </a:schemeClr>
                  </a:gs>
                </a:gsLst>
                <a:lin ang="5400000" scaled="0"/>
              </a:gradFill>
              <a:round/>
            </a:ln>
            <a:effectLst/>
          </c:spPr>
        </c:majorGridlines>
        <c:title>
          <c:tx>
            <c:rich>
              <a:bodyPr rot="-5400000" spcFirstLastPara="1" vertOverflow="ellipsis" vert="horz" wrap="square" anchor="ctr" anchorCtr="1"/>
              <a:lstStyle/>
              <a:p>
                <a:pPr>
                  <a:defRPr sz="1200" b="1" i="0" u="none" strike="noStrike" kern="1200" baseline="0">
                    <a:solidFill>
                      <a:schemeClr val="dk1">
                        <a:lumMod val="75000"/>
                        <a:lumOff val="25000"/>
                      </a:schemeClr>
                    </a:solidFill>
                    <a:latin typeface="+mn-lt"/>
                    <a:ea typeface="+mn-ea"/>
                    <a:cs typeface="+mn-cs"/>
                  </a:defRPr>
                </a:pPr>
                <a:r>
                  <a:rPr lang="fr-FR"/>
                  <a:t>Titre</a:t>
                </a:r>
              </a:p>
            </c:rich>
          </c:tx>
          <c:layout>
            <c:manualLayout>
              <c:xMode val="edge"/>
              <c:yMode val="edge"/>
              <c:x val="4.0204264497149339E-2"/>
              <c:y val="0.3446019247594051"/>
            </c:manualLayout>
          </c:layout>
          <c:overlay val="0"/>
          <c:spPr>
            <a:noFill/>
            <a:ln>
              <a:noFill/>
            </a:ln>
            <a:effectLst/>
          </c:spPr>
          <c:txPr>
            <a:bodyPr rot="-5400000" spcFirstLastPara="1" vertOverflow="ellipsis" vert="horz" wrap="square" anchor="ctr" anchorCtr="1"/>
            <a:lstStyle/>
            <a:p>
              <a:pPr>
                <a:defRPr sz="1200" b="1" i="0" u="none" strike="noStrike" kern="1200" baseline="0">
                  <a:solidFill>
                    <a:schemeClr val="dk1">
                      <a:lumMod val="75000"/>
                      <a:lumOff val="25000"/>
                    </a:schemeClr>
                  </a:solidFill>
                  <a:latin typeface="+mn-lt"/>
                  <a:ea typeface="+mn-ea"/>
                  <a:cs typeface="+mn-cs"/>
                </a:defRPr>
              </a:pPr>
              <a:endParaRPr lang="fr-FR"/>
            </a:p>
          </c:txPr>
        </c:title>
        <c:numFmt formatCode="General" sourceLinked="1"/>
        <c:majorTickMark val="none"/>
        <c:minorTickMark val="none"/>
        <c:tickLblPos val="nextTo"/>
        <c:crossAx val="371329888"/>
        <c:crosses val="autoZero"/>
        <c:crossBetween val="between"/>
      </c:valAx>
      <c:spPr>
        <a:noFill/>
        <a:ln>
          <a:noFill/>
        </a:ln>
        <a:effectLst/>
      </c:spPr>
    </c:plotArea>
    <c:plotVisOnly val="1"/>
    <c:dispBlanksAs val="gap"/>
    <c:showDLblsOverMax val="0"/>
  </c:chart>
  <c: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a:effectLst/>
  </c:spPr>
  <c:txPr>
    <a:bodyPr/>
    <a:lstStyle/>
    <a:p>
      <a:pPr>
        <a:defRPr/>
      </a:pPr>
      <a:endParaRPr lang="fr-F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8">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styleClr val="auto"/>
    </cs:fillRef>
    <cs:effectRef idx="0"/>
    <cs:fontRef idx="minor">
      <a:schemeClr val="lt1"/>
    </cs:fontRef>
    <cs:defRPr sz="9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900" b="1"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
  <cs:dataPoint3D>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3D>
  <cs:dataPointLine>
    <cs:lnRef idx="0">
      <cs:styleClr val="auto"/>
    </cs:lnRef>
    <cs:fillRef idx="0"/>
    <cs:effectRef idx="0"/>
    <cs:fontRef idx="minor">
      <a:schemeClr val="dk1"/>
    </cs:fontRef>
    <cs:spPr>
      <a:ln w="31750" cap="rnd">
        <a:solidFill>
          <a:schemeClr val="phClr"/>
        </a:solidFill>
        <a:round/>
      </a:ln>
    </cs:spPr>
  </cs:dataPointLine>
  <cs:dataPointMarker>
    <cs:lnRef idx="0"/>
    <cs:fillRef idx="0">
      <cs:styleClr val="auto"/>
    </cs:fillRef>
    <cs:effectRef idx="0"/>
    <cs:fontRef idx="minor">
      <a:schemeClr val="dk1"/>
    </cs:fontRef>
    <cs:spPr>
      <a:solidFill>
        <a:schemeClr val="phClr"/>
      </a:solidFill>
    </cs:spPr>
  </cs:dataPointMarker>
  <cs:dataPointMarkerLayout symbol="circle" size="17"/>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28">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styleClr val="auto"/>
    </cs:fillRef>
    <cs:effectRef idx="0"/>
    <cs:fontRef idx="minor">
      <a:schemeClr val="lt1"/>
    </cs:fontRef>
    <cs:defRPr sz="9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900" b="1"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
  <cs:dataPoint3D>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3D>
  <cs:dataPointLine>
    <cs:lnRef idx="0">
      <cs:styleClr val="auto"/>
    </cs:lnRef>
    <cs:fillRef idx="0"/>
    <cs:effectRef idx="0"/>
    <cs:fontRef idx="minor">
      <a:schemeClr val="dk1"/>
    </cs:fontRef>
    <cs:spPr>
      <a:ln w="31750" cap="rnd">
        <a:solidFill>
          <a:schemeClr val="phClr"/>
        </a:solidFill>
        <a:round/>
      </a:ln>
    </cs:spPr>
  </cs:dataPointLine>
  <cs:dataPointMarker>
    <cs:lnRef idx="0"/>
    <cs:fillRef idx="0">
      <cs:styleClr val="auto"/>
    </cs:fillRef>
    <cs:effectRef idx="0"/>
    <cs:fontRef idx="minor">
      <a:schemeClr val="dk1"/>
    </cs:fontRef>
    <cs:spPr>
      <a:solidFill>
        <a:schemeClr val="phClr"/>
      </a:solidFill>
    </cs:spPr>
  </cs:dataPointMarker>
  <cs:dataPointMarkerLayout symbol="circle" size="17"/>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charts/style3.xml><?xml version="1.0" encoding="utf-8"?>
<cs:chartStyle xmlns:cs="http://schemas.microsoft.com/office/drawing/2012/chartStyle" xmlns:a="http://schemas.openxmlformats.org/drawingml/2006/main" id="228">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styleClr val="auto"/>
    </cs:fillRef>
    <cs:effectRef idx="0"/>
    <cs:fontRef idx="minor">
      <a:schemeClr val="lt1"/>
    </cs:fontRef>
    <cs:defRPr sz="9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900" b="1"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
  <cs:dataPoint3D>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3D>
  <cs:dataPointLine>
    <cs:lnRef idx="0">
      <cs:styleClr val="auto"/>
    </cs:lnRef>
    <cs:fillRef idx="0"/>
    <cs:effectRef idx="0"/>
    <cs:fontRef idx="minor">
      <a:schemeClr val="dk1"/>
    </cs:fontRef>
    <cs:spPr>
      <a:ln w="31750" cap="rnd">
        <a:solidFill>
          <a:schemeClr val="phClr"/>
        </a:solidFill>
        <a:round/>
      </a:ln>
    </cs:spPr>
  </cs:dataPointLine>
  <cs:dataPointMarker>
    <cs:lnRef idx="0"/>
    <cs:fillRef idx="0">
      <cs:styleClr val="auto"/>
    </cs:fillRef>
    <cs:effectRef idx="0"/>
    <cs:fontRef idx="minor">
      <a:schemeClr val="dk1"/>
    </cs:fontRef>
    <cs:spPr>
      <a:solidFill>
        <a:schemeClr val="phClr"/>
      </a:solidFill>
    </cs:spPr>
  </cs:dataPointMarker>
  <cs:dataPointMarkerLayout symbol="circle" size="17"/>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charts/style4.xml><?xml version="1.0" encoding="utf-8"?>
<cs:chartStyle xmlns:cs="http://schemas.microsoft.com/office/drawing/2012/chartStyle" xmlns:a="http://schemas.openxmlformats.org/drawingml/2006/main" id="228">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styleClr val="auto"/>
    </cs:fillRef>
    <cs:effectRef idx="0"/>
    <cs:fontRef idx="minor">
      <a:schemeClr val="lt1"/>
    </cs:fontRef>
    <cs:defRPr sz="9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900" b="1"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
  <cs:dataPoint3D>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3D>
  <cs:dataPointLine>
    <cs:lnRef idx="0">
      <cs:styleClr val="auto"/>
    </cs:lnRef>
    <cs:fillRef idx="0"/>
    <cs:effectRef idx="0"/>
    <cs:fontRef idx="minor">
      <a:schemeClr val="dk1"/>
    </cs:fontRef>
    <cs:spPr>
      <a:ln w="31750" cap="rnd">
        <a:solidFill>
          <a:schemeClr val="phClr"/>
        </a:solidFill>
        <a:round/>
      </a:ln>
    </cs:spPr>
  </cs:dataPointLine>
  <cs:dataPointMarker>
    <cs:lnRef idx="0"/>
    <cs:fillRef idx="0">
      <cs:styleClr val="auto"/>
    </cs:fillRef>
    <cs:effectRef idx="0"/>
    <cs:fontRef idx="minor">
      <a:schemeClr val="dk1"/>
    </cs:fontRef>
    <cs:spPr>
      <a:solidFill>
        <a:schemeClr val="phClr"/>
      </a:solidFill>
    </cs:spPr>
  </cs:dataPointMarker>
  <cs:dataPointMarkerLayout symbol="circle" size="17"/>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504824</xdr:colOff>
      <xdr:row>0</xdr:row>
      <xdr:rowOff>161925</xdr:rowOff>
    </xdr:from>
    <xdr:to>
      <xdr:col>17</xdr:col>
      <xdr:colOff>647699</xdr:colOff>
      <xdr:row>4</xdr:row>
      <xdr:rowOff>1514475</xdr:rowOff>
    </xdr:to>
    <xdr:graphicFrame macro="">
      <xdr:nvGraphicFramePr>
        <xdr:cNvPr id="3" name="Graphique 2">
          <a:extLst>
            <a:ext uri="{FF2B5EF4-FFF2-40B4-BE49-F238E27FC236}">
              <a16:creationId xmlns:a16="http://schemas.microsoft.com/office/drawing/2014/main" id="{9E393ECC-DA81-47C4-BA39-6FE7537FEFB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23</xdr:row>
      <xdr:rowOff>0</xdr:rowOff>
    </xdr:from>
    <xdr:to>
      <xdr:col>11</xdr:col>
      <xdr:colOff>38100</xdr:colOff>
      <xdr:row>44</xdr:row>
      <xdr:rowOff>23813</xdr:rowOff>
    </xdr:to>
    <xdr:graphicFrame macro="">
      <xdr:nvGraphicFramePr>
        <xdr:cNvPr id="5" name="Graphique 4">
          <a:extLst>
            <a:ext uri="{FF2B5EF4-FFF2-40B4-BE49-F238E27FC236}">
              <a16:creationId xmlns:a16="http://schemas.microsoft.com/office/drawing/2014/main" id="{3899DA14-325B-405F-B5EE-FAAAAF92926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1</xdr:row>
      <xdr:rowOff>0</xdr:rowOff>
    </xdr:from>
    <xdr:to>
      <xdr:col>11</xdr:col>
      <xdr:colOff>47625</xdr:colOff>
      <xdr:row>22</xdr:row>
      <xdr:rowOff>19050</xdr:rowOff>
    </xdr:to>
    <xdr:graphicFrame macro="">
      <xdr:nvGraphicFramePr>
        <xdr:cNvPr id="6" name="Graphique 5">
          <a:extLst>
            <a:ext uri="{FF2B5EF4-FFF2-40B4-BE49-F238E27FC236}">
              <a16:creationId xmlns:a16="http://schemas.microsoft.com/office/drawing/2014/main" id="{A6F5C029-86AE-4891-904F-CA9F572B468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11</xdr:col>
      <xdr:colOff>371475</xdr:colOff>
      <xdr:row>1</xdr:row>
      <xdr:rowOff>0</xdr:rowOff>
    </xdr:from>
    <xdr:to>
      <xdr:col>23</xdr:col>
      <xdr:colOff>76200</xdr:colOff>
      <xdr:row>21</xdr:row>
      <xdr:rowOff>185738</xdr:rowOff>
    </xdr:to>
    <xdr:graphicFrame macro="">
      <xdr:nvGraphicFramePr>
        <xdr:cNvPr id="7" name="Graphique 6">
          <a:extLst>
            <a:ext uri="{FF2B5EF4-FFF2-40B4-BE49-F238E27FC236}">
              <a16:creationId xmlns:a16="http://schemas.microsoft.com/office/drawing/2014/main" id="{EB287CC9-3656-4F91-8E90-E93C9B15C6A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To%20do%20list%20RT/Planning/Analyse%20vemcount%20Strasbourg.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ynthèse"/>
      <sheetName val="Détails"/>
    </sheetNames>
    <sheetDataSet>
      <sheetData sheetId="0">
        <row r="116">
          <cell r="G116" t="str">
            <v>Vem L-V</v>
          </cell>
          <cell r="H116"/>
        </row>
        <row r="117">
          <cell r="A117" t="str">
            <v>9h30 - 10h30</v>
          </cell>
          <cell r="G117">
            <v>16.977777777777778</v>
          </cell>
          <cell r="H117">
            <v>60.45</v>
          </cell>
        </row>
        <row r="118">
          <cell r="A118" t="str">
            <v>10h00 -10h30</v>
          </cell>
          <cell r="G118">
            <v>20.733333333333331</v>
          </cell>
          <cell r="H118">
            <v>60.45</v>
          </cell>
        </row>
        <row r="119">
          <cell r="A119" t="str">
            <v>10h30 - 11h00</v>
          </cell>
          <cell r="G119">
            <v>31.644444444444446</v>
          </cell>
          <cell r="H119">
            <v>60.45</v>
          </cell>
        </row>
        <row r="120">
          <cell r="A120" t="str">
            <v>11h00 - 11h30</v>
          </cell>
          <cell r="G120">
            <v>40.511111111111106</v>
          </cell>
          <cell r="H120">
            <v>60.45</v>
          </cell>
        </row>
        <row r="121">
          <cell r="A121" t="str">
            <v>11h30 - 12h00</v>
          </cell>
          <cell r="G121">
            <v>45.822222222222223</v>
          </cell>
          <cell r="H121">
            <v>60.45</v>
          </cell>
        </row>
        <row r="122">
          <cell r="A122" t="str">
            <v>12h00 - 12h30</v>
          </cell>
          <cell r="G122">
            <v>51.466666666666676</v>
          </cell>
          <cell r="H122">
            <v>60.45</v>
          </cell>
        </row>
        <row r="123">
          <cell r="A123" t="str">
            <v>12h30 - 13h00</v>
          </cell>
          <cell r="G123">
            <v>64.955555555555549</v>
          </cell>
          <cell r="H123">
            <v>60.45</v>
          </cell>
        </row>
        <row r="124">
          <cell r="A124" t="str">
            <v>13h00 - 13h30</v>
          </cell>
          <cell r="G124">
            <v>67.533333333333331</v>
          </cell>
          <cell r="H124">
            <v>60.45</v>
          </cell>
        </row>
        <row r="125">
          <cell r="A125" t="str">
            <v>13h30 - 14h00</v>
          </cell>
          <cell r="G125">
            <v>65.466666666666669</v>
          </cell>
          <cell r="H125">
            <v>60.45</v>
          </cell>
        </row>
        <row r="126">
          <cell r="A126" t="str">
            <v>14h00- 14h30</v>
          </cell>
          <cell r="G126">
            <v>68.933333333333323</v>
          </cell>
          <cell r="H126">
            <v>60.45</v>
          </cell>
        </row>
        <row r="127">
          <cell r="A127" t="str">
            <v>14h30 - 15h00</v>
          </cell>
          <cell r="G127">
            <v>77.711111111111109</v>
          </cell>
          <cell r="H127">
            <v>60.45</v>
          </cell>
        </row>
        <row r="128">
          <cell r="A128" t="str">
            <v>15h00 - 15h30</v>
          </cell>
          <cell r="G128">
            <v>83.222222222222229</v>
          </cell>
          <cell r="H128">
            <v>60.45</v>
          </cell>
        </row>
        <row r="129">
          <cell r="A129" t="str">
            <v>15h30 - 16h00</v>
          </cell>
          <cell r="G129">
            <v>85.066666666666663</v>
          </cell>
          <cell r="H129">
            <v>60.45</v>
          </cell>
        </row>
        <row r="130">
          <cell r="A130" t="str">
            <v>16h00 - 16h30</v>
          </cell>
          <cell r="G130">
            <v>85.488888888888894</v>
          </cell>
          <cell r="H130">
            <v>60.45</v>
          </cell>
        </row>
        <row r="131">
          <cell r="A131" t="str">
            <v>16h30 - 17h00</v>
          </cell>
          <cell r="G131">
            <v>88.444444444444443</v>
          </cell>
          <cell r="H131">
            <v>60.45</v>
          </cell>
        </row>
        <row r="132">
          <cell r="A132" t="str">
            <v>17h00 - 17h30</v>
          </cell>
          <cell r="G132">
            <v>85.555555555555557</v>
          </cell>
          <cell r="H132">
            <v>60.45</v>
          </cell>
        </row>
        <row r="133">
          <cell r="A133" t="str">
            <v>17h30 - 18h00</v>
          </cell>
          <cell r="G133">
            <v>81.73333333333332</v>
          </cell>
          <cell r="H133">
            <v>60.45</v>
          </cell>
        </row>
        <row r="134">
          <cell r="A134" t="str">
            <v>18h00 - 18h30</v>
          </cell>
          <cell r="G134">
            <v>70.666666666666671</v>
          </cell>
          <cell r="H134">
            <v>60.45</v>
          </cell>
        </row>
        <row r="135">
          <cell r="A135" t="str">
            <v>18h30 - 19h00</v>
          </cell>
          <cell r="G135">
            <v>54.266666666666673</v>
          </cell>
          <cell r="H135">
            <v>60.45</v>
          </cell>
        </row>
        <row r="136">
          <cell r="A136" t="str">
            <v>19h00 - 19h30</v>
          </cell>
          <cell r="G136">
            <v>22.555555555555554</v>
          </cell>
          <cell r="H136">
            <v>60.45</v>
          </cell>
        </row>
        <row r="140">
          <cell r="K140" t="str">
            <v>Vemcount samedi</v>
          </cell>
        </row>
        <row r="141">
          <cell r="A141" t="str">
            <v>9h30 - 10h30</v>
          </cell>
          <cell r="K141">
            <v>23.333333333333332</v>
          </cell>
          <cell r="L141">
            <v>113.05</v>
          </cell>
        </row>
        <row r="142">
          <cell r="A142" t="str">
            <v>10h00 -10h30</v>
          </cell>
          <cell r="K142">
            <v>37.555555555555557</v>
          </cell>
          <cell r="L142">
            <v>113.05</v>
          </cell>
        </row>
        <row r="143">
          <cell r="A143" t="str">
            <v>10h30 - 11h00</v>
          </cell>
          <cell r="K143">
            <v>56.444444444444443</v>
          </cell>
          <cell r="L143">
            <v>113.05</v>
          </cell>
        </row>
        <row r="144">
          <cell r="A144" t="str">
            <v>11h00 - 11h30</v>
          </cell>
          <cell r="K144">
            <v>75</v>
          </cell>
          <cell r="L144">
            <v>113.05</v>
          </cell>
        </row>
        <row r="145">
          <cell r="A145" t="str">
            <v>11h30 - 12h00</v>
          </cell>
          <cell r="K145">
            <v>91.444444444444443</v>
          </cell>
          <cell r="L145">
            <v>113.05</v>
          </cell>
        </row>
        <row r="146">
          <cell r="A146" t="str">
            <v>12h00 - 12h30</v>
          </cell>
          <cell r="K146">
            <v>94.444444444444443</v>
          </cell>
          <cell r="L146">
            <v>113.05</v>
          </cell>
        </row>
        <row r="147">
          <cell r="A147" t="str">
            <v>12h30 - 13h00</v>
          </cell>
          <cell r="K147">
            <v>93.111111111111114</v>
          </cell>
          <cell r="L147">
            <v>113.05</v>
          </cell>
        </row>
        <row r="148">
          <cell r="A148" t="str">
            <v>13h00 - 13h30</v>
          </cell>
          <cell r="K148">
            <v>95.555555555555557</v>
          </cell>
          <cell r="L148">
            <v>113.05</v>
          </cell>
        </row>
        <row r="149">
          <cell r="A149" t="str">
            <v>13h30 - 14h00</v>
          </cell>
          <cell r="K149">
            <v>101.66666666666667</v>
          </cell>
          <cell r="L149">
            <v>113.05</v>
          </cell>
        </row>
        <row r="150">
          <cell r="A150" t="str">
            <v>14h00- 14h30</v>
          </cell>
          <cell r="K150">
            <v>120.22222222222223</v>
          </cell>
          <cell r="L150">
            <v>113.05</v>
          </cell>
        </row>
        <row r="151">
          <cell r="A151" t="str">
            <v>14h30 - 15h00</v>
          </cell>
          <cell r="K151">
            <v>139.77777777777777</v>
          </cell>
          <cell r="L151">
            <v>113.05</v>
          </cell>
        </row>
        <row r="152">
          <cell r="A152" t="str">
            <v>15h00 - 15h30</v>
          </cell>
          <cell r="K152">
            <v>173.33333333333334</v>
          </cell>
          <cell r="L152">
            <v>113.05</v>
          </cell>
        </row>
        <row r="153">
          <cell r="A153" t="str">
            <v>15h30 - 16h00</v>
          </cell>
          <cell r="K153">
            <v>172.44444444444446</v>
          </cell>
          <cell r="L153">
            <v>113.05</v>
          </cell>
        </row>
        <row r="154">
          <cell r="A154" t="str">
            <v>16h00 - 16h30</v>
          </cell>
          <cell r="K154">
            <v>182.55555555555554</v>
          </cell>
          <cell r="L154">
            <v>113.05</v>
          </cell>
        </row>
        <row r="155">
          <cell r="A155" t="str">
            <v>16h30 - 17h00</v>
          </cell>
          <cell r="K155">
            <v>189.44444444444446</v>
          </cell>
          <cell r="L155">
            <v>113.05</v>
          </cell>
        </row>
        <row r="156">
          <cell r="A156" t="str">
            <v>17h00 - 17h30</v>
          </cell>
          <cell r="K156">
            <v>180.77777777777777</v>
          </cell>
          <cell r="L156">
            <v>113.05</v>
          </cell>
        </row>
        <row r="157">
          <cell r="A157" t="str">
            <v>17h30 - 18h00</v>
          </cell>
          <cell r="K157">
            <v>159</v>
          </cell>
          <cell r="L157">
            <v>113.05</v>
          </cell>
        </row>
        <row r="158">
          <cell r="A158" t="str">
            <v>18h00 - 18h30</v>
          </cell>
          <cell r="K158">
            <v>136.44444444444446</v>
          </cell>
          <cell r="L158">
            <v>113.05</v>
          </cell>
        </row>
        <row r="159">
          <cell r="A159" t="str">
            <v>18h30 - 19h00</v>
          </cell>
          <cell r="K159">
            <v>102</v>
          </cell>
          <cell r="L159">
            <v>113.05</v>
          </cell>
        </row>
        <row r="160">
          <cell r="A160" t="str">
            <v>19h00 - 19h30</v>
          </cell>
          <cell r="K160">
            <v>36.222222222222221</v>
          </cell>
          <cell r="L160">
            <v>113.05</v>
          </cell>
        </row>
        <row r="163">
          <cell r="B163" t="str">
            <v>Lun-Ven</v>
          </cell>
          <cell r="C163" t="str">
            <v>Sam</v>
          </cell>
        </row>
        <row r="164">
          <cell r="A164" t="str">
            <v>9h30 - 10h00</v>
          </cell>
          <cell r="B164">
            <v>16.977777777777778</v>
          </cell>
          <cell r="C164">
            <v>23.333333333333332</v>
          </cell>
        </row>
        <row r="165">
          <cell r="A165" t="str">
            <v>10h00 -10h30</v>
          </cell>
          <cell r="B165">
            <v>20.733333333333331</v>
          </cell>
          <cell r="C165">
            <v>37.555555555555557</v>
          </cell>
        </row>
        <row r="166">
          <cell r="A166" t="str">
            <v>10h30 - 11h00</v>
          </cell>
          <cell r="B166">
            <v>31.644444444444446</v>
          </cell>
          <cell r="C166">
            <v>56.444444444444443</v>
          </cell>
        </row>
        <row r="167">
          <cell r="A167" t="str">
            <v>11h00 - 11h30</v>
          </cell>
          <cell r="B167">
            <v>40.511111111111106</v>
          </cell>
          <cell r="C167">
            <v>75</v>
          </cell>
        </row>
        <row r="168">
          <cell r="A168" t="str">
            <v>11h30 - 12h00</v>
          </cell>
          <cell r="B168">
            <v>45.822222222222223</v>
          </cell>
          <cell r="C168">
            <v>91.444444444444443</v>
          </cell>
        </row>
        <row r="169">
          <cell r="A169" t="str">
            <v>12h00 - 12h30</v>
          </cell>
          <cell r="B169">
            <v>51.466666666666676</v>
          </cell>
          <cell r="C169">
            <v>94.444444444444443</v>
          </cell>
        </row>
        <row r="170">
          <cell r="A170" t="str">
            <v>12h30 - 13h00</v>
          </cell>
          <cell r="B170">
            <v>64.955555555555549</v>
          </cell>
          <cell r="C170">
            <v>93.111111111111114</v>
          </cell>
        </row>
        <row r="171">
          <cell r="A171" t="str">
            <v>13h00 - 13h30</v>
          </cell>
          <cell r="B171">
            <v>67.533333333333331</v>
          </cell>
          <cell r="C171">
            <v>95.555555555555557</v>
          </cell>
        </row>
        <row r="172">
          <cell r="A172" t="str">
            <v>13h30 - 14h00</v>
          </cell>
          <cell r="B172">
            <v>65.466666666666669</v>
          </cell>
          <cell r="C172">
            <v>101.66666666666667</v>
          </cell>
        </row>
        <row r="173">
          <cell r="A173" t="str">
            <v>14h00- 14h30</v>
          </cell>
          <cell r="B173">
            <v>68.933333333333323</v>
          </cell>
          <cell r="C173">
            <v>120.22222222222223</v>
          </cell>
        </row>
        <row r="174">
          <cell r="A174" t="str">
            <v>14h30 - 15h00</v>
          </cell>
          <cell r="B174">
            <v>77.711111111111109</v>
          </cell>
          <cell r="C174">
            <v>139.77777777777777</v>
          </cell>
        </row>
        <row r="175">
          <cell r="A175" t="str">
            <v>15h00 - 15h30</v>
          </cell>
          <cell r="B175">
            <v>83.222222222222229</v>
          </cell>
          <cell r="C175">
            <v>173.33333333333334</v>
          </cell>
        </row>
        <row r="176">
          <cell r="A176" t="str">
            <v>15h30 - 16h00</v>
          </cell>
          <cell r="B176">
            <v>85.066666666666663</v>
          </cell>
          <cell r="C176">
            <v>172.44444444444446</v>
          </cell>
        </row>
        <row r="177">
          <cell r="A177" t="str">
            <v>16h00 - 16h30</v>
          </cell>
          <cell r="B177">
            <v>85.488888888888894</v>
          </cell>
          <cell r="C177">
            <v>182.55555555555554</v>
          </cell>
        </row>
        <row r="178">
          <cell r="A178" t="str">
            <v>16h30 - 17h00</v>
          </cell>
          <cell r="B178">
            <v>88.444444444444443</v>
          </cell>
          <cell r="C178">
            <v>189.44444444444446</v>
          </cell>
        </row>
        <row r="179">
          <cell r="A179" t="str">
            <v>17h00 - 17h30</v>
          </cell>
          <cell r="B179">
            <v>85.555555555555557</v>
          </cell>
          <cell r="C179">
            <v>180.77777777777777</v>
          </cell>
        </row>
        <row r="180">
          <cell r="A180" t="str">
            <v>17h30 - 18h00</v>
          </cell>
          <cell r="B180">
            <v>81.73333333333332</v>
          </cell>
          <cell r="C180">
            <v>159</v>
          </cell>
        </row>
        <row r="181">
          <cell r="A181" t="str">
            <v>18h00 - 18h30</v>
          </cell>
          <cell r="B181">
            <v>70.666666666666671</v>
          </cell>
          <cell r="C181">
            <v>136.44444444444446</v>
          </cell>
        </row>
        <row r="182">
          <cell r="A182" t="str">
            <v>18h30 - 19h00</v>
          </cell>
          <cell r="B182">
            <v>54.266666666666673</v>
          </cell>
          <cell r="C182">
            <v>102</v>
          </cell>
        </row>
        <row r="183">
          <cell r="A183" t="str">
            <v>19h00 - 19h30</v>
          </cell>
          <cell r="B183">
            <v>22.555555555555554</v>
          </cell>
          <cell r="C183">
            <v>36.222222222222221</v>
          </cell>
        </row>
      </sheetData>
      <sheetData sheetId="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eme/themeOverride1.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3.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4.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0"/>
  <sheetViews>
    <sheetView workbookViewId="0">
      <selection activeCell="I12" sqref="I12"/>
    </sheetView>
  </sheetViews>
  <sheetFormatPr baseColWidth="10" defaultRowHeight="15"/>
  <cols>
    <col min="1" max="1" width="10.5703125" bestFit="1" customWidth="1"/>
    <col min="2" max="2" width="9.85546875" bestFit="1" customWidth="1"/>
    <col min="3" max="3" width="20.140625" bestFit="1" customWidth="1"/>
    <col min="5" max="5" width="22.85546875" bestFit="1" customWidth="1"/>
    <col min="6" max="6" width="20.7109375" bestFit="1" customWidth="1"/>
  </cols>
  <sheetData>
    <row r="1" spans="1:6" ht="16.5" thickBot="1">
      <c r="A1" s="76" t="s">
        <v>35</v>
      </c>
      <c r="B1" s="77" t="s">
        <v>36</v>
      </c>
      <c r="C1" s="77" t="s">
        <v>38</v>
      </c>
      <c r="D1" s="77" t="s">
        <v>39</v>
      </c>
      <c r="E1" s="77" t="s">
        <v>40</v>
      </c>
      <c r="F1" s="78" t="s">
        <v>37</v>
      </c>
    </row>
    <row r="2" spans="1:6">
      <c r="A2" s="72" t="s">
        <v>41</v>
      </c>
      <c r="B2" s="73" t="s">
        <v>42</v>
      </c>
      <c r="C2" s="74" t="s">
        <v>43</v>
      </c>
      <c r="D2" s="74" t="s">
        <v>44</v>
      </c>
      <c r="E2" s="74" t="s">
        <v>45</v>
      </c>
      <c r="F2" s="75">
        <v>42814</v>
      </c>
    </row>
    <row r="3" spans="1:6">
      <c r="A3" s="66" t="s">
        <v>46</v>
      </c>
      <c r="B3" s="65" t="s">
        <v>47</v>
      </c>
      <c r="C3" s="63" t="s">
        <v>48</v>
      </c>
      <c r="D3" s="63" t="s">
        <v>44</v>
      </c>
      <c r="E3" s="63" t="s">
        <v>49</v>
      </c>
      <c r="F3" s="79">
        <v>42771</v>
      </c>
    </row>
    <row r="4" spans="1:6">
      <c r="A4" s="66" t="s">
        <v>50</v>
      </c>
      <c r="B4" s="65" t="s">
        <v>51</v>
      </c>
      <c r="C4" s="63" t="s">
        <v>52</v>
      </c>
      <c r="D4" s="63" t="s">
        <v>44</v>
      </c>
      <c r="E4" s="63" t="s">
        <v>49</v>
      </c>
      <c r="F4" s="79">
        <v>42886</v>
      </c>
    </row>
    <row r="5" spans="1:6">
      <c r="A5" s="66" t="s">
        <v>53</v>
      </c>
      <c r="B5" s="65" t="s">
        <v>54</v>
      </c>
      <c r="C5" s="63" t="s">
        <v>52</v>
      </c>
      <c r="D5" s="63" t="s">
        <v>44</v>
      </c>
      <c r="E5" s="63" t="s">
        <v>49</v>
      </c>
      <c r="F5" s="79">
        <v>43012</v>
      </c>
    </row>
    <row r="6" spans="1:6">
      <c r="A6" s="66" t="s">
        <v>55</v>
      </c>
      <c r="B6" s="65" t="s">
        <v>56</v>
      </c>
      <c r="C6" s="63" t="s">
        <v>57</v>
      </c>
      <c r="D6" s="63" t="s">
        <v>44</v>
      </c>
      <c r="E6" s="63" t="s">
        <v>49</v>
      </c>
      <c r="F6" s="79">
        <v>42888</v>
      </c>
    </row>
    <row r="7" spans="1:6">
      <c r="A7" s="66" t="s">
        <v>59</v>
      </c>
      <c r="B7" s="65" t="s">
        <v>58</v>
      </c>
      <c r="C7" s="63" t="s">
        <v>57</v>
      </c>
      <c r="D7" s="63" t="s">
        <v>44</v>
      </c>
      <c r="E7" s="63" t="s">
        <v>49</v>
      </c>
      <c r="F7" s="79">
        <v>43024</v>
      </c>
    </row>
    <row r="8" spans="1:6">
      <c r="A8" s="66" t="s">
        <v>60</v>
      </c>
      <c r="B8" s="65" t="s">
        <v>61</v>
      </c>
      <c r="C8" s="63" t="s">
        <v>57</v>
      </c>
      <c r="D8" s="63" t="s">
        <v>44</v>
      </c>
      <c r="E8" s="63" t="s">
        <v>49</v>
      </c>
      <c r="F8" s="79">
        <v>42809</v>
      </c>
    </row>
    <row r="9" spans="1:6">
      <c r="A9" s="66" t="s">
        <v>62</v>
      </c>
      <c r="B9" s="65" t="s">
        <v>63</v>
      </c>
      <c r="C9" s="63" t="s">
        <v>57</v>
      </c>
      <c r="D9" s="63" t="s">
        <v>44</v>
      </c>
      <c r="E9" s="63" t="s">
        <v>64</v>
      </c>
      <c r="F9" s="79">
        <v>42779</v>
      </c>
    </row>
    <row r="10" spans="1:6" ht="15.75" thickBot="1">
      <c r="A10" s="68" t="s">
        <v>65</v>
      </c>
      <c r="B10" s="69" t="s">
        <v>66</v>
      </c>
      <c r="C10" s="70" t="s">
        <v>57</v>
      </c>
      <c r="D10" s="70" t="s">
        <v>44</v>
      </c>
      <c r="E10" s="70" t="s">
        <v>67</v>
      </c>
      <c r="F10" s="80">
        <v>42933</v>
      </c>
    </row>
  </sheetData>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14999847407452621"/>
    <pageSetUpPr fitToPage="1"/>
  </sheetPr>
  <dimension ref="A1:ALU65"/>
  <sheetViews>
    <sheetView tabSelected="1" zoomScale="80" zoomScaleNormal="80" workbookViewId="0">
      <selection activeCell="AA8" sqref="AA8"/>
    </sheetView>
  </sheetViews>
  <sheetFormatPr baseColWidth="10" defaultRowHeight="15"/>
  <cols>
    <col min="1" max="1" width="4" style="2" customWidth="1"/>
    <col min="2" max="2" width="3.28515625" style="2" customWidth="1"/>
    <col min="3" max="47" width="6.140625" style="2" customWidth="1"/>
    <col min="48" max="48" width="7" style="2" customWidth="1"/>
    <col min="49" max="49" width="9.28515625" style="2" customWidth="1"/>
    <col min="50" max="1009" width="9.7109375" style="2" customWidth="1"/>
    <col min="1010" max="1010" width="12.5703125" customWidth="1"/>
  </cols>
  <sheetData>
    <row r="1" spans="1:49" ht="15.75" thickBot="1"/>
    <row r="2" spans="1:49" ht="15" customHeight="1" thickBot="1">
      <c r="B2" s="3"/>
      <c r="C2" s="3"/>
      <c r="D2" s="3"/>
      <c r="E2" s="3"/>
      <c r="F2" s="3"/>
      <c r="G2" s="3"/>
      <c r="I2" s="140" t="s">
        <v>140</v>
      </c>
      <c r="J2" s="141"/>
      <c r="K2" s="141"/>
      <c r="L2" s="141"/>
      <c r="M2" s="141"/>
      <c r="N2" s="141"/>
      <c r="O2" s="141"/>
      <c r="P2" s="141"/>
      <c r="Q2" s="141"/>
      <c r="R2" s="141"/>
      <c r="S2" s="141"/>
      <c r="T2" s="141"/>
      <c r="U2" s="141"/>
      <c r="V2" s="142"/>
      <c r="X2" s="118" t="s">
        <v>17</v>
      </c>
      <c r="Y2" s="118"/>
      <c r="Z2" s="118"/>
      <c r="AA2" s="118"/>
      <c r="AB2" s="118"/>
      <c r="AC2" s="118" t="s">
        <v>12</v>
      </c>
      <c r="AD2" s="118"/>
      <c r="AE2" s="118"/>
      <c r="AF2" s="118"/>
      <c r="AG2" s="118"/>
      <c r="AH2" s="118"/>
      <c r="AI2" s="118"/>
      <c r="AJ2" s="118"/>
      <c r="AK2" s="118"/>
      <c r="AM2" s="122" t="s">
        <v>30</v>
      </c>
      <c r="AN2" s="123"/>
      <c r="AO2" s="123"/>
      <c r="AP2" s="124"/>
    </row>
    <row r="3" spans="1:49" ht="15" customHeight="1" thickBot="1">
      <c r="B3" s="3"/>
      <c r="C3" s="3"/>
      <c r="D3" s="3"/>
      <c r="E3" s="3"/>
      <c r="F3" s="3"/>
      <c r="G3" s="3"/>
      <c r="I3" s="143"/>
      <c r="J3" s="144"/>
      <c r="K3" s="144"/>
      <c r="L3" s="144"/>
      <c r="M3" s="144"/>
      <c r="N3" s="144"/>
      <c r="O3" s="144"/>
      <c r="P3" s="144"/>
      <c r="Q3" s="144"/>
      <c r="R3" s="144"/>
      <c r="S3" s="144"/>
      <c r="T3" s="144"/>
      <c r="U3" s="144"/>
      <c r="V3" s="145"/>
      <c r="X3" s="118"/>
      <c r="Y3" s="118"/>
      <c r="Z3" s="118"/>
      <c r="AA3" s="118"/>
      <c r="AB3" s="118"/>
      <c r="AC3" s="118"/>
      <c r="AD3" s="118"/>
      <c r="AE3" s="118"/>
      <c r="AF3" s="118"/>
      <c r="AG3" s="118"/>
      <c r="AH3" s="118"/>
      <c r="AI3" s="118"/>
      <c r="AJ3" s="118"/>
      <c r="AK3" s="118"/>
      <c r="AM3" s="125" t="s">
        <v>31</v>
      </c>
      <c r="AN3" s="126"/>
      <c r="AO3" s="126"/>
      <c r="AP3" s="127"/>
    </row>
    <row r="4" spans="1:49" ht="15" customHeight="1" thickBot="1">
      <c r="B4" s="3"/>
      <c r="C4" s="3"/>
      <c r="D4" s="3"/>
      <c r="E4" s="3"/>
      <c r="F4" s="3"/>
      <c r="G4" s="3"/>
      <c r="I4" s="146" t="s">
        <v>18</v>
      </c>
      <c r="J4" s="147"/>
      <c r="K4" s="147"/>
      <c r="L4" s="147"/>
      <c r="M4" s="147"/>
      <c r="N4" s="147"/>
      <c r="O4" s="147"/>
      <c r="P4" s="147"/>
      <c r="Q4" s="147"/>
      <c r="R4" s="147"/>
      <c r="S4" s="147"/>
      <c r="T4" s="147"/>
      <c r="U4" s="147"/>
      <c r="V4" s="148"/>
      <c r="X4" s="119">
        <v>60</v>
      </c>
      <c r="Y4" s="119"/>
      <c r="Z4" s="119"/>
      <c r="AA4" s="119"/>
      <c r="AB4" s="119"/>
      <c r="AC4" s="120" t="s">
        <v>19</v>
      </c>
      <c r="AD4" s="121"/>
      <c r="AE4" s="121"/>
      <c r="AF4" s="121"/>
      <c r="AG4" s="121"/>
      <c r="AH4" s="121"/>
      <c r="AI4" s="121"/>
      <c r="AJ4" s="121"/>
      <c r="AK4" s="121"/>
      <c r="AM4" s="128" t="s">
        <v>32</v>
      </c>
      <c r="AN4" s="129"/>
      <c r="AO4" s="129"/>
      <c r="AP4" s="130"/>
    </row>
    <row r="5" spans="1:49" ht="15" customHeight="1" thickBot="1">
      <c r="B5" s="3"/>
      <c r="C5" s="3"/>
      <c r="D5" s="3"/>
      <c r="E5" s="3"/>
      <c r="F5" s="3"/>
      <c r="G5" s="3"/>
      <c r="I5" s="149"/>
      <c r="J5" s="150"/>
      <c r="K5" s="150"/>
      <c r="L5" s="150"/>
      <c r="M5" s="150"/>
      <c r="N5" s="150"/>
      <c r="O5" s="150"/>
      <c r="P5" s="150"/>
      <c r="Q5" s="150"/>
      <c r="R5" s="150"/>
      <c r="S5" s="150"/>
      <c r="T5" s="150"/>
      <c r="U5" s="150"/>
      <c r="V5" s="151"/>
      <c r="X5" s="119"/>
      <c r="Y5" s="119"/>
      <c r="Z5" s="119"/>
      <c r="AA5" s="119"/>
      <c r="AB5" s="119"/>
      <c r="AC5" s="121"/>
      <c r="AD5" s="121"/>
      <c r="AE5" s="121"/>
      <c r="AF5" s="121"/>
      <c r="AG5" s="121"/>
      <c r="AH5" s="121"/>
      <c r="AI5" s="121"/>
      <c r="AJ5" s="121"/>
      <c r="AK5" s="121"/>
      <c r="AM5" s="132" t="s">
        <v>33</v>
      </c>
      <c r="AN5" s="133"/>
      <c r="AO5" s="133"/>
      <c r="AP5" s="134"/>
    </row>
    <row r="6" spans="1:49" ht="15" customHeight="1">
      <c r="B6" s="3"/>
      <c r="C6" s="3"/>
      <c r="D6" s="3"/>
      <c r="E6" s="3"/>
      <c r="F6" s="3"/>
      <c r="G6" s="3"/>
      <c r="H6" s="3"/>
      <c r="I6" s="3"/>
      <c r="J6" s="3"/>
      <c r="K6" s="3"/>
      <c r="L6" s="3"/>
      <c r="M6" s="3"/>
      <c r="N6" s="3"/>
      <c r="O6" s="3"/>
      <c r="P6" s="3"/>
      <c r="Q6" s="3"/>
      <c r="R6" s="3"/>
      <c r="S6" s="3"/>
      <c r="T6" s="3"/>
      <c r="U6" s="3"/>
      <c r="V6" s="3"/>
      <c r="W6" s="3"/>
      <c r="X6" s="3"/>
      <c r="Y6" s="3"/>
      <c r="Z6" s="3"/>
      <c r="AA6" s="3"/>
      <c r="AB6" s="3"/>
      <c r="AC6" s="3"/>
      <c r="AD6" s="3"/>
      <c r="AE6" s="3"/>
      <c r="AF6" s="3"/>
      <c r="AG6" s="3"/>
      <c r="AH6" s="3"/>
      <c r="AI6" s="3"/>
    </row>
    <row r="7" spans="1:49" ht="15" customHeight="1">
      <c r="B7" s="3"/>
      <c r="C7" s="3"/>
      <c r="D7" s="3"/>
      <c r="E7" s="3"/>
      <c r="F7" s="3"/>
      <c r="G7" s="3"/>
      <c r="H7" s="3"/>
      <c r="I7" s="3"/>
      <c r="J7" s="3"/>
      <c r="K7" s="3"/>
      <c r="L7" s="3"/>
      <c r="M7" s="3"/>
      <c r="N7" s="3"/>
      <c r="O7" s="3"/>
      <c r="P7" s="3"/>
      <c r="Q7" s="3"/>
      <c r="R7" s="3"/>
      <c r="S7" s="3"/>
      <c r="T7" s="3"/>
      <c r="U7" s="3"/>
      <c r="V7" s="3"/>
      <c r="W7" s="3"/>
      <c r="X7" s="3"/>
      <c r="Y7" s="3"/>
      <c r="Z7" s="3"/>
      <c r="AA7" s="3"/>
      <c r="AB7" s="3"/>
      <c r="AC7" s="3"/>
      <c r="AD7" s="3"/>
      <c r="AE7" s="3"/>
      <c r="AF7" s="3"/>
      <c r="AG7" s="3"/>
      <c r="AH7" s="3"/>
      <c r="AI7" s="3"/>
    </row>
    <row r="8" spans="1:49" ht="15" customHeight="1">
      <c r="B8" s="3"/>
      <c r="C8" s="3"/>
      <c r="D8" s="3"/>
      <c r="E8" s="3"/>
      <c r="F8" s="3"/>
      <c r="G8" s="3"/>
      <c r="H8" s="3"/>
      <c r="I8" s="3"/>
      <c r="J8" s="3"/>
      <c r="K8" s="3"/>
      <c r="L8" s="3"/>
      <c r="M8" s="3"/>
      <c r="N8" s="3"/>
      <c r="O8" s="3"/>
      <c r="P8" s="3"/>
      <c r="Q8" s="3"/>
      <c r="R8" s="3"/>
      <c r="S8" s="3"/>
      <c r="T8" s="3"/>
      <c r="U8" s="3"/>
      <c r="V8" s="3"/>
      <c r="W8" s="3"/>
      <c r="X8" s="3"/>
      <c r="Y8" s="3"/>
      <c r="Z8" s="3"/>
      <c r="AA8" s="3"/>
      <c r="AB8" s="3"/>
      <c r="AC8" s="3"/>
      <c r="AD8" s="3"/>
      <c r="AE8" s="3"/>
      <c r="AF8" s="3"/>
      <c r="AG8" s="3"/>
      <c r="AH8" s="3"/>
      <c r="AI8" s="3"/>
      <c r="AJ8" s="3"/>
      <c r="AK8" s="3"/>
    </row>
    <row r="9" spans="1:49" ht="15" customHeight="1">
      <c r="B9" s="3"/>
      <c r="C9" s="4"/>
      <c r="D9" s="4"/>
      <c r="E9" s="4"/>
      <c r="F9" s="4"/>
      <c r="G9" s="4"/>
      <c r="H9" s="4"/>
      <c r="I9" s="4"/>
      <c r="J9" s="4"/>
      <c r="K9" s="4"/>
      <c r="L9" s="4"/>
      <c r="M9" s="3"/>
      <c r="N9" s="3"/>
      <c r="O9" s="3"/>
      <c r="P9" s="3"/>
      <c r="Q9" s="3"/>
      <c r="R9" s="3"/>
      <c r="S9" s="3"/>
      <c r="T9" s="3"/>
      <c r="U9" s="3"/>
      <c r="V9" s="3"/>
      <c r="W9" s="3"/>
      <c r="X9" s="3"/>
      <c r="Y9" s="3"/>
      <c r="Z9" s="3"/>
      <c r="AA9" s="3"/>
      <c r="AB9" s="3"/>
      <c r="AC9" s="3"/>
      <c r="AD9" s="3"/>
      <c r="AE9" s="3"/>
      <c r="AF9" s="3"/>
      <c r="AG9" s="3"/>
      <c r="AH9" s="3"/>
      <c r="AI9" s="3"/>
      <c r="AJ9" s="3"/>
      <c r="AK9" s="3"/>
    </row>
    <row r="10" spans="1:49" ht="15" customHeight="1">
      <c r="B10" s="3"/>
      <c r="C10" s="131" t="s">
        <v>13</v>
      </c>
      <c r="D10" s="131"/>
      <c r="E10" s="131"/>
      <c r="F10" s="3"/>
      <c r="G10" s="3"/>
      <c r="H10" s="131" t="s">
        <v>14</v>
      </c>
      <c r="I10" s="131"/>
      <c r="J10" s="131"/>
      <c r="K10" s="3"/>
      <c r="L10" s="3"/>
      <c r="M10" s="131" t="s">
        <v>15</v>
      </c>
      <c r="N10" s="131"/>
      <c r="O10" s="131"/>
      <c r="P10" s="3"/>
      <c r="Q10" s="3"/>
      <c r="R10" s="131" t="s">
        <v>15</v>
      </c>
      <c r="S10" s="131"/>
      <c r="T10" s="131"/>
      <c r="U10" s="3"/>
      <c r="V10" s="3"/>
      <c r="W10" s="131" t="s">
        <v>16</v>
      </c>
      <c r="X10" s="131"/>
      <c r="Y10" s="131"/>
      <c r="Z10" s="3"/>
      <c r="AA10" s="3"/>
      <c r="AB10" s="131" t="s">
        <v>16</v>
      </c>
      <c r="AC10" s="131"/>
      <c r="AD10" s="131"/>
      <c r="AE10" s="3"/>
      <c r="AF10" s="3"/>
      <c r="AG10" s="131" t="s">
        <v>16</v>
      </c>
      <c r="AH10" s="131"/>
      <c r="AI10" s="131"/>
      <c r="AJ10" s="3"/>
      <c r="AK10" s="3"/>
      <c r="AL10" s="131" t="s">
        <v>16</v>
      </c>
      <c r="AM10" s="131"/>
      <c r="AN10" s="131"/>
      <c r="AO10" s="3"/>
      <c r="AP10" s="3"/>
      <c r="AQ10" s="131" t="s">
        <v>16</v>
      </c>
      <c r="AR10" s="131"/>
      <c r="AS10" s="131"/>
      <c r="AT10" s="3"/>
      <c r="AU10" s="3"/>
    </row>
    <row r="11" spans="1:49" ht="15" customHeight="1">
      <c r="A11" s="155" t="s">
        <v>7</v>
      </c>
      <c r="B11" s="152" t="s">
        <v>3</v>
      </c>
      <c r="C11" s="153" t="s">
        <v>20</v>
      </c>
      <c r="D11" s="153"/>
      <c r="E11" s="153"/>
      <c r="F11" s="5">
        <f>SUM(G13:G19)</f>
        <v>39</v>
      </c>
      <c r="G11" s="136" t="s">
        <v>0</v>
      </c>
      <c r="H11" s="154" t="s">
        <v>21</v>
      </c>
      <c r="I11" s="154"/>
      <c r="J11" s="154"/>
      <c r="K11" s="5">
        <f ca="1">SUM(L13:L19)</f>
        <v>35</v>
      </c>
      <c r="L11" s="136" t="s">
        <v>0</v>
      </c>
      <c r="M11" s="139" t="s">
        <v>22</v>
      </c>
      <c r="N11" s="139"/>
      <c r="O11" s="139"/>
      <c r="P11" s="5">
        <f ca="1">SUM(Q13:Q19)</f>
        <v>35</v>
      </c>
      <c r="Q11" s="136" t="s">
        <v>0</v>
      </c>
      <c r="R11" s="139" t="s">
        <v>23</v>
      </c>
      <c r="S11" s="139"/>
      <c r="T11" s="139"/>
      <c r="U11" s="5">
        <f ca="1">SUM(V13:V19)</f>
        <v>35</v>
      </c>
      <c r="V11" s="136" t="s">
        <v>0</v>
      </c>
      <c r="W11" s="135" t="s">
        <v>24</v>
      </c>
      <c r="X11" s="135"/>
      <c r="Y11" s="135"/>
      <c r="Z11" s="5">
        <f ca="1">SUM(AA13:AA19)</f>
        <v>35</v>
      </c>
      <c r="AA11" s="136" t="s">
        <v>0</v>
      </c>
      <c r="AB11" s="135" t="s">
        <v>25</v>
      </c>
      <c r="AC11" s="135"/>
      <c r="AD11" s="135"/>
      <c r="AE11" s="5">
        <f ca="1">SUM(AF13:AF19)</f>
        <v>35</v>
      </c>
      <c r="AF11" s="136" t="s">
        <v>0</v>
      </c>
      <c r="AG11" s="135" t="s">
        <v>26</v>
      </c>
      <c r="AH11" s="135"/>
      <c r="AI11" s="135"/>
      <c r="AJ11" s="5">
        <f ca="1">SUM(AK13:AK19)</f>
        <v>35</v>
      </c>
      <c r="AK11" s="136" t="s">
        <v>0</v>
      </c>
      <c r="AL11" s="135" t="s">
        <v>27</v>
      </c>
      <c r="AM11" s="135"/>
      <c r="AN11" s="135"/>
      <c r="AO11" s="5">
        <f>SUM(AP13:AP19)</f>
        <v>15</v>
      </c>
      <c r="AP11" s="136" t="s">
        <v>0</v>
      </c>
      <c r="AQ11" s="135" t="s">
        <v>29</v>
      </c>
      <c r="AR11" s="135"/>
      <c r="AS11" s="135"/>
      <c r="AT11" s="5">
        <f>SUM(AU13:AU19)</f>
        <v>20</v>
      </c>
      <c r="AU11" s="136" t="s">
        <v>0</v>
      </c>
      <c r="AV11" s="178">
        <f ca="1">F11+K11+P11+U11+Z11+AE11+AJ11+AO11+AT11</f>
        <v>284</v>
      </c>
      <c r="AW11" s="178"/>
    </row>
    <row r="12" spans="1:49" ht="15" customHeight="1">
      <c r="A12" s="155"/>
      <c r="B12" s="152"/>
      <c r="C12" s="137" t="s">
        <v>8</v>
      </c>
      <c r="D12" s="137"/>
      <c r="E12" s="138" t="s">
        <v>9</v>
      </c>
      <c r="F12" s="138"/>
      <c r="G12" s="136"/>
      <c r="H12" s="137" t="s">
        <v>8</v>
      </c>
      <c r="I12" s="137"/>
      <c r="J12" s="138" t="s">
        <v>9</v>
      </c>
      <c r="K12" s="138"/>
      <c r="L12" s="136"/>
      <c r="M12" s="137" t="s">
        <v>8</v>
      </c>
      <c r="N12" s="137"/>
      <c r="O12" s="138" t="s">
        <v>9</v>
      </c>
      <c r="P12" s="138"/>
      <c r="Q12" s="136"/>
      <c r="R12" s="137" t="s">
        <v>8</v>
      </c>
      <c r="S12" s="137"/>
      <c r="T12" s="138" t="s">
        <v>9</v>
      </c>
      <c r="U12" s="138"/>
      <c r="V12" s="136"/>
      <c r="W12" s="137" t="s">
        <v>8</v>
      </c>
      <c r="X12" s="137"/>
      <c r="Y12" s="138" t="s">
        <v>9</v>
      </c>
      <c r="Z12" s="138"/>
      <c r="AA12" s="136"/>
      <c r="AB12" s="137" t="s">
        <v>8</v>
      </c>
      <c r="AC12" s="137"/>
      <c r="AD12" s="138" t="s">
        <v>9</v>
      </c>
      <c r="AE12" s="138"/>
      <c r="AF12" s="136"/>
      <c r="AG12" s="137" t="s">
        <v>8</v>
      </c>
      <c r="AH12" s="137"/>
      <c r="AI12" s="138" t="s">
        <v>9</v>
      </c>
      <c r="AJ12" s="138"/>
      <c r="AK12" s="136"/>
      <c r="AL12" s="137" t="s">
        <v>8</v>
      </c>
      <c r="AM12" s="137"/>
      <c r="AN12" s="138" t="s">
        <v>9</v>
      </c>
      <c r="AO12" s="138"/>
      <c r="AP12" s="136"/>
      <c r="AQ12" s="137" t="s">
        <v>8</v>
      </c>
      <c r="AR12" s="137"/>
      <c r="AS12" s="138" t="s">
        <v>9</v>
      </c>
      <c r="AT12" s="138"/>
      <c r="AU12" s="136"/>
      <c r="AV12" s="178"/>
      <c r="AW12" s="178"/>
    </row>
    <row r="13" spans="1:49" ht="15.75" customHeight="1">
      <c r="A13" s="6">
        <v>1</v>
      </c>
      <c r="B13" s="6" t="s">
        <v>1</v>
      </c>
      <c r="C13" s="57">
        <v>7</v>
      </c>
      <c r="D13" s="57">
        <v>11</v>
      </c>
      <c r="E13" s="57">
        <v>12</v>
      </c>
      <c r="F13" s="57">
        <v>16</v>
      </c>
      <c r="G13" s="9">
        <f t="shared" ref="G13:G19" si="0">F13-E13+D13-C13</f>
        <v>8</v>
      </c>
      <c r="H13" s="10">
        <v>11</v>
      </c>
      <c r="I13" s="10">
        <f ca="1">IF($H13="","",VLOOKUP($H13,Base,2,0))</f>
        <v>14</v>
      </c>
      <c r="J13" s="10">
        <f ca="1">IF($H13="","",VLOOKUP($H13,Base,3,0))</f>
        <v>15</v>
      </c>
      <c r="K13" s="10">
        <f ca="1">IF($H13="","",VLOOKUP($H13,Base,4,0))</f>
        <v>19</v>
      </c>
      <c r="L13" s="9">
        <f t="shared" ref="L13:L19" ca="1" si="1">K13-J13+I13-H13</f>
        <v>7</v>
      </c>
      <c r="M13" s="38"/>
      <c r="N13" s="38"/>
      <c r="O13" s="38"/>
      <c r="P13" s="38"/>
      <c r="Q13" s="9">
        <f t="shared" ref="Q13:Q19" si="2">P13-O13+N13-M13</f>
        <v>0</v>
      </c>
      <c r="R13" s="7">
        <v>11.75</v>
      </c>
      <c r="S13" s="10">
        <f ca="1">IF($R13="","",VLOOKUP($R13,Base,2,0))</f>
        <v>14</v>
      </c>
      <c r="T13" s="10">
        <f ca="1">IF($R13="","",VLOOKUP($R13,Base,3,0))</f>
        <v>15</v>
      </c>
      <c r="U13" s="10">
        <f ca="1">IF($R13="","",VLOOKUP($R13,Base,4,0))</f>
        <v>19.75</v>
      </c>
      <c r="V13" s="9">
        <f t="shared" ref="V13:V19" ca="1" si="3">U13-T13+S13-R13</f>
        <v>7</v>
      </c>
      <c r="W13" s="46">
        <v>7</v>
      </c>
      <c r="X13" s="224">
        <f ca="1">IF($W13="","",VLOOKUP($W13,Base,2,0))</f>
        <v>11</v>
      </c>
      <c r="Y13" s="224">
        <f ca="1">IF($W13="","",VLOOKUP($W13,Base,3,0))</f>
        <v>12</v>
      </c>
      <c r="Z13" s="224">
        <f ca="1">IF($W13="","",VLOOKUP($W13,Base,4,0))</f>
        <v>15</v>
      </c>
      <c r="AA13" s="9">
        <f t="shared" ref="AA13:AA19" ca="1" si="4">Z13-Y13+X13-W13</f>
        <v>7</v>
      </c>
      <c r="AB13" s="7">
        <v>11.75</v>
      </c>
      <c r="AC13" s="10">
        <f ca="1">IF($AB13="","",VLOOKUP($AB13,Base,2,0))</f>
        <v>14</v>
      </c>
      <c r="AD13" s="10">
        <f ca="1">IF($AB13="","",VLOOKUP($AB13,Base,3,0))</f>
        <v>15</v>
      </c>
      <c r="AE13" s="10">
        <f ca="1">IF($AB13="","",VLOOKUP($AB13,Base,4,0))</f>
        <v>19.75</v>
      </c>
      <c r="AF13" s="9">
        <f t="shared" ref="AF13:AF19" ca="1" si="5">AE13-AD13+AC13-AB13</f>
        <v>7</v>
      </c>
      <c r="AG13" s="8">
        <v>10</v>
      </c>
      <c r="AH13" s="10">
        <f ca="1">IF($AG13="","",VLOOKUP($AG13,Base,2,0))</f>
        <v>13</v>
      </c>
      <c r="AI13" s="10">
        <f ca="1">IF($AG13="","",VLOOKUP($AG13,Base,3,0))</f>
        <v>14</v>
      </c>
      <c r="AJ13" s="10">
        <f ca="1">IF($AG13="","",VLOOKUP($AG13,Base,4,0))</f>
        <v>18</v>
      </c>
      <c r="AK13" s="9">
        <f t="shared" ref="AK13:AK19" ca="1" si="6">AJ13-AI13+AH13-AG13</f>
        <v>7</v>
      </c>
      <c r="AL13" s="36"/>
      <c r="AM13" s="36"/>
      <c r="AN13" s="36"/>
      <c r="AO13" s="36"/>
      <c r="AP13" s="9">
        <f t="shared" ref="AP13:AP19" si="7">AO13-AN13+AM13-AL13</f>
        <v>0</v>
      </c>
      <c r="AQ13" s="37"/>
      <c r="AR13" s="37"/>
      <c r="AS13" s="37"/>
      <c r="AT13" s="37"/>
      <c r="AU13" s="9">
        <f t="shared" ref="AU13:AU19" si="8">AT13-AS13+AR13-AQ13</f>
        <v>0</v>
      </c>
      <c r="AV13" s="13">
        <f ca="1">AK13+AF13+AA13+V13+Q13+L13+G13+AP13+AU13</f>
        <v>43</v>
      </c>
      <c r="AW13" s="14">
        <f ca="1">AV13/AV11</f>
        <v>0.15140845070422534</v>
      </c>
    </row>
    <row r="14" spans="1:49" ht="15.75" customHeight="1">
      <c r="A14" s="6">
        <v>2</v>
      </c>
      <c r="B14" s="6" t="s">
        <v>2</v>
      </c>
      <c r="C14" s="39">
        <v>7</v>
      </c>
      <c r="D14" s="48">
        <v>11</v>
      </c>
      <c r="E14" s="15">
        <v>12</v>
      </c>
      <c r="F14" s="15">
        <v>16</v>
      </c>
      <c r="G14" s="9">
        <f t="shared" si="0"/>
        <v>8</v>
      </c>
      <c r="H14" s="10">
        <v>10</v>
      </c>
      <c r="I14" s="10">
        <f ca="1">IF($H14="","",VLOOKUP($H14,Base,2,0))</f>
        <v>13</v>
      </c>
      <c r="J14" s="10">
        <f ca="1">IF($H14="","",VLOOKUP($H14,Base,3,0))</f>
        <v>14</v>
      </c>
      <c r="K14" s="10">
        <f ca="1">IF($H14="","",VLOOKUP($H14,Base,4,0))</f>
        <v>18</v>
      </c>
      <c r="L14" s="9">
        <f t="shared" ca="1" si="1"/>
        <v>7</v>
      </c>
      <c r="M14" s="56">
        <v>8</v>
      </c>
      <c r="N14" s="56">
        <f ca="1">IF($M14="","",VLOOKUP($M14,Base,2,0))</f>
        <v>12</v>
      </c>
      <c r="O14" s="56">
        <f ca="1">IF($M14="","",VLOOKUP($M14,Base,3,0))</f>
        <v>13</v>
      </c>
      <c r="P14" s="56">
        <f ca="1">IF($M14="","",VLOOKUP($M14,Base,4,0))</f>
        <v>16</v>
      </c>
      <c r="Q14" s="9">
        <f t="shared" ca="1" si="2"/>
        <v>7</v>
      </c>
      <c r="R14" s="56">
        <v>8</v>
      </c>
      <c r="S14" s="56">
        <f ca="1">IF($R14="","",VLOOKUP($R14,Base,2,0))</f>
        <v>12</v>
      </c>
      <c r="T14" s="56">
        <f ca="1">IF($R14="","",VLOOKUP($R14,Base,3,0))</f>
        <v>13</v>
      </c>
      <c r="U14" s="56">
        <f ca="1">IF($R14="","",VLOOKUP($R14,Base,4,0))</f>
        <v>16</v>
      </c>
      <c r="V14" s="9">
        <f t="shared" ca="1" si="3"/>
        <v>7</v>
      </c>
      <c r="W14" s="39">
        <v>7</v>
      </c>
      <c r="X14" s="40">
        <f ca="1">IF($W14="","",VLOOKUP($W14,Base,2,0))</f>
        <v>11</v>
      </c>
      <c r="Y14" s="10">
        <f ca="1">IF($W14="","",VLOOKUP($W14,Base,3,0))</f>
        <v>12</v>
      </c>
      <c r="Z14" s="10">
        <f ca="1">IF($W14="","",VLOOKUP($W14,Base,4,0))</f>
        <v>15</v>
      </c>
      <c r="AA14" s="9">
        <f t="shared" ca="1" si="4"/>
        <v>7</v>
      </c>
      <c r="AB14" s="7">
        <v>11.75</v>
      </c>
      <c r="AC14" s="10">
        <f ca="1">IF($AB14="","",VLOOKUP($AB14,Base,2,0))</f>
        <v>14</v>
      </c>
      <c r="AD14" s="10">
        <f ca="1">IF($AB14="","",VLOOKUP($AB14,Base,3,0))</f>
        <v>15</v>
      </c>
      <c r="AE14" s="10">
        <f ca="1">IF($AB14="","",VLOOKUP($AB14,Base,4,0))</f>
        <v>19.75</v>
      </c>
      <c r="AF14" s="9">
        <f t="shared" ca="1" si="5"/>
        <v>7</v>
      </c>
      <c r="AG14" s="7">
        <v>11.75</v>
      </c>
      <c r="AH14" s="10">
        <f ca="1">IF($AG14="","",VLOOKUP($AG14,Base,2,0))</f>
        <v>14</v>
      </c>
      <c r="AI14" s="10">
        <f ca="1">IF($AG14="","",VLOOKUP($AG14,Base,3,0))</f>
        <v>15</v>
      </c>
      <c r="AJ14" s="10">
        <f ca="1">IF($AG14="","",VLOOKUP($AG14,Base,4,0))</f>
        <v>19.75</v>
      </c>
      <c r="AK14" s="9">
        <f t="shared" ca="1" si="6"/>
        <v>7</v>
      </c>
      <c r="AL14" s="36"/>
      <c r="AM14" s="36"/>
      <c r="AN14" s="36"/>
      <c r="AO14" s="36"/>
      <c r="AP14" s="9">
        <f t="shared" si="7"/>
        <v>0</v>
      </c>
      <c r="AQ14" s="10">
        <v>11.5</v>
      </c>
      <c r="AR14" s="10">
        <v>14</v>
      </c>
      <c r="AS14" s="10">
        <v>15</v>
      </c>
      <c r="AT14" s="10">
        <v>19</v>
      </c>
      <c r="AU14" s="9">
        <f t="shared" si="8"/>
        <v>6.5</v>
      </c>
      <c r="AV14" s="13">
        <f t="shared" ref="AV14:AV19" ca="1" si="9">AK14+AF14+AA14+V14+Q14+L14+G14+AP14+AU14</f>
        <v>56.5</v>
      </c>
      <c r="AW14" s="14">
        <f ca="1">AV14/AV11</f>
        <v>0.198943661971831</v>
      </c>
    </row>
    <row r="15" spans="1:49" ht="15.75" customHeight="1">
      <c r="A15" s="6">
        <v>3</v>
      </c>
      <c r="B15" s="6" t="s">
        <v>2</v>
      </c>
      <c r="C15" s="15">
        <v>9.25</v>
      </c>
      <c r="D15" s="15">
        <v>12</v>
      </c>
      <c r="E15" s="15">
        <v>13</v>
      </c>
      <c r="F15" s="15">
        <v>17</v>
      </c>
      <c r="G15" s="9">
        <f t="shared" si="0"/>
        <v>6.75</v>
      </c>
      <c r="H15" s="10">
        <v>11.75</v>
      </c>
      <c r="I15" s="10">
        <f ca="1">IF($H15="","",VLOOKUP($H15,Base,2,0))</f>
        <v>14</v>
      </c>
      <c r="J15" s="10">
        <f ca="1">IF($H15="","",VLOOKUP($H15,Base,3,0))</f>
        <v>15</v>
      </c>
      <c r="K15" s="10">
        <f ca="1">IF($H15="","",VLOOKUP($H15,Base,4,0))</f>
        <v>19.75</v>
      </c>
      <c r="L15" s="9">
        <f t="shared" ca="1" si="1"/>
        <v>7</v>
      </c>
      <c r="M15" s="56">
        <v>7</v>
      </c>
      <c r="N15" s="56">
        <f ca="1">IF($M15="","",VLOOKUP($M15,Base,2,0))</f>
        <v>11</v>
      </c>
      <c r="O15" s="56">
        <f ca="1">IF($M15="","",VLOOKUP($M15,Base,3,0))</f>
        <v>12</v>
      </c>
      <c r="P15" s="56">
        <f ca="1">IF($M15="","",VLOOKUP($M15,Base,4,0))</f>
        <v>15</v>
      </c>
      <c r="Q15" s="9">
        <f t="shared" ca="1" si="2"/>
        <v>7</v>
      </c>
      <c r="R15" s="56">
        <v>7</v>
      </c>
      <c r="S15" s="56">
        <f ca="1">IF($R15="","",VLOOKUP($R15,Base,2,0))</f>
        <v>11</v>
      </c>
      <c r="T15" s="56">
        <f ca="1">IF($R15="","",VLOOKUP($R15,Base,3,0))</f>
        <v>12</v>
      </c>
      <c r="U15" s="56">
        <f ca="1">IF($R15="","",VLOOKUP($R15,Base,4,0))</f>
        <v>15</v>
      </c>
      <c r="V15" s="9">
        <f t="shared" ca="1" si="3"/>
        <v>7</v>
      </c>
      <c r="W15" s="16">
        <v>11.75</v>
      </c>
      <c r="X15" s="10">
        <f ca="1">IF($W15="","",VLOOKUP($W15,Base,2,0))</f>
        <v>14</v>
      </c>
      <c r="Y15" s="10">
        <f ca="1">IF($W15="","",VLOOKUP($W15,Base,3,0))</f>
        <v>15</v>
      </c>
      <c r="Z15" s="10">
        <f ca="1">IF($W15="","",VLOOKUP($W15,Base,4,0))</f>
        <v>19.75</v>
      </c>
      <c r="AA15" s="9">
        <f t="shared" ca="1" si="4"/>
        <v>7</v>
      </c>
      <c r="AB15" s="1">
        <v>10</v>
      </c>
      <c r="AC15" s="10">
        <f ca="1">IF($AB15="","",VLOOKUP($AB15,Base,2,0))</f>
        <v>13</v>
      </c>
      <c r="AD15" s="10">
        <f ca="1">IF($AB15="","",VLOOKUP($AB15,Base,3,0))</f>
        <v>14</v>
      </c>
      <c r="AE15" s="10">
        <f ca="1">IF($AB15="","",VLOOKUP($AB15,Base,4,0))</f>
        <v>18</v>
      </c>
      <c r="AF15" s="9">
        <f t="shared" ca="1" si="5"/>
        <v>7</v>
      </c>
      <c r="AG15" s="37"/>
      <c r="AH15" s="37"/>
      <c r="AI15" s="37"/>
      <c r="AJ15" s="37"/>
      <c r="AK15" s="9">
        <f t="shared" si="6"/>
        <v>0</v>
      </c>
      <c r="AL15" s="36"/>
      <c r="AM15" s="36"/>
      <c r="AN15" s="36"/>
      <c r="AO15" s="36"/>
      <c r="AP15" s="9">
        <f t="shared" si="7"/>
        <v>0</v>
      </c>
      <c r="AQ15" s="10">
        <v>11.5</v>
      </c>
      <c r="AR15" s="10">
        <v>14</v>
      </c>
      <c r="AS15" s="10">
        <v>15</v>
      </c>
      <c r="AT15" s="51">
        <v>19</v>
      </c>
      <c r="AU15" s="9">
        <f t="shared" si="8"/>
        <v>6.5</v>
      </c>
      <c r="AV15" s="13">
        <f t="shared" ca="1" si="9"/>
        <v>48.25</v>
      </c>
      <c r="AW15" s="14">
        <f ca="1">AV15/AV11</f>
        <v>0.16989436619718309</v>
      </c>
    </row>
    <row r="16" spans="1:49" ht="15.75" customHeight="1">
      <c r="A16" s="6">
        <v>4</v>
      </c>
      <c r="B16" s="6" t="s">
        <v>3</v>
      </c>
      <c r="C16" s="38"/>
      <c r="D16" s="38"/>
      <c r="E16" s="38"/>
      <c r="F16" s="38"/>
      <c r="G16" s="9">
        <f t="shared" si="0"/>
        <v>0</v>
      </c>
      <c r="H16" s="10">
        <v>10</v>
      </c>
      <c r="I16" s="10">
        <f ca="1">IF($H16="","",VLOOKUP($H16,Base,2,0))</f>
        <v>13</v>
      </c>
      <c r="J16" s="10">
        <f ca="1">IF($H16="","",VLOOKUP($H16,Base,3,0))</f>
        <v>14</v>
      </c>
      <c r="K16" s="10">
        <f ca="1">IF($H16="","",VLOOKUP($H16,Base,4,0))</f>
        <v>18</v>
      </c>
      <c r="L16" s="9">
        <f t="shared" ca="1" si="1"/>
        <v>7</v>
      </c>
      <c r="M16" s="10">
        <v>11.75</v>
      </c>
      <c r="N16" s="10">
        <f ca="1">IF($M16="","",VLOOKUP($M16,Base,2,0))</f>
        <v>14</v>
      </c>
      <c r="O16" s="10">
        <f ca="1">IF($M16="","",VLOOKUP($M16,Base,3,0))</f>
        <v>15</v>
      </c>
      <c r="P16" s="10">
        <f ca="1">IF($M16="","",VLOOKUP($M16,Base,4,0))</f>
        <v>19.75</v>
      </c>
      <c r="Q16" s="9">
        <f t="shared" ca="1" si="2"/>
        <v>7</v>
      </c>
      <c r="R16" s="10">
        <v>11</v>
      </c>
      <c r="S16" s="10">
        <f ca="1">IF($R16="","",VLOOKUP($R16,Base,2,0))</f>
        <v>14</v>
      </c>
      <c r="T16" s="10">
        <f ca="1">IF($R16="","",VLOOKUP($R16,Base,3,0))</f>
        <v>15</v>
      </c>
      <c r="U16" s="10">
        <f ca="1">IF($R16="","",VLOOKUP($R16,Base,4,0))</f>
        <v>19</v>
      </c>
      <c r="V16" s="9">
        <f t="shared" ca="1" si="3"/>
        <v>7</v>
      </c>
      <c r="W16" s="34"/>
      <c r="X16" s="34"/>
      <c r="Y16" s="34"/>
      <c r="Z16" s="34"/>
      <c r="AA16" s="9">
        <f t="shared" si="4"/>
        <v>0</v>
      </c>
      <c r="AB16" s="16">
        <v>7</v>
      </c>
      <c r="AC16" s="10">
        <f ca="1">IF($AB16="","",VLOOKUP($AB16,Base,2,0))</f>
        <v>11</v>
      </c>
      <c r="AD16" s="10">
        <f ca="1">IF($AB16="","",VLOOKUP($AB16,Base,3,0))</f>
        <v>12</v>
      </c>
      <c r="AE16" s="10">
        <f ca="1">IF($AB16="","",VLOOKUP($AB16,Base,4,0))</f>
        <v>15</v>
      </c>
      <c r="AF16" s="9">
        <f t="shared" ca="1" si="5"/>
        <v>7</v>
      </c>
      <c r="AG16" s="10">
        <v>7</v>
      </c>
      <c r="AH16" s="10">
        <f ca="1">IF($AG16="","",VLOOKUP($AG16,Base,2,0))</f>
        <v>11</v>
      </c>
      <c r="AI16" s="10">
        <f ca="1">IF($AG16="","",VLOOKUP($AG16,Base,3,0))</f>
        <v>12</v>
      </c>
      <c r="AJ16" s="10">
        <f ca="1">IF($AG16="","",VLOOKUP($AG16,Base,4,0))</f>
        <v>15</v>
      </c>
      <c r="AK16" s="9">
        <f t="shared" ca="1" si="6"/>
        <v>7</v>
      </c>
      <c r="AL16" s="16"/>
      <c r="AM16" s="16"/>
      <c r="AN16" s="16">
        <v>13</v>
      </c>
      <c r="AO16" s="19">
        <v>19.75</v>
      </c>
      <c r="AP16" s="9">
        <f t="shared" si="7"/>
        <v>6.75</v>
      </c>
      <c r="AQ16" s="52"/>
      <c r="AR16" s="37"/>
      <c r="AS16" s="37"/>
      <c r="AT16" s="53"/>
      <c r="AU16" s="9">
        <f t="shared" si="8"/>
        <v>0</v>
      </c>
      <c r="AV16" s="13">
        <f t="shared" ca="1" si="9"/>
        <v>41.75</v>
      </c>
      <c r="AW16" s="14">
        <f ca="1">AV16/AV11</f>
        <v>0.14700704225352113</v>
      </c>
    </row>
    <row r="17" spans="1:49" ht="15.75" customHeight="1">
      <c r="A17" s="6">
        <v>5</v>
      </c>
      <c r="B17" s="6" t="s">
        <v>4</v>
      </c>
      <c r="C17" s="16">
        <v>10.5</v>
      </c>
      <c r="D17" s="16">
        <v>13</v>
      </c>
      <c r="E17" s="16">
        <v>14</v>
      </c>
      <c r="F17" s="16">
        <v>19.75</v>
      </c>
      <c r="G17" s="9">
        <f t="shared" si="0"/>
        <v>8.25</v>
      </c>
      <c r="H17" s="10">
        <v>7</v>
      </c>
      <c r="I17" s="10">
        <f ca="1">IF($H17="","",VLOOKUP($H17,Base,2,0))</f>
        <v>11</v>
      </c>
      <c r="J17" s="10">
        <f ca="1">IF($H17="","",VLOOKUP($H17,Base,3,0))</f>
        <v>12</v>
      </c>
      <c r="K17" s="10">
        <f ca="1">IF($H17="","",VLOOKUP($H17,Base,4,0))</f>
        <v>15</v>
      </c>
      <c r="L17" s="9">
        <f t="shared" ca="1" si="1"/>
        <v>7</v>
      </c>
      <c r="M17" s="10">
        <v>11</v>
      </c>
      <c r="N17" s="10">
        <f ca="1">IF($M17="","",VLOOKUP($M17,Base,2,0))</f>
        <v>14</v>
      </c>
      <c r="O17" s="10">
        <f ca="1">IF($M17="","",VLOOKUP($M17,Base,3,0))</f>
        <v>15</v>
      </c>
      <c r="P17" s="10">
        <f ca="1">IF($M17="","",VLOOKUP($M17,Base,4,0))</f>
        <v>19</v>
      </c>
      <c r="Q17" s="9">
        <f t="shared" ca="1" si="2"/>
        <v>7</v>
      </c>
      <c r="R17" s="10">
        <v>10</v>
      </c>
      <c r="S17" s="10">
        <f ca="1">IF($R17="","",VLOOKUP($R17,Base,2,0))</f>
        <v>13</v>
      </c>
      <c r="T17" s="10">
        <f ca="1">IF($R17="","",VLOOKUP($R17,Base,3,0))</f>
        <v>14</v>
      </c>
      <c r="U17" s="10">
        <f ca="1">IF($R17="","",VLOOKUP($R17,Base,4,0))</f>
        <v>18</v>
      </c>
      <c r="V17" s="9">
        <f t="shared" ca="1" si="3"/>
        <v>7</v>
      </c>
      <c r="W17" s="16">
        <v>7</v>
      </c>
      <c r="X17" s="10">
        <f ca="1">IF($W17="","",VLOOKUP($W17,Base,2,0))</f>
        <v>11</v>
      </c>
      <c r="Y17" s="10">
        <f ca="1">IF($W17="","",VLOOKUP($W17,Base,3,0))</f>
        <v>12</v>
      </c>
      <c r="Z17" s="10">
        <f ca="1">IF($W17="","",VLOOKUP($W17,Base,4,0))</f>
        <v>15</v>
      </c>
      <c r="AA17" s="9">
        <f t="shared" ca="1" si="4"/>
        <v>7</v>
      </c>
      <c r="AB17" s="42"/>
      <c r="AC17" s="42"/>
      <c r="AD17" s="42"/>
      <c r="AE17" s="42"/>
      <c r="AF17" s="9">
        <f t="shared" si="5"/>
        <v>0</v>
      </c>
      <c r="AG17" s="10">
        <v>11.75</v>
      </c>
      <c r="AH17" s="10">
        <f ca="1">IF($AG17="","",VLOOKUP($AG17,Base,2,0))</f>
        <v>14</v>
      </c>
      <c r="AI17" s="10">
        <f ca="1">IF($AG17="","",VLOOKUP($AG17,Base,3,0))</f>
        <v>15</v>
      </c>
      <c r="AJ17" s="10">
        <f ca="1">IF($AG17="","",VLOOKUP($AG17,Base,4,0))</f>
        <v>19.75</v>
      </c>
      <c r="AK17" s="9">
        <f t="shared" ca="1" si="6"/>
        <v>7</v>
      </c>
      <c r="AL17" s="34"/>
      <c r="AM17" s="34"/>
      <c r="AN17" s="34"/>
      <c r="AO17" s="36"/>
      <c r="AP17" s="9">
        <f t="shared" si="7"/>
        <v>0</v>
      </c>
      <c r="AQ17" s="50"/>
      <c r="AR17" s="50"/>
      <c r="AS17" s="50"/>
      <c r="AT17" s="50"/>
      <c r="AU17" s="9">
        <f t="shared" si="8"/>
        <v>0</v>
      </c>
      <c r="AV17" s="13">
        <f t="shared" ca="1" si="9"/>
        <v>43.25</v>
      </c>
      <c r="AW17" s="14">
        <f ca="1">AV17/AV11</f>
        <v>0.15228873239436619</v>
      </c>
    </row>
    <row r="18" spans="1:49" ht="15.75" customHeight="1">
      <c r="A18" s="6">
        <v>6</v>
      </c>
      <c r="B18" s="6" t="s">
        <v>5</v>
      </c>
      <c r="C18" s="16">
        <v>10</v>
      </c>
      <c r="D18" s="16">
        <v>13</v>
      </c>
      <c r="E18" s="16">
        <v>14</v>
      </c>
      <c r="F18" s="16">
        <v>19</v>
      </c>
      <c r="G18" s="9">
        <f t="shared" si="0"/>
        <v>8</v>
      </c>
      <c r="H18" s="38"/>
      <c r="I18" s="38"/>
      <c r="J18" s="38"/>
      <c r="K18" s="38"/>
      <c r="L18" s="9">
        <f t="shared" si="1"/>
        <v>0</v>
      </c>
      <c r="M18" s="10">
        <v>7</v>
      </c>
      <c r="N18" s="10">
        <f ca="1">IF($M18="","",VLOOKUP($M18,Base,2,0))</f>
        <v>11</v>
      </c>
      <c r="O18" s="10">
        <f ca="1">IF($M18="","",VLOOKUP($M18,Base,3,0))</f>
        <v>12</v>
      </c>
      <c r="P18" s="10">
        <f ca="1">IF($M18="","",VLOOKUP($M18,Base,4,0))</f>
        <v>15</v>
      </c>
      <c r="Q18" s="9">
        <f t="shared" ca="1" si="2"/>
        <v>7</v>
      </c>
      <c r="R18" s="38"/>
      <c r="S18" s="38"/>
      <c r="T18" s="38"/>
      <c r="U18" s="38"/>
      <c r="V18" s="9">
        <f t="shared" si="3"/>
        <v>0</v>
      </c>
      <c r="W18" s="46">
        <v>10</v>
      </c>
      <c r="X18" s="224">
        <f ca="1">IF($W18="","",VLOOKUP($W18,Base,2,0))</f>
        <v>13</v>
      </c>
      <c r="Y18" s="224">
        <f ca="1">IF($W18="","",VLOOKUP($W18,Base,3,0))</f>
        <v>14</v>
      </c>
      <c r="Z18" s="224">
        <f ca="1">IF($W18="","",VLOOKUP($W18,Base,4,0))</f>
        <v>18</v>
      </c>
      <c r="AA18" s="9">
        <f t="shared" ca="1" si="4"/>
        <v>7</v>
      </c>
      <c r="AB18" s="10">
        <v>7</v>
      </c>
      <c r="AC18" s="10">
        <f ca="1">IF($AB18="","",VLOOKUP($AB18,Base,2,0))</f>
        <v>11</v>
      </c>
      <c r="AD18" s="10">
        <f ca="1">IF($AB18="","",VLOOKUP($AB18,Base,3,0))</f>
        <v>12</v>
      </c>
      <c r="AE18" s="10">
        <f ca="1">IF($AB18="","",VLOOKUP($AB18,Base,4,0))</f>
        <v>15</v>
      </c>
      <c r="AF18" s="9">
        <f t="shared" ca="1" si="5"/>
        <v>7</v>
      </c>
      <c r="AG18" s="10">
        <v>11</v>
      </c>
      <c r="AH18" s="10">
        <f ca="1">IF($AG18="","",VLOOKUP($AG18,Base,2,0))</f>
        <v>14</v>
      </c>
      <c r="AI18" s="10">
        <f ca="1">IF($AG18="","",VLOOKUP($AG18,Base,3,0))</f>
        <v>15</v>
      </c>
      <c r="AJ18" s="10">
        <f ca="1">IF($AG18="","",VLOOKUP($AG18,Base,4,0))</f>
        <v>19</v>
      </c>
      <c r="AK18" s="9">
        <f t="shared" ca="1" si="6"/>
        <v>7</v>
      </c>
      <c r="AL18" s="54">
        <v>10.5</v>
      </c>
      <c r="AM18" s="16">
        <v>14</v>
      </c>
      <c r="AN18" s="16">
        <v>15</v>
      </c>
      <c r="AO18" s="19">
        <v>19.75</v>
      </c>
      <c r="AP18" s="9">
        <f t="shared" si="7"/>
        <v>8.25</v>
      </c>
      <c r="AQ18" s="10">
        <v>11.75</v>
      </c>
      <c r="AR18" s="10">
        <v>14</v>
      </c>
      <c r="AS18" s="10">
        <v>15</v>
      </c>
      <c r="AT18" s="12">
        <v>19.75</v>
      </c>
      <c r="AU18" s="9">
        <f t="shared" si="8"/>
        <v>7</v>
      </c>
      <c r="AV18" s="13">
        <f t="shared" ca="1" si="9"/>
        <v>51.25</v>
      </c>
      <c r="AW18" s="14">
        <f ca="1">AV18/AV11</f>
        <v>0.18045774647887325</v>
      </c>
    </row>
    <row r="19" spans="1:49" ht="15.75" customHeight="1">
      <c r="A19" s="6">
        <v>7</v>
      </c>
      <c r="B19" s="6" t="s">
        <v>6</v>
      </c>
      <c r="C19" s="18"/>
      <c r="D19" s="18"/>
      <c r="E19" s="18"/>
      <c r="F19" s="18"/>
      <c r="G19" s="9">
        <f t="shared" si="0"/>
        <v>0</v>
      </c>
      <c r="H19" s="18"/>
      <c r="I19" s="18"/>
      <c r="J19" s="18"/>
      <c r="K19" s="18"/>
      <c r="L19" s="9">
        <f t="shared" si="1"/>
        <v>0</v>
      </c>
      <c r="M19" s="18"/>
      <c r="N19" s="18"/>
      <c r="O19" s="18"/>
      <c r="P19" s="18"/>
      <c r="Q19" s="9">
        <f t="shared" si="2"/>
        <v>0</v>
      </c>
      <c r="R19" s="18"/>
      <c r="S19" s="18"/>
      <c r="T19" s="18"/>
      <c r="U19" s="18"/>
      <c r="V19" s="9">
        <f t="shared" si="3"/>
        <v>0</v>
      </c>
      <c r="W19" s="18"/>
      <c r="X19" s="18"/>
      <c r="Y19" s="18"/>
      <c r="Z19" s="18"/>
      <c r="AA19" s="9">
        <f t="shared" si="4"/>
        <v>0</v>
      </c>
      <c r="AB19" s="18"/>
      <c r="AC19" s="18"/>
      <c r="AD19" s="18"/>
      <c r="AE19" s="18"/>
      <c r="AF19" s="9">
        <f t="shared" si="5"/>
        <v>0</v>
      </c>
      <c r="AG19" s="18"/>
      <c r="AH19" s="18"/>
      <c r="AI19" s="18"/>
      <c r="AJ19" s="18"/>
      <c r="AK19" s="9">
        <f t="shared" si="6"/>
        <v>0</v>
      </c>
      <c r="AL19" s="43"/>
      <c r="AM19" s="43"/>
      <c r="AN19" s="43"/>
      <c r="AO19" s="43"/>
      <c r="AP19" s="9">
        <f t="shared" si="7"/>
        <v>0</v>
      </c>
      <c r="AQ19" s="20"/>
      <c r="AR19" s="20"/>
      <c r="AS19" s="20"/>
      <c r="AT19" s="20"/>
      <c r="AU19" s="9">
        <f t="shared" si="8"/>
        <v>0</v>
      </c>
      <c r="AV19" s="13">
        <f t="shared" si="9"/>
        <v>0</v>
      </c>
      <c r="AW19" s="14">
        <f ca="1">AV19/AV11</f>
        <v>0</v>
      </c>
    </row>
    <row r="20" spans="1:49" s="22" customFormat="1" ht="3" customHeight="1">
      <c r="A20" s="21"/>
      <c r="B20" s="21"/>
      <c r="C20" s="21"/>
      <c r="D20" s="21"/>
      <c r="E20" s="21"/>
      <c r="F20" s="21"/>
      <c r="G20" s="21"/>
      <c r="H20" s="21"/>
      <c r="I20" s="21"/>
      <c r="J20" s="21"/>
      <c r="K20" s="21"/>
      <c r="L20" s="21"/>
      <c r="M20" s="21"/>
      <c r="N20" s="21"/>
      <c r="O20" s="21"/>
      <c r="P20" s="21"/>
      <c r="Q20" s="21"/>
      <c r="R20" s="21"/>
      <c r="S20" s="21"/>
      <c r="T20" s="21"/>
      <c r="U20" s="21"/>
      <c r="V20" s="21"/>
      <c r="W20" s="21"/>
      <c r="X20" s="21"/>
      <c r="Y20" s="21"/>
      <c r="Z20" s="21"/>
      <c r="AA20" s="21"/>
      <c r="AB20" s="21"/>
      <c r="AC20" s="21"/>
      <c r="AD20" s="21"/>
      <c r="AE20" s="21"/>
      <c r="AF20" s="21"/>
      <c r="AG20" s="21"/>
      <c r="AH20" s="21"/>
      <c r="AI20" s="21"/>
      <c r="AJ20" s="21"/>
      <c r="AK20" s="21"/>
      <c r="AL20" s="21"/>
      <c r="AM20" s="21"/>
      <c r="AN20" s="21"/>
      <c r="AO20" s="21"/>
      <c r="AP20" s="21"/>
      <c r="AQ20" s="21"/>
      <c r="AR20" s="21"/>
      <c r="AS20" s="21"/>
      <c r="AT20" s="21"/>
      <c r="AU20" s="21"/>
      <c r="AV20" s="21"/>
      <c r="AW20" s="21"/>
    </row>
    <row r="21" spans="1:49" ht="15" customHeight="1">
      <c r="A21" s="155" t="s">
        <v>10</v>
      </c>
      <c r="B21" s="152" t="s">
        <v>3</v>
      </c>
      <c r="C21" s="153" t="s">
        <v>20</v>
      </c>
      <c r="D21" s="153"/>
      <c r="E21" s="153"/>
      <c r="F21" s="5">
        <f>SUM(G23:G29)</f>
        <v>39</v>
      </c>
      <c r="G21" s="136" t="s">
        <v>0</v>
      </c>
      <c r="H21" s="154" t="s">
        <v>21</v>
      </c>
      <c r="I21" s="154"/>
      <c r="J21" s="154"/>
      <c r="K21" s="5">
        <f ca="1">SUM(L23:L29)</f>
        <v>35</v>
      </c>
      <c r="L21" s="136" t="s">
        <v>0</v>
      </c>
      <c r="M21" s="139" t="s">
        <v>22</v>
      </c>
      <c r="N21" s="139"/>
      <c r="O21" s="139"/>
      <c r="P21" s="5">
        <f ca="1">SUM(Q23:Q29)</f>
        <v>35</v>
      </c>
      <c r="Q21" s="136" t="s">
        <v>0</v>
      </c>
      <c r="R21" s="139" t="s">
        <v>23</v>
      </c>
      <c r="S21" s="139"/>
      <c r="T21" s="139"/>
      <c r="U21" s="5">
        <f ca="1">SUM(V23:V29)</f>
        <v>35</v>
      </c>
      <c r="V21" s="136" t="s">
        <v>0</v>
      </c>
      <c r="W21" s="135" t="s">
        <v>24</v>
      </c>
      <c r="X21" s="135"/>
      <c r="Y21" s="135"/>
      <c r="Z21" s="5">
        <f ca="1">SUM(AA23:AA29)</f>
        <v>35</v>
      </c>
      <c r="AA21" s="136" t="s">
        <v>0</v>
      </c>
      <c r="AB21" s="135" t="s">
        <v>25</v>
      </c>
      <c r="AC21" s="135"/>
      <c r="AD21" s="135"/>
      <c r="AE21" s="5">
        <f ca="1">SUM(AF23:AF29)</f>
        <v>35</v>
      </c>
      <c r="AF21" s="136" t="s">
        <v>0</v>
      </c>
      <c r="AG21" s="135" t="s">
        <v>26</v>
      </c>
      <c r="AH21" s="135"/>
      <c r="AI21" s="135"/>
      <c r="AJ21" s="5">
        <f ca="1">SUM(AK23:AK29)</f>
        <v>35</v>
      </c>
      <c r="AK21" s="136" t="s">
        <v>0</v>
      </c>
      <c r="AL21" s="135" t="s">
        <v>27</v>
      </c>
      <c r="AM21" s="135"/>
      <c r="AN21" s="135"/>
      <c r="AO21" s="5">
        <f>SUM(AP23:AP29)</f>
        <v>15</v>
      </c>
      <c r="AP21" s="136" t="s">
        <v>0</v>
      </c>
      <c r="AQ21" s="135" t="s">
        <v>29</v>
      </c>
      <c r="AR21" s="135"/>
      <c r="AS21" s="135"/>
      <c r="AT21" s="5">
        <f>SUM(AU23:AU29)</f>
        <v>20</v>
      </c>
      <c r="AU21" s="136" t="s">
        <v>0</v>
      </c>
      <c r="AV21" s="178">
        <f ca="1">F21+K21+P21+U21+Z21+AE21+AJ21+AO21+AT21</f>
        <v>284</v>
      </c>
      <c r="AW21" s="178"/>
    </row>
    <row r="22" spans="1:49" ht="15" customHeight="1">
      <c r="A22" s="155"/>
      <c r="B22" s="152"/>
      <c r="C22" s="137" t="s">
        <v>8</v>
      </c>
      <c r="D22" s="137"/>
      <c r="E22" s="138" t="s">
        <v>9</v>
      </c>
      <c r="F22" s="138"/>
      <c r="G22" s="136"/>
      <c r="H22" s="137" t="s">
        <v>8</v>
      </c>
      <c r="I22" s="137"/>
      <c r="J22" s="138" t="s">
        <v>9</v>
      </c>
      <c r="K22" s="138"/>
      <c r="L22" s="136"/>
      <c r="M22" s="137" t="s">
        <v>8</v>
      </c>
      <c r="N22" s="137"/>
      <c r="O22" s="138" t="s">
        <v>9</v>
      </c>
      <c r="P22" s="138"/>
      <c r="Q22" s="136"/>
      <c r="R22" s="137" t="s">
        <v>8</v>
      </c>
      <c r="S22" s="137"/>
      <c r="T22" s="138" t="s">
        <v>9</v>
      </c>
      <c r="U22" s="138"/>
      <c r="V22" s="136"/>
      <c r="W22" s="137" t="s">
        <v>8</v>
      </c>
      <c r="X22" s="137"/>
      <c r="Y22" s="138" t="s">
        <v>9</v>
      </c>
      <c r="Z22" s="138"/>
      <c r="AA22" s="136"/>
      <c r="AB22" s="137" t="s">
        <v>8</v>
      </c>
      <c r="AC22" s="137"/>
      <c r="AD22" s="138" t="s">
        <v>9</v>
      </c>
      <c r="AE22" s="138"/>
      <c r="AF22" s="136"/>
      <c r="AG22" s="137" t="s">
        <v>8</v>
      </c>
      <c r="AH22" s="137"/>
      <c r="AI22" s="138" t="s">
        <v>9</v>
      </c>
      <c r="AJ22" s="138"/>
      <c r="AK22" s="136"/>
      <c r="AL22" s="137" t="s">
        <v>8</v>
      </c>
      <c r="AM22" s="137"/>
      <c r="AN22" s="138" t="s">
        <v>9</v>
      </c>
      <c r="AO22" s="138"/>
      <c r="AP22" s="136"/>
      <c r="AQ22" s="137" t="s">
        <v>8</v>
      </c>
      <c r="AR22" s="137"/>
      <c r="AS22" s="138" t="s">
        <v>9</v>
      </c>
      <c r="AT22" s="138"/>
      <c r="AU22" s="136"/>
      <c r="AV22" s="178"/>
      <c r="AW22" s="178"/>
    </row>
    <row r="23" spans="1:49" ht="15.75">
      <c r="A23" s="6">
        <f>A19+1</f>
        <v>8</v>
      </c>
      <c r="B23" s="6" t="s">
        <v>1</v>
      </c>
      <c r="C23" s="58">
        <v>7</v>
      </c>
      <c r="D23" s="59">
        <v>11</v>
      </c>
      <c r="E23" s="59">
        <v>12</v>
      </c>
      <c r="F23" s="58">
        <v>16</v>
      </c>
      <c r="G23" s="9">
        <f t="shared" ref="G23:G29" si="10">F23-E23+D23-C23</f>
        <v>8</v>
      </c>
      <c r="H23" s="47">
        <v>10</v>
      </c>
      <c r="I23" s="10">
        <f ca="1">IF($H23="","",VLOOKUP($H23,Base,2,0))</f>
        <v>13</v>
      </c>
      <c r="J23" s="10">
        <f ca="1">IF($H23="","",VLOOKUP($H23,Base,3,0))</f>
        <v>14</v>
      </c>
      <c r="K23" s="10">
        <f ca="1">IF($H23="","",VLOOKUP($H23,Base,4,0))</f>
        <v>18</v>
      </c>
      <c r="L23" s="9">
        <f t="shared" ref="L23:L29" ca="1" si="11">K23-J23+I23-H23</f>
        <v>7</v>
      </c>
      <c r="M23" s="7">
        <v>11.75</v>
      </c>
      <c r="N23" s="10">
        <f ca="1">IF($M23="","",VLOOKUP($M23,Base,2,0))</f>
        <v>14</v>
      </c>
      <c r="O23" s="10">
        <f ca="1">IF($M23="","",VLOOKUP($M23,Base,3,0))</f>
        <v>15</v>
      </c>
      <c r="P23" s="10">
        <f ca="1">IF($M23="","",VLOOKUP($M23,Base,4,0))</f>
        <v>19.75</v>
      </c>
      <c r="Q23" s="9">
        <f t="shared" ref="Q23:Q29" ca="1" si="12">P23-O23+N23-M23</f>
        <v>7</v>
      </c>
      <c r="R23" s="38"/>
      <c r="S23" s="38"/>
      <c r="T23" s="38"/>
      <c r="U23" s="38"/>
      <c r="V23" s="9">
        <f t="shared" ref="V23:V29" si="13">U23-T23+S23-R23</f>
        <v>0</v>
      </c>
      <c r="W23" s="46">
        <v>7</v>
      </c>
      <c r="X23" s="224">
        <f ca="1">IF($W23="","",VLOOKUP($W23,Base,2,0))</f>
        <v>11</v>
      </c>
      <c r="Y23" s="224">
        <f ca="1">IF($W23="","",VLOOKUP($W23,Base,3,0))</f>
        <v>12</v>
      </c>
      <c r="Z23" s="224">
        <f ca="1">IF($W23="","",VLOOKUP($W23,Base,4,0))</f>
        <v>15</v>
      </c>
      <c r="AA23" s="9">
        <f t="shared" ref="AA23:AA29" ca="1" si="14">Z23-Y23+X23-W23</f>
        <v>7</v>
      </c>
      <c r="AB23" s="10">
        <v>11.75</v>
      </c>
      <c r="AC23" s="10">
        <f ca="1">IF($AB23="","",VLOOKUP($AB23,Base,2,0))</f>
        <v>14</v>
      </c>
      <c r="AD23" s="10">
        <f ca="1">IF($AB23="","",VLOOKUP($AB23,Base,3,0))</f>
        <v>15</v>
      </c>
      <c r="AE23" s="10">
        <f ca="1">IF($AB23="","",VLOOKUP($AB23,Base,4,0))</f>
        <v>19.75</v>
      </c>
      <c r="AF23" s="9">
        <f t="shared" ref="AF23:AF29" ca="1" si="15">AE23-AD23+AC23-AB23</f>
        <v>7</v>
      </c>
      <c r="AG23" s="16">
        <v>11</v>
      </c>
      <c r="AH23" s="10">
        <f ca="1">IF($AG23="","",VLOOKUP($AG23,Base,2,0))</f>
        <v>14</v>
      </c>
      <c r="AI23" s="10">
        <f ca="1">IF($AG23="","",VLOOKUP($AG23,Base,3,0))</f>
        <v>15</v>
      </c>
      <c r="AJ23" s="10">
        <f ca="1">IF($AG23="","",VLOOKUP($AG23,Base,4,0))</f>
        <v>19</v>
      </c>
      <c r="AK23" s="9">
        <f t="shared" ref="AK23:AK29" ca="1" si="16">AJ23-AI23+AH23-AG23</f>
        <v>7</v>
      </c>
      <c r="AL23" s="36"/>
      <c r="AM23" s="36"/>
      <c r="AN23" s="36"/>
      <c r="AO23" s="36"/>
      <c r="AP23" s="9">
        <f t="shared" ref="AP23:AP29" si="17">AO23-AN23+AM23-AL23</f>
        <v>0</v>
      </c>
      <c r="AQ23" s="53"/>
      <c r="AR23" s="53"/>
      <c r="AS23" s="53"/>
      <c r="AT23" s="53"/>
      <c r="AU23" s="9">
        <f t="shared" ref="AU23:AU29" si="18">AT23-AS23+AR23-AQ23</f>
        <v>0</v>
      </c>
      <c r="AV23" s="13">
        <f ca="1">AK23+AF23+AA23+V23+Q23+L23+G23+AP23+AU23</f>
        <v>43</v>
      </c>
      <c r="AW23" s="14">
        <f ca="1">AV23/AV21</f>
        <v>0.15140845070422534</v>
      </c>
    </row>
    <row r="24" spans="1:49" ht="15.75">
      <c r="A24" s="6">
        <f t="shared" ref="A24:A29" si="19">A23+1</f>
        <v>9</v>
      </c>
      <c r="B24" s="6" t="s">
        <v>2</v>
      </c>
      <c r="C24" s="15">
        <v>10.5</v>
      </c>
      <c r="D24" s="15">
        <v>13</v>
      </c>
      <c r="E24" s="16">
        <v>14</v>
      </c>
      <c r="F24" s="16">
        <v>19.75</v>
      </c>
      <c r="G24" s="9">
        <f t="shared" si="10"/>
        <v>8.25</v>
      </c>
      <c r="H24" s="39">
        <v>7</v>
      </c>
      <c r="I24" s="40">
        <f ca="1">IF($H24="","",VLOOKUP($H24,Base,2,0))</f>
        <v>11</v>
      </c>
      <c r="J24" s="10">
        <f ca="1">IF($H24="","",VLOOKUP($H24,Base,3,0))</f>
        <v>12</v>
      </c>
      <c r="K24" s="10">
        <f ca="1">IF($H24="","",VLOOKUP($H24,Base,4,0))</f>
        <v>15</v>
      </c>
      <c r="L24" s="9">
        <f t="shared" ca="1" si="11"/>
        <v>7</v>
      </c>
      <c r="M24" s="56">
        <v>8</v>
      </c>
      <c r="N24" s="56">
        <f ca="1">IF($M24="","",VLOOKUP($M24,Base,2,0))</f>
        <v>12</v>
      </c>
      <c r="O24" s="56">
        <f ca="1">IF($M24="","",VLOOKUP($M24,Base,3,0))</f>
        <v>13</v>
      </c>
      <c r="P24" s="56">
        <f ca="1">IF($M24="","",VLOOKUP($M24,Base,4,0))</f>
        <v>16</v>
      </c>
      <c r="Q24" s="9">
        <f t="shared" ca="1" si="12"/>
        <v>7</v>
      </c>
      <c r="R24" s="56">
        <v>8</v>
      </c>
      <c r="S24" s="56">
        <f ca="1">IF($R24="","",VLOOKUP($R24,Base,2,0))</f>
        <v>12</v>
      </c>
      <c r="T24" s="56">
        <f ca="1">IF($R24="","",VLOOKUP($R24,Base,3,0))</f>
        <v>13</v>
      </c>
      <c r="U24" s="56">
        <f ca="1">IF($R24="","",VLOOKUP($R24,Base,4,0))</f>
        <v>16</v>
      </c>
      <c r="V24" s="9">
        <f t="shared" ca="1" si="13"/>
        <v>7</v>
      </c>
      <c r="W24" s="16">
        <v>11</v>
      </c>
      <c r="X24" s="10">
        <f ca="1">IF($W24="","",VLOOKUP($W24,Base,2,0))</f>
        <v>14</v>
      </c>
      <c r="Y24" s="10">
        <f ca="1">IF($W24="","",VLOOKUP($W24,Base,3,0))</f>
        <v>15</v>
      </c>
      <c r="Z24" s="10">
        <f ca="1">IF($W24="","",VLOOKUP($W24,Base,4,0))</f>
        <v>19</v>
      </c>
      <c r="AA24" s="9">
        <f t="shared" ca="1" si="14"/>
        <v>7</v>
      </c>
      <c r="AB24" s="10">
        <v>10</v>
      </c>
      <c r="AC24" s="10">
        <f ca="1">IF($AB24="","",VLOOKUP($AB24,Base,2,0))</f>
        <v>13</v>
      </c>
      <c r="AD24" s="10">
        <f ca="1">IF($AB24="","",VLOOKUP($AB24,Base,3,0))</f>
        <v>14</v>
      </c>
      <c r="AE24" s="10">
        <f ca="1">IF($AB24="","",VLOOKUP($AB24,Base,4,0))</f>
        <v>18</v>
      </c>
      <c r="AF24" s="9">
        <f t="shared" ca="1" si="15"/>
        <v>7</v>
      </c>
      <c r="AG24" s="39">
        <v>7</v>
      </c>
      <c r="AH24" s="40">
        <f ca="1">IF($AG24="","",VLOOKUP($AG24,Base,2,0))</f>
        <v>11</v>
      </c>
      <c r="AI24" s="10">
        <f ca="1">IF($AG24="","",VLOOKUP($AG24,Base,3,0))</f>
        <v>12</v>
      </c>
      <c r="AJ24" s="10">
        <f ca="1">IF($AG24="","",VLOOKUP($AG24,Base,4,0))</f>
        <v>15</v>
      </c>
      <c r="AK24" s="9">
        <f t="shared" ca="1" si="16"/>
        <v>7</v>
      </c>
      <c r="AL24" s="36"/>
      <c r="AM24" s="36"/>
      <c r="AN24" s="36"/>
      <c r="AO24" s="36"/>
      <c r="AP24" s="9">
        <f t="shared" si="17"/>
        <v>0</v>
      </c>
      <c r="AQ24" s="10">
        <v>11.75</v>
      </c>
      <c r="AR24" s="10">
        <v>14</v>
      </c>
      <c r="AS24" s="10">
        <v>15</v>
      </c>
      <c r="AT24" s="12">
        <v>19.75</v>
      </c>
      <c r="AU24" s="9">
        <f t="shared" si="18"/>
        <v>7</v>
      </c>
      <c r="AV24" s="13">
        <f t="shared" ref="AV24:AV29" ca="1" si="20">AK24+AF24+AA24+V24+Q24+L24+G24+AP24+AU24</f>
        <v>57.25</v>
      </c>
      <c r="AW24" s="14">
        <f ca="1">AV24/AV21</f>
        <v>0.20158450704225353</v>
      </c>
    </row>
    <row r="25" spans="1:49" ht="15.75">
      <c r="A25" s="6">
        <f t="shared" si="19"/>
        <v>10</v>
      </c>
      <c r="B25" s="6" t="s">
        <v>2</v>
      </c>
      <c r="C25" s="16">
        <v>9.25</v>
      </c>
      <c r="D25" s="16">
        <v>12</v>
      </c>
      <c r="E25" s="16">
        <v>13</v>
      </c>
      <c r="F25" s="16">
        <v>17</v>
      </c>
      <c r="G25" s="9">
        <f t="shared" si="10"/>
        <v>6.75</v>
      </c>
      <c r="H25" s="16">
        <v>11</v>
      </c>
      <c r="I25" s="10">
        <f ca="1">IF($H25="","",VLOOKUP($H25,Base,2,0))</f>
        <v>14</v>
      </c>
      <c r="J25" s="10">
        <f ca="1">IF($H25="","",VLOOKUP($H25,Base,3,0))</f>
        <v>15</v>
      </c>
      <c r="K25" s="10">
        <f ca="1">IF($H25="","",VLOOKUP($H25,Base,4,0))</f>
        <v>19</v>
      </c>
      <c r="L25" s="9">
        <f t="shared" ca="1" si="11"/>
        <v>7</v>
      </c>
      <c r="M25" s="56">
        <v>7</v>
      </c>
      <c r="N25" s="56">
        <f ca="1">IF($M25="","",VLOOKUP($M25,Base,2,0))</f>
        <v>11</v>
      </c>
      <c r="O25" s="56">
        <f ca="1">IF($M25="","",VLOOKUP($M25,Base,3,0))</f>
        <v>12</v>
      </c>
      <c r="P25" s="56">
        <f ca="1">IF($M25="","",VLOOKUP($M25,Base,4,0))</f>
        <v>15</v>
      </c>
      <c r="Q25" s="9">
        <f t="shared" ca="1" si="12"/>
        <v>7</v>
      </c>
      <c r="R25" s="56">
        <v>7</v>
      </c>
      <c r="S25" s="56">
        <f ca="1">IF($R25="","",VLOOKUP($R25,Base,2,0))</f>
        <v>11</v>
      </c>
      <c r="T25" s="56">
        <f ca="1">IF($R25="","",VLOOKUP($R25,Base,3,0))</f>
        <v>12</v>
      </c>
      <c r="U25" s="56">
        <f ca="1">IF($R25="","",VLOOKUP($R25,Base,4,0))</f>
        <v>15</v>
      </c>
      <c r="V25" s="9">
        <f t="shared" ca="1" si="13"/>
        <v>7</v>
      </c>
      <c r="W25" s="16">
        <v>11.75</v>
      </c>
      <c r="X25" s="10">
        <f ca="1">IF($W25="","",VLOOKUP($W25,Base,2,0))</f>
        <v>14</v>
      </c>
      <c r="Y25" s="10">
        <f ca="1">IF($W25="","",VLOOKUP($W25,Base,3,0))</f>
        <v>15</v>
      </c>
      <c r="Z25" s="10">
        <f ca="1">IF($W25="","",VLOOKUP($W25,Base,4,0))</f>
        <v>19.75</v>
      </c>
      <c r="AA25" s="9">
        <f t="shared" ca="1" si="14"/>
        <v>7</v>
      </c>
      <c r="AB25" s="37"/>
      <c r="AC25" s="37"/>
      <c r="AD25" s="37"/>
      <c r="AE25" s="37"/>
      <c r="AF25" s="9">
        <f t="shared" si="15"/>
        <v>0</v>
      </c>
      <c r="AG25" s="16">
        <v>10</v>
      </c>
      <c r="AH25" s="10">
        <f ca="1">IF($AG25="","",VLOOKUP($AG25,Base,2,0))</f>
        <v>13</v>
      </c>
      <c r="AI25" s="10">
        <f ca="1">IF($AG25="","",VLOOKUP($AG25,Base,3,0))</f>
        <v>14</v>
      </c>
      <c r="AJ25" s="10">
        <f ca="1">IF($AG25="","",VLOOKUP($AG25,Base,4,0))</f>
        <v>18</v>
      </c>
      <c r="AK25" s="9">
        <f t="shared" ca="1" si="16"/>
        <v>7</v>
      </c>
      <c r="AL25" s="36"/>
      <c r="AM25" s="36"/>
      <c r="AN25" s="36"/>
      <c r="AO25" s="36"/>
      <c r="AP25" s="9">
        <f t="shared" si="17"/>
        <v>0</v>
      </c>
      <c r="AQ25" s="10">
        <v>11.75</v>
      </c>
      <c r="AR25" s="10">
        <v>14</v>
      </c>
      <c r="AS25" s="10">
        <v>15</v>
      </c>
      <c r="AT25" s="12">
        <v>19.75</v>
      </c>
      <c r="AU25" s="9">
        <f t="shared" si="18"/>
        <v>7</v>
      </c>
      <c r="AV25" s="13">
        <f t="shared" ca="1" si="20"/>
        <v>48.75</v>
      </c>
      <c r="AW25" s="14">
        <f ca="1">AV25/AV21</f>
        <v>0.17165492957746478</v>
      </c>
    </row>
    <row r="26" spans="1:49" ht="15.75">
      <c r="A26" s="6">
        <f t="shared" si="19"/>
        <v>11</v>
      </c>
      <c r="B26" s="6" t="s">
        <v>3</v>
      </c>
      <c r="C26" s="35"/>
      <c r="D26" s="35"/>
      <c r="E26" s="35"/>
      <c r="F26" s="35"/>
      <c r="G26" s="9">
        <f t="shared" si="10"/>
        <v>0</v>
      </c>
      <c r="H26" s="16">
        <v>11.75</v>
      </c>
      <c r="I26" s="10">
        <f ca="1">IF($H26="","",VLOOKUP($H26,Base,2,0))</f>
        <v>14</v>
      </c>
      <c r="J26" s="10">
        <f ca="1">IF($H26="","",VLOOKUP($H26,Base,3,0))</f>
        <v>15</v>
      </c>
      <c r="K26" s="10">
        <f ca="1">IF($H26="","",VLOOKUP($H26,Base,4,0))</f>
        <v>19.75</v>
      </c>
      <c r="L26" s="9">
        <f t="shared" ca="1" si="11"/>
        <v>7</v>
      </c>
      <c r="M26" s="10">
        <v>7</v>
      </c>
      <c r="N26" s="10">
        <f ca="1">IF($M26="","",VLOOKUP($M26,Base,2,0))</f>
        <v>11</v>
      </c>
      <c r="O26" s="10">
        <f ca="1">IF($M26="","",VLOOKUP($M26,Base,3,0))</f>
        <v>12</v>
      </c>
      <c r="P26" s="10">
        <f ca="1">IF($M26="","",VLOOKUP($M26,Base,4,0))</f>
        <v>15</v>
      </c>
      <c r="Q26" s="9">
        <f t="shared" ca="1" si="12"/>
        <v>7</v>
      </c>
      <c r="R26" s="10">
        <v>11</v>
      </c>
      <c r="S26" s="10">
        <f ca="1">IF($R26="","",VLOOKUP($R26,Base,2,0))</f>
        <v>14</v>
      </c>
      <c r="T26" s="10">
        <f ca="1">IF($R26="","",VLOOKUP($R26,Base,3,0))</f>
        <v>15</v>
      </c>
      <c r="U26" s="10">
        <f ca="1">IF($R26="","",VLOOKUP($R26,Base,4,0))</f>
        <v>19</v>
      </c>
      <c r="V26" s="9">
        <f t="shared" ca="1" si="13"/>
        <v>7</v>
      </c>
      <c r="W26" s="16">
        <v>10</v>
      </c>
      <c r="X26" s="10">
        <f ca="1">IF($W26="","",VLOOKUP($W26,Base,2,0))</f>
        <v>13</v>
      </c>
      <c r="Y26" s="10">
        <f ca="1">IF($W26="","",VLOOKUP($W26,Base,3,0))</f>
        <v>14</v>
      </c>
      <c r="Z26" s="10">
        <f ca="1">IF($W26="","",VLOOKUP($W26,Base,4,0))</f>
        <v>18</v>
      </c>
      <c r="AA26" s="9">
        <f t="shared" ca="1" si="14"/>
        <v>7</v>
      </c>
      <c r="AB26" s="16">
        <v>7</v>
      </c>
      <c r="AC26" s="10">
        <f ca="1">IF($AB26="","",VLOOKUP($AB26,Base,2,0))</f>
        <v>11</v>
      </c>
      <c r="AD26" s="10">
        <f ca="1">IF($AB26="","",VLOOKUP($AB26,Base,3,0))</f>
        <v>12</v>
      </c>
      <c r="AE26" s="10">
        <f ca="1">IF($AB26="","",VLOOKUP($AB26,Base,4,0))</f>
        <v>15</v>
      </c>
      <c r="AF26" s="9">
        <f t="shared" ca="1" si="15"/>
        <v>7</v>
      </c>
      <c r="AG26" s="34"/>
      <c r="AH26" s="34"/>
      <c r="AI26" s="34"/>
      <c r="AJ26" s="34"/>
      <c r="AK26" s="9">
        <f t="shared" si="16"/>
        <v>0</v>
      </c>
      <c r="AL26" s="16"/>
      <c r="AM26" s="16"/>
      <c r="AN26" s="16">
        <v>13</v>
      </c>
      <c r="AO26" s="19">
        <v>19.75</v>
      </c>
      <c r="AP26" s="9">
        <f t="shared" si="17"/>
        <v>6.75</v>
      </c>
      <c r="AQ26" s="60"/>
      <c r="AR26" s="50"/>
      <c r="AS26" s="50"/>
      <c r="AT26" s="50"/>
      <c r="AU26" s="9">
        <f t="shared" si="18"/>
        <v>0</v>
      </c>
      <c r="AV26" s="13">
        <f t="shared" ca="1" si="20"/>
        <v>41.75</v>
      </c>
      <c r="AW26" s="14">
        <f ca="1">AV26/AV21</f>
        <v>0.14700704225352113</v>
      </c>
    </row>
    <row r="27" spans="1:49" ht="15.75">
      <c r="A27" s="6">
        <f t="shared" si="19"/>
        <v>12</v>
      </c>
      <c r="B27" s="6" t="s">
        <v>4</v>
      </c>
      <c r="C27" s="16">
        <v>10.75</v>
      </c>
      <c r="D27" s="16">
        <v>13</v>
      </c>
      <c r="E27" s="16">
        <v>14</v>
      </c>
      <c r="F27" s="16">
        <v>19.75</v>
      </c>
      <c r="G27" s="9">
        <f t="shared" si="10"/>
        <v>8</v>
      </c>
      <c r="H27" s="35"/>
      <c r="I27" s="35"/>
      <c r="J27" s="35"/>
      <c r="K27" s="35"/>
      <c r="L27" s="9">
        <f t="shared" si="11"/>
        <v>0</v>
      </c>
      <c r="M27" s="16">
        <v>11</v>
      </c>
      <c r="N27" s="10">
        <f ca="1">IF($M27="","",VLOOKUP($M27,Base,2,0))</f>
        <v>14</v>
      </c>
      <c r="O27" s="10">
        <f ca="1">IF($M27="","",VLOOKUP($M27,Base,3,0))</f>
        <v>15</v>
      </c>
      <c r="P27" s="10">
        <f ca="1">IF($M27="","",VLOOKUP($M27,Base,4,0))</f>
        <v>19</v>
      </c>
      <c r="Q27" s="9">
        <f t="shared" ca="1" si="12"/>
        <v>7</v>
      </c>
      <c r="R27" s="10">
        <v>11.75</v>
      </c>
      <c r="S27" s="10">
        <f ca="1">IF($R27="","",VLOOKUP($R27,Base,2,0))</f>
        <v>14</v>
      </c>
      <c r="T27" s="10">
        <f ca="1">IF($R27="","",VLOOKUP($R27,Base,3,0))</f>
        <v>15</v>
      </c>
      <c r="U27" s="10">
        <f ca="1">IF($R27="","",VLOOKUP($R27,Base,4,0))</f>
        <v>19.75</v>
      </c>
      <c r="V27" s="9">
        <f t="shared" ca="1" si="13"/>
        <v>7</v>
      </c>
      <c r="W27" s="16">
        <v>7</v>
      </c>
      <c r="X27" s="10">
        <f ca="1">IF($W27="","",VLOOKUP($W27,Base,2,0))</f>
        <v>11</v>
      </c>
      <c r="Y27" s="10">
        <f ca="1">IF($W27="","",VLOOKUP($W27,Base,3,0))</f>
        <v>12</v>
      </c>
      <c r="Z27" s="10">
        <f ca="1">IF($W27="","",VLOOKUP($W27,Base,4,0))</f>
        <v>15</v>
      </c>
      <c r="AA27" s="9">
        <f t="shared" ca="1" si="14"/>
        <v>7</v>
      </c>
      <c r="AB27" s="16">
        <v>10</v>
      </c>
      <c r="AC27" s="10">
        <f ca="1">IF($AB27="","",VLOOKUP($AB27,Base,2,0))</f>
        <v>13</v>
      </c>
      <c r="AD27" s="10">
        <f ca="1">IF($AB27="","",VLOOKUP($AB27,Base,3,0))</f>
        <v>14</v>
      </c>
      <c r="AE27" s="10">
        <f ca="1">IF($AB27="","",VLOOKUP($AB27,Base,4,0))</f>
        <v>18</v>
      </c>
      <c r="AF27" s="9">
        <f t="shared" ca="1" si="15"/>
        <v>7</v>
      </c>
      <c r="AG27" s="16">
        <v>7</v>
      </c>
      <c r="AH27" s="10">
        <f ca="1">IF($AG27="","",VLOOKUP($AG27,Base,2,0))</f>
        <v>11</v>
      </c>
      <c r="AI27" s="10">
        <f ca="1">IF($AG27="","",VLOOKUP($AG27,Base,3,0))</f>
        <v>12</v>
      </c>
      <c r="AJ27" s="10">
        <f ca="1">IF($AG27="","",VLOOKUP($AG27,Base,4,0))</f>
        <v>15</v>
      </c>
      <c r="AK27" s="9">
        <f t="shared" ca="1" si="16"/>
        <v>7</v>
      </c>
      <c r="AL27" s="34"/>
      <c r="AM27" s="34"/>
      <c r="AN27" s="34"/>
      <c r="AO27" s="36"/>
      <c r="AP27" s="9">
        <f t="shared" si="17"/>
        <v>0</v>
      </c>
      <c r="AQ27" s="50"/>
      <c r="AR27" s="50"/>
      <c r="AS27" s="50"/>
      <c r="AT27" s="50"/>
      <c r="AU27" s="9">
        <f t="shared" si="18"/>
        <v>0</v>
      </c>
      <c r="AV27" s="13">
        <f t="shared" ca="1" si="20"/>
        <v>43</v>
      </c>
      <c r="AW27" s="14">
        <f ca="1">AV27/AV21</f>
        <v>0.15140845070422534</v>
      </c>
    </row>
    <row r="28" spans="1:49" ht="15.75">
      <c r="A28" s="6">
        <f t="shared" si="19"/>
        <v>13</v>
      </c>
      <c r="B28" s="6" t="s">
        <v>5</v>
      </c>
      <c r="C28" s="16">
        <v>9</v>
      </c>
      <c r="D28" s="16">
        <v>11</v>
      </c>
      <c r="E28" s="16">
        <v>12</v>
      </c>
      <c r="F28" s="16">
        <v>18</v>
      </c>
      <c r="G28" s="9">
        <f t="shared" si="10"/>
        <v>8</v>
      </c>
      <c r="H28" s="16">
        <v>7</v>
      </c>
      <c r="I28" s="10">
        <f ca="1">IF($H28="","",VLOOKUP($H28,Base,2,0))</f>
        <v>11</v>
      </c>
      <c r="J28" s="10">
        <f ca="1">IF($H28="","",VLOOKUP($H28,Base,3,0))</f>
        <v>12</v>
      </c>
      <c r="K28" s="10">
        <f ca="1">IF($H28="","",VLOOKUP($H28,Base,4,0))</f>
        <v>15</v>
      </c>
      <c r="L28" s="9">
        <f t="shared" ca="1" si="11"/>
        <v>7</v>
      </c>
      <c r="M28" s="35"/>
      <c r="N28" s="35"/>
      <c r="O28" s="35"/>
      <c r="P28" s="35"/>
      <c r="Q28" s="9">
        <f t="shared" si="12"/>
        <v>0</v>
      </c>
      <c r="R28" s="10">
        <v>11</v>
      </c>
      <c r="S28" s="10">
        <f ca="1">IF($R28="","",VLOOKUP($R28,Base,2,0))</f>
        <v>14</v>
      </c>
      <c r="T28" s="10">
        <f ca="1">IF($R28="","",VLOOKUP($R28,Base,3,0))</f>
        <v>15</v>
      </c>
      <c r="U28" s="10">
        <f ca="1">IF($R28="","",VLOOKUP($R28,Base,4,0))</f>
        <v>19</v>
      </c>
      <c r="V28" s="9">
        <f t="shared" ca="1" si="13"/>
        <v>7</v>
      </c>
      <c r="W28" s="38"/>
      <c r="X28" s="38"/>
      <c r="Y28" s="38"/>
      <c r="Z28" s="38"/>
      <c r="AA28" s="9">
        <f t="shared" si="14"/>
        <v>0</v>
      </c>
      <c r="AB28" s="16">
        <v>11</v>
      </c>
      <c r="AC28" s="10">
        <f ca="1">IF($AB28="","",VLOOKUP($AB28,Base,2,0))</f>
        <v>14</v>
      </c>
      <c r="AD28" s="10">
        <f ca="1">IF($AB28="","",VLOOKUP($AB28,Base,3,0))</f>
        <v>15</v>
      </c>
      <c r="AE28" s="10">
        <f ca="1">IF($AB28="","",VLOOKUP($AB28,Base,4,0))</f>
        <v>19</v>
      </c>
      <c r="AF28" s="9">
        <f t="shared" ca="1" si="15"/>
        <v>7</v>
      </c>
      <c r="AG28" s="16">
        <v>11.75</v>
      </c>
      <c r="AH28" s="10">
        <f ca="1">IF($AG28="","",VLOOKUP($AG28,Base,2,0))</f>
        <v>14</v>
      </c>
      <c r="AI28" s="10">
        <f ca="1">IF($AG28="","",VLOOKUP($AG28,Base,3,0))</f>
        <v>15</v>
      </c>
      <c r="AJ28" s="10">
        <f ca="1">IF($AG28="","",VLOOKUP($AG28,Base,4,0))</f>
        <v>19.75</v>
      </c>
      <c r="AK28" s="9">
        <f t="shared" ca="1" si="16"/>
        <v>7</v>
      </c>
      <c r="AL28" s="54">
        <v>10.5</v>
      </c>
      <c r="AM28" s="16">
        <v>14</v>
      </c>
      <c r="AN28" s="16">
        <v>15</v>
      </c>
      <c r="AO28" s="19">
        <v>19.75</v>
      </c>
      <c r="AP28" s="9">
        <f t="shared" si="17"/>
        <v>8.25</v>
      </c>
      <c r="AQ28" s="8">
        <v>7</v>
      </c>
      <c r="AR28" s="8">
        <v>11</v>
      </c>
      <c r="AS28" s="8">
        <v>12</v>
      </c>
      <c r="AT28" s="8">
        <v>14</v>
      </c>
      <c r="AU28" s="9">
        <f t="shared" si="18"/>
        <v>6</v>
      </c>
      <c r="AV28" s="13">
        <f t="shared" ca="1" si="20"/>
        <v>50.25</v>
      </c>
      <c r="AW28" s="14">
        <f ca="1">AV28/AV21</f>
        <v>0.17693661971830985</v>
      </c>
    </row>
    <row r="29" spans="1:49" ht="15.75">
      <c r="A29" s="6">
        <f t="shared" si="19"/>
        <v>14</v>
      </c>
      <c r="B29" s="6" t="s">
        <v>6</v>
      </c>
      <c r="C29" s="18"/>
      <c r="D29" s="18"/>
      <c r="E29" s="18"/>
      <c r="F29" s="18"/>
      <c r="G29" s="9">
        <f t="shared" si="10"/>
        <v>0</v>
      </c>
      <c r="H29" s="18"/>
      <c r="I29" s="18"/>
      <c r="J29" s="18"/>
      <c r="K29" s="18"/>
      <c r="L29" s="9">
        <f t="shared" si="11"/>
        <v>0</v>
      </c>
      <c r="M29" s="18"/>
      <c r="N29" s="18"/>
      <c r="O29" s="18"/>
      <c r="P29" s="18"/>
      <c r="Q29" s="9">
        <f t="shared" si="12"/>
        <v>0</v>
      </c>
      <c r="R29" s="18"/>
      <c r="S29" s="18"/>
      <c r="T29" s="18"/>
      <c r="U29" s="18"/>
      <c r="V29" s="9">
        <f t="shared" si="13"/>
        <v>0</v>
      </c>
      <c r="W29" s="18"/>
      <c r="X29" s="18"/>
      <c r="Y29" s="18"/>
      <c r="Z29" s="18"/>
      <c r="AA29" s="9">
        <f t="shared" si="14"/>
        <v>0</v>
      </c>
      <c r="AB29" s="18"/>
      <c r="AC29" s="18"/>
      <c r="AD29" s="18"/>
      <c r="AE29" s="18"/>
      <c r="AF29" s="9">
        <f t="shared" si="15"/>
        <v>0</v>
      </c>
      <c r="AG29" s="18"/>
      <c r="AH29" s="18"/>
      <c r="AI29" s="18"/>
      <c r="AJ29" s="18"/>
      <c r="AK29" s="9">
        <f t="shared" si="16"/>
        <v>0</v>
      </c>
      <c r="AL29" s="43"/>
      <c r="AM29" s="43"/>
      <c r="AN29" s="43"/>
      <c r="AO29" s="43"/>
      <c r="AP29" s="9">
        <f t="shared" si="17"/>
        <v>0</v>
      </c>
      <c r="AQ29" s="18"/>
      <c r="AR29" s="18"/>
      <c r="AS29" s="18"/>
      <c r="AT29" s="18"/>
      <c r="AU29" s="9">
        <f t="shared" si="18"/>
        <v>0</v>
      </c>
      <c r="AV29" s="13">
        <f t="shared" si="20"/>
        <v>0</v>
      </c>
      <c r="AW29" s="14">
        <f ca="1">AV29/AV21</f>
        <v>0</v>
      </c>
    </row>
    <row r="30" spans="1:49" s="22" customFormat="1" ht="3" customHeight="1">
      <c r="A30" s="21"/>
      <c r="B30" s="21"/>
      <c r="C30" s="21"/>
      <c r="D30" s="21"/>
      <c r="E30" s="21"/>
      <c r="F30" s="21"/>
      <c r="G30" s="21"/>
      <c r="H30" s="21"/>
      <c r="I30" s="21"/>
      <c r="J30" s="21"/>
      <c r="K30" s="21"/>
      <c r="L30" s="21"/>
      <c r="M30" s="21"/>
      <c r="N30" s="21"/>
      <c r="O30" s="21"/>
      <c r="P30" s="21"/>
      <c r="Q30" s="21"/>
      <c r="R30" s="21"/>
      <c r="S30" s="21"/>
      <c r="T30" s="21"/>
      <c r="U30" s="21"/>
      <c r="V30" s="21"/>
      <c r="W30" s="21"/>
      <c r="X30" s="21"/>
      <c r="Y30" s="21"/>
      <c r="Z30" s="21"/>
      <c r="AA30" s="21"/>
      <c r="AB30" s="21"/>
      <c r="AC30" s="21"/>
      <c r="AD30" s="21"/>
      <c r="AE30" s="21"/>
      <c r="AF30" s="21"/>
      <c r="AG30" s="21"/>
      <c r="AH30" s="21"/>
      <c r="AI30" s="21"/>
      <c r="AJ30" s="21"/>
      <c r="AK30" s="21"/>
      <c r="AL30" s="21"/>
      <c r="AM30" s="21"/>
      <c r="AN30" s="21"/>
      <c r="AO30" s="21"/>
      <c r="AP30" s="21"/>
      <c r="AQ30" s="21"/>
      <c r="AR30" s="21"/>
      <c r="AS30" s="21"/>
      <c r="AT30" s="21"/>
      <c r="AU30" s="21"/>
      <c r="AV30" s="21"/>
      <c r="AW30" s="21"/>
    </row>
    <row r="31" spans="1:49" ht="15" customHeight="1">
      <c r="A31" s="155" t="s">
        <v>11</v>
      </c>
      <c r="B31" s="152" t="s">
        <v>3</v>
      </c>
      <c r="C31" s="153" t="s">
        <v>20</v>
      </c>
      <c r="D31" s="153"/>
      <c r="E31" s="153"/>
      <c r="F31" s="5">
        <f>SUM(G33:G39)</f>
        <v>39</v>
      </c>
      <c r="G31" s="136" t="s">
        <v>0</v>
      </c>
      <c r="H31" s="154" t="s">
        <v>21</v>
      </c>
      <c r="I31" s="154"/>
      <c r="J31" s="154"/>
      <c r="K31" s="5">
        <f ca="1">SUM(L33:L39)</f>
        <v>35</v>
      </c>
      <c r="L31" s="136" t="s">
        <v>0</v>
      </c>
      <c r="M31" s="139" t="s">
        <v>22</v>
      </c>
      <c r="N31" s="139"/>
      <c r="O31" s="139"/>
      <c r="P31" s="5">
        <f ca="1">SUM(Q33:Q39)</f>
        <v>35</v>
      </c>
      <c r="Q31" s="136" t="s">
        <v>0</v>
      </c>
      <c r="R31" s="139" t="s">
        <v>23</v>
      </c>
      <c r="S31" s="139"/>
      <c r="T31" s="139"/>
      <c r="U31" s="5">
        <f ca="1">SUM(V33:V39)</f>
        <v>35</v>
      </c>
      <c r="V31" s="136" t="s">
        <v>0</v>
      </c>
      <c r="W31" s="135" t="s">
        <v>24</v>
      </c>
      <c r="X31" s="135"/>
      <c r="Y31" s="135"/>
      <c r="Z31" s="5">
        <f ca="1">SUM(AA33:AA39)</f>
        <v>35</v>
      </c>
      <c r="AA31" s="136" t="s">
        <v>0</v>
      </c>
      <c r="AB31" s="135" t="s">
        <v>25</v>
      </c>
      <c r="AC31" s="135"/>
      <c r="AD31" s="135"/>
      <c r="AE31" s="5">
        <f ca="1">SUM(AF33:AF39)</f>
        <v>35</v>
      </c>
      <c r="AF31" s="136" t="s">
        <v>0</v>
      </c>
      <c r="AG31" s="135" t="s">
        <v>26</v>
      </c>
      <c r="AH31" s="135"/>
      <c r="AI31" s="135"/>
      <c r="AJ31" s="5">
        <f ca="1">SUM(AK33:AK39)</f>
        <v>35</v>
      </c>
      <c r="AK31" s="136" t="s">
        <v>0</v>
      </c>
      <c r="AL31" s="135" t="s">
        <v>27</v>
      </c>
      <c r="AM31" s="135"/>
      <c r="AN31" s="135"/>
      <c r="AO31" s="5">
        <f>SUM(AP33:AP39)</f>
        <v>15</v>
      </c>
      <c r="AP31" s="136" t="s">
        <v>0</v>
      </c>
      <c r="AQ31" s="135" t="s">
        <v>29</v>
      </c>
      <c r="AR31" s="135"/>
      <c r="AS31" s="135"/>
      <c r="AT31" s="5">
        <f>SUM(AU33:AU39)</f>
        <v>20</v>
      </c>
      <c r="AU31" s="136" t="s">
        <v>0</v>
      </c>
      <c r="AV31" s="178">
        <f ca="1">F31+K31+P31+U31+Z31+AE31+AJ31+AO31+AT31</f>
        <v>284</v>
      </c>
      <c r="AW31" s="178"/>
    </row>
    <row r="32" spans="1:49" ht="15" customHeight="1">
      <c r="A32" s="155"/>
      <c r="B32" s="152"/>
      <c r="C32" s="137" t="s">
        <v>8</v>
      </c>
      <c r="D32" s="137"/>
      <c r="E32" s="138" t="s">
        <v>9</v>
      </c>
      <c r="F32" s="138"/>
      <c r="G32" s="136"/>
      <c r="H32" s="137" t="s">
        <v>8</v>
      </c>
      <c r="I32" s="137"/>
      <c r="J32" s="138" t="s">
        <v>9</v>
      </c>
      <c r="K32" s="138"/>
      <c r="L32" s="136"/>
      <c r="M32" s="137" t="s">
        <v>8</v>
      </c>
      <c r="N32" s="137"/>
      <c r="O32" s="138" t="s">
        <v>9</v>
      </c>
      <c r="P32" s="138"/>
      <c r="Q32" s="136"/>
      <c r="R32" s="137" t="s">
        <v>8</v>
      </c>
      <c r="S32" s="137"/>
      <c r="T32" s="138" t="s">
        <v>9</v>
      </c>
      <c r="U32" s="138"/>
      <c r="V32" s="136"/>
      <c r="W32" s="137" t="s">
        <v>8</v>
      </c>
      <c r="X32" s="137"/>
      <c r="Y32" s="138" t="s">
        <v>9</v>
      </c>
      <c r="Z32" s="138"/>
      <c r="AA32" s="136"/>
      <c r="AB32" s="137" t="s">
        <v>8</v>
      </c>
      <c r="AC32" s="137"/>
      <c r="AD32" s="138" t="s">
        <v>9</v>
      </c>
      <c r="AE32" s="138"/>
      <c r="AF32" s="136"/>
      <c r="AG32" s="137" t="s">
        <v>8</v>
      </c>
      <c r="AH32" s="137"/>
      <c r="AI32" s="138" t="s">
        <v>9</v>
      </c>
      <c r="AJ32" s="138"/>
      <c r="AK32" s="136"/>
      <c r="AL32" s="137" t="s">
        <v>8</v>
      </c>
      <c r="AM32" s="137"/>
      <c r="AN32" s="138" t="s">
        <v>9</v>
      </c>
      <c r="AO32" s="138"/>
      <c r="AP32" s="136"/>
      <c r="AQ32" s="137" t="s">
        <v>8</v>
      </c>
      <c r="AR32" s="137"/>
      <c r="AS32" s="138" t="s">
        <v>9</v>
      </c>
      <c r="AT32" s="138"/>
      <c r="AU32" s="136"/>
      <c r="AV32" s="178"/>
      <c r="AW32" s="178"/>
    </row>
    <row r="33" spans="1:49" ht="15.75">
      <c r="A33" s="6">
        <f>A29+1</f>
        <v>15</v>
      </c>
      <c r="B33" s="6" t="s">
        <v>1</v>
      </c>
      <c r="C33" s="57">
        <v>7</v>
      </c>
      <c r="D33" s="57">
        <v>11</v>
      </c>
      <c r="E33" s="57">
        <v>12</v>
      </c>
      <c r="F33" s="62">
        <v>16.5</v>
      </c>
      <c r="G33" s="9">
        <f t="shared" ref="G33:G39" si="21">F33-E33+D33-C33</f>
        <v>8.5</v>
      </c>
      <c r="H33" s="10">
        <v>11.75</v>
      </c>
      <c r="I33" s="10">
        <f ca="1">IF($H33="","",VLOOKUP($H33,Base,2,0))</f>
        <v>14</v>
      </c>
      <c r="J33" s="10">
        <f ca="1">IF($H33="","",VLOOKUP($H33,Base,3,0))</f>
        <v>15</v>
      </c>
      <c r="K33" s="10">
        <f ca="1">IF($H33="","",VLOOKUP($H33,Base,4,0))</f>
        <v>19.75</v>
      </c>
      <c r="L33" s="9">
        <f t="shared" ref="L33:L39" ca="1" si="22">K33-J33+I33-H33</f>
        <v>7</v>
      </c>
      <c r="M33" s="35"/>
      <c r="N33" s="35"/>
      <c r="O33" s="35"/>
      <c r="P33" s="35"/>
      <c r="Q33" s="9">
        <f t="shared" ref="Q33:Q39" si="23">P33-O33+N33-M33</f>
        <v>0</v>
      </c>
      <c r="R33" s="10">
        <v>11.75</v>
      </c>
      <c r="S33" s="10">
        <f ca="1">IF($R33="","",VLOOKUP($R33,Base,2,0))</f>
        <v>14</v>
      </c>
      <c r="T33" s="10">
        <f ca="1">IF($R33="","",VLOOKUP($R33,Base,3,0))</f>
        <v>15</v>
      </c>
      <c r="U33" s="10">
        <f ca="1">IF($R33="","",VLOOKUP($R33,Base,4,0))</f>
        <v>19.75</v>
      </c>
      <c r="V33" s="9">
        <f t="shared" ref="V33:V39" ca="1" si="24">U33-T33+S33-R33</f>
        <v>7</v>
      </c>
      <c r="W33" s="46">
        <v>10</v>
      </c>
      <c r="X33" s="224">
        <f ca="1">IF($W33="","",VLOOKUP($W33,Base,2,0))</f>
        <v>13</v>
      </c>
      <c r="Y33" s="224">
        <f ca="1">IF($W33="","",VLOOKUP($W33,Base,3,0))</f>
        <v>14</v>
      </c>
      <c r="Z33" s="224">
        <f ca="1">IF($W33="","",VLOOKUP($W33,Base,4,0))</f>
        <v>18</v>
      </c>
      <c r="AA33" s="9">
        <f t="shared" ref="AA33:AA39" ca="1" si="25">Z33-Y33+X33-W33</f>
        <v>7</v>
      </c>
      <c r="AB33" s="10">
        <v>7</v>
      </c>
      <c r="AC33" s="10">
        <f ca="1">IF($AB33="","",VLOOKUP($AB33,Base,2,0))</f>
        <v>11</v>
      </c>
      <c r="AD33" s="10">
        <f ca="1">IF($AB33="","",VLOOKUP($AB33,Base,3,0))</f>
        <v>12</v>
      </c>
      <c r="AE33" s="10">
        <f ca="1">IF($AB33="","",VLOOKUP($AB33,Base,4,0))</f>
        <v>15</v>
      </c>
      <c r="AF33" s="9">
        <f t="shared" ref="AF33:AF39" ca="1" si="26">AE33-AD33+AC33-AB33</f>
        <v>7</v>
      </c>
      <c r="AG33" s="10">
        <v>11</v>
      </c>
      <c r="AH33" s="10">
        <f ca="1">IF($AG33="","",VLOOKUP($AG33,Base,2,0))</f>
        <v>14</v>
      </c>
      <c r="AI33" s="10">
        <f ca="1">IF($AG33="","",VLOOKUP($AG33,Base,3,0))</f>
        <v>15</v>
      </c>
      <c r="AJ33" s="10">
        <f ca="1">IF($AG33="","",VLOOKUP($AG33,Base,4,0))</f>
        <v>19</v>
      </c>
      <c r="AK33" s="9">
        <f t="shared" ref="AK33:AK39" ca="1" si="27">AJ33-AI33+AH33-AG33</f>
        <v>7</v>
      </c>
      <c r="AL33" s="36"/>
      <c r="AM33" s="36"/>
      <c r="AN33" s="36"/>
      <c r="AO33" s="36"/>
      <c r="AP33" s="9">
        <f t="shared" ref="AP33:AP39" si="28">AO33-AN33+AM33-AL33</f>
        <v>0</v>
      </c>
      <c r="AQ33" s="37"/>
      <c r="AR33" s="37"/>
      <c r="AS33" s="37"/>
      <c r="AT33" s="37"/>
      <c r="AU33" s="9">
        <f t="shared" ref="AU33:AU39" si="29">AT33-AS33+AR33-AQ33</f>
        <v>0</v>
      </c>
      <c r="AV33" s="13">
        <f ca="1">AK33+AF33+AA33+V33+Q33+L33+G33+AP33+AU33</f>
        <v>43.5</v>
      </c>
      <c r="AW33" s="14">
        <f ca="1">AV33/AV31</f>
        <v>0.15316901408450703</v>
      </c>
    </row>
    <row r="34" spans="1:49" ht="15.75">
      <c r="A34" s="6">
        <f t="shared" ref="A34:A39" si="30">A33+1</f>
        <v>16</v>
      </c>
      <c r="B34" s="6" t="s">
        <v>2</v>
      </c>
      <c r="C34" s="39">
        <v>7</v>
      </c>
      <c r="D34" s="48">
        <v>11</v>
      </c>
      <c r="E34" s="15">
        <v>12</v>
      </c>
      <c r="F34" s="15">
        <v>16</v>
      </c>
      <c r="G34" s="9">
        <f t="shared" si="21"/>
        <v>8</v>
      </c>
      <c r="H34" s="16">
        <v>10</v>
      </c>
      <c r="I34" s="10">
        <f ca="1">IF($H34="","",VLOOKUP($H34,Base,2,0))</f>
        <v>13</v>
      </c>
      <c r="J34" s="10">
        <f ca="1">IF($H34="","",VLOOKUP($H34,Base,3,0))</f>
        <v>14</v>
      </c>
      <c r="K34" s="10">
        <f ca="1">IF($H34="","",VLOOKUP($H34,Base,4,0))</f>
        <v>18</v>
      </c>
      <c r="L34" s="9">
        <f t="shared" ca="1" si="22"/>
        <v>7</v>
      </c>
      <c r="M34" s="56">
        <v>8</v>
      </c>
      <c r="N34" s="56">
        <f ca="1">IF($M34="","",VLOOKUP($M34,Base,2,0))</f>
        <v>12</v>
      </c>
      <c r="O34" s="56">
        <f ca="1">IF($M34="","",VLOOKUP($M34,Base,3,0))</f>
        <v>13</v>
      </c>
      <c r="P34" s="56">
        <f ca="1">IF($M34="","",VLOOKUP($M34,Base,4,0))</f>
        <v>16</v>
      </c>
      <c r="Q34" s="9">
        <f t="shared" ca="1" si="23"/>
        <v>7</v>
      </c>
      <c r="R34" s="56">
        <v>8</v>
      </c>
      <c r="S34" s="56">
        <f ca="1">IF($R34="","",VLOOKUP($R34,Base,2,0))</f>
        <v>12</v>
      </c>
      <c r="T34" s="56">
        <f ca="1">IF($R34="","",VLOOKUP($R34,Base,3,0))</f>
        <v>13</v>
      </c>
      <c r="U34" s="56">
        <f ca="1">IF($R34="","",VLOOKUP($R34,Base,4,0))</f>
        <v>16</v>
      </c>
      <c r="V34" s="9">
        <f t="shared" ca="1" si="24"/>
        <v>7</v>
      </c>
      <c r="W34" s="39">
        <v>7</v>
      </c>
      <c r="X34" s="40">
        <f ca="1">IF($W34="","",VLOOKUP($W34,Base,2,0))</f>
        <v>11</v>
      </c>
      <c r="Y34" s="10">
        <f ca="1">IF($W34="","",VLOOKUP($W34,Base,3,0))</f>
        <v>12</v>
      </c>
      <c r="Z34" s="10">
        <f ca="1">IF($W34="","",VLOOKUP($W34,Base,4,0))</f>
        <v>15</v>
      </c>
      <c r="AA34" s="9">
        <f t="shared" ca="1" si="25"/>
        <v>7</v>
      </c>
      <c r="AB34" s="10">
        <v>11</v>
      </c>
      <c r="AC34" s="10">
        <f ca="1">IF($AB34="","",VLOOKUP($AB34,Base,2,0))</f>
        <v>14</v>
      </c>
      <c r="AD34" s="10">
        <f ca="1">IF($AB34="","",VLOOKUP($AB34,Base,3,0))</f>
        <v>15</v>
      </c>
      <c r="AE34" s="10">
        <f ca="1">IF($AB34="","",VLOOKUP($AB34,Base,4,0))</f>
        <v>19</v>
      </c>
      <c r="AF34" s="9">
        <f t="shared" ca="1" si="26"/>
        <v>7</v>
      </c>
      <c r="AG34" s="16">
        <v>11.75</v>
      </c>
      <c r="AH34" s="10">
        <f ca="1">IF($AG34="","",VLOOKUP($AG34,Base,2,0))</f>
        <v>14</v>
      </c>
      <c r="AI34" s="10">
        <f ca="1">IF($AG34="","",VLOOKUP($AG34,Base,3,0))</f>
        <v>15</v>
      </c>
      <c r="AJ34" s="10">
        <f ca="1">IF($AG34="","",VLOOKUP($AG34,Base,4,0))</f>
        <v>19.75</v>
      </c>
      <c r="AK34" s="9">
        <f t="shared" ca="1" si="27"/>
        <v>7</v>
      </c>
      <c r="AL34" s="36"/>
      <c r="AM34" s="36"/>
      <c r="AN34" s="36"/>
      <c r="AO34" s="36"/>
      <c r="AP34" s="9">
        <f t="shared" si="28"/>
        <v>0</v>
      </c>
      <c r="AQ34" s="10">
        <v>11.75</v>
      </c>
      <c r="AR34" s="10">
        <v>14</v>
      </c>
      <c r="AS34" s="10">
        <v>15</v>
      </c>
      <c r="AT34" s="12">
        <v>19.75</v>
      </c>
      <c r="AU34" s="9">
        <f t="shared" si="29"/>
        <v>7</v>
      </c>
      <c r="AV34" s="13">
        <f t="shared" ref="AV34:AV39" ca="1" si="31">AK34+AF34+AA34+V34+Q34+L34+G34+AP34+AU34</f>
        <v>57</v>
      </c>
      <c r="AW34" s="14">
        <f ca="1">AV34/AV31</f>
        <v>0.20070422535211269</v>
      </c>
    </row>
    <row r="35" spans="1:49" ht="15.75">
      <c r="A35" s="6">
        <f t="shared" si="30"/>
        <v>17</v>
      </c>
      <c r="B35" s="6" t="s">
        <v>2</v>
      </c>
      <c r="C35" s="15">
        <v>9.25</v>
      </c>
      <c r="D35" s="15">
        <v>12</v>
      </c>
      <c r="E35" s="15">
        <v>13</v>
      </c>
      <c r="F35" s="15">
        <v>17</v>
      </c>
      <c r="G35" s="9">
        <f t="shared" si="21"/>
        <v>6.75</v>
      </c>
      <c r="H35" s="10">
        <v>11</v>
      </c>
      <c r="I35" s="10">
        <f ca="1">IF($H35="","",VLOOKUP($H35,Base,2,0))</f>
        <v>14</v>
      </c>
      <c r="J35" s="10">
        <f ca="1">IF($H35="","",VLOOKUP($H35,Base,3,0))</f>
        <v>15</v>
      </c>
      <c r="K35" s="10">
        <f ca="1">IF($H35="","",VLOOKUP($H35,Base,4,0))</f>
        <v>19</v>
      </c>
      <c r="L35" s="9">
        <f t="shared" ca="1" si="22"/>
        <v>7</v>
      </c>
      <c r="M35" s="56">
        <v>7</v>
      </c>
      <c r="N35" s="56">
        <f ca="1">IF($M35="","",VLOOKUP($M35,Base,2,0))</f>
        <v>11</v>
      </c>
      <c r="O35" s="56">
        <f ca="1">IF($M35="","",VLOOKUP($M35,Base,3,0))</f>
        <v>12</v>
      </c>
      <c r="P35" s="56">
        <f ca="1">IF($M35="","",VLOOKUP($M35,Base,4,0))</f>
        <v>15</v>
      </c>
      <c r="Q35" s="9">
        <f t="shared" ca="1" si="23"/>
        <v>7</v>
      </c>
      <c r="R35" s="56">
        <v>7</v>
      </c>
      <c r="S35" s="56">
        <f ca="1">IF($R35="","",VLOOKUP($R35,Base,2,0))</f>
        <v>11</v>
      </c>
      <c r="T35" s="56">
        <f ca="1">IF($R35="","",VLOOKUP($R35,Base,3,0))</f>
        <v>12</v>
      </c>
      <c r="U35" s="56">
        <f ca="1">IF($R35="","",VLOOKUP($R35,Base,4,0))</f>
        <v>15</v>
      </c>
      <c r="V35" s="9">
        <f t="shared" ca="1" si="24"/>
        <v>7</v>
      </c>
      <c r="W35" s="16">
        <v>10</v>
      </c>
      <c r="X35" s="10">
        <f ca="1">IF($W35="","",VLOOKUP($W35,Base,2,0))</f>
        <v>13</v>
      </c>
      <c r="Y35" s="10">
        <f ca="1">IF($W35="","",VLOOKUP($W35,Base,3,0))</f>
        <v>14</v>
      </c>
      <c r="Z35" s="10">
        <f ca="1">IF($W35="","",VLOOKUP($W35,Base,4,0))</f>
        <v>18</v>
      </c>
      <c r="AA35" s="9">
        <f t="shared" ca="1" si="25"/>
        <v>7</v>
      </c>
      <c r="AB35" s="10">
        <v>11.75</v>
      </c>
      <c r="AC35" s="10">
        <f ca="1">IF($AB35="","",VLOOKUP($AB35,Base,2,0))</f>
        <v>14</v>
      </c>
      <c r="AD35" s="10">
        <f ca="1">IF($AB35="","",VLOOKUP($AB35,Base,3,0))</f>
        <v>15</v>
      </c>
      <c r="AE35" s="10">
        <f ca="1">IF($AB35="","",VLOOKUP($AB35,Base,4,0))</f>
        <v>19.75</v>
      </c>
      <c r="AF35" s="9">
        <f t="shared" ca="1" si="26"/>
        <v>7</v>
      </c>
      <c r="AG35" s="35"/>
      <c r="AH35" s="35"/>
      <c r="AI35" s="35"/>
      <c r="AJ35" s="35"/>
      <c r="AK35" s="9">
        <f t="shared" si="27"/>
        <v>0</v>
      </c>
      <c r="AL35" s="36"/>
      <c r="AM35" s="36"/>
      <c r="AN35" s="36"/>
      <c r="AO35" s="36"/>
      <c r="AP35" s="9">
        <f t="shared" si="28"/>
        <v>0</v>
      </c>
      <c r="AQ35" s="10">
        <v>11.75</v>
      </c>
      <c r="AR35" s="10">
        <v>14</v>
      </c>
      <c r="AS35" s="10">
        <v>15</v>
      </c>
      <c r="AT35" s="12">
        <v>19.75</v>
      </c>
      <c r="AU35" s="9">
        <f t="shared" si="29"/>
        <v>7</v>
      </c>
      <c r="AV35" s="13">
        <f t="shared" ca="1" si="31"/>
        <v>48.75</v>
      </c>
      <c r="AW35" s="14">
        <f ca="1">AV35/AV31</f>
        <v>0.17165492957746478</v>
      </c>
    </row>
    <row r="36" spans="1:49" ht="15.75">
      <c r="A36" s="6">
        <f t="shared" si="30"/>
        <v>18</v>
      </c>
      <c r="B36" s="6" t="s">
        <v>3</v>
      </c>
      <c r="C36" s="10">
        <v>11</v>
      </c>
      <c r="D36" s="10">
        <v>14</v>
      </c>
      <c r="E36" s="10">
        <v>15</v>
      </c>
      <c r="F36" s="10">
        <v>19</v>
      </c>
      <c r="G36" s="9">
        <f t="shared" si="21"/>
        <v>7</v>
      </c>
      <c r="H36" s="10">
        <v>7</v>
      </c>
      <c r="I36" s="10">
        <f ca="1">IF($H36="","",VLOOKUP($H36,Base,2,0))</f>
        <v>11</v>
      </c>
      <c r="J36" s="10">
        <f ca="1">IF($H36="","",VLOOKUP($H36,Base,3,0))</f>
        <v>12</v>
      </c>
      <c r="K36" s="10">
        <f ca="1">IF($H36="","",VLOOKUP($H36,Base,4,0))</f>
        <v>15</v>
      </c>
      <c r="L36" s="9">
        <f t="shared" ca="1" si="22"/>
        <v>7</v>
      </c>
      <c r="M36" s="10">
        <v>11.75</v>
      </c>
      <c r="N36" s="10">
        <f ca="1">IF($M36="","",VLOOKUP($M36,Base,2,0))</f>
        <v>14</v>
      </c>
      <c r="O36" s="10">
        <f ca="1">IF($M36="","",VLOOKUP($M36,Base,3,0))</f>
        <v>15</v>
      </c>
      <c r="P36" s="10">
        <f ca="1">IF($M36="","",VLOOKUP($M36,Base,4,0))</f>
        <v>19.75</v>
      </c>
      <c r="Q36" s="9">
        <f t="shared" ca="1" si="23"/>
        <v>7</v>
      </c>
      <c r="R36" s="10">
        <v>10</v>
      </c>
      <c r="S36" s="10">
        <f ca="1">IF($R36="","",VLOOKUP($R36,Base,2,0))</f>
        <v>13</v>
      </c>
      <c r="T36" s="10">
        <f ca="1">IF($R36="","",VLOOKUP($R36,Base,3,0))</f>
        <v>14</v>
      </c>
      <c r="U36" s="10">
        <f ca="1">IF($R36="","",VLOOKUP($R36,Base,4,0))</f>
        <v>18</v>
      </c>
      <c r="V36" s="9">
        <f t="shared" ca="1" si="24"/>
        <v>7</v>
      </c>
      <c r="W36" s="35"/>
      <c r="X36" s="35"/>
      <c r="Y36" s="35"/>
      <c r="Z36" s="35"/>
      <c r="AA36" s="9">
        <f t="shared" si="25"/>
        <v>0</v>
      </c>
      <c r="AB36" s="35"/>
      <c r="AC36" s="35"/>
      <c r="AD36" s="35"/>
      <c r="AE36" s="35"/>
      <c r="AF36" s="9">
        <f t="shared" si="26"/>
        <v>0</v>
      </c>
      <c r="AG36" s="10">
        <v>7</v>
      </c>
      <c r="AH36" s="10">
        <f ca="1">IF($AG36="","",VLOOKUP($AG36,Base,2,0))</f>
        <v>11</v>
      </c>
      <c r="AI36" s="10">
        <f ca="1">IF($AG36="","",VLOOKUP($AG36,Base,3,0))</f>
        <v>12</v>
      </c>
      <c r="AJ36" s="10">
        <f ca="1">IF($AG36="","",VLOOKUP($AG36,Base,4,0))</f>
        <v>15</v>
      </c>
      <c r="AK36" s="9">
        <f t="shared" ca="1" si="27"/>
        <v>7</v>
      </c>
      <c r="AL36" s="16"/>
      <c r="AM36" s="16"/>
      <c r="AN36" s="16">
        <v>13</v>
      </c>
      <c r="AO36" s="19">
        <v>19.75</v>
      </c>
      <c r="AP36" s="9">
        <f t="shared" si="28"/>
        <v>6.75</v>
      </c>
      <c r="AQ36" s="37"/>
      <c r="AR36" s="37"/>
      <c r="AS36" s="37"/>
      <c r="AT36" s="55"/>
      <c r="AU36" s="9">
        <f t="shared" si="29"/>
        <v>0</v>
      </c>
      <c r="AV36" s="13">
        <f t="shared" ca="1" si="31"/>
        <v>41.75</v>
      </c>
      <c r="AW36" s="14">
        <f ca="1">AV36/AV31</f>
        <v>0.14700704225352113</v>
      </c>
    </row>
    <row r="37" spans="1:49" ht="15.75">
      <c r="A37" s="6">
        <f t="shared" si="30"/>
        <v>19</v>
      </c>
      <c r="B37" s="6" t="s">
        <v>4</v>
      </c>
      <c r="C37" s="16">
        <v>10</v>
      </c>
      <c r="D37" s="16">
        <v>13</v>
      </c>
      <c r="E37" s="16">
        <v>14</v>
      </c>
      <c r="F37" s="16">
        <v>19.75</v>
      </c>
      <c r="G37" s="9">
        <f t="shared" si="21"/>
        <v>8.75</v>
      </c>
      <c r="H37" s="35"/>
      <c r="I37" s="35"/>
      <c r="J37" s="35"/>
      <c r="K37" s="35"/>
      <c r="L37" s="9">
        <f t="shared" si="22"/>
        <v>0</v>
      </c>
      <c r="M37" s="10">
        <v>10</v>
      </c>
      <c r="N37" s="10">
        <f ca="1">IF($M37="","",VLOOKUP($M37,Base,2,0))</f>
        <v>13</v>
      </c>
      <c r="O37" s="10">
        <f ca="1">IF($M37="","",VLOOKUP($M37,Base,3,0))</f>
        <v>14</v>
      </c>
      <c r="P37" s="10">
        <f ca="1">IF($M37="","",VLOOKUP($M37,Base,4,0))</f>
        <v>18</v>
      </c>
      <c r="Q37" s="9">
        <f t="shared" ca="1" si="23"/>
        <v>7</v>
      </c>
      <c r="R37" s="35"/>
      <c r="S37" s="35"/>
      <c r="T37" s="35"/>
      <c r="U37" s="35"/>
      <c r="V37" s="9">
        <f t="shared" si="24"/>
        <v>0</v>
      </c>
      <c r="W37" s="16">
        <v>11.75</v>
      </c>
      <c r="X37" s="10">
        <f ca="1">IF($W37="","",VLOOKUP($W37,Base,2,0))</f>
        <v>14</v>
      </c>
      <c r="Y37" s="10">
        <f ca="1">IF($W37="","",VLOOKUP($W37,Base,3,0))</f>
        <v>15</v>
      </c>
      <c r="Z37" s="10">
        <f ca="1">IF($W37="","",VLOOKUP($W37,Base,4,0))</f>
        <v>19.75</v>
      </c>
      <c r="AA37" s="9">
        <f t="shared" ca="1" si="25"/>
        <v>7</v>
      </c>
      <c r="AB37" s="17">
        <v>7</v>
      </c>
      <c r="AC37" s="10">
        <f ca="1">IF($AB37="","",VLOOKUP($AB37,Base,2,0))</f>
        <v>11</v>
      </c>
      <c r="AD37" s="10">
        <f ca="1">IF($AB37="","",VLOOKUP($AB37,Base,3,0))</f>
        <v>12</v>
      </c>
      <c r="AE37" s="10">
        <f ca="1">IF($AB37="","",VLOOKUP($AB37,Base,4,0))</f>
        <v>15</v>
      </c>
      <c r="AF37" s="9">
        <f t="shared" ca="1" si="26"/>
        <v>7</v>
      </c>
      <c r="AG37" s="10">
        <v>11</v>
      </c>
      <c r="AH37" s="10">
        <f ca="1">IF($AG37="","",VLOOKUP($AG37,Base,2,0))</f>
        <v>14</v>
      </c>
      <c r="AI37" s="10">
        <f ca="1">IF($AG37="","",VLOOKUP($AG37,Base,3,0))</f>
        <v>15</v>
      </c>
      <c r="AJ37" s="10">
        <f ca="1">IF($AG37="","",VLOOKUP($AG37,Base,4,0))</f>
        <v>19</v>
      </c>
      <c r="AK37" s="9">
        <f t="shared" ca="1" si="27"/>
        <v>7</v>
      </c>
      <c r="AL37" s="37"/>
      <c r="AM37" s="37"/>
      <c r="AN37" s="37"/>
      <c r="AO37" s="55"/>
      <c r="AP37" s="9">
        <f t="shared" si="28"/>
        <v>0</v>
      </c>
      <c r="AQ37" s="10">
        <v>7</v>
      </c>
      <c r="AR37" s="10">
        <v>11</v>
      </c>
      <c r="AS37" s="10">
        <v>12</v>
      </c>
      <c r="AT37" s="10">
        <v>14</v>
      </c>
      <c r="AU37" s="9">
        <f t="shared" si="29"/>
        <v>6</v>
      </c>
      <c r="AV37" s="13">
        <f t="shared" ca="1" si="31"/>
        <v>42.75</v>
      </c>
      <c r="AW37" s="14">
        <f ca="1">AV37/AV31</f>
        <v>0.1505281690140845</v>
      </c>
    </row>
    <row r="38" spans="1:49" ht="15.75">
      <c r="A38" s="6">
        <f t="shared" si="30"/>
        <v>20</v>
      </c>
      <c r="B38" s="6" t="s">
        <v>5</v>
      </c>
      <c r="C38" s="34"/>
      <c r="D38" s="34"/>
      <c r="E38" s="34"/>
      <c r="F38" s="34"/>
      <c r="G38" s="9">
        <f t="shared" si="21"/>
        <v>0</v>
      </c>
      <c r="H38" s="10">
        <v>10</v>
      </c>
      <c r="I38" s="10">
        <f ca="1">IF($H38="","",VLOOKUP($H38,Base,2,0))</f>
        <v>13</v>
      </c>
      <c r="J38" s="10">
        <f ca="1">IF($H38="","",VLOOKUP($H38,Base,3,0))</f>
        <v>14</v>
      </c>
      <c r="K38" s="10">
        <f ca="1">IF($H38="","",VLOOKUP($H38,Base,4,0))</f>
        <v>18</v>
      </c>
      <c r="L38" s="9">
        <f t="shared" ca="1" si="22"/>
        <v>7</v>
      </c>
      <c r="M38" s="10">
        <v>11</v>
      </c>
      <c r="N38" s="10">
        <f ca="1">IF($M38="","",VLOOKUP($M38,Base,2,0))</f>
        <v>14</v>
      </c>
      <c r="O38" s="10">
        <f ca="1">IF($M38="","",VLOOKUP($M38,Base,3,0))</f>
        <v>15</v>
      </c>
      <c r="P38" s="10">
        <f ca="1">IF($M38="","",VLOOKUP($M38,Base,4,0))</f>
        <v>19</v>
      </c>
      <c r="Q38" s="9">
        <f t="shared" ca="1" si="23"/>
        <v>7</v>
      </c>
      <c r="R38" s="10">
        <v>7</v>
      </c>
      <c r="S38" s="10">
        <f ca="1">IF($R38="","",VLOOKUP($R38,Base,2,0))</f>
        <v>11</v>
      </c>
      <c r="T38" s="10">
        <f ca="1">IF($R38="","",VLOOKUP($R38,Base,3,0))</f>
        <v>12</v>
      </c>
      <c r="U38" s="10">
        <f ca="1">IF($R38="","",VLOOKUP($R38,Base,4,0))</f>
        <v>15</v>
      </c>
      <c r="V38" s="9">
        <f t="shared" ca="1" si="24"/>
        <v>7</v>
      </c>
      <c r="W38" s="46">
        <v>11.75</v>
      </c>
      <c r="X38" s="224">
        <f ca="1">IF($W38="","",VLOOKUP($W38,Base,2,0))</f>
        <v>14</v>
      </c>
      <c r="Y38" s="224">
        <f ca="1">IF($W38="","",VLOOKUP($W38,Base,3,0))</f>
        <v>15</v>
      </c>
      <c r="Z38" s="224">
        <f ca="1">IF($W38="","",VLOOKUP($W38,Base,4,0))</f>
        <v>19.75</v>
      </c>
      <c r="AA38" s="9">
        <f t="shared" ca="1" si="25"/>
        <v>7</v>
      </c>
      <c r="AB38" s="16">
        <v>11</v>
      </c>
      <c r="AC38" s="10">
        <f ca="1">IF($AB38="","",VLOOKUP($AB38,Base,2,0))</f>
        <v>14</v>
      </c>
      <c r="AD38" s="10">
        <f ca="1">IF($AB38="","",VLOOKUP($AB38,Base,3,0))</f>
        <v>15</v>
      </c>
      <c r="AE38" s="10">
        <f ca="1">IF($AB38="","",VLOOKUP($AB38,Base,4,0))</f>
        <v>19</v>
      </c>
      <c r="AF38" s="9">
        <f t="shared" ca="1" si="26"/>
        <v>7</v>
      </c>
      <c r="AG38" s="10">
        <v>7</v>
      </c>
      <c r="AH38" s="10">
        <f ca="1">IF($AG38="","",VLOOKUP($AG38,Base,2,0))</f>
        <v>11</v>
      </c>
      <c r="AI38" s="10">
        <f ca="1">IF($AG38="","",VLOOKUP($AG38,Base,3,0))</f>
        <v>12</v>
      </c>
      <c r="AJ38" s="10">
        <f ca="1">IF($AG38="","",VLOOKUP($AG38,Base,4,0))</f>
        <v>15</v>
      </c>
      <c r="AK38" s="9">
        <f t="shared" ca="1" si="27"/>
        <v>7</v>
      </c>
      <c r="AL38" s="54">
        <v>10.5</v>
      </c>
      <c r="AM38" s="16">
        <v>14</v>
      </c>
      <c r="AN38" s="16">
        <v>15</v>
      </c>
      <c r="AO38" s="19">
        <v>19.75</v>
      </c>
      <c r="AP38" s="9">
        <f t="shared" si="28"/>
        <v>8.25</v>
      </c>
      <c r="AQ38" s="37"/>
      <c r="AR38" s="37"/>
      <c r="AS38" s="37"/>
      <c r="AT38" s="55"/>
      <c r="AU38" s="9">
        <f t="shared" si="29"/>
        <v>0</v>
      </c>
      <c r="AV38" s="13">
        <f t="shared" ca="1" si="31"/>
        <v>50.25</v>
      </c>
      <c r="AW38" s="14">
        <f ca="1">AV38/AV31</f>
        <v>0.17693661971830985</v>
      </c>
    </row>
    <row r="39" spans="1:49" ht="15.75">
      <c r="A39" s="6">
        <f t="shared" si="30"/>
        <v>21</v>
      </c>
      <c r="B39" s="6" t="s">
        <v>6</v>
      </c>
      <c r="C39" s="18"/>
      <c r="D39" s="18"/>
      <c r="E39" s="18"/>
      <c r="F39" s="18"/>
      <c r="G39" s="9">
        <f t="shared" si="21"/>
        <v>0</v>
      </c>
      <c r="H39" s="18"/>
      <c r="I39" s="18"/>
      <c r="J39" s="18"/>
      <c r="K39" s="18"/>
      <c r="L39" s="9">
        <f t="shared" si="22"/>
        <v>0</v>
      </c>
      <c r="M39" s="18"/>
      <c r="N39" s="18"/>
      <c r="O39" s="18"/>
      <c r="P39" s="18"/>
      <c r="Q39" s="9">
        <f t="shared" si="23"/>
        <v>0</v>
      </c>
      <c r="R39" s="18"/>
      <c r="S39" s="18"/>
      <c r="T39" s="18"/>
      <c r="U39" s="18"/>
      <c r="V39" s="9">
        <f t="shared" si="24"/>
        <v>0</v>
      </c>
      <c r="W39" s="18"/>
      <c r="X39" s="18"/>
      <c r="Y39" s="18"/>
      <c r="Z39" s="18"/>
      <c r="AA39" s="9">
        <f t="shared" si="25"/>
        <v>0</v>
      </c>
      <c r="AB39" s="18"/>
      <c r="AC39" s="18"/>
      <c r="AD39" s="18"/>
      <c r="AE39" s="18"/>
      <c r="AF39" s="9">
        <f t="shared" si="26"/>
        <v>0</v>
      </c>
      <c r="AG39" s="18"/>
      <c r="AH39" s="18"/>
      <c r="AI39" s="18"/>
      <c r="AJ39" s="18"/>
      <c r="AK39" s="9">
        <f t="shared" si="27"/>
        <v>0</v>
      </c>
      <c r="AL39" s="44"/>
      <c r="AM39" s="44"/>
      <c r="AN39" s="44"/>
      <c r="AO39" s="44"/>
      <c r="AP39" s="9">
        <f t="shared" si="28"/>
        <v>0</v>
      </c>
      <c r="AQ39" s="18"/>
      <c r="AR39" s="18"/>
      <c r="AS39" s="18"/>
      <c r="AT39" s="18"/>
      <c r="AU39" s="9">
        <f t="shared" si="29"/>
        <v>0</v>
      </c>
      <c r="AV39" s="13">
        <f t="shared" si="31"/>
        <v>0</v>
      </c>
      <c r="AW39" s="14">
        <f ca="1">AV39/AV31</f>
        <v>0</v>
      </c>
    </row>
    <row r="40" spans="1:49" s="22" customFormat="1" ht="3" customHeight="1">
      <c r="A40" s="21"/>
      <c r="B40" s="21"/>
      <c r="C40" s="21"/>
      <c r="D40" s="21"/>
      <c r="E40" s="21"/>
      <c r="F40" s="21"/>
      <c r="G40" s="21"/>
      <c r="H40" s="21"/>
      <c r="I40" s="21"/>
      <c r="J40" s="21"/>
      <c r="K40" s="21"/>
      <c r="L40" s="21"/>
      <c r="M40" s="21"/>
      <c r="N40" s="21"/>
      <c r="O40" s="21"/>
      <c r="P40" s="21"/>
      <c r="Q40" s="21"/>
      <c r="R40" s="21"/>
      <c r="S40" s="21"/>
      <c r="T40" s="21"/>
      <c r="U40" s="21"/>
      <c r="V40" s="21"/>
      <c r="W40" s="21"/>
      <c r="X40" s="21"/>
      <c r="Y40" s="21"/>
      <c r="Z40" s="21"/>
      <c r="AA40" s="21"/>
      <c r="AB40" s="21"/>
      <c r="AC40" s="21"/>
      <c r="AD40" s="21"/>
      <c r="AE40" s="21"/>
      <c r="AF40" s="21"/>
      <c r="AG40" s="21"/>
      <c r="AH40" s="21"/>
      <c r="AI40" s="21"/>
      <c r="AJ40" s="21"/>
      <c r="AK40" s="21"/>
      <c r="AL40" s="21"/>
      <c r="AM40" s="21"/>
      <c r="AN40" s="21"/>
      <c r="AO40" s="21"/>
      <c r="AP40" s="21"/>
      <c r="AQ40" s="21"/>
      <c r="AR40" s="21"/>
      <c r="AS40" s="21"/>
      <c r="AT40" s="21"/>
      <c r="AU40" s="21"/>
      <c r="AV40" s="21"/>
      <c r="AW40" s="21"/>
    </row>
    <row r="41" spans="1:49" ht="15" customHeight="1">
      <c r="A41" s="156" t="s">
        <v>6</v>
      </c>
      <c r="B41" s="168" t="s">
        <v>3</v>
      </c>
      <c r="C41" s="170" t="s">
        <v>20</v>
      </c>
      <c r="D41" s="171"/>
      <c r="E41" s="172"/>
      <c r="F41" s="5">
        <f>SUM(G43:G49)</f>
        <v>39</v>
      </c>
      <c r="G41" s="158" t="s">
        <v>0</v>
      </c>
      <c r="H41" s="160" t="s">
        <v>21</v>
      </c>
      <c r="I41" s="161"/>
      <c r="J41" s="162"/>
      <c r="K41" s="5">
        <f ca="1">SUM(L43:L49)</f>
        <v>35</v>
      </c>
      <c r="L41" s="158" t="s">
        <v>0</v>
      </c>
      <c r="M41" s="163" t="s">
        <v>22</v>
      </c>
      <c r="N41" s="164"/>
      <c r="O41" s="165"/>
      <c r="P41" s="5">
        <f ca="1">SUM(Q43:Q49)</f>
        <v>35</v>
      </c>
      <c r="Q41" s="158" t="s">
        <v>0</v>
      </c>
      <c r="R41" s="163" t="s">
        <v>23</v>
      </c>
      <c r="S41" s="164"/>
      <c r="T41" s="165"/>
      <c r="U41" s="5">
        <f ca="1">SUM(V43:V49)</f>
        <v>35</v>
      </c>
      <c r="V41" s="158" t="s">
        <v>0</v>
      </c>
      <c r="W41" s="175" t="s">
        <v>24</v>
      </c>
      <c r="X41" s="176"/>
      <c r="Y41" s="177"/>
      <c r="Z41" s="5">
        <f ca="1">SUM(AA43:AA49)</f>
        <v>35</v>
      </c>
      <c r="AA41" s="158" t="s">
        <v>0</v>
      </c>
      <c r="AB41" s="175" t="s">
        <v>25</v>
      </c>
      <c r="AC41" s="176"/>
      <c r="AD41" s="177"/>
      <c r="AE41" s="5">
        <f ca="1">SUM(AF43:AF48)</f>
        <v>35</v>
      </c>
      <c r="AF41" s="158" t="s">
        <v>0</v>
      </c>
      <c r="AG41" s="175" t="s">
        <v>26</v>
      </c>
      <c r="AH41" s="176"/>
      <c r="AI41" s="177"/>
      <c r="AJ41" s="5">
        <f ca="1">SUM(AK43:AK49)</f>
        <v>35</v>
      </c>
      <c r="AK41" s="158" t="s">
        <v>0</v>
      </c>
      <c r="AL41" s="175" t="s">
        <v>27</v>
      </c>
      <c r="AM41" s="176"/>
      <c r="AN41" s="177"/>
      <c r="AO41" s="5">
        <f>SUM(AP43:AP49)</f>
        <v>15</v>
      </c>
      <c r="AP41" s="158" t="s">
        <v>0</v>
      </c>
      <c r="AQ41" s="175" t="s">
        <v>29</v>
      </c>
      <c r="AR41" s="176"/>
      <c r="AS41" s="177"/>
      <c r="AT41" s="5">
        <f>SUM(AU43:AU49)</f>
        <v>20</v>
      </c>
      <c r="AU41" s="158" t="s">
        <v>0</v>
      </c>
      <c r="AV41" s="179">
        <f ca="1">F41+K41+P41+U41+Z41+AE41+AJ41+AO41+AT41</f>
        <v>284</v>
      </c>
      <c r="AW41" s="180"/>
    </row>
    <row r="42" spans="1:49" ht="15" customHeight="1">
      <c r="A42" s="157"/>
      <c r="B42" s="169"/>
      <c r="C42" s="173" t="s">
        <v>8</v>
      </c>
      <c r="D42" s="174"/>
      <c r="E42" s="166" t="s">
        <v>9</v>
      </c>
      <c r="F42" s="167"/>
      <c r="G42" s="159"/>
      <c r="H42" s="173" t="s">
        <v>8</v>
      </c>
      <c r="I42" s="174"/>
      <c r="J42" s="166" t="s">
        <v>9</v>
      </c>
      <c r="K42" s="167"/>
      <c r="L42" s="159"/>
      <c r="M42" s="173" t="s">
        <v>8</v>
      </c>
      <c r="N42" s="174"/>
      <c r="O42" s="166" t="s">
        <v>9</v>
      </c>
      <c r="P42" s="167"/>
      <c r="Q42" s="159"/>
      <c r="R42" s="173" t="s">
        <v>8</v>
      </c>
      <c r="S42" s="174"/>
      <c r="T42" s="166" t="s">
        <v>9</v>
      </c>
      <c r="U42" s="167"/>
      <c r="V42" s="159"/>
      <c r="W42" s="173" t="s">
        <v>8</v>
      </c>
      <c r="X42" s="174"/>
      <c r="Y42" s="166" t="s">
        <v>9</v>
      </c>
      <c r="Z42" s="167"/>
      <c r="AA42" s="159"/>
      <c r="AB42" s="173" t="s">
        <v>8</v>
      </c>
      <c r="AC42" s="174"/>
      <c r="AD42" s="166" t="s">
        <v>9</v>
      </c>
      <c r="AE42" s="167"/>
      <c r="AF42" s="159"/>
      <c r="AG42" s="173" t="s">
        <v>8</v>
      </c>
      <c r="AH42" s="174"/>
      <c r="AI42" s="166" t="s">
        <v>9</v>
      </c>
      <c r="AJ42" s="167"/>
      <c r="AK42" s="159"/>
      <c r="AL42" s="173" t="s">
        <v>8</v>
      </c>
      <c r="AM42" s="174"/>
      <c r="AN42" s="166" t="s">
        <v>9</v>
      </c>
      <c r="AO42" s="167"/>
      <c r="AP42" s="159"/>
      <c r="AQ42" s="173" t="s">
        <v>8</v>
      </c>
      <c r="AR42" s="174"/>
      <c r="AS42" s="166" t="s">
        <v>9</v>
      </c>
      <c r="AT42" s="167"/>
      <c r="AU42" s="159"/>
      <c r="AV42" s="181"/>
      <c r="AW42" s="182"/>
    </row>
    <row r="43" spans="1:49" ht="15.75">
      <c r="A43" s="23">
        <f>A39+1</f>
        <v>22</v>
      </c>
      <c r="B43" s="6" t="s">
        <v>1</v>
      </c>
      <c r="C43" s="58">
        <v>7</v>
      </c>
      <c r="D43" s="59">
        <v>11</v>
      </c>
      <c r="E43" s="59">
        <v>12</v>
      </c>
      <c r="F43" s="61">
        <v>16.5</v>
      </c>
      <c r="G43" s="9">
        <f t="shared" ref="G43:G49" si="32">F43-E43+D43-C43</f>
        <v>8.5</v>
      </c>
      <c r="H43" s="11">
        <v>11</v>
      </c>
      <c r="I43" s="10">
        <f ca="1">IF($H43="","",VLOOKUP($H43,Base,2,0))</f>
        <v>14</v>
      </c>
      <c r="J43" s="10">
        <f ca="1">IF($H43="","",VLOOKUP($H43,Base,3,0))</f>
        <v>15</v>
      </c>
      <c r="K43" s="10">
        <f ca="1">IF($H43="","",VLOOKUP($H43,Base,4,0))</f>
        <v>19</v>
      </c>
      <c r="L43" s="9">
        <f t="shared" ref="L43:L49" ca="1" si="33">K43-J43+I43-H43</f>
        <v>7</v>
      </c>
      <c r="M43" s="10">
        <v>11.75</v>
      </c>
      <c r="N43" s="10">
        <f ca="1">IF($M43="","",VLOOKUP($M43,Base,2,0))</f>
        <v>14</v>
      </c>
      <c r="O43" s="10">
        <f ca="1">IF($M43="","",VLOOKUP($M43,Base,3,0))</f>
        <v>15</v>
      </c>
      <c r="P43" s="10">
        <f ca="1">IF($M43="","",VLOOKUP($M43,Base,4,0))</f>
        <v>19.75</v>
      </c>
      <c r="Q43" s="9">
        <f t="shared" ref="Q43:Q49" ca="1" si="34">P43-O43+N43-M43</f>
        <v>7</v>
      </c>
      <c r="R43" s="37"/>
      <c r="S43" s="37"/>
      <c r="T43" s="37"/>
      <c r="U43" s="37"/>
      <c r="V43" s="9">
        <f t="shared" ref="V43:V49" si="35">U43-T43+S43-R43</f>
        <v>0</v>
      </c>
      <c r="W43" s="46">
        <v>11.75</v>
      </c>
      <c r="X43" s="224">
        <f ca="1">IF($W43="","",VLOOKUP($W43,Base,2,0))</f>
        <v>14</v>
      </c>
      <c r="Y43" s="224">
        <f ca="1">IF($W43="","",VLOOKUP($W43,Base,3,0))</f>
        <v>15</v>
      </c>
      <c r="Z43" s="224">
        <f ca="1">IF($W43="","",VLOOKUP($W43,Base,4,0))</f>
        <v>19.75</v>
      </c>
      <c r="AA43" s="9">
        <f t="shared" ref="AA43:AA49" ca="1" si="36">Z43-Y43+X43-W43</f>
        <v>7</v>
      </c>
      <c r="AB43" s="16">
        <v>7</v>
      </c>
      <c r="AC43" s="10">
        <f ca="1">IF($AB43="","",VLOOKUP($AB43,Base,2,0))</f>
        <v>11</v>
      </c>
      <c r="AD43" s="10">
        <f ca="1">IF($AB43="","",VLOOKUP($AB43,Base,3,0))</f>
        <v>12</v>
      </c>
      <c r="AE43" s="10">
        <f ca="1">IF($AB43="","",VLOOKUP($AB43,Base,4,0))</f>
        <v>15</v>
      </c>
      <c r="AF43" s="9">
        <f t="shared" ref="AF43:AF49" ca="1" si="37">AE43-AD43+AC43-AB43</f>
        <v>7</v>
      </c>
      <c r="AG43" s="16">
        <v>10</v>
      </c>
      <c r="AH43" s="10">
        <f ca="1">IF($AG43="","",VLOOKUP($AG43,Base,2,0))</f>
        <v>13</v>
      </c>
      <c r="AI43" s="10">
        <f ca="1">IF($AG43="","",VLOOKUP($AG43,Base,3,0))</f>
        <v>14</v>
      </c>
      <c r="AJ43" s="10">
        <f ca="1">IF($AG43="","",VLOOKUP($AG43,Base,4,0))</f>
        <v>18</v>
      </c>
      <c r="AK43" s="9">
        <f t="shared" ref="AK43:AK49" ca="1" si="38">AJ43-AI43+AH43-AG43</f>
        <v>7</v>
      </c>
      <c r="AL43" s="36"/>
      <c r="AM43" s="36"/>
      <c r="AN43" s="36"/>
      <c r="AO43" s="36"/>
      <c r="AP43" s="9">
        <f t="shared" ref="AP43:AP48" si="39">AO43-AN43+AM43-AL43</f>
        <v>0</v>
      </c>
      <c r="AQ43" s="36"/>
      <c r="AR43" s="36"/>
      <c r="AS43" s="36"/>
      <c r="AT43" s="36"/>
      <c r="AU43" s="9">
        <f t="shared" ref="AU43:AU49" si="40">AT43-AS43+AR43-AQ43</f>
        <v>0</v>
      </c>
      <c r="AV43" s="13">
        <f ca="1">AK43+AF43+AA43+V43+Q43+L43+G43+AP43+AU43</f>
        <v>43.5</v>
      </c>
      <c r="AW43" s="14">
        <f ca="1">AV43/AV41</f>
        <v>0.15316901408450703</v>
      </c>
    </row>
    <row r="44" spans="1:49" ht="15.75">
      <c r="A44" s="6">
        <f t="shared" ref="A44:A49" si="41">A43+1</f>
        <v>23</v>
      </c>
      <c r="B44" s="6" t="s">
        <v>2</v>
      </c>
      <c r="C44" s="15">
        <v>10.25</v>
      </c>
      <c r="D44" s="15">
        <v>13</v>
      </c>
      <c r="E44" s="16">
        <v>14</v>
      </c>
      <c r="F44" s="16">
        <v>19</v>
      </c>
      <c r="G44" s="9">
        <f t="shared" si="32"/>
        <v>7.75</v>
      </c>
      <c r="H44" s="39">
        <v>7</v>
      </c>
      <c r="I44" s="40">
        <f ca="1">IF($H44="","",VLOOKUP($H44,Base,2,0))</f>
        <v>11</v>
      </c>
      <c r="J44" s="10">
        <f ca="1">IF($H44="","",VLOOKUP($H44,Base,3,0))</f>
        <v>12</v>
      </c>
      <c r="K44" s="10">
        <f ca="1">IF($H44="","",VLOOKUP($H44,Base,4,0))</f>
        <v>15</v>
      </c>
      <c r="L44" s="9">
        <f t="shared" ca="1" si="33"/>
        <v>7</v>
      </c>
      <c r="M44" s="56">
        <v>8</v>
      </c>
      <c r="N44" s="56">
        <f ca="1">IF($M44="","",VLOOKUP($M44,Base,2,0))</f>
        <v>12</v>
      </c>
      <c r="O44" s="56">
        <f ca="1">IF($M44="","",VLOOKUP($M44,Base,3,0))</f>
        <v>13</v>
      </c>
      <c r="P44" s="56">
        <f ca="1">IF($M44="","",VLOOKUP($M44,Base,4,0))</f>
        <v>16</v>
      </c>
      <c r="Q44" s="9">
        <f t="shared" ca="1" si="34"/>
        <v>7</v>
      </c>
      <c r="R44" s="56">
        <v>8</v>
      </c>
      <c r="S44" s="56">
        <f ca="1">IF($R44="","",VLOOKUP($R44,Base,2,0))</f>
        <v>12</v>
      </c>
      <c r="T44" s="56">
        <f ca="1">IF($R44="","",VLOOKUP($R44,Base,3,0))</f>
        <v>13</v>
      </c>
      <c r="U44" s="56">
        <f ca="1">IF($R44="","",VLOOKUP($R44,Base,4,0))</f>
        <v>16</v>
      </c>
      <c r="V44" s="9">
        <f t="shared" ca="1" si="35"/>
        <v>7</v>
      </c>
      <c r="W44" s="16">
        <v>11</v>
      </c>
      <c r="X44" s="10">
        <f ca="1">IF($W44="","",VLOOKUP($W44,Base,2,0))</f>
        <v>14</v>
      </c>
      <c r="Y44" s="10">
        <f ca="1">IF($W44="","",VLOOKUP($W44,Base,3,0))</f>
        <v>15</v>
      </c>
      <c r="Z44" s="10">
        <f ca="1">IF($W44="","",VLOOKUP($W44,Base,4,0))</f>
        <v>19</v>
      </c>
      <c r="AA44" s="9">
        <f t="shared" ca="1" si="36"/>
        <v>7</v>
      </c>
      <c r="AB44" s="16">
        <v>11.75</v>
      </c>
      <c r="AC44" s="10">
        <f ca="1">IF($AB44="","",VLOOKUP($AB44,Base,2,0))</f>
        <v>14</v>
      </c>
      <c r="AD44" s="10">
        <f ca="1">IF($AB44="","",VLOOKUP($AB44,Base,3,0))</f>
        <v>15</v>
      </c>
      <c r="AE44" s="10">
        <f ca="1">IF($AB44="","",VLOOKUP($AB44,Base,4,0))</f>
        <v>19.75</v>
      </c>
      <c r="AF44" s="9">
        <f t="shared" ca="1" si="37"/>
        <v>7</v>
      </c>
      <c r="AG44" s="39">
        <v>7</v>
      </c>
      <c r="AH44" s="40">
        <f ca="1">IF($AG44="","",VLOOKUP($AG44,Base,2,0))</f>
        <v>11</v>
      </c>
      <c r="AI44" s="10">
        <f ca="1">IF($AG44="","",VLOOKUP($AG44,Base,3,0))</f>
        <v>12</v>
      </c>
      <c r="AJ44" s="10">
        <f ca="1">IF($AG44="","",VLOOKUP($AG44,Base,4,0))</f>
        <v>15</v>
      </c>
      <c r="AK44" s="9">
        <f t="shared" ca="1" si="38"/>
        <v>7</v>
      </c>
      <c r="AL44" s="36"/>
      <c r="AM44" s="36"/>
      <c r="AN44" s="36"/>
      <c r="AO44" s="36"/>
      <c r="AP44" s="9">
        <f t="shared" si="39"/>
        <v>0</v>
      </c>
      <c r="AQ44" s="10">
        <v>11.75</v>
      </c>
      <c r="AR44" s="10">
        <v>14</v>
      </c>
      <c r="AS44" s="10">
        <v>15</v>
      </c>
      <c r="AT44" s="12">
        <v>19.75</v>
      </c>
      <c r="AU44" s="9">
        <f t="shared" si="40"/>
        <v>7</v>
      </c>
      <c r="AV44" s="13">
        <f t="shared" ref="AV44:AV49" ca="1" si="42">AK44+AF44+AA44+V44+Q44+L44+G44+AP44+AU44</f>
        <v>56.75</v>
      </c>
      <c r="AW44" s="14">
        <f ca="1">AV44/AV41</f>
        <v>0.19982394366197184</v>
      </c>
    </row>
    <row r="45" spans="1:49" ht="15.75">
      <c r="A45" s="6">
        <f t="shared" si="41"/>
        <v>24</v>
      </c>
      <c r="B45" s="6" t="s">
        <v>2</v>
      </c>
      <c r="C45" s="16">
        <v>9.25</v>
      </c>
      <c r="D45" s="16">
        <v>12</v>
      </c>
      <c r="E45" s="16">
        <v>13</v>
      </c>
      <c r="F45" s="16">
        <v>17</v>
      </c>
      <c r="G45" s="9">
        <f t="shared" si="32"/>
        <v>6.75</v>
      </c>
      <c r="H45" s="16">
        <v>11.75</v>
      </c>
      <c r="I45" s="10">
        <f ca="1">IF($H45="","",VLOOKUP($H45,Base,2,0))</f>
        <v>14</v>
      </c>
      <c r="J45" s="10">
        <f ca="1">IF($H45="","",VLOOKUP($H45,Base,3,0))</f>
        <v>15</v>
      </c>
      <c r="K45" s="10">
        <f ca="1">IF($H45="","",VLOOKUP($H45,Base,4,0))</f>
        <v>19.75</v>
      </c>
      <c r="L45" s="9">
        <f t="shared" ca="1" si="33"/>
        <v>7</v>
      </c>
      <c r="M45" s="56">
        <v>7</v>
      </c>
      <c r="N45" s="56">
        <f ca="1">IF($M45="","",VLOOKUP($M45,Base,2,0))</f>
        <v>11</v>
      </c>
      <c r="O45" s="56">
        <f ca="1">IF($M45="","",VLOOKUP($M45,Base,3,0))</f>
        <v>12</v>
      </c>
      <c r="P45" s="56">
        <f ca="1">IF($M45="","",VLOOKUP($M45,Base,4,0))</f>
        <v>15</v>
      </c>
      <c r="Q45" s="9">
        <f t="shared" ca="1" si="34"/>
        <v>7</v>
      </c>
      <c r="R45" s="56">
        <v>7</v>
      </c>
      <c r="S45" s="56">
        <f ca="1">IF($R45="","",VLOOKUP($R45,Base,2,0))</f>
        <v>11</v>
      </c>
      <c r="T45" s="56">
        <f ca="1">IF($R45="","",VLOOKUP($R45,Base,3,0))</f>
        <v>12</v>
      </c>
      <c r="U45" s="56">
        <f ca="1">IF($R45="","",VLOOKUP($R45,Base,4,0))</f>
        <v>15</v>
      </c>
      <c r="V45" s="9">
        <f t="shared" ca="1" si="35"/>
        <v>7</v>
      </c>
      <c r="W45" s="16">
        <v>10</v>
      </c>
      <c r="X45" s="10">
        <f ca="1">IF($W45="","",VLOOKUP($W45,Base,2,0))</f>
        <v>13</v>
      </c>
      <c r="Y45" s="10">
        <f ca="1">IF($W45="","",VLOOKUP($W45,Base,3,0))</f>
        <v>14</v>
      </c>
      <c r="Z45" s="10">
        <f ca="1">IF($W45="","",VLOOKUP($W45,Base,4,0))</f>
        <v>18</v>
      </c>
      <c r="AA45" s="9">
        <f t="shared" ca="1" si="36"/>
        <v>7</v>
      </c>
      <c r="AB45" s="16">
        <v>11</v>
      </c>
      <c r="AC45" s="10">
        <f ca="1">IF($AB45="","",VLOOKUP($AB45,Base,2,0))</f>
        <v>14</v>
      </c>
      <c r="AD45" s="10">
        <f ca="1">IF($AB45="","",VLOOKUP($AB45,Base,3,0))</f>
        <v>15</v>
      </c>
      <c r="AE45" s="10">
        <f ca="1">IF($AB45="","",VLOOKUP($AB45,Base,4,0))</f>
        <v>19</v>
      </c>
      <c r="AF45" s="9">
        <f t="shared" ca="1" si="37"/>
        <v>7</v>
      </c>
      <c r="AG45" s="10">
        <v>11.75</v>
      </c>
      <c r="AH45" s="10">
        <f ca="1">IF($AG45="","",VLOOKUP($AG45,Base,2,0))</f>
        <v>14</v>
      </c>
      <c r="AI45" s="10">
        <f ca="1">IF($AG45="","",VLOOKUP($AG45,Base,3,0))</f>
        <v>15</v>
      </c>
      <c r="AJ45" s="10">
        <f ca="1">IF($AG45="","",VLOOKUP($AG45,Base,4,0))</f>
        <v>19.75</v>
      </c>
      <c r="AK45" s="9">
        <f t="shared" ca="1" si="38"/>
        <v>7</v>
      </c>
      <c r="AL45" s="36"/>
      <c r="AM45" s="36"/>
      <c r="AN45" s="36"/>
      <c r="AO45" s="36"/>
      <c r="AP45" s="9">
        <f t="shared" si="39"/>
        <v>0</v>
      </c>
      <c r="AQ45" s="37"/>
      <c r="AR45" s="37"/>
      <c r="AS45" s="37"/>
      <c r="AT45" s="55"/>
      <c r="AU45" s="9">
        <f t="shared" si="40"/>
        <v>0</v>
      </c>
      <c r="AV45" s="13">
        <f t="shared" ca="1" si="42"/>
        <v>48.75</v>
      </c>
      <c r="AW45" s="14">
        <f ca="1">AV45/AV41</f>
        <v>0.17165492957746478</v>
      </c>
    </row>
    <row r="46" spans="1:49" ht="15.75">
      <c r="A46" s="6">
        <f t="shared" si="41"/>
        <v>25</v>
      </c>
      <c r="B46" s="6" t="s">
        <v>3</v>
      </c>
      <c r="C46" s="35"/>
      <c r="D46" s="35"/>
      <c r="E46" s="35"/>
      <c r="F46" s="35"/>
      <c r="G46" s="9">
        <f t="shared" si="32"/>
        <v>0</v>
      </c>
      <c r="H46" s="16">
        <v>10</v>
      </c>
      <c r="I46" s="10">
        <f ca="1">IF($H46="","",VLOOKUP($H46,Base,2,0))</f>
        <v>13</v>
      </c>
      <c r="J46" s="10">
        <f ca="1">IF($H46="","",VLOOKUP($H46,Base,3,0))</f>
        <v>14</v>
      </c>
      <c r="K46" s="10">
        <f ca="1">IF($H46="","",VLOOKUP($H46,Base,4,0))</f>
        <v>18</v>
      </c>
      <c r="L46" s="9">
        <f t="shared" ca="1" si="33"/>
        <v>7</v>
      </c>
      <c r="M46" s="10">
        <v>7</v>
      </c>
      <c r="N46" s="10">
        <f ca="1">IF($M46="","",VLOOKUP($M46,Base,2,0))</f>
        <v>11</v>
      </c>
      <c r="O46" s="10">
        <f ca="1">IF($M46="","",VLOOKUP($M46,Base,3,0))</f>
        <v>12</v>
      </c>
      <c r="P46" s="10">
        <f ca="1">IF($M46="","",VLOOKUP($M46,Base,4,0))</f>
        <v>15</v>
      </c>
      <c r="Q46" s="9">
        <f t="shared" ca="1" si="34"/>
        <v>7</v>
      </c>
      <c r="R46" s="10">
        <v>11.75</v>
      </c>
      <c r="S46" s="10">
        <f ca="1">IF($R46="","",VLOOKUP($R46,Base,2,0))</f>
        <v>14</v>
      </c>
      <c r="T46" s="10">
        <f ca="1">IF($R46="","",VLOOKUP($R46,Base,3,0))</f>
        <v>15</v>
      </c>
      <c r="U46" s="10">
        <f ca="1">IF($R46="","",VLOOKUP($R46,Base,4,0))</f>
        <v>19.75</v>
      </c>
      <c r="V46" s="9">
        <f t="shared" ca="1" si="35"/>
        <v>7</v>
      </c>
      <c r="W46" s="34"/>
      <c r="X46" s="34"/>
      <c r="Y46" s="34"/>
      <c r="Z46" s="34"/>
      <c r="AA46" s="9">
        <f t="shared" si="36"/>
        <v>0</v>
      </c>
      <c r="AB46" s="16">
        <v>7</v>
      </c>
      <c r="AC46" s="10">
        <f ca="1">IF($AB46="","",VLOOKUP($AB46,Base,2,0))</f>
        <v>11</v>
      </c>
      <c r="AD46" s="10">
        <f ca="1">IF($AB46="","",VLOOKUP($AB46,Base,3,0))</f>
        <v>12</v>
      </c>
      <c r="AE46" s="10">
        <f ca="1">IF($AB46="","",VLOOKUP($AB46,Base,4,0))</f>
        <v>15</v>
      </c>
      <c r="AF46" s="9">
        <f t="shared" ca="1" si="37"/>
        <v>7</v>
      </c>
      <c r="AG46" s="16">
        <v>11</v>
      </c>
      <c r="AH46" s="10">
        <f ca="1">IF($AG46="","",VLOOKUP($AG46,Base,2,0))</f>
        <v>14</v>
      </c>
      <c r="AI46" s="10">
        <f ca="1">IF($AG46="","",VLOOKUP($AG46,Base,3,0))</f>
        <v>15</v>
      </c>
      <c r="AJ46" s="10">
        <f ca="1">IF($AG46="","",VLOOKUP($AG46,Base,4,0))</f>
        <v>19</v>
      </c>
      <c r="AK46" s="9">
        <f t="shared" ca="1" si="38"/>
        <v>7</v>
      </c>
      <c r="AL46" s="16"/>
      <c r="AM46" s="16"/>
      <c r="AN46" s="16">
        <v>13</v>
      </c>
      <c r="AO46" s="19">
        <v>19.75</v>
      </c>
      <c r="AP46" s="9">
        <f t="shared" si="39"/>
        <v>6.75</v>
      </c>
      <c r="AQ46" s="37"/>
      <c r="AR46" s="37"/>
      <c r="AS46" s="37"/>
      <c r="AT46" s="55"/>
      <c r="AU46" s="9">
        <f t="shared" si="40"/>
        <v>0</v>
      </c>
      <c r="AV46" s="13">
        <f t="shared" ca="1" si="42"/>
        <v>41.75</v>
      </c>
      <c r="AW46" s="14">
        <f ca="1">AV46/AV41</f>
        <v>0.14700704225352113</v>
      </c>
    </row>
    <row r="47" spans="1:49" ht="15.75">
      <c r="A47" s="6">
        <f t="shared" si="41"/>
        <v>26</v>
      </c>
      <c r="B47" s="6" t="s">
        <v>4</v>
      </c>
      <c r="C47" s="16">
        <v>10</v>
      </c>
      <c r="D47" s="16">
        <v>13</v>
      </c>
      <c r="E47" s="16">
        <v>14</v>
      </c>
      <c r="F47" s="16">
        <v>19.75</v>
      </c>
      <c r="G47" s="9">
        <f t="shared" si="32"/>
        <v>8.75</v>
      </c>
      <c r="H47" s="37"/>
      <c r="I47" s="37"/>
      <c r="J47" s="37"/>
      <c r="K47" s="37"/>
      <c r="L47" s="9">
        <f t="shared" si="33"/>
        <v>0</v>
      </c>
      <c r="M47" s="35"/>
      <c r="N47" s="35"/>
      <c r="O47" s="35"/>
      <c r="P47" s="35"/>
      <c r="Q47" s="9">
        <f t="shared" si="34"/>
        <v>0</v>
      </c>
      <c r="R47" s="10">
        <v>10</v>
      </c>
      <c r="S47" s="10">
        <f ca="1">IF($R47="","",VLOOKUP($R47,Base,2,0))</f>
        <v>13</v>
      </c>
      <c r="T47" s="10">
        <f ca="1">IF($R47="","",VLOOKUP($R47,Base,3,0))</f>
        <v>14</v>
      </c>
      <c r="U47" s="10">
        <f ca="1">IF($R47="","",VLOOKUP($R47,Base,4,0))</f>
        <v>18</v>
      </c>
      <c r="V47" s="9">
        <f t="shared" ca="1" si="35"/>
        <v>7</v>
      </c>
      <c r="W47" s="16">
        <v>7</v>
      </c>
      <c r="X47" s="10">
        <f ca="1">IF($W47="","",VLOOKUP($W47,Base,2,0))</f>
        <v>11</v>
      </c>
      <c r="Y47" s="10">
        <f ca="1">IF($W47="","",VLOOKUP($W47,Base,3,0))</f>
        <v>12</v>
      </c>
      <c r="Z47" s="10">
        <f ca="1">IF($W47="","",VLOOKUP($W47,Base,4,0))</f>
        <v>15</v>
      </c>
      <c r="AA47" s="9">
        <f t="shared" ca="1" si="36"/>
        <v>7</v>
      </c>
      <c r="AB47" s="16">
        <v>11.75</v>
      </c>
      <c r="AC47" s="10">
        <f ca="1">IF($AB47="","",VLOOKUP($AB47,Base,2,0))</f>
        <v>14</v>
      </c>
      <c r="AD47" s="10">
        <f ca="1">IF($AB47="","",VLOOKUP($AB47,Base,3,0))</f>
        <v>15</v>
      </c>
      <c r="AE47" s="10">
        <f ca="1">IF($AB47="","",VLOOKUP($AB47,Base,4,0))</f>
        <v>19.75</v>
      </c>
      <c r="AF47" s="9">
        <f t="shared" ca="1" si="37"/>
        <v>7</v>
      </c>
      <c r="AG47" s="16">
        <v>7</v>
      </c>
      <c r="AH47" s="10">
        <f ca="1">IF($AG47="","",VLOOKUP($AG47,Base,2,0))</f>
        <v>11</v>
      </c>
      <c r="AI47" s="10">
        <f ca="1">IF($AG47="","",VLOOKUP($AG47,Base,3,0))</f>
        <v>12</v>
      </c>
      <c r="AJ47" s="10">
        <f ca="1">IF($AG47="","",VLOOKUP($AG47,Base,4,0))</f>
        <v>15</v>
      </c>
      <c r="AK47" s="9">
        <f t="shared" ca="1" si="38"/>
        <v>7</v>
      </c>
      <c r="AL47" s="37"/>
      <c r="AM47" s="37"/>
      <c r="AN47" s="37"/>
      <c r="AO47" s="55"/>
      <c r="AP47" s="9">
        <f t="shared" si="39"/>
        <v>0</v>
      </c>
      <c r="AQ47" s="8">
        <v>11</v>
      </c>
      <c r="AR47" s="8">
        <v>14</v>
      </c>
      <c r="AS47" s="8">
        <v>15</v>
      </c>
      <c r="AT47" s="8">
        <v>19</v>
      </c>
      <c r="AU47" s="9">
        <f t="shared" si="40"/>
        <v>7</v>
      </c>
      <c r="AV47" s="13">
        <f t="shared" ca="1" si="42"/>
        <v>43.75</v>
      </c>
      <c r="AW47" s="14">
        <f ca="1">AV47/AV41</f>
        <v>0.15404929577464788</v>
      </c>
    </row>
    <row r="48" spans="1:49" ht="15.75">
      <c r="A48" s="6">
        <f t="shared" si="41"/>
        <v>27</v>
      </c>
      <c r="B48" s="6" t="s">
        <v>5</v>
      </c>
      <c r="C48" s="16">
        <v>7</v>
      </c>
      <c r="D48" s="16">
        <v>11</v>
      </c>
      <c r="E48" s="16">
        <v>12</v>
      </c>
      <c r="F48" s="16">
        <v>15.25</v>
      </c>
      <c r="G48" s="9">
        <f t="shared" si="32"/>
        <v>7.25</v>
      </c>
      <c r="H48" s="16">
        <v>11.75</v>
      </c>
      <c r="I48" s="10">
        <f ca="1">IF($H48="","",VLOOKUP($H48,Base,2,0))</f>
        <v>14</v>
      </c>
      <c r="J48" s="10">
        <f ca="1">IF($H48="","",VLOOKUP($H48,Base,3,0))</f>
        <v>15</v>
      </c>
      <c r="K48" s="10">
        <f ca="1">IF($H48="","",VLOOKUP($H48,Base,4,0))</f>
        <v>19.75</v>
      </c>
      <c r="L48" s="9">
        <f t="shared" ca="1" si="33"/>
        <v>7</v>
      </c>
      <c r="M48" s="10">
        <v>11</v>
      </c>
      <c r="N48" s="10">
        <f ca="1">IF($M48="","",VLOOKUP($M48,Base,2,0))</f>
        <v>14</v>
      </c>
      <c r="O48" s="10">
        <f ca="1">IF($M48="","",VLOOKUP($M48,Base,3,0))</f>
        <v>15</v>
      </c>
      <c r="P48" s="10">
        <f ca="1">IF($M48="","",VLOOKUP($M48,Base,4,0))</f>
        <v>19</v>
      </c>
      <c r="Q48" s="9">
        <f t="shared" ca="1" si="34"/>
        <v>7</v>
      </c>
      <c r="R48" s="10">
        <v>7</v>
      </c>
      <c r="S48" s="10">
        <f ca="1">IF($R48="","",VLOOKUP($R48,Base,2,0))</f>
        <v>11</v>
      </c>
      <c r="T48" s="10">
        <f ca="1">IF($R48="","",VLOOKUP($R48,Base,3,0))</f>
        <v>12</v>
      </c>
      <c r="U48" s="10">
        <f ca="1">IF($R48="","",VLOOKUP($R48,Base,4,0))</f>
        <v>15</v>
      </c>
      <c r="V48" s="9">
        <f t="shared" ca="1" si="35"/>
        <v>7</v>
      </c>
      <c r="W48" s="46">
        <v>11</v>
      </c>
      <c r="X48" s="224">
        <f ca="1">IF($W48="","",VLOOKUP($W48,Base,2,0))</f>
        <v>14</v>
      </c>
      <c r="Y48" s="224">
        <f ca="1">IF($W48="","",VLOOKUP($W48,Base,3,0))</f>
        <v>15</v>
      </c>
      <c r="Z48" s="224">
        <f ca="1">IF($W48="","",VLOOKUP($W48,Base,4,0))</f>
        <v>19</v>
      </c>
      <c r="AA48" s="9">
        <f t="shared" ca="1" si="36"/>
        <v>7</v>
      </c>
      <c r="AB48" s="42"/>
      <c r="AC48" s="42"/>
      <c r="AD48" s="42"/>
      <c r="AE48" s="42"/>
      <c r="AF48" s="9">
        <f t="shared" si="37"/>
        <v>0</v>
      </c>
      <c r="AG48" s="34"/>
      <c r="AH48" s="34"/>
      <c r="AI48" s="34"/>
      <c r="AJ48" s="34"/>
      <c r="AK48" s="9">
        <f t="shared" si="38"/>
        <v>0</v>
      </c>
      <c r="AL48" s="54">
        <v>10.5</v>
      </c>
      <c r="AM48" s="16">
        <v>14</v>
      </c>
      <c r="AN48" s="16">
        <v>15</v>
      </c>
      <c r="AO48" s="19">
        <v>19.75</v>
      </c>
      <c r="AP48" s="9">
        <f t="shared" si="39"/>
        <v>8.25</v>
      </c>
      <c r="AQ48" s="16">
        <v>11</v>
      </c>
      <c r="AR48" s="10">
        <v>14</v>
      </c>
      <c r="AS48" s="10">
        <v>15</v>
      </c>
      <c r="AT48" s="10">
        <v>18</v>
      </c>
      <c r="AU48" s="9">
        <f t="shared" si="40"/>
        <v>6</v>
      </c>
      <c r="AV48" s="13">
        <f t="shared" ca="1" si="42"/>
        <v>49.5</v>
      </c>
      <c r="AW48" s="14">
        <f ca="1">AV48/AV41</f>
        <v>0.17429577464788731</v>
      </c>
    </row>
    <row r="49" spans="1:49" ht="15.75">
      <c r="A49" s="6">
        <f t="shared" si="41"/>
        <v>28</v>
      </c>
      <c r="B49" s="6" t="s">
        <v>6</v>
      </c>
      <c r="C49" s="41"/>
      <c r="D49" s="41"/>
      <c r="E49" s="41"/>
      <c r="F49" s="41"/>
      <c r="G49" s="9">
        <f t="shared" si="32"/>
        <v>0</v>
      </c>
      <c r="H49" s="41"/>
      <c r="I49" s="41"/>
      <c r="J49" s="41"/>
      <c r="K49" s="41"/>
      <c r="L49" s="9">
        <f t="shared" si="33"/>
        <v>0</v>
      </c>
      <c r="M49" s="41"/>
      <c r="N49" s="41"/>
      <c r="O49" s="41"/>
      <c r="P49" s="41"/>
      <c r="Q49" s="9">
        <f t="shared" si="34"/>
        <v>0</v>
      </c>
      <c r="R49" s="41"/>
      <c r="S49" s="41"/>
      <c r="T49" s="41"/>
      <c r="U49" s="41"/>
      <c r="V49" s="9">
        <f t="shared" si="35"/>
        <v>0</v>
      </c>
      <c r="W49" s="41"/>
      <c r="X49" s="41"/>
      <c r="Y49" s="41"/>
      <c r="Z49" s="41"/>
      <c r="AA49" s="9">
        <f t="shared" si="36"/>
        <v>0</v>
      </c>
      <c r="AB49" s="41"/>
      <c r="AC49" s="41"/>
      <c r="AD49" s="41"/>
      <c r="AE49" s="41"/>
      <c r="AF49" s="9">
        <f t="shared" si="37"/>
        <v>0</v>
      </c>
      <c r="AG49" s="18"/>
      <c r="AH49" s="18"/>
      <c r="AI49" s="18"/>
      <c r="AJ49" s="18"/>
      <c r="AK49" s="9">
        <f t="shared" si="38"/>
        <v>0</v>
      </c>
      <c r="AL49" s="45"/>
      <c r="AM49" s="45"/>
      <c r="AN49" s="45"/>
      <c r="AO49" s="45"/>
      <c r="AP49" s="9"/>
      <c r="AQ49" s="18"/>
      <c r="AR49" s="18"/>
      <c r="AS49" s="18"/>
      <c r="AT49" s="18"/>
      <c r="AU49" s="9">
        <f t="shared" si="40"/>
        <v>0</v>
      </c>
      <c r="AV49" s="13">
        <f t="shared" si="42"/>
        <v>0</v>
      </c>
      <c r="AW49" s="14">
        <f ca="1">AV49/AV41</f>
        <v>0</v>
      </c>
    </row>
    <row r="50" spans="1:49" s="22" customFormat="1" ht="3" customHeight="1">
      <c r="A50" s="21"/>
      <c r="B50" s="21"/>
      <c r="C50" s="21"/>
      <c r="D50" s="21"/>
      <c r="E50" s="21"/>
      <c r="F50" s="21"/>
      <c r="G50" s="21"/>
      <c r="H50" s="21"/>
      <c r="I50" s="21"/>
      <c r="J50" s="21"/>
      <c r="K50" s="21"/>
      <c r="L50" s="21"/>
      <c r="M50" s="21"/>
      <c r="N50" s="21"/>
      <c r="O50" s="21"/>
      <c r="P50" s="21"/>
      <c r="Q50" s="21"/>
      <c r="R50" s="21"/>
      <c r="S50" s="21"/>
      <c r="T50" s="21"/>
      <c r="U50" s="21"/>
      <c r="V50" s="21"/>
      <c r="W50" s="21"/>
      <c r="X50" s="21"/>
      <c r="Y50" s="21"/>
      <c r="Z50" s="21"/>
      <c r="AA50" s="21"/>
      <c r="AB50" s="21"/>
      <c r="AC50" s="21"/>
      <c r="AD50" s="21"/>
      <c r="AE50" s="21"/>
      <c r="AF50" s="21"/>
      <c r="AG50" s="21"/>
      <c r="AH50" s="21"/>
      <c r="AI50" s="21"/>
      <c r="AJ50" s="21"/>
      <c r="AK50" s="21"/>
      <c r="AL50" s="21"/>
      <c r="AM50" s="21"/>
      <c r="AN50" s="21"/>
      <c r="AO50" s="21"/>
      <c r="AP50" s="21"/>
      <c r="AQ50" s="21"/>
      <c r="AR50" s="21"/>
      <c r="AS50" s="21"/>
      <c r="AT50" s="21"/>
      <c r="AU50" s="21"/>
      <c r="AV50" s="13" t="e">
        <f>AK50+AF50+AA50+V50+Q50+L50+G50+#REF!+#REF!+#REF!+AP50+AU50</f>
        <v>#REF!</v>
      </c>
      <c r="AW50" s="21"/>
    </row>
    <row r="51" spans="1:49">
      <c r="A51" s="156" t="s">
        <v>34</v>
      </c>
      <c r="B51" s="168" t="s">
        <v>3</v>
      </c>
      <c r="C51" s="170" t="s">
        <v>20</v>
      </c>
      <c r="D51" s="171"/>
      <c r="E51" s="172"/>
      <c r="F51" s="5">
        <f>SUM(G53:G59)</f>
        <v>39</v>
      </c>
      <c r="G51" s="158" t="s">
        <v>0</v>
      </c>
      <c r="H51" s="160" t="s">
        <v>21</v>
      </c>
      <c r="I51" s="161"/>
      <c r="J51" s="162"/>
      <c r="K51" s="5">
        <f ca="1">SUM(L53:L59)</f>
        <v>35</v>
      </c>
      <c r="L51" s="158" t="s">
        <v>0</v>
      </c>
      <c r="M51" s="163" t="s">
        <v>22</v>
      </c>
      <c r="N51" s="164"/>
      <c r="O51" s="165"/>
      <c r="P51" s="5">
        <f ca="1">SUM(Q53:Q59)</f>
        <v>35</v>
      </c>
      <c r="Q51" s="158" t="s">
        <v>0</v>
      </c>
      <c r="R51" s="163" t="s">
        <v>23</v>
      </c>
      <c r="S51" s="164"/>
      <c r="T51" s="165"/>
      <c r="U51" s="5">
        <f ca="1">SUM(V53:V59)</f>
        <v>35</v>
      </c>
      <c r="V51" s="158" t="s">
        <v>0</v>
      </c>
      <c r="W51" s="175" t="s">
        <v>24</v>
      </c>
      <c r="X51" s="176"/>
      <c r="Y51" s="177"/>
      <c r="Z51" s="5">
        <f ca="1">SUM(AA53:AA59)</f>
        <v>35</v>
      </c>
      <c r="AA51" s="158" t="s">
        <v>0</v>
      </c>
      <c r="AB51" s="175" t="s">
        <v>25</v>
      </c>
      <c r="AC51" s="176"/>
      <c r="AD51" s="177"/>
      <c r="AE51" s="5">
        <f ca="1">SUM(AF53:AF58)</f>
        <v>35</v>
      </c>
      <c r="AF51" s="158" t="s">
        <v>0</v>
      </c>
      <c r="AG51" s="175" t="s">
        <v>26</v>
      </c>
      <c r="AH51" s="176"/>
      <c r="AI51" s="177"/>
      <c r="AJ51" s="5">
        <f ca="1">SUM(AK53:AK59)</f>
        <v>35</v>
      </c>
      <c r="AK51" s="158" t="s">
        <v>0</v>
      </c>
      <c r="AL51" s="175" t="s">
        <v>27</v>
      </c>
      <c r="AM51" s="176"/>
      <c r="AN51" s="177"/>
      <c r="AO51" s="5">
        <f>SUM(AP53:AP59)</f>
        <v>15</v>
      </c>
      <c r="AP51" s="158" t="s">
        <v>0</v>
      </c>
      <c r="AQ51" s="175" t="s">
        <v>29</v>
      </c>
      <c r="AR51" s="176"/>
      <c r="AS51" s="177"/>
      <c r="AT51" s="5">
        <f>SUM(AU53:AU59)</f>
        <v>20</v>
      </c>
      <c r="AU51" s="158" t="s">
        <v>0</v>
      </c>
      <c r="AV51" s="179">
        <f ca="1">F51+K51+P51+U51+Z51+AE51+AJ51+AO51+AT51</f>
        <v>284</v>
      </c>
      <c r="AW51" s="180"/>
    </row>
    <row r="52" spans="1:49" ht="15" customHeight="1">
      <c r="A52" s="157"/>
      <c r="B52" s="169"/>
      <c r="C52" s="173" t="s">
        <v>8</v>
      </c>
      <c r="D52" s="174"/>
      <c r="E52" s="166" t="s">
        <v>9</v>
      </c>
      <c r="F52" s="167"/>
      <c r="G52" s="159"/>
      <c r="H52" s="173" t="s">
        <v>8</v>
      </c>
      <c r="I52" s="174"/>
      <c r="J52" s="166" t="s">
        <v>9</v>
      </c>
      <c r="K52" s="167"/>
      <c r="L52" s="159"/>
      <c r="M52" s="173" t="s">
        <v>8</v>
      </c>
      <c r="N52" s="174"/>
      <c r="O52" s="166" t="s">
        <v>9</v>
      </c>
      <c r="P52" s="167"/>
      <c r="Q52" s="159"/>
      <c r="R52" s="173" t="s">
        <v>8</v>
      </c>
      <c r="S52" s="174"/>
      <c r="T52" s="166" t="s">
        <v>9</v>
      </c>
      <c r="U52" s="167"/>
      <c r="V52" s="159"/>
      <c r="W52" s="173" t="s">
        <v>8</v>
      </c>
      <c r="X52" s="174"/>
      <c r="Y52" s="166" t="s">
        <v>9</v>
      </c>
      <c r="Z52" s="167"/>
      <c r="AA52" s="159"/>
      <c r="AB52" s="173" t="s">
        <v>8</v>
      </c>
      <c r="AC52" s="174"/>
      <c r="AD52" s="166" t="s">
        <v>9</v>
      </c>
      <c r="AE52" s="167"/>
      <c r="AF52" s="159"/>
      <c r="AG52" s="173" t="s">
        <v>8</v>
      </c>
      <c r="AH52" s="174"/>
      <c r="AI52" s="166" t="s">
        <v>9</v>
      </c>
      <c r="AJ52" s="167"/>
      <c r="AK52" s="159"/>
      <c r="AL52" s="173" t="s">
        <v>8</v>
      </c>
      <c r="AM52" s="174"/>
      <c r="AN52" s="166" t="s">
        <v>9</v>
      </c>
      <c r="AO52" s="167"/>
      <c r="AP52" s="159"/>
      <c r="AQ52" s="173" t="s">
        <v>8</v>
      </c>
      <c r="AR52" s="174"/>
      <c r="AS52" s="166" t="s">
        <v>9</v>
      </c>
      <c r="AT52" s="167"/>
      <c r="AU52" s="159"/>
      <c r="AV52" s="181"/>
      <c r="AW52" s="182"/>
    </row>
    <row r="53" spans="1:49" ht="15.75">
      <c r="A53" s="23">
        <f>A50+1</f>
        <v>1</v>
      </c>
      <c r="B53" s="6" t="s">
        <v>1</v>
      </c>
      <c r="C53" s="58">
        <v>7</v>
      </c>
      <c r="D53" s="59">
        <v>11</v>
      </c>
      <c r="E53" s="59">
        <v>12</v>
      </c>
      <c r="F53" s="61">
        <v>16.5</v>
      </c>
      <c r="G53" s="9">
        <f t="shared" ref="G53:G59" si="43">F53-E53+D53-C53</f>
        <v>8.5</v>
      </c>
      <c r="H53" s="11">
        <v>11.75</v>
      </c>
      <c r="I53" s="10">
        <f ca="1">IF($H53="","",VLOOKUP($H53,Base,2,0))</f>
        <v>14</v>
      </c>
      <c r="J53" s="10">
        <f ca="1">IF($H53="","",VLOOKUP($H53,Base,3,0))</f>
        <v>15</v>
      </c>
      <c r="K53" s="10">
        <f ca="1">IF($H53="","",VLOOKUP($H53,Base,4,0))</f>
        <v>19.75</v>
      </c>
      <c r="L53" s="9">
        <f t="shared" ref="L53:L59" ca="1" si="44">K53-J53+I53-H53</f>
        <v>7</v>
      </c>
      <c r="M53" s="34"/>
      <c r="N53" s="34"/>
      <c r="O53" s="34"/>
      <c r="P53" s="34"/>
      <c r="Q53" s="9">
        <f t="shared" ref="Q53:Q59" si="45">P53-O53+N53-M53</f>
        <v>0</v>
      </c>
      <c r="R53" s="34"/>
      <c r="S53" s="34"/>
      <c r="T53" s="34"/>
      <c r="U53" s="34"/>
      <c r="V53" s="9">
        <f t="shared" ref="V53:V59" si="46">U53-T53+S53-R53</f>
        <v>0</v>
      </c>
      <c r="W53" s="46">
        <v>7</v>
      </c>
      <c r="X53" s="224">
        <f ca="1">IF($W53="","",VLOOKUP($W53,Base,2,0))</f>
        <v>11</v>
      </c>
      <c r="Y53" s="224">
        <f ca="1">IF($W53="","",VLOOKUP($W53,Base,3,0))</f>
        <v>12</v>
      </c>
      <c r="Z53" s="224">
        <f ca="1">IF($W53="","",VLOOKUP($W53,Base,4,0))</f>
        <v>15</v>
      </c>
      <c r="AA53" s="9">
        <f t="shared" ref="AA53:AA59" ca="1" si="47">Z53-Y53+X53-W53</f>
        <v>7</v>
      </c>
      <c r="AB53" s="16">
        <v>11</v>
      </c>
      <c r="AC53" s="10">
        <f ca="1">IF($AB53="","",VLOOKUP($AB53,Base,2,0))</f>
        <v>14</v>
      </c>
      <c r="AD53" s="10">
        <f ca="1">IF($AB53="","",VLOOKUP($AB53,Base,3,0))</f>
        <v>15</v>
      </c>
      <c r="AE53" s="10">
        <f ca="1">IF($AB53="","",VLOOKUP($AB53,Base,4,0))</f>
        <v>19</v>
      </c>
      <c r="AF53" s="9">
        <f t="shared" ref="AF53:AF59" ca="1" si="48">AE53-AD53+AC53-AB53</f>
        <v>7</v>
      </c>
      <c r="AG53" s="16">
        <v>11.75</v>
      </c>
      <c r="AH53" s="10">
        <f ca="1">IF($AG53="","",VLOOKUP($AG53,Base,2,0))</f>
        <v>14</v>
      </c>
      <c r="AI53" s="10">
        <f ca="1">IF($AG53="","",VLOOKUP($AG53,Base,3,0))</f>
        <v>15</v>
      </c>
      <c r="AJ53" s="10">
        <f ca="1">IF($AG53="","",VLOOKUP($AG53,Base,4,0))</f>
        <v>19.75</v>
      </c>
      <c r="AK53" s="9">
        <f t="shared" ref="AK53:AK59" ca="1" si="49">AJ53-AI53+AH53-AG53</f>
        <v>7</v>
      </c>
      <c r="AL53" s="36"/>
      <c r="AM53" s="36"/>
      <c r="AN53" s="36"/>
      <c r="AO53" s="36"/>
      <c r="AP53" s="9">
        <f t="shared" ref="AP53:AP58" si="50">AO53-AN53+AM53-AL53</f>
        <v>0</v>
      </c>
      <c r="AQ53" s="37"/>
      <c r="AR53" s="37"/>
      <c r="AS53" s="37"/>
      <c r="AT53" s="55"/>
      <c r="AU53" s="9">
        <f t="shared" ref="AU53:AU59" si="51">AT53-AS53+AR53-AQ53</f>
        <v>0</v>
      </c>
      <c r="AV53" s="13">
        <f ca="1">AK53+AF53+AA53+V53+Q53+L53+G53+AP53+AU53</f>
        <v>36.5</v>
      </c>
      <c r="AW53" s="14">
        <f ca="1">AV53/AV51</f>
        <v>0.12852112676056338</v>
      </c>
    </row>
    <row r="54" spans="1:49" ht="15.75">
      <c r="A54" s="6">
        <f t="shared" ref="A54:A59" si="52">A53+1</f>
        <v>2</v>
      </c>
      <c r="B54" s="6" t="s">
        <v>2</v>
      </c>
      <c r="C54" s="39">
        <v>7</v>
      </c>
      <c r="D54" s="49">
        <v>11</v>
      </c>
      <c r="E54" s="16">
        <v>12</v>
      </c>
      <c r="F54" s="16">
        <v>16</v>
      </c>
      <c r="G54" s="9">
        <f t="shared" si="43"/>
        <v>8</v>
      </c>
      <c r="H54" s="16">
        <v>11</v>
      </c>
      <c r="I54" s="10">
        <f ca="1">IF($H54="","",VLOOKUP($H54,Base,2,0))</f>
        <v>14</v>
      </c>
      <c r="J54" s="10">
        <f ca="1">IF($H54="","",VLOOKUP($H54,Base,3,0))</f>
        <v>15</v>
      </c>
      <c r="K54" s="10">
        <f ca="1">IF($H54="","",VLOOKUP($H54,Base,4,0))</f>
        <v>19</v>
      </c>
      <c r="L54" s="9">
        <f t="shared" ca="1" si="44"/>
        <v>7</v>
      </c>
      <c r="M54" s="56">
        <v>8</v>
      </c>
      <c r="N54" s="56">
        <f ca="1">IF($M54="","",VLOOKUP($M54,Base,2,0))</f>
        <v>12</v>
      </c>
      <c r="O54" s="56">
        <f ca="1">IF($M54="","",VLOOKUP($M54,Base,3,0))</f>
        <v>13</v>
      </c>
      <c r="P54" s="56">
        <f ca="1">IF($M54="","",VLOOKUP($M54,Base,4,0))</f>
        <v>16</v>
      </c>
      <c r="Q54" s="9">
        <f t="shared" ca="1" si="45"/>
        <v>7</v>
      </c>
      <c r="R54" s="56">
        <v>8</v>
      </c>
      <c r="S54" s="56">
        <f ca="1">IF($R54="","",VLOOKUP($R54,Base,2,0))</f>
        <v>12</v>
      </c>
      <c r="T54" s="56">
        <f ca="1">IF($R54="","",VLOOKUP($R54,Base,3,0))</f>
        <v>13</v>
      </c>
      <c r="U54" s="56">
        <f ca="1">IF($R54="","",VLOOKUP($R54,Base,4,0))</f>
        <v>16</v>
      </c>
      <c r="V54" s="9">
        <f t="shared" ca="1" si="46"/>
        <v>7</v>
      </c>
      <c r="W54" s="39">
        <v>7</v>
      </c>
      <c r="X54" s="40">
        <f ca="1">IF($W54="","",VLOOKUP($W54,Base,2,0))</f>
        <v>11</v>
      </c>
      <c r="Y54" s="10">
        <f ca="1">IF($W54="","",VLOOKUP($W54,Base,3,0))</f>
        <v>12</v>
      </c>
      <c r="Z54" s="10">
        <f ca="1">IF($W54="","",VLOOKUP($W54,Base,4,0))</f>
        <v>15</v>
      </c>
      <c r="AA54" s="9">
        <f t="shared" ca="1" si="47"/>
        <v>7</v>
      </c>
      <c r="AB54" s="34"/>
      <c r="AC54" s="34"/>
      <c r="AD54" s="34"/>
      <c r="AE54" s="34"/>
      <c r="AF54" s="9">
        <f t="shared" si="48"/>
        <v>0</v>
      </c>
      <c r="AG54" s="10">
        <v>11.75</v>
      </c>
      <c r="AH54" s="10">
        <f ca="1">IF($AG54="","",VLOOKUP($AG54,Base,2,0))</f>
        <v>14</v>
      </c>
      <c r="AI54" s="10">
        <f ca="1">IF($AG54="","",VLOOKUP($AG54,Base,3,0))</f>
        <v>15</v>
      </c>
      <c r="AJ54" s="10">
        <f ca="1">IF($AG54="","",VLOOKUP($AG54,Base,4,0))</f>
        <v>19.75</v>
      </c>
      <c r="AK54" s="9">
        <f t="shared" ca="1" si="49"/>
        <v>7</v>
      </c>
      <c r="AL54" s="36"/>
      <c r="AM54" s="36"/>
      <c r="AN54" s="36"/>
      <c r="AO54" s="36"/>
      <c r="AP54" s="9">
        <f t="shared" si="50"/>
        <v>0</v>
      </c>
      <c r="AQ54" s="10">
        <v>12</v>
      </c>
      <c r="AR54" s="10">
        <v>14</v>
      </c>
      <c r="AS54" s="10">
        <v>15</v>
      </c>
      <c r="AT54" s="12">
        <v>19.75</v>
      </c>
      <c r="AU54" s="9">
        <f t="shared" si="51"/>
        <v>6.75</v>
      </c>
      <c r="AV54" s="13">
        <f t="shared" ref="AV54:AV59" ca="1" si="53">AK54+AF54+AA54+V54+Q54+L54+G54+AP54+AU54</f>
        <v>49.75</v>
      </c>
      <c r="AW54" s="14">
        <f ca="1">AV54/AV51</f>
        <v>0.17517605633802816</v>
      </c>
    </row>
    <row r="55" spans="1:49" ht="15.75">
      <c r="A55" s="6">
        <f t="shared" si="52"/>
        <v>3</v>
      </c>
      <c r="B55" s="6" t="s">
        <v>2</v>
      </c>
      <c r="C55" s="16">
        <v>9.25</v>
      </c>
      <c r="D55" s="16">
        <v>12</v>
      </c>
      <c r="E55" s="16">
        <v>13</v>
      </c>
      <c r="F55" s="16">
        <v>17</v>
      </c>
      <c r="G55" s="9">
        <f t="shared" si="43"/>
        <v>6.75</v>
      </c>
      <c r="H55" s="16">
        <v>10</v>
      </c>
      <c r="I55" s="10">
        <f ca="1">IF($H55="","",VLOOKUP($H55,Base,2,0))</f>
        <v>13</v>
      </c>
      <c r="J55" s="10">
        <f ca="1">IF($H55="","",VLOOKUP($H55,Base,3,0))</f>
        <v>14</v>
      </c>
      <c r="K55" s="10">
        <f ca="1">IF($H55="","",VLOOKUP($H55,Base,4,0))</f>
        <v>18</v>
      </c>
      <c r="L55" s="9">
        <f t="shared" ca="1" si="44"/>
        <v>7</v>
      </c>
      <c r="M55" s="56">
        <v>7</v>
      </c>
      <c r="N55" s="56">
        <f ca="1">IF($M55="","",VLOOKUP($M55,Base,2,0))</f>
        <v>11</v>
      </c>
      <c r="O55" s="56">
        <f ca="1">IF($M55="","",VLOOKUP($M55,Base,3,0))</f>
        <v>12</v>
      </c>
      <c r="P55" s="56">
        <f ca="1">IF($M55="","",VLOOKUP($M55,Base,4,0))</f>
        <v>15</v>
      </c>
      <c r="Q55" s="9">
        <f t="shared" ca="1" si="45"/>
        <v>7</v>
      </c>
      <c r="R55" s="56">
        <v>7</v>
      </c>
      <c r="S55" s="56">
        <f ca="1">IF($R55="","",VLOOKUP($R55,Base,2,0))</f>
        <v>11</v>
      </c>
      <c r="T55" s="56">
        <f ca="1">IF($R55="","",VLOOKUP($R55,Base,3,0))</f>
        <v>12</v>
      </c>
      <c r="U55" s="56">
        <f ca="1">IF($R55="","",VLOOKUP($R55,Base,4,0))</f>
        <v>15</v>
      </c>
      <c r="V55" s="9">
        <f t="shared" ca="1" si="46"/>
        <v>7</v>
      </c>
      <c r="W55" s="16">
        <v>11.75</v>
      </c>
      <c r="X55" s="10">
        <f ca="1">IF($W55="","",VLOOKUP($W55,Base,2,0))</f>
        <v>14</v>
      </c>
      <c r="Y55" s="10">
        <f ca="1">IF($W55="","",VLOOKUP($W55,Base,3,0))</f>
        <v>15</v>
      </c>
      <c r="Z55" s="10">
        <f ca="1">IF($W55="","",VLOOKUP($W55,Base,4,0))</f>
        <v>19.75</v>
      </c>
      <c r="AA55" s="9">
        <f t="shared" ca="1" si="47"/>
        <v>7</v>
      </c>
      <c r="AB55" s="16">
        <v>11.75</v>
      </c>
      <c r="AC55" s="10">
        <f ca="1">IF($AB55="","",VLOOKUP($AB55,Base,2,0))</f>
        <v>14</v>
      </c>
      <c r="AD55" s="10">
        <f ca="1">IF($AB55="","",VLOOKUP($AB55,Base,3,0))</f>
        <v>15</v>
      </c>
      <c r="AE55" s="10">
        <f ca="1">IF($AB55="","",VLOOKUP($AB55,Base,4,0))</f>
        <v>19.75</v>
      </c>
      <c r="AF55" s="9">
        <f t="shared" ca="1" si="48"/>
        <v>7</v>
      </c>
      <c r="AG55" s="37"/>
      <c r="AH55" s="37"/>
      <c r="AI55" s="37"/>
      <c r="AJ55" s="37"/>
      <c r="AK55" s="9">
        <f t="shared" si="49"/>
        <v>0</v>
      </c>
      <c r="AL55" s="36"/>
      <c r="AM55" s="36"/>
      <c r="AN55" s="36"/>
      <c r="AO55" s="36"/>
      <c r="AP55" s="9">
        <f t="shared" si="50"/>
        <v>0</v>
      </c>
      <c r="AQ55" s="10">
        <v>11.5</v>
      </c>
      <c r="AR55" s="10">
        <v>14</v>
      </c>
      <c r="AS55" s="10">
        <v>15</v>
      </c>
      <c r="AT55" s="10">
        <v>19</v>
      </c>
      <c r="AU55" s="9">
        <f t="shared" si="51"/>
        <v>6.5</v>
      </c>
      <c r="AV55" s="13">
        <f t="shared" ca="1" si="53"/>
        <v>48.25</v>
      </c>
      <c r="AW55" s="14">
        <f ca="1">AV55/AV51</f>
        <v>0.16989436619718309</v>
      </c>
    </row>
    <row r="56" spans="1:49" ht="15.75">
      <c r="A56" s="6">
        <f t="shared" si="52"/>
        <v>4</v>
      </c>
      <c r="B56" s="6" t="s">
        <v>3</v>
      </c>
      <c r="C56" s="34"/>
      <c r="D56" s="34"/>
      <c r="E56" s="34"/>
      <c r="F56" s="34"/>
      <c r="G56" s="9">
        <f t="shared" si="43"/>
        <v>0</v>
      </c>
      <c r="H56" s="39">
        <v>7</v>
      </c>
      <c r="I56" s="10">
        <f ca="1">IF($H56="","",VLOOKUP($H56,Base,2,0))</f>
        <v>11</v>
      </c>
      <c r="J56" s="10">
        <f ca="1">IF($H56="","",VLOOKUP($H56,Base,3,0))</f>
        <v>12</v>
      </c>
      <c r="K56" s="10">
        <f ca="1">IF($H56="","",VLOOKUP($H56,Base,4,0))</f>
        <v>15</v>
      </c>
      <c r="L56" s="9">
        <f t="shared" ca="1" si="44"/>
        <v>7</v>
      </c>
      <c r="M56" s="56">
        <v>8</v>
      </c>
      <c r="N56" s="56">
        <f ca="1">IF($M56="","",VLOOKUP($M56,Base,2,0))</f>
        <v>12</v>
      </c>
      <c r="O56" s="56">
        <f ca="1">IF($M56="","",VLOOKUP($M56,Base,3,0))</f>
        <v>13</v>
      </c>
      <c r="P56" s="56">
        <f ca="1">IF($M56="","",VLOOKUP($M56,Base,4,0))</f>
        <v>16</v>
      </c>
      <c r="Q56" s="9">
        <f t="shared" ca="1" si="45"/>
        <v>7</v>
      </c>
      <c r="R56" s="56">
        <v>8</v>
      </c>
      <c r="S56" s="56">
        <f ca="1">IF($R56="","",VLOOKUP($R56,Base,2,0))</f>
        <v>12</v>
      </c>
      <c r="T56" s="56">
        <f ca="1">IF($R56="","",VLOOKUP($R56,Base,3,0))</f>
        <v>13</v>
      </c>
      <c r="U56" s="56">
        <f ca="1">IF($R56="","",VLOOKUP($R56,Base,4,0))</f>
        <v>16</v>
      </c>
      <c r="V56" s="9">
        <f t="shared" ca="1" si="46"/>
        <v>7</v>
      </c>
      <c r="W56" s="16">
        <v>11</v>
      </c>
      <c r="X56" s="10">
        <f ca="1">IF($W56="","",VLOOKUP($W56,Base,2,0))</f>
        <v>14</v>
      </c>
      <c r="Y56" s="10">
        <f ca="1">IF($W56="","",VLOOKUP($W56,Base,3,0))</f>
        <v>15</v>
      </c>
      <c r="Z56" s="10">
        <f ca="1">IF($W56="","",VLOOKUP($W56,Base,4,0))</f>
        <v>19</v>
      </c>
      <c r="AA56" s="9">
        <f t="shared" ca="1" si="47"/>
        <v>7</v>
      </c>
      <c r="AB56" s="16">
        <v>11.75</v>
      </c>
      <c r="AC56" s="10">
        <f ca="1">IF($AB56="","",VLOOKUP($AB56,Base,2,0))</f>
        <v>14</v>
      </c>
      <c r="AD56" s="10">
        <f ca="1">IF($AB56="","",VLOOKUP($AB56,Base,3,0))</f>
        <v>15</v>
      </c>
      <c r="AE56" s="10">
        <f ca="1">IF($AB56="","",VLOOKUP($AB56,Base,4,0))</f>
        <v>19.75</v>
      </c>
      <c r="AF56" s="9">
        <f t="shared" ca="1" si="48"/>
        <v>7</v>
      </c>
      <c r="AG56" s="39">
        <v>7</v>
      </c>
      <c r="AH56" s="40">
        <f ca="1">IF($AG56="","",VLOOKUP($AG56,Base,2,0))</f>
        <v>11</v>
      </c>
      <c r="AI56" s="10">
        <f ca="1">IF($AG56="","",VLOOKUP($AG56,Base,3,0))</f>
        <v>12</v>
      </c>
      <c r="AJ56" s="10">
        <f ca="1">IF($AG56="","",VLOOKUP($AG56,Base,4,0))</f>
        <v>15</v>
      </c>
      <c r="AK56" s="9">
        <f t="shared" ca="1" si="49"/>
        <v>7</v>
      </c>
      <c r="AL56" s="16"/>
      <c r="AM56" s="16"/>
      <c r="AN56" s="16">
        <v>13</v>
      </c>
      <c r="AO56" s="19">
        <v>19.75</v>
      </c>
      <c r="AP56" s="9">
        <f t="shared" si="50"/>
        <v>6.75</v>
      </c>
      <c r="AQ56" s="37"/>
      <c r="AR56" s="37"/>
      <c r="AS56" s="37"/>
      <c r="AT56" s="37"/>
      <c r="AU56" s="9">
        <f t="shared" si="51"/>
        <v>0</v>
      </c>
      <c r="AV56" s="13">
        <f t="shared" ca="1" si="53"/>
        <v>48.75</v>
      </c>
      <c r="AW56" s="14">
        <f ca="1">AV56/AV51</f>
        <v>0.17165492957746478</v>
      </c>
    </row>
    <row r="57" spans="1:49" ht="15.75">
      <c r="A57" s="6">
        <f t="shared" si="52"/>
        <v>5</v>
      </c>
      <c r="B57" s="6" t="s">
        <v>4</v>
      </c>
      <c r="C57" s="16">
        <v>10</v>
      </c>
      <c r="D57" s="16">
        <v>13</v>
      </c>
      <c r="E57" s="16">
        <v>14</v>
      </c>
      <c r="F57" s="16">
        <v>19.75</v>
      </c>
      <c r="G57" s="9">
        <f t="shared" si="43"/>
        <v>8.75</v>
      </c>
      <c r="H57" s="16">
        <v>9.25</v>
      </c>
      <c r="I57" s="10">
        <f ca="1">IF($H57="","",VLOOKUP($H57,Base,2,0))</f>
        <v>12</v>
      </c>
      <c r="J57" s="10">
        <f ca="1">IF($H57="","",VLOOKUP($H57,Base,3,0))</f>
        <v>13</v>
      </c>
      <c r="K57" s="10">
        <f ca="1">IF($H57="","",VLOOKUP($H57,Base,4,0))</f>
        <v>17.25</v>
      </c>
      <c r="L57" s="9">
        <f t="shared" ca="1" si="44"/>
        <v>7</v>
      </c>
      <c r="M57" s="56">
        <v>7</v>
      </c>
      <c r="N57" s="56">
        <f ca="1">IF($M57="","",VLOOKUP($M57,Base,2,0))</f>
        <v>11</v>
      </c>
      <c r="O57" s="56">
        <f ca="1">IF($M57="","",VLOOKUP($M57,Base,3,0))</f>
        <v>12</v>
      </c>
      <c r="P57" s="56">
        <f ca="1">IF($M57="","",VLOOKUP($M57,Base,4,0))</f>
        <v>15</v>
      </c>
      <c r="Q57" s="9">
        <f t="shared" ca="1" si="45"/>
        <v>7</v>
      </c>
      <c r="R57" s="56">
        <v>7</v>
      </c>
      <c r="S57" s="56">
        <f ca="1">IF($R57="","",VLOOKUP($R57,Base,2,0))</f>
        <v>11</v>
      </c>
      <c r="T57" s="56">
        <f ca="1">IF($R57="","",VLOOKUP($R57,Base,3,0))</f>
        <v>12</v>
      </c>
      <c r="U57" s="56">
        <f ca="1">IF($R57="","",VLOOKUP($R57,Base,4,0))</f>
        <v>15</v>
      </c>
      <c r="V57" s="9">
        <f t="shared" ca="1" si="46"/>
        <v>7</v>
      </c>
      <c r="W57" s="16">
        <v>11.75</v>
      </c>
      <c r="X57" s="10">
        <f ca="1">IF($W57="","",VLOOKUP($W57,Base,2,0))</f>
        <v>14</v>
      </c>
      <c r="Y57" s="10">
        <f ca="1">IF($W57="","",VLOOKUP($W57,Base,3,0))</f>
        <v>15</v>
      </c>
      <c r="Z57" s="10">
        <f ca="1">IF($W57="","",VLOOKUP($W57,Base,4,0))</f>
        <v>19.75</v>
      </c>
      <c r="AA57" s="9">
        <f t="shared" ca="1" si="47"/>
        <v>7</v>
      </c>
      <c r="AB57" s="16">
        <v>10</v>
      </c>
      <c r="AC57" s="10">
        <f ca="1">IF($AB57="","",VLOOKUP($AB57,Base,2,0))</f>
        <v>13</v>
      </c>
      <c r="AD57" s="10">
        <f ca="1">IF($AB57="","",VLOOKUP($AB57,Base,3,0))</f>
        <v>14</v>
      </c>
      <c r="AE57" s="10">
        <f ca="1">IF($AB57="","",VLOOKUP($AB57,Base,4,0))</f>
        <v>18</v>
      </c>
      <c r="AF57" s="9">
        <f t="shared" ca="1" si="48"/>
        <v>7</v>
      </c>
      <c r="AG57" s="16">
        <v>11</v>
      </c>
      <c r="AH57" s="10">
        <f ca="1">IF($AG57="","",VLOOKUP($AG57,Base,2,0))</f>
        <v>14</v>
      </c>
      <c r="AI57" s="10">
        <f ca="1">IF($AG57="","",VLOOKUP($AG57,Base,3,0))</f>
        <v>15</v>
      </c>
      <c r="AJ57" s="10">
        <f ca="1">IF($AG57="","",VLOOKUP($AG57,Base,4,0))</f>
        <v>19</v>
      </c>
      <c r="AK57" s="9">
        <f t="shared" ca="1" si="49"/>
        <v>7</v>
      </c>
      <c r="AL57" s="37"/>
      <c r="AM57" s="37"/>
      <c r="AN57" s="37"/>
      <c r="AO57" s="55"/>
      <c r="AP57" s="9">
        <f t="shared" si="50"/>
        <v>0</v>
      </c>
      <c r="AQ57" s="50"/>
      <c r="AR57" s="50"/>
      <c r="AS57" s="50"/>
      <c r="AT57" s="50"/>
      <c r="AU57" s="9">
        <f t="shared" si="51"/>
        <v>0</v>
      </c>
      <c r="AV57" s="13">
        <f t="shared" ca="1" si="53"/>
        <v>50.75</v>
      </c>
      <c r="AW57" s="14">
        <f ca="1">AV57/AV51</f>
        <v>0.17869718309859156</v>
      </c>
    </row>
    <row r="58" spans="1:49" ht="15.75">
      <c r="A58" s="6">
        <f t="shared" si="52"/>
        <v>6</v>
      </c>
      <c r="B58" s="6" t="s">
        <v>5</v>
      </c>
      <c r="C58" s="16">
        <v>10</v>
      </c>
      <c r="D58" s="16">
        <v>13</v>
      </c>
      <c r="E58" s="16">
        <v>14</v>
      </c>
      <c r="F58" s="16">
        <v>18</v>
      </c>
      <c r="G58" s="9">
        <f t="shared" si="43"/>
        <v>7</v>
      </c>
      <c r="H58" s="34"/>
      <c r="I58" s="34"/>
      <c r="J58" s="34"/>
      <c r="K58" s="34"/>
      <c r="L58" s="9">
        <f t="shared" si="44"/>
        <v>0</v>
      </c>
      <c r="M58" s="16">
        <v>11</v>
      </c>
      <c r="N58" s="10">
        <f ca="1">IF($M58="","",VLOOKUP($M58,Base,2,0))</f>
        <v>14</v>
      </c>
      <c r="O58" s="10">
        <f ca="1">IF($M58="","",VLOOKUP($M58,Base,3,0))</f>
        <v>15</v>
      </c>
      <c r="P58" s="10">
        <f ca="1">IF($M58="","",VLOOKUP($M58,Base,4,0))</f>
        <v>19</v>
      </c>
      <c r="Q58" s="9">
        <f t="shared" ca="1" si="45"/>
        <v>7</v>
      </c>
      <c r="R58" s="16">
        <v>11</v>
      </c>
      <c r="S58" s="10">
        <f ca="1">IF($R58="","",VLOOKUP($R58,Base,2,0))</f>
        <v>14</v>
      </c>
      <c r="T58" s="10">
        <f ca="1">IF($R58="","",VLOOKUP($R58,Base,3,0))</f>
        <v>15</v>
      </c>
      <c r="U58" s="10">
        <f ca="1">IF($R58="","",VLOOKUP($R58,Base,4,0))</f>
        <v>19</v>
      </c>
      <c r="V58" s="9">
        <f t="shared" ca="1" si="46"/>
        <v>7</v>
      </c>
      <c r="W58" s="34"/>
      <c r="X58" s="34"/>
      <c r="Y58" s="34"/>
      <c r="Z58" s="34"/>
      <c r="AA58" s="9">
        <f t="shared" si="47"/>
        <v>0</v>
      </c>
      <c r="AB58" s="16">
        <v>7</v>
      </c>
      <c r="AC58" s="10">
        <f ca="1">IF($AB58="","",VLOOKUP($AB58,Base,2,0))</f>
        <v>11</v>
      </c>
      <c r="AD58" s="10">
        <f ca="1">IF($AB58="","",VLOOKUP($AB58,Base,3,0))</f>
        <v>12</v>
      </c>
      <c r="AE58" s="10">
        <f ca="1">IF($AB58="","",VLOOKUP($AB58,Base,4,0))</f>
        <v>15</v>
      </c>
      <c r="AF58" s="9">
        <f t="shared" ca="1" si="48"/>
        <v>7</v>
      </c>
      <c r="AG58" s="16">
        <v>7</v>
      </c>
      <c r="AH58" s="10">
        <f ca="1">IF($AG58="","",VLOOKUP($AG58,Base,2,0))</f>
        <v>11</v>
      </c>
      <c r="AI58" s="10">
        <f ca="1">IF($AG58="","",VLOOKUP($AG58,Base,3,0))</f>
        <v>12</v>
      </c>
      <c r="AJ58" s="10">
        <f ca="1">IF($AG58="","",VLOOKUP($AG58,Base,4,0))</f>
        <v>15</v>
      </c>
      <c r="AK58" s="9">
        <f t="shared" ca="1" si="49"/>
        <v>7</v>
      </c>
      <c r="AL58" s="54">
        <v>10.5</v>
      </c>
      <c r="AM58" s="16">
        <v>14</v>
      </c>
      <c r="AN58" s="16">
        <v>15</v>
      </c>
      <c r="AO58" s="19">
        <v>19.75</v>
      </c>
      <c r="AP58" s="9">
        <f t="shared" si="50"/>
        <v>8.25</v>
      </c>
      <c r="AQ58" s="10">
        <v>12</v>
      </c>
      <c r="AR58" s="10">
        <v>14</v>
      </c>
      <c r="AS58" s="10">
        <v>15</v>
      </c>
      <c r="AT58" s="12">
        <v>19.75</v>
      </c>
      <c r="AU58" s="9">
        <f t="shared" si="51"/>
        <v>6.75</v>
      </c>
      <c r="AV58" s="13">
        <f t="shared" ca="1" si="53"/>
        <v>50</v>
      </c>
      <c r="AW58" s="14">
        <f ca="1">AV58/AV51</f>
        <v>0.176056338028169</v>
      </c>
    </row>
    <row r="59" spans="1:49" ht="15.75">
      <c r="A59" s="6">
        <f t="shared" si="52"/>
        <v>7</v>
      </c>
      <c r="B59" s="6" t="s">
        <v>6</v>
      </c>
      <c r="C59" s="41"/>
      <c r="D59" s="41"/>
      <c r="E59" s="41"/>
      <c r="F59" s="41"/>
      <c r="G59" s="9">
        <f t="shared" si="43"/>
        <v>0</v>
      </c>
      <c r="H59" s="41"/>
      <c r="I59" s="41"/>
      <c r="J59" s="41"/>
      <c r="K59" s="41"/>
      <c r="L59" s="9">
        <f t="shared" si="44"/>
        <v>0</v>
      </c>
      <c r="M59" s="41"/>
      <c r="N59" s="41"/>
      <c r="O59" s="41"/>
      <c r="P59" s="41"/>
      <c r="Q59" s="9">
        <f t="shared" si="45"/>
        <v>0</v>
      </c>
      <c r="R59" s="41"/>
      <c r="S59" s="41"/>
      <c r="T59" s="41"/>
      <c r="U59" s="41"/>
      <c r="V59" s="9">
        <f t="shared" si="46"/>
        <v>0</v>
      </c>
      <c r="W59" s="41"/>
      <c r="X59" s="41"/>
      <c r="Y59" s="41"/>
      <c r="Z59" s="41"/>
      <c r="AA59" s="9">
        <f t="shared" si="47"/>
        <v>0</v>
      </c>
      <c r="AB59" s="41"/>
      <c r="AC59" s="41"/>
      <c r="AD59" s="41"/>
      <c r="AE59" s="41"/>
      <c r="AF59" s="9">
        <f t="shared" si="48"/>
        <v>0</v>
      </c>
      <c r="AG59" s="18"/>
      <c r="AH59" s="18"/>
      <c r="AI59" s="18"/>
      <c r="AJ59" s="18"/>
      <c r="AK59" s="9">
        <f t="shared" si="49"/>
        <v>0</v>
      </c>
      <c r="AL59" s="45"/>
      <c r="AM59" s="45"/>
      <c r="AN59" s="45"/>
      <c r="AO59" s="45"/>
      <c r="AP59" s="9"/>
      <c r="AQ59" s="18"/>
      <c r="AR59" s="18"/>
      <c r="AS59" s="18"/>
      <c r="AT59" s="18"/>
      <c r="AU59" s="9">
        <f t="shared" si="51"/>
        <v>0</v>
      </c>
      <c r="AV59" s="13">
        <f t="shared" si="53"/>
        <v>0</v>
      </c>
      <c r="AW59" s="14">
        <f ca="1">AV59/AV51</f>
        <v>0</v>
      </c>
    </row>
    <row r="60" spans="1:49">
      <c r="A60" s="21"/>
      <c r="B60" s="21"/>
      <c r="C60" s="21"/>
      <c r="D60" s="21"/>
      <c r="E60" s="21"/>
      <c r="F60" s="21"/>
      <c r="G60" s="21"/>
      <c r="H60" s="21"/>
      <c r="I60" s="21"/>
      <c r="J60" s="21"/>
      <c r="K60" s="21"/>
      <c r="L60" s="21"/>
      <c r="M60" s="21"/>
      <c r="N60" s="21"/>
      <c r="O60" s="21"/>
      <c r="P60" s="21"/>
      <c r="Q60" s="21"/>
      <c r="R60" s="21"/>
      <c r="S60" s="21"/>
      <c r="T60" s="21"/>
      <c r="U60" s="21"/>
      <c r="V60" s="21"/>
      <c r="W60" s="21"/>
      <c r="X60" s="21"/>
      <c r="Y60" s="21"/>
      <c r="Z60" s="21"/>
      <c r="AA60" s="21"/>
      <c r="AB60" s="21"/>
      <c r="AC60" s="21"/>
      <c r="AD60" s="21"/>
      <c r="AE60" s="21"/>
      <c r="AF60" s="21"/>
      <c r="AG60" s="21"/>
      <c r="AH60" s="21"/>
      <c r="AI60" s="21"/>
      <c r="AJ60" s="21"/>
      <c r="AK60" s="21"/>
      <c r="AL60" s="21"/>
      <c r="AM60" s="21"/>
      <c r="AN60" s="21"/>
      <c r="AO60" s="21"/>
      <c r="AP60" s="21"/>
      <c r="AQ60" s="21"/>
      <c r="AR60" s="21"/>
      <c r="AS60" s="21"/>
      <c r="AT60" s="21"/>
      <c r="AU60" s="21"/>
      <c r="AV60" s="13" t="e">
        <f>AK60+AF60+AA60+V60+Q60+L60+G60+#REF!+#REF!+#REF!+AP60+AU60</f>
        <v>#REF!</v>
      </c>
      <c r="AW60" s="21"/>
    </row>
    <row r="61" spans="1:49">
      <c r="A61" s="21"/>
      <c r="B61" s="21"/>
      <c r="C61" s="21"/>
      <c r="D61" s="21"/>
      <c r="E61" s="21"/>
      <c r="F61" s="21"/>
      <c r="G61" s="21"/>
      <c r="H61" s="21"/>
      <c r="I61" s="21"/>
      <c r="J61" s="21"/>
      <c r="K61" s="21"/>
      <c r="L61" s="21"/>
      <c r="M61" s="21"/>
      <c r="N61" s="21"/>
      <c r="O61" s="21"/>
      <c r="P61" s="21"/>
      <c r="Q61" s="21"/>
      <c r="R61" s="21"/>
      <c r="S61" s="21"/>
      <c r="T61" s="21"/>
      <c r="U61" s="21"/>
      <c r="V61" s="21"/>
      <c r="W61" s="21"/>
      <c r="X61" s="21"/>
      <c r="Y61" s="21"/>
      <c r="Z61" s="21"/>
      <c r="AA61" s="21"/>
      <c r="AB61" s="21"/>
      <c r="AC61" s="21"/>
      <c r="AD61" s="21"/>
      <c r="AE61" s="21"/>
      <c r="AF61" s="21"/>
      <c r="AG61" s="21"/>
      <c r="AH61" s="21"/>
      <c r="AI61" s="21"/>
      <c r="AJ61" s="21"/>
      <c r="AK61" s="21"/>
      <c r="AL61" s="21"/>
      <c r="AM61" s="21"/>
      <c r="AN61" s="21"/>
      <c r="AO61" s="21"/>
      <c r="AP61" s="21"/>
      <c r="AQ61" s="21"/>
      <c r="AR61" s="21"/>
      <c r="AS61" s="21"/>
      <c r="AT61" s="21"/>
      <c r="AU61" s="21"/>
      <c r="AV61" s="21"/>
      <c r="AW61" s="21"/>
    </row>
    <row r="62" spans="1:49" ht="15.75">
      <c r="A62" s="24"/>
      <c r="B62" s="24"/>
      <c r="C62" s="25"/>
      <c r="D62" s="26"/>
      <c r="E62" s="26"/>
      <c r="F62" s="27"/>
      <c r="G62" s="28"/>
      <c r="H62" s="25"/>
      <c r="I62" s="26"/>
      <c r="J62" s="26"/>
      <c r="K62" s="27"/>
      <c r="L62" s="28"/>
      <c r="M62" s="25"/>
      <c r="N62" s="26"/>
      <c r="O62" s="26"/>
      <c r="P62" s="27"/>
      <c r="Q62" s="28"/>
      <c r="R62" s="25"/>
      <c r="S62" s="26"/>
      <c r="T62" s="26"/>
      <c r="U62" s="27"/>
      <c r="V62" s="28"/>
      <c r="W62" s="25"/>
      <c r="X62" s="26"/>
      <c r="Y62" s="26"/>
      <c r="Z62" s="27"/>
      <c r="AA62" s="28"/>
      <c r="AB62" s="25"/>
      <c r="AC62" s="26"/>
      <c r="AD62" s="26"/>
      <c r="AE62" s="27"/>
      <c r="AF62" s="28"/>
      <c r="AG62" s="25"/>
      <c r="AH62" s="26"/>
      <c r="AI62" s="26"/>
      <c r="AJ62" s="27"/>
      <c r="AK62" s="28"/>
      <c r="AL62" s="29"/>
      <c r="AM62" s="30"/>
      <c r="AN62" s="30"/>
      <c r="AO62" s="31"/>
      <c r="AP62" s="28"/>
      <c r="AQ62" s="29"/>
      <c r="AR62" s="30"/>
      <c r="AS62" s="30"/>
      <c r="AT62" s="31"/>
      <c r="AU62" s="28"/>
      <c r="AV62" s="32"/>
      <c r="AW62" s="33"/>
    </row>
    <row r="63" spans="1:49" ht="15" customHeight="1">
      <c r="C63" s="183" t="s">
        <v>28</v>
      </c>
      <c r="D63" s="184"/>
      <c r="E63" s="184"/>
      <c r="F63" s="185"/>
      <c r="H63" s="183" t="s">
        <v>28</v>
      </c>
      <c r="I63" s="192"/>
      <c r="J63" s="192"/>
      <c r="K63" s="193"/>
      <c r="M63" s="183" t="s">
        <v>28</v>
      </c>
      <c r="N63" s="192"/>
      <c r="O63" s="192"/>
      <c r="P63" s="193"/>
      <c r="R63" s="183" t="s">
        <v>28</v>
      </c>
      <c r="S63" s="192"/>
      <c r="T63" s="192"/>
      <c r="U63" s="193"/>
      <c r="W63" s="183" t="s">
        <v>28</v>
      </c>
      <c r="X63" s="192"/>
      <c r="Y63" s="192"/>
      <c r="Z63" s="193"/>
      <c r="AB63" s="183" t="s">
        <v>28</v>
      </c>
      <c r="AC63" s="192"/>
      <c r="AD63" s="192"/>
      <c r="AE63" s="193"/>
      <c r="AG63" s="183" t="s">
        <v>28</v>
      </c>
      <c r="AH63" s="192"/>
      <c r="AI63" s="192"/>
      <c r="AJ63" s="193"/>
      <c r="AL63" s="183" t="s">
        <v>28</v>
      </c>
      <c r="AM63" s="192"/>
      <c r="AN63" s="192"/>
      <c r="AO63" s="193"/>
      <c r="AQ63" s="183" t="s">
        <v>28</v>
      </c>
      <c r="AR63" s="192"/>
      <c r="AS63" s="192"/>
      <c r="AT63" s="193"/>
    </row>
    <row r="64" spans="1:49" ht="15" customHeight="1">
      <c r="C64" s="186"/>
      <c r="D64" s="187"/>
      <c r="E64" s="187"/>
      <c r="F64" s="188"/>
      <c r="H64" s="186"/>
      <c r="I64" s="187"/>
      <c r="J64" s="187"/>
      <c r="K64" s="188"/>
      <c r="M64" s="186"/>
      <c r="N64" s="187"/>
      <c r="O64" s="187"/>
      <c r="P64" s="188"/>
      <c r="R64" s="186"/>
      <c r="S64" s="187"/>
      <c r="T64" s="187"/>
      <c r="U64" s="188"/>
      <c r="W64" s="186"/>
      <c r="X64" s="187"/>
      <c r="Y64" s="187"/>
      <c r="Z64" s="188"/>
      <c r="AB64" s="186"/>
      <c r="AC64" s="187"/>
      <c r="AD64" s="187"/>
      <c r="AE64" s="188"/>
      <c r="AG64" s="186"/>
      <c r="AH64" s="187"/>
      <c r="AI64" s="187"/>
      <c r="AJ64" s="188"/>
      <c r="AL64" s="186"/>
      <c r="AM64" s="187"/>
      <c r="AN64" s="187"/>
      <c r="AO64" s="188"/>
      <c r="AQ64" s="186"/>
      <c r="AR64" s="187"/>
      <c r="AS64" s="187"/>
      <c r="AT64" s="188"/>
    </row>
    <row r="65" spans="3:46">
      <c r="C65" s="189"/>
      <c r="D65" s="190"/>
      <c r="E65" s="190"/>
      <c r="F65" s="191"/>
      <c r="H65" s="189"/>
      <c r="I65" s="190"/>
      <c r="J65" s="190"/>
      <c r="K65" s="191"/>
      <c r="M65" s="189"/>
      <c r="N65" s="190"/>
      <c r="O65" s="190"/>
      <c r="P65" s="191"/>
      <c r="R65" s="189"/>
      <c r="S65" s="190"/>
      <c r="T65" s="190"/>
      <c r="U65" s="191"/>
      <c r="W65" s="189"/>
      <c r="X65" s="190"/>
      <c r="Y65" s="190"/>
      <c r="Z65" s="191"/>
      <c r="AB65" s="189"/>
      <c r="AC65" s="190"/>
      <c r="AD65" s="190"/>
      <c r="AE65" s="191"/>
      <c r="AG65" s="189"/>
      <c r="AH65" s="190"/>
      <c r="AI65" s="190"/>
      <c r="AJ65" s="191"/>
      <c r="AL65" s="189"/>
      <c r="AM65" s="190"/>
      <c r="AN65" s="190"/>
      <c r="AO65" s="191"/>
      <c r="AQ65" s="189"/>
      <c r="AR65" s="190"/>
      <c r="AS65" s="190"/>
      <c r="AT65" s="191"/>
    </row>
  </sheetData>
  <mergeCells count="223">
    <mergeCell ref="C63:F65"/>
    <mergeCell ref="H63:K65"/>
    <mergeCell ref="M63:P65"/>
    <mergeCell ref="R63:U65"/>
    <mergeCell ref="W63:Z65"/>
    <mergeCell ref="AB63:AE65"/>
    <mergeCell ref="AG63:AJ65"/>
    <mergeCell ref="AL63:AO65"/>
    <mergeCell ref="AQ63:AT65"/>
    <mergeCell ref="B51:B52"/>
    <mergeCell ref="A51:A52"/>
    <mergeCell ref="J52:K52"/>
    <mergeCell ref="H52:I52"/>
    <mergeCell ref="E52:F52"/>
    <mergeCell ref="C52:D52"/>
    <mergeCell ref="AV51:AW52"/>
    <mergeCell ref="AU51:AU52"/>
    <mergeCell ref="AQ51:AS51"/>
    <mergeCell ref="AP51:AP52"/>
    <mergeCell ref="AL51:AN51"/>
    <mergeCell ref="AK51:AK52"/>
    <mergeCell ref="AG51:AI51"/>
    <mergeCell ref="AF51:AF52"/>
    <mergeCell ref="AB51:AD51"/>
    <mergeCell ref="AA51:AA52"/>
    <mergeCell ref="W51:Y51"/>
    <mergeCell ref="V51:V52"/>
    <mergeCell ref="R51:T51"/>
    <mergeCell ref="Q51:Q52"/>
    <mergeCell ref="M51:O51"/>
    <mergeCell ref="L51:L52"/>
    <mergeCell ref="H51:J51"/>
    <mergeCell ref="G51:G52"/>
    <mergeCell ref="C51:E51"/>
    <mergeCell ref="AG52:AH52"/>
    <mergeCell ref="AD52:AE52"/>
    <mergeCell ref="AB52:AC52"/>
    <mergeCell ref="Y52:Z52"/>
    <mergeCell ref="W52:X52"/>
    <mergeCell ref="T52:U52"/>
    <mergeCell ref="R52:S52"/>
    <mergeCell ref="O52:P52"/>
    <mergeCell ref="M52:N52"/>
    <mergeCell ref="AS52:AT52"/>
    <mergeCell ref="AQ52:AR52"/>
    <mergeCell ref="AN52:AO52"/>
    <mergeCell ref="AL52:AM52"/>
    <mergeCell ref="AK41:AK42"/>
    <mergeCell ref="AL10:AN10"/>
    <mergeCell ref="AQ10:AS10"/>
    <mergeCell ref="AL11:AN11"/>
    <mergeCell ref="AP11:AP12"/>
    <mergeCell ref="AQ11:AS11"/>
    <mergeCell ref="AL41:AN41"/>
    <mergeCell ref="AP41:AP42"/>
    <mergeCell ref="AQ41:AS41"/>
    <mergeCell ref="AK31:AK32"/>
    <mergeCell ref="AK11:AK12"/>
    <mergeCell ref="AL42:AM42"/>
    <mergeCell ref="AN42:AO42"/>
    <mergeCell ref="AQ42:AR42"/>
    <mergeCell ref="AS42:AT42"/>
    <mergeCell ref="AL22:AM22"/>
    <mergeCell ref="AN22:AO22"/>
    <mergeCell ref="AQ22:AR22"/>
    <mergeCell ref="AS22:AT22"/>
    <mergeCell ref="T42:U42"/>
    <mergeCell ref="AU11:AU12"/>
    <mergeCell ref="AV11:AW12"/>
    <mergeCell ref="AL12:AM12"/>
    <mergeCell ref="AN12:AO12"/>
    <mergeCell ref="AQ12:AR12"/>
    <mergeCell ref="AS12:AT12"/>
    <mergeCell ref="AV21:AW22"/>
    <mergeCell ref="AL31:AN31"/>
    <mergeCell ref="AP31:AP32"/>
    <mergeCell ref="AQ31:AS31"/>
    <mergeCell ref="AU31:AU32"/>
    <mergeCell ref="AV31:AW32"/>
    <mergeCell ref="AL32:AM32"/>
    <mergeCell ref="AN32:AO32"/>
    <mergeCell ref="AQ32:AR32"/>
    <mergeCell ref="AS32:AT32"/>
    <mergeCell ref="AL21:AN21"/>
    <mergeCell ref="AP21:AP22"/>
    <mergeCell ref="AQ21:AS21"/>
    <mergeCell ref="AV41:AW42"/>
    <mergeCell ref="AU21:AU22"/>
    <mergeCell ref="AU41:AU42"/>
    <mergeCell ref="V31:V32"/>
    <mergeCell ref="AI52:AJ52"/>
    <mergeCell ref="B41:B42"/>
    <mergeCell ref="C41:E41"/>
    <mergeCell ref="C42:D42"/>
    <mergeCell ref="E42:F42"/>
    <mergeCell ref="H42:I42"/>
    <mergeCell ref="J42:K42"/>
    <mergeCell ref="M42:N42"/>
    <mergeCell ref="O42:P42"/>
    <mergeCell ref="W42:X42"/>
    <mergeCell ref="Y42:Z42"/>
    <mergeCell ref="AB42:AC42"/>
    <mergeCell ref="AD42:AE42"/>
    <mergeCell ref="AG42:AH42"/>
    <mergeCell ref="AI42:AJ42"/>
    <mergeCell ref="AF41:AF42"/>
    <mergeCell ref="AG41:AI41"/>
    <mergeCell ref="Q41:Q42"/>
    <mergeCell ref="R41:T41"/>
    <mergeCell ref="V41:V42"/>
    <mergeCell ref="W41:Y41"/>
    <mergeCell ref="AA41:AA42"/>
    <mergeCell ref="AB41:AD41"/>
    <mergeCell ref="R42:S42"/>
    <mergeCell ref="A11:A12"/>
    <mergeCell ref="A21:A22"/>
    <mergeCell ref="A31:A32"/>
    <mergeCell ref="A41:A42"/>
    <mergeCell ref="G41:G42"/>
    <mergeCell ref="H41:J41"/>
    <mergeCell ref="L41:L42"/>
    <mergeCell ref="M41:O41"/>
    <mergeCell ref="C32:D32"/>
    <mergeCell ref="E32:F32"/>
    <mergeCell ref="H32:I32"/>
    <mergeCell ref="J32:K32"/>
    <mergeCell ref="M32:N32"/>
    <mergeCell ref="O32:P32"/>
    <mergeCell ref="B31:B32"/>
    <mergeCell ref="C31:E31"/>
    <mergeCell ref="G31:G32"/>
    <mergeCell ref="H31:J31"/>
    <mergeCell ref="L31:L32"/>
    <mergeCell ref="M31:O31"/>
    <mergeCell ref="B11:B12"/>
    <mergeCell ref="C11:E11"/>
    <mergeCell ref="G11:G12"/>
    <mergeCell ref="H11:J11"/>
    <mergeCell ref="W31:Y31"/>
    <mergeCell ref="AA31:AA32"/>
    <mergeCell ref="AB31:AD31"/>
    <mergeCell ref="AF31:AF32"/>
    <mergeCell ref="AG31:AI31"/>
    <mergeCell ref="W32:X32"/>
    <mergeCell ref="Y32:Z32"/>
    <mergeCell ref="AB32:AC32"/>
    <mergeCell ref="AD32:AE32"/>
    <mergeCell ref="AG32:AH32"/>
    <mergeCell ref="AI32:AJ32"/>
    <mergeCell ref="Q31:Q32"/>
    <mergeCell ref="R31:T31"/>
    <mergeCell ref="AB22:AC22"/>
    <mergeCell ref="W22:X22"/>
    <mergeCell ref="B21:B22"/>
    <mergeCell ref="C21:E21"/>
    <mergeCell ref="G21:G22"/>
    <mergeCell ref="H21:J21"/>
    <mergeCell ref="L21:L22"/>
    <mergeCell ref="R32:S32"/>
    <mergeCell ref="T32:U32"/>
    <mergeCell ref="Q21:Q22"/>
    <mergeCell ref="R21:T21"/>
    <mergeCell ref="V21:V22"/>
    <mergeCell ref="W21:Y21"/>
    <mergeCell ref="AA21:AA22"/>
    <mergeCell ref="AB21:AD21"/>
    <mergeCell ref="R22:S22"/>
    <mergeCell ref="C22:D22"/>
    <mergeCell ref="E22:F22"/>
    <mergeCell ref="H22:I22"/>
    <mergeCell ref="J22:K22"/>
    <mergeCell ref="M22:N22"/>
    <mergeCell ref="O22:P22"/>
    <mergeCell ref="AF21:AF22"/>
    <mergeCell ref="AG21:AI21"/>
    <mergeCell ref="AK21:AK22"/>
    <mergeCell ref="M21:O21"/>
    <mergeCell ref="T22:U22"/>
    <mergeCell ref="Y22:Z22"/>
    <mergeCell ref="AD22:AE22"/>
    <mergeCell ref="AG22:AH22"/>
    <mergeCell ref="AI22:AJ22"/>
    <mergeCell ref="L11:L12"/>
    <mergeCell ref="M11:O11"/>
    <mergeCell ref="Q11:Q12"/>
    <mergeCell ref="R11:T11"/>
    <mergeCell ref="I2:V3"/>
    <mergeCell ref="I4:V5"/>
    <mergeCell ref="C10:E10"/>
    <mergeCell ref="H10:J10"/>
    <mergeCell ref="M10:O10"/>
    <mergeCell ref="R10:T10"/>
    <mergeCell ref="C12:D12"/>
    <mergeCell ref="E12:F12"/>
    <mergeCell ref="H12:I12"/>
    <mergeCell ref="J12:K12"/>
    <mergeCell ref="M12:N12"/>
    <mergeCell ref="O12:P12"/>
    <mergeCell ref="R12:S12"/>
    <mergeCell ref="T12:U12"/>
    <mergeCell ref="V11:V12"/>
    <mergeCell ref="W11:Y11"/>
    <mergeCell ref="AA11:AA12"/>
    <mergeCell ref="AB11:AD11"/>
    <mergeCell ref="AF11:AF12"/>
    <mergeCell ref="AG11:AI11"/>
    <mergeCell ref="W12:X12"/>
    <mergeCell ref="Y12:Z12"/>
    <mergeCell ref="AB12:AC12"/>
    <mergeCell ref="AD12:AE12"/>
    <mergeCell ref="AG12:AH12"/>
    <mergeCell ref="AI12:AJ12"/>
    <mergeCell ref="X2:AB3"/>
    <mergeCell ref="AC2:AK3"/>
    <mergeCell ref="X4:AB5"/>
    <mergeCell ref="AC4:AK5"/>
    <mergeCell ref="AM2:AP2"/>
    <mergeCell ref="AM3:AP3"/>
    <mergeCell ref="AM4:AP4"/>
    <mergeCell ref="W10:Y10"/>
    <mergeCell ref="AB10:AD10"/>
    <mergeCell ref="AG10:AI10"/>
    <mergeCell ref="AM5:AP5"/>
  </mergeCells>
  <conditionalFormatting sqref="AB23:AB25 AC25:AE25">
    <cfRule type="cellIs" dxfId="284" priority="594" stopIfTrue="1" operator="lessThan">
      <formula>9.5</formula>
    </cfRule>
  </conditionalFormatting>
  <conditionalFormatting sqref="AB15">
    <cfRule type="cellIs" dxfId="283" priority="596" stopIfTrue="1" operator="lessThan">
      <formula>9.5</formula>
    </cfRule>
  </conditionalFormatting>
  <conditionalFormatting sqref="AL51:AO51 AQ51:AT51">
    <cfRule type="cellIs" dxfId="282" priority="604" stopIfTrue="1" operator="lessThan">
      <formula>9.5</formula>
    </cfRule>
  </conditionalFormatting>
  <conditionalFormatting sqref="C17:F18 AB18 H25:H26 C23:F25 C13:F13 H28 H38 AG23 R13 R36 AB43 M16:M18 R16 M36:M38 C15:F15 D14:F14 AG26:AG28 C27:F28 W25:W27 R38 AB33 AG36:AG38 AB35 H13:K13 I14:K17 H33:H36 AB13:AB14 AB23:AB28 AC25:AE25 AG15:AG18 AH15:AJ15 AH26:AJ26 AG33:AG34">
    <cfRule type="cellIs" dxfId="281" priority="592" stopIfTrue="1" operator="lessThan">
      <formula>9.5</formula>
    </cfRule>
  </conditionalFormatting>
  <conditionalFormatting sqref="AB15">
    <cfRule type="cellIs" dxfId="280" priority="597" stopIfTrue="1" operator="equal">
      <formula>19.75</formula>
    </cfRule>
  </conditionalFormatting>
  <conditionalFormatting sqref="C17:F18 AB18 H25:H26 AL51:AO51 AQ51:AT51 C23:F25 C13:F13 H28 H38 AG23 R13 R36 AB43 M16:M18 R16 M36:M38 C15:F15 D14:F14 AG26:AG28 C27:F28 W25:W27 R38 AB33 AG36:AG38 AB35 H13:K13 I14:K17 H33:H36 AB13:AB14 AB23:AB28 AC25:AE25 AG15:AG18 AH15:AJ15 AH26:AJ26 AG33:AG34">
    <cfRule type="cellIs" dxfId="279" priority="593" stopIfTrue="1" operator="equal">
      <formula>19.75</formula>
    </cfRule>
  </conditionalFormatting>
  <conditionalFormatting sqref="W24">
    <cfRule type="cellIs" dxfId="278" priority="564" stopIfTrue="1" operator="lessThan">
      <formula>9.5</formula>
    </cfRule>
  </conditionalFormatting>
  <conditionalFormatting sqref="W24">
    <cfRule type="cellIs" dxfId="277" priority="565" stopIfTrue="1" operator="equal">
      <formula>19.75</formula>
    </cfRule>
  </conditionalFormatting>
  <conditionalFormatting sqref="AG13">
    <cfRule type="cellIs" dxfId="11" priority="554" stopIfTrue="1" operator="lessThan">
      <formula>9.5</formula>
    </cfRule>
  </conditionalFormatting>
  <conditionalFormatting sqref="AG13">
    <cfRule type="cellIs" dxfId="10" priority="555" stopIfTrue="1" operator="equal">
      <formula>19.75</formula>
    </cfRule>
  </conditionalFormatting>
  <conditionalFormatting sqref="AB45:AB47">
    <cfRule type="cellIs" dxfId="276" priority="546" stopIfTrue="1" operator="lessThan">
      <formula>9.5</formula>
    </cfRule>
  </conditionalFormatting>
  <conditionalFormatting sqref="AB45:AB47">
    <cfRule type="cellIs" dxfId="275" priority="547" stopIfTrue="1" operator="equal">
      <formula>19.75</formula>
    </cfRule>
  </conditionalFormatting>
  <conditionalFormatting sqref="H45:H46">
    <cfRule type="cellIs" dxfId="274" priority="522" stopIfTrue="1" operator="lessThan">
      <formula>9.5</formula>
    </cfRule>
  </conditionalFormatting>
  <conditionalFormatting sqref="H45:H46">
    <cfRule type="cellIs" dxfId="273" priority="523" stopIfTrue="1" operator="equal">
      <formula>19.75</formula>
    </cfRule>
  </conditionalFormatting>
  <conditionalFormatting sqref="M46 M48">
    <cfRule type="cellIs" dxfId="272" priority="520" stopIfTrue="1" operator="lessThan">
      <formula>9.5</formula>
    </cfRule>
  </conditionalFormatting>
  <conditionalFormatting sqref="M46 M48">
    <cfRule type="cellIs" dxfId="271" priority="521" stopIfTrue="1" operator="equal">
      <formula>19.75</formula>
    </cfRule>
  </conditionalFormatting>
  <conditionalFormatting sqref="R46 R48">
    <cfRule type="cellIs" dxfId="270" priority="512" stopIfTrue="1" operator="lessThan">
      <formula>9.5</formula>
    </cfRule>
  </conditionalFormatting>
  <conditionalFormatting sqref="R46 R48">
    <cfRule type="cellIs" dxfId="269" priority="513" stopIfTrue="1" operator="equal">
      <formula>19.75</formula>
    </cfRule>
  </conditionalFormatting>
  <conditionalFormatting sqref="AG46:AG47 AG43">
    <cfRule type="cellIs" dxfId="267" priority="501" stopIfTrue="1" operator="lessThan">
      <formula>9.5</formula>
    </cfRule>
  </conditionalFormatting>
  <conditionalFormatting sqref="AG46:AG47 AG43">
    <cfRule type="cellIs" dxfId="266" priority="502" stopIfTrue="1" operator="equal">
      <formula>19.75</formula>
    </cfRule>
  </conditionalFormatting>
  <conditionalFormatting sqref="M14:M15">
    <cfRule type="cellIs" dxfId="265" priority="481" stopIfTrue="1" operator="lessThan">
      <formula>9.5</formula>
    </cfRule>
  </conditionalFormatting>
  <conditionalFormatting sqref="M14:M15">
    <cfRule type="cellIs" dxfId="264" priority="482" stopIfTrue="1" operator="equal">
      <formula>19.75</formula>
    </cfRule>
  </conditionalFormatting>
  <conditionalFormatting sqref="AG45">
    <cfRule type="cellIs" dxfId="263" priority="461" stopIfTrue="1" operator="lessThan">
      <formula>9.5</formula>
    </cfRule>
  </conditionalFormatting>
  <conditionalFormatting sqref="AG45">
    <cfRule type="cellIs" dxfId="262" priority="462" stopIfTrue="1" operator="equal">
      <formula>19.75</formula>
    </cfRule>
  </conditionalFormatting>
  <conditionalFormatting sqref="H48">
    <cfRule type="cellIs" dxfId="259" priority="449" stopIfTrue="1" operator="lessThan">
      <formula>9.5</formula>
    </cfRule>
  </conditionalFormatting>
  <conditionalFormatting sqref="H48">
    <cfRule type="cellIs" dxfId="258" priority="450" stopIfTrue="1" operator="equal">
      <formula>19.75</formula>
    </cfRule>
  </conditionalFormatting>
  <conditionalFormatting sqref="H47:K47">
    <cfRule type="cellIs" dxfId="257" priority="451" stopIfTrue="1" operator="lessThan">
      <formula>9.5</formula>
    </cfRule>
  </conditionalFormatting>
  <conditionalFormatting sqref="H47:K47">
    <cfRule type="cellIs" dxfId="256" priority="452" stopIfTrue="1" operator="equal">
      <formula>19.75</formula>
    </cfRule>
  </conditionalFormatting>
  <conditionalFormatting sqref="R33">
    <cfRule type="cellIs" dxfId="255" priority="443" stopIfTrue="1" operator="lessThan">
      <formula>9.5</formula>
    </cfRule>
  </conditionalFormatting>
  <conditionalFormatting sqref="R33">
    <cfRule type="cellIs" dxfId="254" priority="444" stopIfTrue="1" operator="equal">
      <formula>19.75</formula>
    </cfRule>
  </conditionalFormatting>
  <conditionalFormatting sqref="W13 W15 W17:W18">
    <cfRule type="cellIs" dxfId="33" priority="433" stopIfTrue="1" operator="lessThan">
      <formula>9.5</formula>
    </cfRule>
  </conditionalFormatting>
  <conditionalFormatting sqref="W13 W15 W17:W18">
    <cfRule type="cellIs" dxfId="32" priority="434" stopIfTrue="1" operator="equal">
      <formula>19.75</formula>
    </cfRule>
  </conditionalFormatting>
  <conditionalFormatting sqref="W14">
    <cfRule type="cellIs" dxfId="253" priority="431" stopIfTrue="1" operator="lessThan">
      <formula>9.5</formula>
    </cfRule>
  </conditionalFormatting>
  <conditionalFormatting sqref="W14">
    <cfRule type="cellIs" dxfId="252" priority="432" stopIfTrue="1" operator="equal">
      <formula>19.75</formula>
    </cfRule>
  </conditionalFormatting>
  <conditionalFormatting sqref="AQ17:AT17">
    <cfRule type="cellIs" dxfId="251" priority="417" stopIfTrue="1" operator="lessThan">
      <formula>9.5</formula>
    </cfRule>
  </conditionalFormatting>
  <conditionalFormatting sqref="AQ17:AT17">
    <cfRule type="cellIs" dxfId="250" priority="418" stopIfTrue="1" operator="equal">
      <formula>19.75</formula>
    </cfRule>
  </conditionalFormatting>
  <conditionalFormatting sqref="AQ27:AT27">
    <cfRule type="cellIs" dxfId="249" priority="415" stopIfTrue="1" operator="lessThan">
      <formula>9.5</formula>
    </cfRule>
  </conditionalFormatting>
  <conditionalFormatting sqref="AQ27:AT27">
    <cfRule type="cellIs" dxfId="248" priority="416" stopIfTrue="1" operator="equal">
      <formula>19.75</formula>
    </cfRule>
  </conditionalFormatting>
  <conditionalFormatting sqref="AQ47:AT47">
    <cfRule type="cellIs" dxfId="247" priority="411" stopIfTrue="1" operator="lessThan">
      <formula>9.5</formula>
    </cfRule>
  </conditionalFormatting>
  <conditionalFormatting sqref="AQ47:AT47">
    <cfRule type="cellIs" dxfId="246" priority="412" stopIfTrue="1" operator="equal">
      <formula>19.75</formula>
    </cfRule>
  </conditionalFormatting>
  <conditionalFormatting sqref="C14">
    <cfRule type="cellIs" dxfId="245" priority="409" stopIfTrue="1" operator="lessThan">
      <formula>9.5</formula>
    </cfRule>
  </conditionalFormatting>
  <conditionalFormatting sqref="C14">
    <cfRule type="cellIs" dxfId="244" priority="410" stopIfTrue="1" operator="equal">
      <formula>19.75</formula>
    </cfRule>
  </conditionalFormatting>
  <conditionalFormatting sqref="AG44">
    <cfRule type="cellIs" dxfId="243" priority="399" stopIfTrue="1" operator="lessThan">
      <formula>9.5</formula>
    </cfRule>
  </conditionalFormatting>
  <conditionalFormatting sqref="AG44">
    <cfRule type="cellIs" dxfId="242" priority="400" stopIfTrue="1" operator="equal">
      <formula>19.75</formula>
    </cfRule>
  </conditionalFormatting>
  <conditionalFormatting sqref="W33 W37:W38 W35">
    <cfRule type="cellIs" dxfId="241" priority="397" stopIfTrue="1" operator="lessThan">
      <formula>9.5</formula>
    </cfRule>
  </conditionalFormatting>
  <conditionalFormatting sqref="W33 W37:W38 W35">
    <cfRule type="cellIs" dxfId="240" priority="398" stopIfTrue="1" operator="equal">
      <formula>19.75</formula>
    </cfRule>
  </conditionalFormatting>
  <conditionalFormatting sqref="W43 W45:W48 X46:Z46">
    <cfRule type="cellIs" dxfId="239" priority="393" stopIfTrue="1" operator="lessThan">
      <formula>9.5</formula>
    </cfRule>
  </conditionalFormatting>
  <conditionalFormatting sqref="W43 W45:W48 X46:Z46">
    <cfRule type="cellIs" dxfId="238" priority="394" stopIfTrue="1" operator="equal">
      <formula>19.75</formula>
    </cfRule>
  </conditionalFormatting>
  <conditionalFormatting sqref="W34">
    <cfRule type="cellIs" dxfId="237" priority="381" stopIfTrue="1" operator="lessThan">
      <formula>9.5</formula>
    </cfRule>
  </conditionalFormatting>
  <conditionalFormatting sqref="W34">
    <cfRule type="cellIs" dxfId="236" priority="382" stopIfTrue="1" operator="equal">
      <formula>19.75</formula>
    </cfRule>
  </conditionalFormatting>
  <conditionalFormatting sqref="W44">
    <cfRule type="cellIs" dxfId="235" priority="379" stopIfTrue="1" operator="lessThan">
      <formula>9.5</formula>
    </cfRule>
  </conditionalFormatting>
  <conditionalFormatting sqref="W44">
    <cfRule type="cellIs" dxfId="234" priority="380" stopIfTrue="1" operator="equal">
      <formula>19.75</formula>
    </cfRule>
  </conditionalFormatting>
  <conditionalFormatting sqref="R47">
    <cfRule type="cellIs" dxfId="233" priority="375" stopIfTrue="1" operator="lessThan">
      <formula>9.5</formula>
    </cfRule>
  </conditionalFormatting>
  <conditionalFormatting sqref="R47">
    <cfRule type="cellIs" dxfId="232" priority="376" stopIfTrue="1" operator="equal">
      <formula>19.75</formula>
    </cfRule>
  </conditionalFormatting>
  <conditionalFormatting sqref="M43">
    <cfRule type="cellIs" dxfId="231" priority="373" stopIfTrue="1" operator="lessThan">
      <formula>9.5</formula>
    </cfRule>
  </conditionalFormatting>
  <conditionalFormatting sqref="M43">
    <cfRule type="cellIs" dxfId="230" priority="374" stopIfTrue="1" operator="equal">
      <formula>19.75</formula>
    </cfRule>
  </conditionalFormatting>
  <conditionalFormatting sqref="AQ26:AT26">
    <cfRule type="cellIs" dxfId="229" priority="365" stopIfTrue="1" operator="lessThan">
      <formula>9.5</formula>
    </cfRule>
  </conditionalFormatting>
  <conditionalFormatting sqref="AQ26:AT26">
    <cfRule type="cellIs" dxfId="228" priority="366" stopIfTrue="1" operator="equal">
      <formula>19.75</formula>
    </cfRule>
  </conditionalFormatting>
  <conditionalFormatting sqref="C38:F38 C33:F33 C35:F35 D34:F34 C37:E37">
    <cfRule type="cellIs" dxfId="227" priority="363" stopIfTrue="1" operator="lessThan">
      <formula>9.5</formula>
    </cfRule>
  </conditionalFormatting>
  <conditionalFormatting sqref="C38:F38 C33:F33 C35:F35 D34:F34 C37:E37">
    <cfRule type="cellIs" dxfId="226" priority="364" stopIfTrue="1" operator="equal">
      <formula>19.75</formula>
    </cfRule>
  </conditionalFormatting>
  <conditionalFormatting sqref="C34">
    <cfRule type="cellIs" dxfId="225" priority="361" stopIfTrue="1" operator="lessThan">
      <formula>9.5</formula>
    </cfRule>
  </conditionalFormatting>
  <conditionalFormatting sqref="C34">
    <cfRule type="cellIs" dxfId="224" priority="362" stopIfTrue="1" operator="equal">
      <formula>19.75</formula>
    </cfRule>
  </conditionalFormatting>
  <conditionalFormatting sqref="C48:F48 C43:F45 C47:E47">
    <cfRule type="cellIs" dxfId="223" priority="359" stopIfTrue="1" operator="lessThan">
      <formula>9.5</formula>
    </cfRule>
  </conditionalFormatting>
  <conditionalFormatting sqref="C48:F48 C43:F45 C47:E47">
    <cfRule type="cellIs" dxfId="222" priority="360" stopIfTrue="1" operator="equal">
      <formula>19.75</formula>
    </cfRule>
  </conditionalFormatting>
  <conditionalFormatting sqref="AQ37">
    <cfRule type="cellIs" dxfId="221" priority="355" stopIfTrue="1" operator="lessThan">
      <formula>9.5</formula>
    </cfRule>
  </conditionalFormatting>
  <conditionalFormatting sqref="AQ37">
    <cfRule type="cellIs" dxfId="220" priority="356" stopIfTrue="1" operator="equal">
      <formula>19.75</formula>
    </cfRule>
  </conditionalFormatting>
  <conditionalFormatting sqref="R43:U43">
    <cfRule type="cellIs" dxfId="219" priority="353" stopIfTrue="1" operator="lessThan">
      <formula>9.5</formula>
    </cfRule>
  </conditionalFormatting>
  <conditionalFormatting sqref="R43:U43">
    <cfRule type="cellIs" dxfId="218" priority="354" stopIfTrue="1" operator="equal">
      <formula>19.75</formula>
    </cfRule>
  </conditionalFormatting>
  <conditionalFormatting sqref="AQ48">
    <cfRule type="cellIs" dxfId="217" priority="351" stopIfTrue="1" operator="lessThan">
      <formula>9.5</formula>
    </cfRule>
  </conditionalFormatting>
  <conditionalFormatting sqref="AQ48">
    <cfRule type="cellIs" dxfId="216" priority="352" stopIfTrue="1" operator="equal">
      <formula>19.75</formula>
    </cfRule>
  </conditionalFormatting>
  <conditionalFormatting sqref="AB16">
    <cfRule type="cellIs" dxfId="215" priority="349" stopIfTrue="1" operator="lessThan">
      <formula>9.5</formula>
    </cfRule>
  </conditionalFormatting>
  <conditionalFormatting sqref="AB16">
    <cfRule type="cellIs" dxfId="214" priority="350" stopIfTrue="1" operator="equal">
      <formula>19.75</formula>
    </cfRule>
  </conditionalFormatting>
  <conditionalFormatting sqref="H23">
    <cfRule type="cellIs" dxfId="213" priority="347" stopIfTrue="1" operator="lessThan">
      <formula>9.5</formula>
    </cfRule>
  </conditionalFormatting>
  <conditionalFormatting sqref="H23">
    <cfRule type="cellIs" dxfId="212" priority="348" stopIfTrue="1" operator="equal">
      <formula>19.75</formula>
    </cfRule>
  </conditionalFormatting>
  <conditionalFormatting sqref="AL62:AO62 AQ62:AT62">
    <cfRule type="cellIs" dxfId="211" priority="346" stopIfTrue="1" operator="lessThan">
      <formula>9.5</formula>
    </cfRule>
  </conditionalFormatting>
  <conditionalFormatting sqref="AB53">
    <cfRule type="cellIs" dxfId="210" priority="344" stopIfTrue="1" operator="lessThan">
      <formula>9.5</formula>
    </cfRule>
  </conditionalFormatting>
  <conditionalFormatting sqref="AL62:AO62 AQ62:AT62 AB53">
    <cfRule type="cellIs" dxfId="209" priority="345" stopIfTrue="1" operator="equal">
      <formula>19.75</formula>
    </cfRule>
  </conditionalFormatting>
  <conditionalFormatting sqref="AB55:AB58">
    <cfRule type="cellIs" dxfId="208" priority="342" stopIfTrue="1" operator="lessThan">
      <formula>9.5</formula>
    </cfRule>
  </conditionalFormatting>
  <conditionalFormatting sqref="AB55:AB58">
    <cfRule type="cellIs" dxfId="207" priority="343" stopIfTrue="1" operator="equal">
      <formula>19.75</formula>
    </cfRule>
  </conditionalFormatting>
  <conditionalFormatting sqref="H54:H55">
    <cfRule type="cellIs" dxfId="206" priority="340" stopIfTrue="1" operator="lessThan">
      <formula>9.5</formula>
    </cfRule>
  </conditionalFormatting>
  <conditionalFormatting sqref="H54:H55">
    <cfRule type="cellIs" dxfId="205" priority="341" stopIfTrue="1" operator="equal">
      <formula>19.75</formula>
    </cfRule>
  </conditionalFormatting>
  <conditionalFormatting sqref="M58">
    <cfRule type="cellIs" dxfId="204" priority="338" stopIfTrue="1" operator="lessThan">
      <formula>9.5</formula>
    </cfRule>
  </conditionalFormatting>
  <conditionalFormatting sqref="M58">
    <cfRule type="cellIs" dxfId="203" priority="339" stopIfTrue="1" operator="equal">
      <formula>19.75</formula>
    </cfRule>
  </conditionalFormatting>
  <conditionalFormatting sqref="AG54">
    <cfRule type="cellIs" dxfId="202" priority="335" stopIfTrue="1" operator="lessThan">
      <formula>9.5</formula>
    </cfRule>
  </conditionalFormatting>
  <conditionalFormatting sqref="AG57:AG58 AG53:AG54">
    <cfRule type="cellIs" dxfId="201" priority="333" stopIfTrue="1" operator="lessThan">
      <formula>9.5</formula>
    </cfRule>
  </conditionalFormatting>
  <conditionalFormatting sqref="AG57:AG58 AG53:AG54">
    <cfRule type="cellIs" dxfId="200" priority="334" stopIfTrue="1" operator="equal">
      <formula>19.75</formula>
    </cfRule>
  </conditionalFormatting>
  <conditionalFormatting sqref="AG55:AJ55">
    <cfRule type="cellIs" dxfId="199" priority="327" stopIfTrue="1" operator="lessThan">
      <formula>9.5</formula>
    </cfRule>
  </conditionalFormatting>
  <conditionalFormatting sqref="AG55:AJ55">
    <cfRule type="cellIs" dxfId="198" priority="328" stopIfTrue="1" operator="equal">
      <formula>19.75</formula>
    </cfRule>
  </conditionalFormatting>
  <conditionalFormatting sqref="AQ57:AT57">
    <cfRule type="cellIs" dxfId="197" priority="319" stopIfTrue="1" operator="lessThan">
      <formula>9.5</formula>
    </cfRule>
  </conditionalFormatting>
  <conditionalFormatting sqref="AQ57:AT57">
    <cfRule type="cellIs" dxfId="196" priority="320" stopIfTrue="1" operator="equal">
      <formula>19.75</formula>
    </cfRule>
  </conditionalFormatting>
  <conditionalFormatting sqref="W55:W57">
    <cfRule type="cellIs" dxfId="195" priority="313" stopIfTrue="1" operator="lessThan">
      <formula>9.5</formula>
    </cfRule>
  </conditionalFormatting>
  <conditionalFormatting sqref="W55:W57">
    <cfRule type="cellIs" dxfId="194" priority="314" stopIfTrue="1" operator="equal">
      <formula>19.75</formula>
    </cfRule>
  </conditionalFormatting>
  <conditionalFormatting sqref="C53:F53 E54:F54 C55:F58">
    <cfRule type="cellIs" dxfId="193" priority="305" stopIfTrue="1" operator="lessThan">
      <formula>9.5</formula>
    </cfRule>
  </conditionalFormatting>
  <conditionalFormatting sqref="C53:F53 E54:F54 C55:F58">
    <cfRule type="cellIs" dxfId="192" priority="306" stopIfTrue="1" operator="equal">
      <formula>19.75</formula>
    </cfRule>
  </conditionalFormatting>
  <conditionalFormatting sqref="C54">
    <cfRule type="cellIs" dxfId="191" priority="299" stopIfTrue="1" operator="lessThan">
      <formula>9.5</formula>
    </cfRule>
  </conditionalFormatting>
  <conditionalFormatting sqref="C54">
    <cfRule type="cellIs" dxfId="190" priority="300" stopIfTrue="1" operator="equal">
      <formula>19.75</formula>
    </cfRule>
  </conditionalFormatting>
  <conditionalFormatting sqref="F37">
    <cfRule type="cellIs" dxfId="189" priority="289" stopIfTrue="1" operator="lessThan">
      <formula>9.5</formula>
    </cfRule>
  </conditionalFormatting>
  <conditionalFormatting sqref="F37">
    <cfRule type="cellIs" dxfId="188" priority="290" stopIfTrue="1" operator="equal">
      <formula>19.75</formula>
    </cfRule>
  </conditionalFormatting>
  <conditionalFormatting sqref="F47">
    <cfRule type="cellIs" dxfId="187" priority="287" stopIfTrue="1" operator="lessThan">
      <formula>9.5</formula>
    </cfRule>
  </conditionalFormatting>
  <conditionalFormatting sqref="F47">
    <cfRule type="cellIs" dxfId="186" priority="288" stopIfTrue="1" operator="equal">
      <formula>19.75</formula>
    </cfRule>
  </conditionalFormatting>
  <conditionalFormatting sqref="W16:Z16">
    <cfRule type="cellIs" dxfId="185" priority="283" stopIfTrue="1" operator="lessThan">
      <formula>9.5</formula>
    </cfRule>
  </conditionalFormatting>
  <conditionalFormatting sqref="W16:Z16">
    <cfRule type="cellIs" dxfId="184" priority="284" stopIfTrue="1" operator="equal">
      <formula>19.75</formula>
    </cfRule>
  </conditionalFormatting>
  <conditionalFormatting sqref="H57">
    <cfRule type="cellIs" dxfId="183" priority="279" stopIfTrue="1" operator="lessThan">
      <formula>9.5</formula>
    </cfRule>
  </conditionalFormatting>
  <conditionalFormatting sqref="H57">
    <cfRule type="cellIs" dxfId="182" priority="280" stopIfTrue="1" operator="equal">
      <formula>19.75</formula>
    </cfRule>
  </conditionalFormatting>
  <conditionalFormatting sqref="M53:P53">
    <cfRule type="cellIs" dxfId="181" priority="277" stopIfTrue="1" operator="lessThan">
      <formula>9.5</formula>
    </cfRule>
  </conditionalFormatting>
  <conditionalFormatting sqref="M53:P53">
    <cfRule type="cellIs" dxfId="180" priority="278" stopIfTrue="1" operator="equal">
      <formula>19.75</formula>
    </cfRule>
  </conditionalFormatting>
  <conditionalFormatting sqref="R58">
    <cfRule type="cellIs" dxfId="179" priority="275" stopIfTrue="1" operator="lessThan">
      <formula>9.5</formula>
    </cfRule>
  </conditionalFormatting>
  <conditionalFormatting sqref="R58">
    <cfRule type="cellIs" dxfId="178" priority="276" stopIfTrue="1" operator="equal">
      <formula>19.75</formula>
    </cfRule>
  </conditionalFormatting>
  <conditionalFormatting sqref="AB54:AE54">
    <cfRule type="cellIs" dxfId="177" priority="271" stopIfTrue="1" operator="lessThan">
      <formula>9.5</formula>
    </cfRule>
  </conditionalFormatting>
  <conditionalFormatting sqref="AB54:AE54">
    <cfRule type="cellIs" dxfId="176" priority="272" stopIfTrue="1" operator="equal">
      <formula>19.75</formula>
    </cfRule>
  </conditionalFormatting>
  <conditionalFormatting sqref="R17">
    <cfRule type="cellIs" dxfId="175" priority="265" stopIfTrue="1" operator="lessThan">
      <formula>9.5</formula>
    </cfRule>
  </conditionalFormatting>
  <conditionalFormatting sqref="R17">
    <cfRule type="cellIs" dxfId="174" priority="266" stopIfTrue="1" operator="equal">
      <formula>19.75</formula>
    </cfRule>
  </conditionalFormatting>
  <conditionalFormatting sqref="AB38">
    <cfRule type="cellIs" dxfId="173" priority="263" stopIfTrue="1" operator="lessThan">
      <formula>9.5</formula>
    </cfRule>
  </conditionalFormatting>
  <conditionalFormatting sqref="AB38">
    <cfRule type="cellIs" dxfId="172" priority="264" stopIfTrue="1" operator="equal">
      <formula>19.75</formula>
    </cfRule>
  </conditionalFormatting>
  <conditionalFormatting sqref="AG48:AJ48">
    <cfRule type="cellIs" dxfId="171" priority="261" stopIfTrue="1" operator="lessThan">
      <formula>9.5</formula>
    </cfRule>
  </conditionalFormatting>
  <conditionalFormatting sqref="AG48:AJ48">
    <cfRule type="cellIs" dxfId="170" priority="262" stopIfTrue="1" operator="equal">
      <formula>19.75</formula>
    </cfRule>
  </conditionalFormatting>
  <conditionalFormatting sqref="R14:R15">
    <cfRule type="cellIs" dxfId="47" priority="257" stopIfTrue="1" operator="lessThan">
      <formula>9.5</formula>
    </cfRule>
  </conditionalFormatting>
  <conditionalFormatting sqref="R14:R15">
    <cfRule type="cellIs" dxfId="46" priority="258" stopIfTrue="1" operator="equal">
      <formula>19.75</formula>
    </cfRule>
  </conditionalFormatting>
  <conditionalFormatting sqref="M34">
    <cfRule type="cellIs" dxfId="169" priority="251" stopIfTrue="1" operator="lessThan">
      <formula>9.5</formula>
    </cfRule>
  </conditionalFormatting>
  <conditionalFormatting sqref="M34">
    <cfRule type="cellIs" dxfId="168" priority="252" stopIfTrue="1" operator="equal">
      <formula>19.75</formula>
    </cfRule>
  </conditionalFormatting>
  <conditionalFormatting sqref="R34">
    <cfRule type="cellIs" dxfId="167" priority="249" stopIfTrue="1" operator="lessThan">
      <formula>9.5</formula>
    </cfRule>
  </conditionalFormatting>
  <conditionalFormatting sqref="R34">
    <cfRule type="cellIs" dxfId="166" priority="250" stopIfTrue="1" operator="equal">
      <formula>19.75</formula>
    </cfRule>
  </conditionalFormatting>
  <conditionalFormatting sqref="M44">
    <cfRule type="cellIs" dxfId="165" priority="247" stopIfTrue="1" operator="lessThan">
      <formula>9.5</formula>
    </cfRule>
  </conditionalFormatting>
  <conditionalFormatting sqref="M44">
    <cfRule type="cellIs" dxfId="164" priority="248" stopIfTrue="1" operator="equal">
      <formula>19.75</formula>
    </cfRule>
  </conditionalFormatting>
  <conditionalFormatting sqref="R44">
    <cfRule type="cellIs" dxfId="163" priority="245" stopIfTrue="1" operator="lessThan">
      <formula>9.5</formula>
    </cfRule>
  </conditionalFormatting>
  <conditionalFormatting sqref="R44">
    <cfRule type="cellIs" dxfId="162" priority="246" stopIfTrue="1" operator="equal">
      <formula>19.75</formula>
    </cfRule>
  </conditionalFormatting>
  <conditionalFormatting sqref="AB17:AE17">
    <cfRule type="cellIs" dxfId="161" priority="243" stopIfTrue="1" operator="lessThan">
      <formula>9.5</formula>
    </cfRule>
  </conditionalFormatting>
  <conditionalFormatting sqref="AB17:AE17">
    <cfRule type="cellIs" dxfId="160" priority="244" stopIfTrue="1" operator="equal">
      <formula>19.75</formula>
    </cfRule>
  </conditionalFormatting>
  <conditionalFormatting sqref="AQ28:AT28">
    <cfRule type="cellIs" dxfId="159" priority="235" stopIfTrue="1" operator="lessThan">
      <formula>9.5</formula>
    </cfRule>
  </conditionalFormatting>
  <conditionalFormatting sqref="AQ28:AT28">
    <cfRule type="cellIs" dxfId="158" priority="236" stopIfTrue="1" operator="equal">
      <formula>19.75</formula>
    </cfRule>
  </conditionalFormatting>
  <conditionalFormatting sqref="M23 M26">
    <cfRule type="cellIs" dxfId="157" priority="207" stopIfTrue="1" operator="lessThan">
      <formula>9.5</formula>
    </cfRule>
  </conditionalFormatting>
  <conditionalFormatting sqref="M23 M26">
    <cfRule type="cellIs" dxfId="156" priority="208" stopIfTrue="1" operator="equal">
      <formula>19.75</formula>
    </cfRule>
  </conditionalFormatting>
  <conditionalFormatting sqref="R26:R28">
    <cfRule type="cellIs" dxfId="155" priority="201" stopIfTrue="1" operator="lessThan">
      <formula>9.5</formula>
    </cfRule>
  </conditionalFormatting>
  <conditionalFormatting sqref="R26:R28">
    <cfRule type="cellIs" dxfId="154" priority="202" stopIfTrue="1" operator="equal">
      <formula>19.75</formula>
    </cfRule>
  </conditionalFormatting>
  <conditionalFormatting sqref="M24:M25">
    <cfRule type="cellIs" dxfId="153" priority="183" stopIfTrue="1" operator="lessThan">
      <formula>9.5</formula>
    </cfRule>
  </conditionalFormatting>
  <conditionalFormatting sqref="M24:M25">
    <cfRule type="cellIs" dxfId="152" priority="184" stopIfTrue="1" operator="equal">
      <formula>19.75</formula>
    </cfRule>
  </conditionalFormatting>
  <conditionalFormatting sqref="R24:R25">
    <cfRule type="cellIs" dxfId="151" priority="181" stopIfTrue="1" operator="lessThan">
      <formula>9.5</formula>
    </cfRule>
  </conditionalFormatting>
  <conditionalFormatting sqref="R24:R25">
    <cfRule type="cellIs" dxfId="150" priority="182" stopIfTrue="1" operator="equal">
      <formula>19.75</formula>
    </cfRule>
  </conditionalFormatting>
  <conditionalFormatting sqref="M35">
    <cfRule type="cellIs" dxfId="149" priority="165" stopIfTrue="1" operator="lessThan">
      <formula>9.5</formula>
    </cfRule>
  </conditionalFormatting>
  <conditionalFormatting sqref="M35">
    <cfRule type="cellIs" dxfId="148" priority="166" stopIfTrue="1" operator="equal">
      <formula>19.75</formula>
    </cfRule>
  </conditionalFormatting>
  <conditionalFormatting sqref="R35">
    <cfRule type="cellIs" dxfId="147" priority="163" stopIfTrue="1" operator="lessThan">
      <formula>9.5</formula>
    </cfRule>
  </conditionalFormatting>
  <conditionalFormatting sqref="R35">
    <cfRule type="cellIs" dxfId="146" priority="164" stopIfTrue="1" operator="equal">
      <formula>19.75</formula>
    </cfRule>
  </conditionalFormatting>
  <conditionalFormatting sqref="M45">
    <cfRule type="cellIs" dxfId="145" priority="161" stopIfTrue="1" operator="lessThan">
      <formula>9.5</formula>
    </cfRule>
  </conditionalFormatting>
  <conditionalFormatting sqref="M45">
    <cfRule type="cellIs" dxfId="144" priority="162" stopIfTrue="1" operator="equal">
      <formula>19.75</formula>
    </cfRule>
  </conditionalFormatting>
  <conditionalFormatting sqref="R45">
    <cfRule type="cellIs" dxfId="143" priority="159" stopIfTrue="1" operator="lessThan">
      <formula>9.5</formula>
    </cfRule>
  </conditionalFormatting>
  <conditionalFormatting sqref="R45">
    <cfRule type="cellIs" dxfId="142" priority="160" stopIfTrue="1" operator="equal">
      <formula>19.75</formula>
    </cfRule>
  </conditionalFormatting>
  <conditionalFormatting sqref="W23">
    <cfRule type="cellIs" dxfId="141" priority="157" stopIfTrue="1" operator="lessThan">
      <formula>9.5</formula>
    </cfRule>
  </conditionalFormatting>
  <conditionalFormatting sqref="W23">
    <cfRule type="cellIs" dxfId="140" priority="158" stopIfTrue="1" operator="equal">
      <formula>19.75</formula>
    </cfRule>
  </conditionalFormatting>
  <conditionalFormatting sqref="AG25">
    <cfRule type="cellIs" dxfId="139" priority="143" stopIfTrue="1" operator="lessThan">
      <formula>9.5</formula>
    </cfRule>
  </conditionalFormatting>
  <conditionalFormatting sqref="AG25">
    <cfRule type="cellIs" dxfId="138" priority="144" stopIfTrue="1" operator="equal">
      <formula>19.75</formula>
    </cfRule>
  </conditionalFormatting>
  <conditionalFormatting sqref="H24">
    <cfRule type="cellIs" dxfId="137" priority="153" stopIfTrue="1" operator="lessThan">
      <formula>9.5</formula>
    </cfRule>
  </conditionalFormatting>
  <conditionalFormatting sqref="H24">
    <cfRule type="cellIs" dxfId="136" priority="154" stopIfTrue="1" operator="equal">
      <formula>19.75</formula>
    </cfRule>
  </conditionalFormatting>
  <conditionalFormatting sqref="AG24">
    <cfRule type="cellIs" dxfId="133" priority="145" stopIfTrue="1" operator="lessThan">
      <formula>9.5</formula>
    </cfRule>
  </conditionalFormatting>
  <conditionalFormatting sqref="AG24">
    <cfRule type="cellIs" dxfId="132" priority="146" stopIfTrue="1" operator="equal">
      <formula>19.75</formula>
    </cfRule>
  </conditionalFormatting>
  <conditionalFormatting sqref="C36:F36">
    <cfRule type="cellIs" dxfId="131" priority="137" stopIfTrue="1" operator="lessThan">
      <formula>9.5</formula>
    </cfRule>
  </conditionalFormatting>
  <conditionalFormatting sqref="C36:F36">
    <cfRule type="cellIs" dxfId="130" priority="138" stopIfTrue="1" operator="equal">
      <formula>19.75</formula>
    </cfRule>
  </conditionalFormatting>
  <conditionalFormatting sqref="M27">
    <cfRule type="cellIs" dxfId="129" priority="141" stopIfTrue="1" operator="lessThan">
      <formula>9.5</formula>
    </cfRule>
  </conditionalFormatting>
  <conditionalFormatting sqref="M27">
    <cfRule type="cellIs" dxfId="128" priority="142" stopIfTrue="1" operator="equal">
      <formula>19.75</formula>
    </cfRule>
  </conditionalFormatting>
  <conditionalFormatting sqref="AB34">
    <cfRule type="cellIs" dxfId="127" priority="139" stopIfTrue="1" operator="lessThan">
      <formula>9.5</formula>
    </cfRule>
  </conditionalFormatting>
  <conditionalFormatting sqref="AB34">
    <cfRule type="cellIs" dxfId="126" priority="140" stopIfTrue="1" operator="equal">
      <formula>19.75</formula>
    </cfRule>
  </conditionalFormatting>
  <conditionalFormatting sqref="AB48:AE48">
    <cfRule type="cellIs" dxfId="125" priority="135" stopIfTrue="1" operator="lessThan">
      <formula>9.5</formula>
    </cfRule>
  </conditionalFormatting>
  <conditionalFormatting sqref="AB48:AE48">
    <cfRule type="cellIs" dxfId="124" priority="136" stopIfTrue="1" operator="equal">
      <formula>19.75</formula>
    </cfRule>
  </conditionalFormatting>
  <conditionalFormatting sqref="AB44">
    <cfRule type="cellIs" dxfId="123" priority="133" stopIfTrue="1" operator="lessThan">
      <formula>9.5</formula>
    </cfRule>
  </conditionalFormatting>
  <conditionalFormatting sqref="AB44">
    <cfRule type="cellIs" dxfId="122" priority="134" stopIfTrue="1" operator="equal">
      <formula>19.75</formula>
    </cfRule>
  </conditionalFormatting>
  <conditionalFormatting sqref="H44">
    <cfRule type="cellIs" dxfId="121" priority="129" stopIfTrue="1" operator="lessThan">
      <formula>9.5</formula>
    </cfRule>
  </conditionalFormatting>
  <conditionalFormatting sqref="H44">
    <cfRule type="cellIs" dxfId="120" priority="130" stopIfTrue="1" operator="equal">
      <formula>19.75</formula>
    </cfRule>
  </conditionalFormatting>
  <conditionalFormatting sqref="AG14">
    <cfRule type="cellIs" dxfId="119" priority="127" stopIfTrue="1" operator="lessThan">
      <formula>9.5</formula>
    </cfRule>
  </conditionalFormatting>
  <conditionalFormatting sqref="AG14">
    <cfRule type="cellIs" dxfId="118" priority="128" stopIfTrue="1" operator="equal">
      <formula>19.75</formula>
    </cfRule>
  </conditionalFormatting>
  <conditionalFormatting sqref="H56">
    <cfRule type="cellIs" dxfId="117" priority="123" stopIfTrue="1" operator="lessThan">
      <formula>9.5</formula>
    </cfRule>
  </conditionalFormatting>
  <conditionalFormatting sqref="H56">
    <cfRule type="cellIs" dxfId="116" priority="124" stopIfTrue="1" operator="equal">
      <formula>19.75</formula>
    </cfRule>
  </conditionalFormatting>
  <conditionalFormatting sqref="AG56">
    <cfRule type="cellIs" dxfId="113" priority="119" stopIfTrue="1" operator="lessThan">
      <formula>9.5</formula>
    </cfRule>
  </conditionalFormatting>
  <conditionalFormatting sqref="AG56">
    <cfRule type="cellIs" dxfId="112" priority="120" stopIfTrue="1" operator="equal">
      <formula>19.75</formula>
    </cfRule>
  </conditionalFormatting>
  <conditionalFormatting sqref="W54">
    <cfRule type="cellIs" dxfId="109" priority="115" stopIfTrue="1" operator="lessThan">
      <formula>9.5</formula>
    </cfRule>
  </conditionalFormatting>
  <conditionalFormatting sqref="W54">
    <cfRule type="cellIs" dxfId="108" priority="116" stopIfTrue="1" operator="equal">
      <formula>19.75</formula>
    </cfRule>
  </conditionalFormatting>
  <conditionalFormatting sqref="R53:U53">
    <cfRule type="cellIs" dxfId="107" priority="109" stopIfTrue="1" operator="lessThan">
      <formula>9.5</formula>
    </cfRule>
  </conditionalFormatting>
  <conditionalFormatting sqref="R53:U53">
    <cfRule type="cellIs" dxfId="106" priority="110" stopIfTrue="1" operator="equal">
      <formula>19.75</formula>
    </cfRule>
  </conditionalFormatting>
  <conditionalFormatting sqref="M54">
    <cfRule type="cellIs" dxfId="105" priority="103" stopIfTrue="1" operator="lessThan">
      <formula>9.5</formula>
    </cfRule>
  </conditionalFormatting>
  <conditionalFormatting sqref="M54">
    <cfRule type="cellIs" dxfId="104" priority="104" stopIfTrue="1" operator="equal">
      <formula>19.75</formula>
    </cfRule>
  </conditionalFormatting>
  <conditionalFormatting sqref="M55">
    <cfRule type="cellIs" dxfId="103" priority="101" stopIfTrue="1" operator="lessThan">
      <formula>9.5</formula>
    </cfRule>
  </conditionalFormatting>
  <conditionalFormatting sqref="M55">
    <cfRule type="cellIs" dxfId="102" priority="102" stopIfTrue="1" operator="equal">
      <formula>19.75</formula>
    </cfRule>
  </conditionalFormatting>
  <conditionalFormatting sqref="M56">
    <cfRule type="cellIs" dxfId="101" priority="99" stopIfTrue="1" operator="lessThan">
      <formula>9.5</formula>
    </cfRule>
  </conditionalFormatting>
  <conditionalFormatting sqref="M56">
    <cfRule type="cellIs" dxfId="100" priority="100" stopIfTrue="1" operator="equal">
      <formula>19.75</formula>
    </cfRule>
  </conditionalFormatting>
  <conditionalFormatting sqref="M57">
    <cfRule type="cellIs" dxfId="99" priority="97" stopIfTrue="1" operator="lessThan">
      <formula>9.5</formula>
    </cfRule>
  </conditionalFormatting>
  <conditionalFormatting sqref="M57">
    <cfRule type="cellIs" dxfId="98" priority="98" stopIfTrue="1" operator="equal">
      <formula>19.75</formula>
    </cfRule>
  </conditionalFormatting>
  <conditionalFormatting sqref="R54">
    <cfRule type="cellIs" dxfId="97" priority="95" stopIfTrue="1" operator="lessThan">
      <formula>9.5</formula>
    </cfRule>
  </conditionalFormatting>
  <conditionalFormatting sqref="R54">
    <cfRule type="cellIs" dxfId="96" priority="96" stopIfTrue="1" operator="equal">
      <formula>19.75</formula>
    </cfRule>
  </conditionalFormatting>
  <conditionalFormatting sqref="R55">
    <cfRule type="cellIs" dxfId="95" priority="93" stopIfTrue="1" operator="lessThan">
      <formula>9.5</formula>
    </cfRule>
  </conditionalFormatting>
  <conditionalFormatting sqref="R55">
    <cfRule type="cellIs" dxfId="94" priority="94" stopIfTrue="1" operator="equal">
      <formula>19.75</formula>
    </cfRule>
  </conditionalFormatting>
  <conditionalFormatting sqref="R56">
    <cfRule type="cellIs" dxfId="93" priority="91" stopIfTrue="1" operator="lessThan">
      <formula>9.5</formula>
    </cfRule>
  </conditionalFormatting>
  <conditionalFormatting sqref="R56">
    <cfRule type="cellIs" dxfId="92" priority="92" stopIfTrue="1" operator="equal">
      <formula>19.75</formula>
    </cfRule>
  </conditionalFormatting>
  <conditionalFormatting sqref="R57">
    <cfRule type="cellIs" dxfId="91" priority="89" stopIfTrue="1" operator="lessThan">
      <formula>9.5</formula>
    </cfRule>
  </conditionalFormatting>
  <conditionalFormatting sqref="R57">
    <cfRule type="cellIs" dxfId="90" priority="90" stopIfTrue="1" operator="equal">
      <formula>19.75</formula>
    </cfRule>
  </conditionalFormatting>
  <conditionalFormatting sqref="W53">
    <cfRule type="cellIs" dxfId="89" priority="87" stopIfTrue="1" operator="lessThan">
      <formula>9.5</formula>
    </cfRule>
  </conditionalFormatting>
  <conditionalFormatting sqref="W53">
    <cfRule type="cellIs" dxfId="88" priority="88" stopIfTrue="1" operator="equal">
      <formula>19.75</formula>
    </cfRule>
  </conditionalFormatting>
  <conditionalFormatting sqref="H14:H17">
    <cfRule type="cellIs" dxfId="87" priority="79" stopIfTrue="1" operator="lessThan">
      <formula>9.5</formula>
    </cfRule>
  </conditionalFormatting>
  <conditionalFormatting sqref="H14:H17">
    <cfRule type="cellIs" dxfId="86" priority="80" stopIfTrue="1" operator="equal">
      <formula>19.75</formula>
    </cfRule>
  </conditionalFormatting>
  <conditionalFormatting sqref="H58:K58">
    <cfRule type="cellIs" dxfId="85" priority="83" stopIfTrue="1" operator="lessThan">
      <formula>9.5</formula>
    </cfRule>
  </conditionalFormatting>
  <conditionalFormatting sqref="H58:K58">
    <cfRule type="cellIs" dxfId="84" priority="84" stopIfTrue="1" operator="equal">
      <formula>19.75</formula>
    </cfRule>
  </conditionalFormatting>
  <conditionalFormatting sqref="W58:Z58">
    <cfRule type="cellIs" dxfId="83" priority="81" stopIfTrue="1" operator="lessThan">
      <formula>9.5</formula>
    </cfRule>
  </conditionalFormatting>
  <conditionalFormatting sqref="W58:Z58">
    <cfRule type="cellIs" dxfId="82" priority="82" stopIfTrue="1" operator="equal">
      <formula>19.75</formula>
    </cfRule>
  </conditionalFormatting>
  <conditionalFormatting sqref="I23:I26 I28">
    <cfRule type="cellIs" dxfId="81" priority="75" stopIfTrue="1" operator="lessThan">
      <formula>9.5</formula>
    </cfRule>
  </conditionalFormatting>
  <conditionalFormatting sqref="I23:I26 I28">
    <cfRule type="cellIs" dxfId="80" priority="76" stopIfTrue="1" operator="equal">
      <formula>19.75</formula>
    </cfRule>
  </conditionalFormatting>
  <conditionalFormatting sqref="J23:J26 J28">
    <cfRule type="cellIs" dxfId="79" priority="73" stopIfTrue="1" operator="lessThan">
      <formula>9.5</formula>
    </cfRule>
  </conditionalFormatting>
  <conditionalFormatting sqref="J23:J26 J28">
    <cfRule type="cellIs" dxfId="78" priority="74" stopIfTrue="1" operator="equal">
      <formula>19.75</formula>
    </cfRule>
  </conditionalFormatting>
  <conditionalFormatting sqref="K23:K26 K28">
    <cfRule type="cellIs" dxfId="77" priority="71" stopIfTrue="1" operator="lessThan">
      <formula>9.5</formula>
    </cfRule>
  </conditionalFormatting>
  <conditionalFormatting sqref="K23:K26 K28">
    <cfRule type="cellIs" dxfId="76" priority="72" stopIfTrue="1" operator="equal">
      <formula>19.75</formula>
    </cfRule>
  </conditionalFormatting>
  <conditionalFormatting sqref="I33:I36 I38">
    <cfRule type="cellIs" dxfId="75" priority="69" stopIfTrue="1" operator="lessThan">
      <formula>9.5</formula>
    </cfRule>
  </conditionalFormatting>
  <conditionalFormatting sqref="I33:I36 I38">
    <cfRule type="cellIs" dxfId="74" priority="70" stopIfTrue="1" operator="equal">
      <formula>19.75</formula>
    </cfRule>
  </conditionalFormatting>
  <conditionalFormatting sqref="J33:J36 J38">
    <cfRule type="cellIs" dxfId="73" priority="67" stopIfTrue="1" operator="lessThan">
      <formula>9.5</formula>
    </cfRule>
  </conditionalFormatting>
  <conditionalFormatting sqref="J33:J36 J38">
    <cfRule type="cellIs" dxfId="72" priority="68" stopIfTrue="1" operator="equal">
      <formula>19.75</formula>
    </cfRule>
  </conditionalFormatting>
  <conditionalFormatting sqref="K33:K36 K38">
    <cfRule type="cellIs" dxfId="71" priority="65" stopIfTrue="1" operator="lessThan">
      <formula>9.5</formula>
    </cfRule>
  </conditionalFormatting>
  <conditionalFormatting sqref="K33:K36 K38">
    <cfRule type="cellIs" dxfId="70" priority="66" stopIfTrue="1" operator="equal">
      <formula>19.75</formula>
    </cfRule>
  </conditionalFormatting>
  <conditionalFormatting sqref="I43:I46 I48">
    <cfRule type="cellIs" dxfId="69" priority="63" stopIfTrue="1" operator="lessThan">
      <formula>9.5</formula>
    </cfRule>
  </conditionalFormatting>
  <conditionalFormatting sqref="I43:I46 I48">
    <cfRule type="cellIs" dxfId="68" priority="64" stopIfTrue="1" operator="equal">
      <formula>19.75</formula>
    </cfRule>
  </conditionalFormatting>
  <conditionalFormatting sqref="J43:J46 J48">
    <cfRule type="cellIs" dxfId="67" priority="61" stopIfTrue="1" operator="lessThan">
      <formula>9.5</formula>
    </cfRule>
  </conditionalFormatting>
  <conditionalFormatting sqref="J43:J46 J48">
    <cfRule type="cellIs" dxfId="66" priority="62" stopIfTrue="1" operator="equal">
      <formula>19.75</formula>
    </cfRule>
  </conditionalFormatting>
  <conditionalFormatting sqref="K43:K46 K48">
    <cfRule type="cellIs" dxfId="65" priority="59" stopIfTrue="1" operator="lessThan">
      <formula>9.5</formula>
    </cfRule>
  </conditionalFormatting>
  <conditionalFormatting sqref="K43:K46 K48">
    <cfRule type="cellIs" dxfId="64" priority="60" stopIfTrue="1" operator="equal">
      <formula>19.75</formula>
    </cfRule>
  </conditionalFormatting>
  <conditionalFormatting sqref="I53:I57">
    <cfRule type="cellIs" dxfId="63" priority="57" stopIfTrue="1" operator="lessThan">
      <formula>9.5</formula>
    </cfRule>
  </conditionalFormatting>
  <conditionalFormatting sqref="I53:I57">
    <cfRule type="cellIs" dxfId="62" priority="58" stopIfTrue="1" operator="equal">
      <formula>19.75</formula>
    </cfRule>
  </conditionalFormatting>
  <conditionalFormatting sqref="J53:J57">
    <cfRule type="cellIs" dxfId="61" priority="55" stopIfTrue="1" operator="lessThan">
      <formula>9.5</formula>
    </cfRule>
  </conditionalFormatting>
  <conditionalFormatting sqref="J53:J57">
    <cfRule type="cellIs" dxfId="60" priority="56" stopIfTrue="1" operator="equal">
      <formula>19.75</formula>
    </cfRule>
  </conditionalFormatting>
  <conditionalFormatting sqref="K53:K57">
    <cfRule type="cellIs" dxfId="59" priority="53" stopIfTrue="1" operator="lessThan">
      <formula>9.5</formula>
    </cfRule>
  </conditionalFormatting>
  <conditionalFormatting sqref="K53:K57">
    <cfRule type="cellIs" dxfId="58" priority="54" stopIfTrue="1" operator="equal">
      <formula>19.75</formula>
    </cfRule>
  </conditionalFormatting>
  <conditionalFormatting sqref="N14:P18">
    <cfRule type="cellIs" dxfId="57" priority="51" stopIfTrue="1" operator="lessThan">
      <formula>9.5</formula>
    </cfRule>
  </conditionalFormatting>
  <conditionalFormatting sqref="N14:P18">
    <cfRule type="cellIs" dxfId="56" priority="52" stopIfTrue="1" operator="equal">
      <formula>19.75</formula>
    </cfRule>
  </conditionalFormatting>
  <conditionalFormatting sqref="N23:P27">
    <cfRule type="cellIs" dxfId="55" priority="49" stopIfTrue="1" operator="lessThan">
      <formula>9.5</formula>
    </cfRule>
  </conditionalFormatting>
  <conditionalFormatting sqref="N23:P27">
    <cfRule type="cellIs" dxfId="54" priority="50" stopIfTrue="1" operator="equal">
      <formula>19.75</formula>
    </cfRule>
  </conditionalFormatting>
  <conditionalFormatting sqref="N34:P38">
    <cfRule type="cellIs" dxfId="53" priority="47" stopIfTrue="1" operator="lessThan">
      <formula>9.5</formula>
    </cfRule>
  </conditionalFormatting>
  <conditionalFormatting sqref="N34:P38">
    <cfRule type="cellIs" dxfId="52" priority="48" stopIfTrue="1" operator="equal">
      <formula>19.75</formula>
    </cfRule>
  </conditionalFormatting>
  <conditionalFormatting sqref="N43:P46 N48:P48">
    <cfRule type="cellIs" dxfId="51" priority="45" stopIfTrue="1" operator="lessThan">
      <formula>9.5</formula>
    </cfRule>
  </conditionalFormatting>
  <conditionalFormatting sqref="N43:P46 N48:P48">
    <cfRule type="cellIs" dxfId="50" priority="46" stopIfTrue="1" operator="equal">
      <formula>19.75</formula>
    </cfRule>
  </conditionalFormatting>
  <conditionalFormatting sqref="N54:P58">
    <cfRule type="cellIs" dxfId="49" priority="43" stopIfTrue="1" operator="lessThan">
      <formula>9.5</formula>
    </cfRule>
  </conditionalFormatting>
  <conditionalFormatting sqref="N54:P58">
    <cfRule type="cellIs" dxfId="48" priority="44" stopIfTrue="1" operator="equal">
      <formula>19.75</formula>
    </cfRule>
  </conditionalFormatting>
  <conditionalFormatting sqref="S13:U17">
    <cfRule type="cellIs" dxfId="45" priority="41" stopIfTrue="1" operator="lessThan">
      <formula>9.5</formula>
    </cfRule>
  </conditionalFormatting>
  <conditionalFormatting sqref="S13:U17">
    <cfRule type="cellIs" dxfId="44" priority="42" stopIfTrue="1" operator="equal">
      <formula>19.75</formula>
    </cfRule>
  </conditionalFormatting>
  <conditionalFormatting sqref="S24:U28">
    <cfRule type="cellIs" dxfId="43" priority="39" stopIfTrue="1" operator="lessThan">
      <formula>9.5</formula>
    </cfRule>
  </conditionalFormatting>
  <conditionalFormatting sqref="S24:U28">
    <cfRule type="cellIs" dxfId="42" priority="40" stopIfTrue="1" operator="equal">
      <formula>19.75</formula>
    </cfRule>
  </conditionalFormatting>
  <conditionalFormatting sqref="S33:U36 S38:U38">
    <cfRule type="cellIs" dxfId="39" priority="35" stopIfTrue="1" operator="lessThan">
      <formula>9.5</formula>
    </cfRule>
  </conditionalFormatting>
  <conditionalFormatting sqref="S33:U36 S38:U38">
    <cfRule type="cellIs" dxfId="38" priority="36" stopIfTrue="1" operator="equal">
      <formula>19.75</formula>
    </cfRule>
  </conditionalFormatting>
  <conditionalFormatting sqref="S44:U48">
    <cfRule type="cellIs" dxfId="37" priority="33" stopIfTrue="1" operator="lessThan">
      <formula>9.5</formula>
    </cfRule>
  </conditionalFormatting>
  <conditionalFormatting sqref="S44:U48">
    <cfRule type="cellIs" dxfId="36" priority="34" stopIfTrue="1" operator="equal">
      <formula>19.75</formula>
    </cfRule>
  </conditionalFormatting>
  <conditionalFormatting sqref="S54:U58">
    <cfRule type="cellIs" dxfId="35" priority="31" stopIfTrue="1" operator="lessThan">
      <formula>9.5</formula>
    </cfRule>
  </conditionalFormatting>
  <conditionalFormatting sqref="S54:U58">
    <cfRule type="cellIs" dxfId="34" priority="32" stopIfTrue="1" operator="equal">
      <formula>19.75</formula>
    </cfRule>
  </conditionalFormatting>
  <conditionalFormatting sqref="X13:Z15 X17:Z18">
    <cfRule type="cellIs" dxfId="31" priority="29" stopIfTrue="1" operator="lessThan">
      <formula>9.5</formula>
    </cfRule>
  </conditionalFormatting>
  <conditionalFormatting sqref="X13:Z15 X17:Z18">
    <cfRule type="cellIs" dxfId="30" priority="30" stopIfTrue="1" operator="equal">
      <formula>19.75</formula>
    </cfRule>
  </conditionalFormatting>
  <conditionalFormatting sqref="X23:Z27">
    <cfRule type="cellIs" dxfId="29" priority="27" stopIfTrue="1" operator="lessThan">
      <formula>9.5</formula>
    </cfRule>
  </conditionalFormatting>
  <conditionalFormatting sqref="X23:Z27">
    <cfRule type="cellIs" dxfId="28" priority="28" stopIfTrue="1" operator="equal">
      <formula>19.75</formula>
    </cfRule>
  </conditionalFormatting>
  <conditionalFormatting sqref="X33:Z35 X37:Z38">
    <cfRule type="cellIs" dxfId="27" priority="25" stopIfTrue="1" operator="lessThan">
      <formula>9.5</formula>
    </cfRule>
  </conditionalFormatting>
  <conditionalFormatting sqref="X33:Z35 X37:Z38">
    <cfRule type="cellIs" dxfId="26" priority="26" stopIfTrue="1" operator="equal">
      <formula>19.75</formula>
    </cfRule>
  </conditionalFormatting>
  <conditionalFormatting sqref="X43:Z45 X47:Z48">
    <cfRule type="cellIs" dxfId="25" priority="23" stopIfTrue="1" operator="lessThan">
      <formula>9.5</formula>
    </cfRule>
  </conditionalFormatting>
  <conditionalFormatting sqref="X43:Z45 X47:Z48">
    <cfRule type="cellIs" dxfId="24" priority="24" stopIfTrue="1" operator="equal">
      <formula>19.75</formula>
    </cfRule>
  </conditionalFormatting>
  <conditionalFormatting sqref="X53:Z57">
    <cfRule type="cellIs" dxfId="23" priority="21" stopIfTrue="1" operator="lessThan">
      <formula>9.5</formula>
    </cfRule>
  </conditionalFormatting>
  <conditionalFormatting sqref="X53:Z57">
    <cfRule type="cellIs" dxfId="22" priority="22" stopIfTrue="1" operator="equal">
      <formula>19.75</formula>
    </cfRule>
  </conditionalFormatting>
  <conditionalFormatting sqref="AC13:AE16 AC18:AE18">
    <cfRule type="cellIs" dxfId="21" priority="19" stopIfTrue="1" operator="lessThan">
      <formula>9.5</formula>
    </cfRule>
  </conditionalFormatting>
  <conditionalFormatting sqref="AC13:AE16 AC18:AE18">
    <cfRule type="cellIs" dxfId="20" priority="20" stopIfTrue="1" operator="equal">
      <formula>19.75</formula>
    </cfRule>
  </conditionalFormatting>
  <conditionalFormatting sqref="AC23:AE24 AC26:AE28">
    <cfRule type="cellIs" dxfId="19" priority="17" stopIfTrue="1" operator="lessThan">
      <formula>9.5</formula>
    </cfRule>
  </conditionalFormatting>
  <conditionalFormatting sqref="AC23:AE24 AC26:AE28">
    <cfRule type="cellIs" dxfId="18" priority="18" stopIfTrue="1" operator="equal">
      <formula>19.75</formula>
    </cfRule>
  </conditionalFormatting>
  <conditionalFormatting sqref="AC33:AE35 AC37:AE38">
    <cfRule type="cellIs" dxfId="17" priority="15" stopIfTrue="1" operator="lessThan">
      <formula>9.5</formula>
    </cfRule>
  </conditionalFormatting>
  <conditionalFormatting sqref="AC33:AE35 AC37:AE38">
    <cfRule type="cellIs" dxfId="16" priority="16" stopIfTrue="1" operator="equal">
      <formula>19.75</formula>
    </cfRule>
  </conditionalFormatting>
  <conditionalFormatting sqref="AC43:AE47">
    <cfRule type="cellIs" dxfId="15" priority="13" stopIfTrue="1" operator="lessThan">
      <formula>9.5</formula>
    </cfRule>
  </conditionalFormatting>
  <conditionalFormatting sqref="AC43:AE47">
    <cfRule type="cellIs" dxfId="14" priority="14" stopIfTrue="1" operator="equal">
      <formula>19.75</formula>
    </cfRule>
  </conditionalFormatting>
  <conditionalFormatting sqref="AC53:AE53 AC55:AE58">
    <cfRule type="cellIs" dxfId="13" priority="11" stopIfTrue="1" operator="lessThan">
      <formula>9.5</formula>
    </cfRule>
  </conditionalFormatting>
  <conditionalFormatting sqref="AC53:AE53 AC55:AE58">
    <cfRule type="cellIs" dxfId="12" priority="12" stopIfTrue="1" operator="equal">
      <formula>19.75</formula>
    </cfRule>
  </conditionalFormatting>
  <conditionalFormatting sqref="AH13:AJ14 AH16:AJ18">
    <cfRule type="cellIs" dxfId="9" priority="9" stopIfTrue="1" operator="lessThan">
      <formula>9.5</formula>
    </cfRule>
  </conditionalFormatting>
  <conditionalFormatting sqref="AH13:AJ14 AH16:AJ18">
    <cfRule type="cellIs" dxfId="8" priority="10" stopIfTrue="1" operator="equal">
      <formula>19.75</formula>
    </cfRule>
  </conditionalFormatting>
  <conditionalFormatting sqref="AH23:AJ25 AH27:AJ28">
    <cfRule type="cellIs" dxfId="7" priority="7" stopIfTrue="1" operator="lessThan">
      <formula>9.5</formula>
    </cfRule>
  </conditionalFormatting>
  <conditionalFormatting sqref="AH23:AJ25 AH27:AJ28">
    <cfRule type="cellIs" dxfId="6" priority="8" stopIfTrue="1" operator="equal">
      <formula>19.75</formula>
    </cfRule>
  </conditionalFormatting>
  <conditionalFormatting sqref="AH33:AJ34 AH36:AJ38">
    <cfRule type="cellIs" dxfId="5" priority="5" stopIfTrue="1" operator="lessThan">
      <formula>9.5</formula>
    </cfRule>
  </conditionalFormatting>
  <conditionalFormatting sqref="AH33:AJ34 AH36:AJ38">
    <cfRule type="cellIs" dxfId="4" priority="6" stopIfTrue="1" operator="equal">
      <formula>19.75</formula>
    </cfRule>
  </conditionalFormatting>
  <conditionalFormatting sqref="AH43:AJ47">
    <cfRule type="cellIs" dxfId="3" priority="3" stopIfTrue="1" operator="lessThan">
      <formula>9.5</formula>
    </cfRule>
  </conditionalFormatting>
  <conditionalFormatting sqref="AH43:AJ47">
    <cfRule type="cellIs" dxfId="2" priority="4" stopIfTrue="1" operator="equal">
      <formula>19.75</formula>
    </cfRule>
  </conditionalFormatting>
  <conditionalFormatting sqref="AH53:AJ54 AH56:AJ58">
    <cfRule type="cellIs" dxfId="1" priority="1" stopIfTrue="1" operator="lessThan">
      <formula>9.5</formula>
    </cfRule>
  </conditionalFormatting>
  <conditionalFormatting sqref="AH53:AJ54 AH56:AJ58">
    <cfRule type="cellIs" dxfId="0" priority="2" stopIfTrue="1" operator="equal">
      <formula>19.75</formula>
    </cfRule>
  </conditionalFormatting>
  <dataValidations count="2">
    <dataValidation type="list" allowBlank="1" showInputMessage="1" showErrorMessage="1" sqref="I4">
      <formula1>"Versailles,Paris La-Défense,Lyon Part-Dieu,Strasbourg"</formula1>
    </dataValidation>
    <dataValidation type="list" allowBlank="1" showInputMessage="1" showErrorMessage="1" sqref="L13 H13:H17 H23:H28 I27:K27 H33:H38 H43:H48 H53:H58 I37:K37 I47:K47 M13:M18 M23:M28 M33:M38 M43:M48 M53:M58 N13:P13 N33:P33 N47:P47 N53:P53 R13:R18 R23:R29 R33:R39 R43:R49 R53:R59 W13:W18 W23:W28 W33:W38 W43:W48 W53:W58 AB13:AB18 AG13:AG18 AL13:AL18 AQ13:AQ18 AB23:AB28 AG23:AG28 AL23:AL28 AQ23:AQ28 AB33:AB38 AG33:AG38 AL33:AL38 AQ33:AQ38 AB43:AB48 AG43:AG48 AL43:AL48 AQ43:AQ48 AB53:AB58 AG53:AG58 AL53:AL58 AQ53:AQ58 S23:U23 S37:U37 S43:U43 S53:U53 X16:Z16 X28:Z28 X36:Z36 X46:Z46 X58:Z58 AC17:AE17 AC25:AE25 AC36:AE36 AC48:AE48 AC54:AE54 AH15:AJ15 AH26:AJ26 AH35:AJ35 AH55:AJ55">
      <formula1>Horaires</formula1>
    </dataValidation>
  </dataValidations>
  <pageMargins left="0.7" right="0.7" top="0.75" bottom="0.75" header="0.3" footer="0.3"/>
  <pageSetup paperSize="9" scale="43"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1"/>
  <sheetViews>
    <sheetView workbookViewId="0">
      <selection activeCell="B2" sqref="B2"/>
    </sheetView>
  </sheetViews>
  <sheetFormatPr baseColWidth="10" defaultRowHeight="15"/>
  <cols>
    <col min="1" max="1" width="14.85546875" bestFit="1" customWidth="1"/>
  </cols>
  <sheetData>
    <row r="1" spans="1:6" ht="16.5" thickBot="1">
      <c r="A1" s="234" t="s">
        <v>145</v>
      </c>
      <c r="B1" s="235" t="s">
        <v>141</v>
      </c>
      <c r="C1" s="236" t="s">
        <v>142</v>
      </c>
      <c r="D1" s="236" t="s">
        <v>143</v>
      </c>
      <c r="E1" s="236" t="s">
        <v>144</v>
      </c>
      <c r="F1" s="237" t="s">
        <v>150</v>
      </c>
    </row>
    <row r="2" spans="1:6">
      <c r="A2" s="238" t="s">
        <v>42</v>
      </c>
      <c r="B2" s="229"/>
      <c r="C2" s="230"/>
      <c r="D2" s="230"/>
      <c r="E2" s="230"/>
      <c r="F2" s="231"/>
    </row>
    <row r="3" spans="1:6">
      <c r="A3" s="239" t="s">
        <v>47</v>
      </c>
      <c r="B3" s="232"/>
      <c r="C3" s="225"/>
      <c r="D3" s="225"/>
      <c r="E3" s="225"/>
      <c r="F3" s="226"/>
    </row>
    <row r="4" spans="1:6">
      <c r="A4" s="239" t="s">
        <v>51</v>
      </c>
      <c r="B4" s="232"/>
      <c r="C4" s="225"/>
      <c r="D4" s="225"/>
      <c r="E4" s="225"/>
      <c r="F4" s="226"/>
    </row>
    <row r="5" spans="1:6">
      <c r="A5" s="239" t="s">
        <v>54</v>
      </c>
      <c r="B5" s="232"/>
      <c r="C5" s="225"/>
      <c r="D5" s="225"/>
      <c r="E5" s="225"/>
      <c r="F5" s="226"/>
    </row>
    <row r="6" spans="1:6">
      <c r="A6" s="239" t="s">
        <v>58</v>
      </c>
      <c r="B6" s="232"/>
      <c r="C6" s="225"/>
      <c r="D6" s="225"/>
      <c r="E6" s="225"/>
      <c r="F6" s="226"/>
    </row>
    <row r="7" spans="1:6">
      <c r="A7" s="239" t="s">
        <v>56</v>
      </c>
      <c r="B7" s="232"/>
      <c r="C7" s="225"/>
      <c r="D7" s="225"/>
      <c r="E7" s="225"/>
      <c r="F7" s="226"/>
    </row>
    <row r="8" spans="1:6">
      <c r="A8" s="239" t="s">
        <v>61</v>
      </c>
      <c r="B8" s="232"/>
      <c r="C8" s="225"/>
      <c r="D8" s="225"/>
      <c r="E8" s="225"/>
      <c r="F8" s="226"/>
    </row>
    <row r="9" spans="1:6">
      <c r="A9" s="239" t="s">
        <v>63</v>
      </c>
      <c r="B9" s="232"/>
      <c r="C9" s="225"/>
      <c r="D9" s="225"/>
      <c r="E9" s="225"/>
      <c r="F9" s="226"/>
    </row>
    <row r="10" spans="1:6" ht="15.75" thickBot="1">
      <c r="A10" s="240" t="s">
        <v>66</v>
      </c>
      <c r="B10" s="233"/>
      <c r="C10" s="227"/>
      <c r="D10" s="227"/>
      <c r="E10" s="227"/>
      <c r="F10" s="228"/>
    </row>
    <row r="11" spans="1:6" ht="15.75" thickBot="1"/>
    <row r="12" spans="1:6" ht="16.5" thickBot="1">
      <c r="A12" s="234" t="s">
        <v>146</v>
      </c>
      <c r="B12" s="235" t="s">
        <v>67</v>
      </c>
      <c r="C12" s="236" t="s">
        <v>147</v>
      </c>
      <c r="D12" s="236" t="s">
        <v>148</v>
      </c>
      <c r="E12" s="237" t="s">
        <v>149</v>
      </c>
    </row>
    <row r="13" spans="1:6">
      <c r="A13" s="238" t="s">
        <v>42</v>
      </c>
      <c r="B13" s="229"/>
      <c r="C13" s="230"/>
      <c r="D13" s="230"/>
      <c r="E13" s="231"/>
    </row>
    <row r="14" spans="1:6">
      <c r="A14" s="239" t="s">
        <v>47</v>
      </c>
      <c r="B14" s="232"/>
      <c r="C14" s="225"/>
      <c r="D14" s="225"/>
      <c r="E14" s="226"/>
    </row>
    <row r="15" spans="1:6">
      <c r="A15" s="239" t="s">
        <v>51</v>
      </c>
      <c r="B15" s="232"/>
      <c r="C15" s="225"/>
      <c r="D15" s="225"/>
      <c r="E15" s="226"/>
    </row>
    <row r="16" spans="1:6">
      <c r="A16" s="239" t="s">
        <v>54</v>
      </c>
      <c r="B16" s="232"/>
      <c r="C16" s="225"/>
      <c r="D16" s="225"/>
      <c r="E16" s="226"/>
    </row>
    <row r="17" spans="1:5">
      <c r="A17" s="239" t="s">
        <v>58</v>
      </c>
      <c r="B17" s="232"/>
      <c r="C17" s="225"/>
      <c r="D17" s="225"/>
      <c r="E17" s="226"/>
    </row>
    <row r="18" spans="1:5">
      <c r="A18" s="239" t="s">
        <v>56</v>
      </c>
      <c r="B18" s="232"/>
      <c r="C18" s="225"/>
      <c r="D18" s="225"/>
      <c r="E18" s="226"/>
    </row>
    <row r="19" spans="1:5">
      <c r="A19" s="239" t="s">
        <v>61</v>
      </c>
      <c r="B19" s="232"/>
      <c r="C19" s="225"/>
      <c r="D19" s="225"/>
      <c r="E19" s="226"/>
    </row>
    <row r="20" spans="1:5">
      <c r="A20" s="239" t="s">
        <v>63</v>
      </c>
      <c r="B20" s="232"/>
      <c r="C20" s="225"/>
      <c r="D20" s="225"/>
      <c r="E20" s="226"/>
    </row>
    <row r="21" spans="1:5" ht="15.75" thickBot="1">
      <c r="A21" s="240" t="s">
        <v>66</v>
      </c>
      <c r="B21" s="233"/>
      <c r="C21" s="227"/>
      <c r="D21" s="227"/>
      <c r="E21" s="228"/>
    </row>
  </sheetData>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1"/>
  <sheetViews>
    <sheetView zoomScale="90" zoomScaleNormal="90" workbookViewId="0">
      <selection activeCell="U3" sqref="U3"/>
    </sheetView>
  </sheetViews>
  <sheetFormatPr baseColWidth="10" defaultRowHeight="15"/>
  <cols>
    <col min="1" max="1" width="14.42578125" bestFit="1" customWidth="1"/>
    <col min="2" max="2" width="16.5703125" bestFit="1" customWidth="1"/>
    <col min="3" max="3" width="20" bestFit="1" customWidth="1"/>
    <col min="4" max="4" width="50.85546875" customWidth="1"/>
  </cols>
  <sheetData>
    <row r="1" spans="1:17">
      <c r="A1" s="205" t="s">
        <v>121</v>
      </c>
      <c r="B1" s="206"/>
      <c r="C1" s="207"/>
      <c r="D1" s="208"/>
    </row>
    <row r="2" spans="1:17" ht="15.75" thickBot="1">
      <c r="A2" s="209"/>
      <c r="B2" s="210"/>
      <c r="C2" s="210"/>
      <c r="D2" s="211"/>
      <c r="G2" s="99" t="s">
        <v>90</v>
      </c>
      <c r="H2" s="100" t="s">
        <v>111</v>
      </c>
      <c r="I2" s="100" t="s">
        <v>80</v>
      </c>
      <c r="J2" s="100" t="s">
        <v>81</v>
      </c>
      <c r="K2" s="100" t="s">
        <v>112</v>
      </c>
    </row>
    <row r="3" spans="1:17" ht="179.25" customHeight="1" thickBot="1">
      <c r="A3" s="212" t="s">
        <v>128</v>
      </c>
      <c r="B3" s="94" t="s">
        <v>79</v>
      </c>
      <c r="C3" s="95" t="s">
        <v>78</v>
      </c>
      <c r="D3" s="96" t="s">
        <v>87</v>
      </c>
      <c r="G3" s="101" t="s">
        <v>113</v>
      </c>
      <c r="H3" s="102">
        <v>1</v>
      </c>
      <c r="I3" s="102"/>
      <c r="J3" s="102"/>
      <c r="K3" s="102"/>
    </row>
    <row r="4" spans="1:17" ht="185.25" customHeight="1" thickBot="1">
      <c r="A4" s="213"/>
      <c r="B4" s="94" t="s">
        <v>80</v>
      </c>
      <c r="C4" s="95" t="s">
        <v>83</v>
      </c>
      <c r="D4" s="97" t="s">
        <v>86</v>
      </c>
      <c r="G4" s="101" t="s">
        <v>114</v>
      </c>
      <c r="H4" s="102">
        <v>1</v>
      </c>
      <c r="I4" s="102"/>
      <c r="J4" s="102"/>
      <c r="K4" s="102"/>
    </row>
    <row r="5" spans="1:17" ht="195.75" customHeight="1" thickBot="1">
      <c r="A5" s="213"/>
      <c r="B5" s="94" t="s">
        <v>81</v>
      </c>
      <c r="C5" s="95" t="s">
        <v>82</v>
      </c>
      <c r="D5" s="97" t="s">
        <v>88</v>
      </c>
      <c r="G5" s="101" t="s">
        <v>115</v>
      </c>
      <c r="H5" s="102">
        <v>1</v>
      </c>
      <c r="I5" s="102"/>
      <c r="J5" s="102"/>
      <c r="K5" s="102"/>
    </row>
    <row r="6" spans="1:17" ht="203.25" customHeight="1" thickBot="1">
      <c r="A6" s="214"/>
      <c r="B6" s="94" t="s">
        <v>84</v>
      </c>
      <c r="C6" s="95" t="s">
        <v>85</v>
      </c>
      <c r="D6" s="97" t="s">
        <v>89</v>
      </c>
      <c r="F6" s="196" t="s">
        <v>138</v>
      </c>
      <c r="G6" s="197"/>
      <c r="H6" s="197"/>
      <c r="I6" s="197"/>
      <c r="J6" s="197"/>
      <c r="K6" s="197"/>
      <c r="L6" s="197"/>
      <c r="M6" s="197"/>
      <c r="N6" s="197"/>
      <c r="O6" s="197"/>
      <c r="P6" s="197"/>
      <c r="Q6" s="198"/>
    </row>
    <row r="7" spans="1:17">
      <c r="A7" s="106"/>
      <c r="B7" s="106"/>
      <c r="C7" s="106"/>
      <c r="D7" s="107"/>
      <c r="F7" s="199"/>
      <c r="G7" s="200"/>
      <c r="H7" s="200"/>
      <c r="I7" s="200"/>
      <c r="J7" s="200"/>
      <c r="K7" s="200"/>
      <c r="L7" s="200"/>
      <c r="M7" s="200"/>
      <c r="N7" s="200"/>
      <c r="O7" s="200"/>
      <c r="P7" s="200"/>
      <c r="Q7" s="201"/>
    </row>
    <row r="8" spans="1:17" ht="15.75" thickBot="1">
      <c r="F8" s="199"/>
      <c r="G8" s="200"/>
      <c r="H8" s="200"/>
      <c r="I8" s="200"/>
      <c r="J8" s="200"/>
      <c r="K8" s="200"/>
      <c r="L8" s="200"/>
      <c r="M8" s="200"/>
      <c r="N8" s="200"/>
      <c r="O8" s="200"/>
      <c r="P8" s="200"/>
      <c r="Q8" s="201"/>
    </row>
    <row r="9" spans="1:17">
      <c r="A9" s="205" t="s">
        <v>121</v>
      </c>
      <c r="B9" s="206"/>
      <c r="C9" s="207"/>
      <c r="D9" s="208"/>
      <c r="F9" s="199"/>
      <c r="G9" s="200"/>
      <c r="H9" s="200"/>
      <c r="I9" s="200"/>
      <c r="J9" s="200"/>
      <c r="K9" s="200"/>
      <c r="L9" s="200"/>
      <c r="M9" s="200"/>
      <c r="N9" s="200"/>
      <c r="O9" s="200"/>
      <c r="P9" s="200"/>
      <c r="Q9" s="201"/>
    </row>
    <row r="10" spans="1:17" ht="15.75" thickBot="1">
      <c r="A10" s="209"/>
      <c r="B10" s="210"/>
      <c r="C10" s="210"/>
      <c r="D10" s="211"/>
      <c r="F10" s="199"/>
      <c r="G10" s="200"/>
      <c r="H10" s="200"/>
      <c r="I10" s="200"/>
      <c r="J10" s="200"/>
      <c r="K10" s="200"/>
      <c r="L10" s="200"/>
      <c r="M10" s="200"/>
      <c r="N10" s="200"/>
      <c r="O10" s="200"/>
      <c r="P10" s="200"/>
      <c r="Q10" s="201"/>
    </row>
    <row r="11" spans="1:17" ht="270.75" thickBot="1">
      <c r="A11" s="194" t="s">
        <v>127</v>
      </c>
      <c r="B11" s="108" t="s">
        <v>124</v>
      </c>
      <c r="C11" s="109" t="s">
        <v>122</v>
      </c>
      <c r="D11" s="110" t="s">
        <v>123</v>
      </c>
      <c r="F11" s="199"/>
      <c r="G11" s="200"/>
      <c r="H11" s="200"/>
      <c r="I11" s="200"/>
      <c r="J11" s="200"/>
      <c r="K11" s="200"/>
      <c r="L11" s="200"/>
      <c r="M11" s="200"/>
      <c r="N11" s="200"/>
      <c r="O11" s="200"/>
      <c r="P11" s="200"/>
      <c r="Q11" s="201"/>
    </row>
    <row r="12" spans="1:17" ht="90.75" thickBot="1">
      <c r="A12" s="215"/>
      <c r="B12" s="114" t="s">
        <v>125</v>
      </c>
      <c r="C12" s="115" t="s">
        <v>126</v>
      </c>
      <c r="D12" s="116" t="s">
        <v>133</v>
      </c>
      <c r="F12" s="199"/>
      <c r="G12" s="200"/>
      <c r="H12" s="200"/>
      <c r="I12" s="200"/>
      <c r="J12" s="200"/>
      <c r="K12" s="200"/>
      <c r="L12" s="200"/>
      <c r="M12" s="200"/>
      <c r="N12" s="200"/>
      <c r="O12" s="200"/>
      <c r="P12" s="200"/>
      <c r="Q12" s="201"/>
    </row>
    <row r="13" spans="1:17" ht="90.75" thickBot="1">
      <c r="A13" s="216"/>
      <c r="B13" s="111" t="s">
        <v>129</v>
      </c>
      <c r="C13" s="112" t="s">
        <v>130</v>
      </c>
      <c r="D13" s="113" t="s">
        <v>131</v>
      </c>
      <c r="F13" s="199"/>
      <c r="G13" s="200"/>
      <c r="H13" s="200"/>
      <c r="I13" s="200"/>
      <c r="J13" s="200"/>
      <c r="K13" s="200"/>
      <c r="L13" s="200"/>
      <c r="M13" s="200"/>
      <c r="N13" s="200"/>
      <c r="O13" s="200"/>
      <c r="P13" s="200"/>
      <c r="Q13" s="201"/>
    </row>
    <row r="14" spans="1:17" ht="105.75" thickBot="1">
      <c r="A14" s="194" t="s">
        <v>137</v>
      </c>
      <c r="B14" s="114" t="s">
        <v>125</v>
      </c>
      <c r="C14" s="115" t="s">
        <v>122</v>
      </c>
      <c r="D14" s="116" t="s">
        <v>132</v>
      </c>
      <c r="F14" s="199"/>
      <c r="G14" s="200"/>
      <c r="H14" s="200"/>
      <c r="I14" s="200"/>
      <c r="J14" s="200"/>
      <c r="K14" s="200"/>
      <c r="L14" s="200"/>
      <c r="M14" s="200"/>
      <c r="N14" s="200"/>
      <c r="O14" s="200"/>
      <c r="P14" s="200"/>
      <c r="Q14" s="201"/>
    </row>
    <row r="15" spans="1:17" ht="135.75" thickBot="1">
      <c r="A15" s="195"/>
      <c r="B15" s="114" t="s">
        <v>134</v>
      </c>
      <c r="C15" s="117" t="s">
        <v>135</v>
      </c>
      <c r="D15" s="116" t="s">
        <v>136</v>
      </c>
      <c r="F15" s="202"/>
      <c r="G15" s="203"/>
      <c r="H15" s="203"/>
      <c r="I15" s="203"/>
      <c r="J15" s="203"/>
      <c r="K15" s="203"/>
      <c r="L15" s="203"/>
      <c r="M15" s="203"/>
      <c r="N15" s="203"/>
      <c r="O15" s="203"/>
      <c r="P15" s="203"/>
      <c r="Q15" s="204"/>
    </row>
    <row r="16" spans="1:17">
      <c r="G16" s="101" t="s">
        <v>96</v>
      </c>
      <c r="H16" s="102">
        <v>1</v>
      </c>
      <c r="I16" s="102">
        <v>2</v>
      </c>
      <c r="J16" s="102">
        <v>3</v>
      </c>
      <c r="K16" s="102">
        <v>4</v>
      </c>
    </row>
    <row r="17" spans="7:11">
      <c r="G17" s="101" t="s">
        <v>97</v>
      </c>
      <c r="H17" s="102">
        <v>1</v>
      </c>
      <c r="I17" s="102"/>
      <c r="J17" s="102">
        <v>3</v>
      </c>
      <c r="K17" s="102">
        <v>4</v>
      </c>
    </row>
    <row r="18" spans="7:11">
      <c r="G18" s="101" t="s">
        <v>98</v>
      </c>
      <c r="H18" s="102">
        <v>1</v>
      </c>
      <c r="I18" s="102">
        <v>2</v>
      </c>
      <c r="J18" s="102">
        <v>3</v>
      </c>
      <c r="K18" s="102">
        <v>4</v>
      </c>
    </row>
    <row r="19" spans="7:11">
      <c r="G19" s="101" t="s">
        <v>99</v>
      </c>
      <c r="H19" s="102">
        <v>1</v>
      </c>
      <c r="I19" s="102">
        <v>2</v>
      </c>
      <c r="J19" s="102"/>
      <c r="K19" s="102"/>
    </row>
    <row r="20" spans="7:11">
      <c r="G20" s="101" t="s">
        <v>100</v>
      </c>
      <c r="H20" s="102">
        <v>1</v>
      </c>
      <c r="I20" s="102">
        <v>2</v>
      </c>
      <c r="J20" s="102">
        <v>3</v>
      </c>
      <c r="K20" s="102">
        <v>4</v>
      </c>
    </row>
    <row r="21" spans="7:11">
      <c r="G21" s="101" t="s">
        <v>101</v>
      </c>
      <c r="H21" s="102"/>
      <c r="I21" s="102">
        <v>2</v>
      </c>
      <c r="J21" s="102">
        <v>3</v>
      </c>
      <c r="K21" s="102">
        <v>4</v>
      </c>
    </row>
    <row r="22" spans="7:11">
      <c r="G22" s="101" t="s">
        <v>102</v>
      </c>
      <c r="H22" s="102"/>
      <c r="I22" s="102">
        <v>2</v>
      </c>
      <c r="J22" s="102">
        <v>3</v>
      </c>
      <c r="K22" s="102">
        <v>4</v>
      </c>
    </row>
    <row r="23" spans="7:11">
      <c r="G23" s="101" t="s">
        <v>103</v>
      </c>
      <c r="H23" s="102"/>
      <c r="I23" s="102">
        <v>2</v>
      </c>
      <c r="J23" s="102">
        <v>3</v>
      </c>
      <c r="K23" s="102">
        <v>4</v>
      </c>
    </row>
    <row r="24" spans="7:11">
      <c r="G24" s="101" t="s">
        <v>104</v>
      </c>
      <c r="H24" s="102"/>
      <c r="I24" s="102">
        <v>2</v>
      </c>
      <c r="J24" s="102">
        <v>3</v>
      </c>
      <c r="K24" s="102">
        <v>4</v>
      </c>
    </row>
    <row r="25" spans="7:11">
      <c r="G25" s="101" t="s">
        <v>105</v>
      </c>
      <c r="H25" s="102"/>
      <c r="I25" s="102">
        <v>2</v>
      </c>
      <c r="J25" s="102">
        <v>3</v>
      </c>
      <c r="K25" s="102">
        <v>4</v>
      </c>
    </row>
    <row r="26" spans="7:11">
      <c r="G26" s="101" t="s">
        <v>106</v>
      </c>
      <c r="H26" s="102"/>
      <c r="I26" s="102">
        <v>2</v>
      </c>
      <c r="J26" s="102">
        <v>3</v>
      </c>
      <c r="K26" s="102">
        <v>4</v>
      </c>
    </row>
    <row r="27" spans="7:11">
      <c r="G27" s="101" t="s">
        <v>107</v>
      </c>
      <c r="H27" s="102"/>
      <c r="I27" s="102"/>
      <c r="J27" s="102">
        <v>3</v>
      </c>
      <c r="K27" s="102">
        <v>4</v>
      </c>
    </row>
    <row r="28" spans="7:11">
      <c r="G28" s="101" t="s">
        <v>108</v>
      </c>
      <c r="H28" s="102"/>
      <c r="I28" s="102"/>
      <c r="J28" s="102">
        <v>3</v>
      </c>
      <c r="K28" s="102">
        <v>4</v>
      </c>
    </row>
    <row r="29" spans="7:11">
      <c r="G29" s="101" t="s">
        <v>109</v>
      </c>
      <c r="H29" s="102"/>
      <c r="I29" s="102"/>
      <c r="J29" s="102"/>
      <c r="K29" s="102">
        <v>4</v>
      </c>
    </row>
    <row r="30" spans="7:11">
      <c r="G30" s="101" t="s">
        <v>120</v>
      </c>
      <c r="H30" s="102"/>
      <c r="I30" s="102"/>
      <c r="J30" s="102"/>
      <c r="K30" s="102">
        <v>4</v>
      </c>
    </row>
    <row r="31" spans="7:11">
      <c r="G31" s="99" t="s">
        <v>110</v>
      </c>
      <c r="H31" s="99">
        <f t="shared" ref="H31:K31" si="0">SUM(H3:H30)</f>
        <v>8</v>
      </c>
      <c r="I31" s="99">
        <f t="shared" si="0"/>
        <v>20</v>
      </c>
      <c r="J31" s="99">
        <f t="shared" si="0"/>
        <v>36</v>
      </c>
      <c r="K31" s="99">
        <f t="shared" si="0"/>
        <v>56</v>
      </c>
    </row>
  </sheetData>
  <mergeCells count="6">
    <mergeCell ref="A14:A15"/>
    <mergeCell ref="F6:Q15"/>
    <mergeCell ref="A1:D2"/>
    <mergeCell ref="A3:A6"/>
    <mergeCell ref="A9:D10"/>
    <mergeCell ref="A11:A13"/>
  </mergeCells>
  <pageMargins left="0.7" right="0.7" top="0.75" bottom="0.75" header="0.3" footer="0.3"/>
  <pageSetup paperSize="9" orientation="portrait" horizontalDpi="0"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O29" sqref="O29"/>
    </sheetView>
  </sheetViews>
  <sheetFormatPr baseColWidth="10" defaultRowHeight="15"/>
  <sheetData/>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7"/>
  <sheetViews>
    <sheetView workbookViewId="0">
      <selection activeCell="J27" sqref="J27"/>
    </sheetView>
  </sheetViews>
  <sheetFormatPr baseColWidth="10" defaultRowHeight="15"/>
  <cols>
    <col min="6" max="6" width="16.5703125" customWidth="1"/>
    <col min="8" max="8" width="27" customWidth="1"/>
    <col min="9" max="9" width="32" customWidth="1"/>
  </cols>
  <sheetData>
    <row r="1" spans="1:9" ht="18.75">
      <c r="B1" s="217" t="s">
        <v>75</v>
      </c>
      <c r="C1" s="217"/>
      <c r="D1" s="217"/>
      <c r="E1" s="217"/>
      <c r="F1" s="217"/>
      <c r="G1" s="217"/>
      <c r="H1" s="217"/>
      <c r="I1" s="217"/>
    </row>
    <row r="2" spans="1:9" ht="18.75">
      <c r="B2" s="218" t="s">
        <v>76</v>
      </c>
      <c r="C2" s="219"/>
      <c r="D2" s="219"/>
      <c r="E2" s="219"/>
      <c r="F2" s="93"/>
      <c r="G2" s="93"/>
      <c r="H2" s="93"/>
      <c r="I2" s="93"/>
    </row>
    <row r="3" spans="1:9" ht="18.75">
      <c r="B3" s="218" t="s">
        <v>77</v>
      </c>
      <c r="C3" s="219"/>
      <c r="D3" s="219"/>
      <c r="E3" s="219"/>
      <c r="F3" s="93"/>
      <c r="G3" s="93"/>
      <c r="H3" s="93"/>
      <c r="I3" s="93"/>
    </row>
    <row r="4" spans="1:9" ht="15.75" thickBot="1"/>
    <row r="5" spans="1:9">
      <c r="A5" s="64"/>
      <c r="B5" s="220" t="s">
        <v>69</v>
      </c>
      <c r="C5" s="221"/>
      <c r="D5" s="220" t="s">
        <v>70</v>
      </c>
      <c r="E5" s="221"/>
      <c r="F5" s="222" t="s">
        <v>71</v>
      </c>
      <c r="G5" s="222" t="s">
        <v>72</v>
      </c>
      <c r="H5" s="222" t="s">
        <v>73</v>
      </c>
      <c r="I5" s="222" t="s">
        <v>74</v>
      </c>
    </row>
    <row r="6" spans="1:9" ht="15.75" thickBot="1">
      <c r="A6" s="64"/>
      <c r="B6" s="83" t="s">
        <v>39</v>
      </c>
      <c r="C6" s="86" t="s">
        <v>68</v>
      </c>
      <c r="D6" s="83" t="s">
        <v>39</v>
      </c>
      <c r="E6" s="86" t="s">
        <v>68</v>
      </c>
      <c r="F6" s="223"/>
      <c r="G6" s="223"/>
      <c r="H6" s="223"/>
      <c r="I6" s="223"/>
    </row>
    <row r="7" spans="1:9">
      <c r="A7" s="87">
        <v>1</v>
      </c>
      <c r="B7" s="81"/>
      <c r="C7" s="84"/>
      <c r="D7" s="81"/>
      <c r="E7" s="84"/>
      <c r="F7" s="90"/>
      <c r="G7" s="90"/>
      <c r="H7" s="90"/>
      <c r="I7" s="90"/>
    </row>
    <row r="8" spans="1:9">
      <c r="A8" s="88">
        <v>2</v>
      </c>
      <c r="B8" s="82"/>
      <c r="C8" s="67"/>
      <c r="D8" s="82"/>
      <c r="E8" s="67"/>
      <c r="F8" s="91"/>
      <c r="G8" s="91"/>
      <c r="H8" s="91"/>
      <c r="I8" s="91"/>
    </row>
    <row r="9" spans="1:9">
      <c r="A9" s="88">
        <v>3</v>
      </c>
      <c r="B9" s="82"/>
      <c r="C9" s="67"/>
      <c r="D9" s="82"/>
      <c r="E9" s="67"/>
      <c r="F9" s="91"/>
      <c r="G9" s="91"/>
      <c r="H9" s="91"/>
      <c r="I9" s="91"/>
    </row>
    <row r="10" spans="1:9">
      <c r="A10" s="88">
        <v>4</v>
      </c>
      <c r="B10" s="82"/>
      <c r="C10" s="67"/>
      <c r="D10" s="82"/>
      <c r="E10" s="67"/>
      <c r="F10" s="91"/>
      <c r="G10" s="91"/>
      <c r="H10" s="91"/>
      <c r="I10" s="91"/>
    </row>
    <row r="11" spans="1:9">
      <c r="A11" s="88">
        <v>5</v>
      </c>
      <c r="B11" s="82"/>
      <c r="C11" s="67"/>
      <c r="D11" s="82"/>
      <c r="E11" s="67"/>
      <c r="F11" s="91"/>
      <c r="G11" s="91"/>
      <c r="H11" s="91"/>
      <c r="I11" s="91"/>
    </row>
    <row r="12" spans="1:9">
      <c r="A12" s="88">
        <v>6</v>
      </c>
      <c r="B12" s="82"/>
      <c r="C12" s="67"/>
      <c r="D12" s="82"/>
      <c r="E12" s="67"/>
      <c r="F12" s="91"/>
      <c r="G12" s="91"/>
      <c r="H12" s="91"/>
      <c r="I12" s="91"/>
    </row>
    <row r="13" spans="1:9">
      <c r="A13" s="88">
        <v>7</v>
      </c>
      <c r="B13" s="82"/>
      <c r="C13" s="67"/>
      <c r="D13" s="82"/>
      <c r="E13" s="67"/>
      <c r="F13" s="91"/>
      <c r="G13" s="91"/>
      <c r="H13" s="91"/>
      <c r="I13" s="91"/>
    </row>
    <row r="14" spans="1:9">
      <c r="A14" s="88">
        <v>8</v>
      </c>
      <c r="B14" s="82"/>
      <c r="C14" s="67"/>
      <c r="D14" s="82"/>
      <c r="E14" s="67"/>
      <c r="F14" s="91"/>
      <c r="G14" s="91"/>
      <c r="H14" s="91"/>
      <c r="I14" s="91"/>
    </row>
    <row r="15" spans="1:9">
      <c r="A15" s="88">
        <v>9</v>
      </c>
      <c r="B15" s="82"/>
      <c r="C15" s="67"/>
      <c r="D15" s="82"/>
      <c r="E15" s="67"/>
      <c r="F15" s="91"/>
      <c r="G15" s="91"/>
      <c r="H15" s="91"/>
      <c r="I15" s="91"/>
    </row>
    <row r="16" spans="1:9">
      <c r="A16" s="88">
        <v>10</v>
      </c>
      <c r="B16" s="82"/>
      <c r="C16" s="67"/>
      <c r="D16" s="82"/>
      <c r="E16" s="67"/>
      <c r="F16" s="91"/>
      <c r="G16" s="91"/>
      <c r="H16" s="91"/>
      <c r="I16" s="91"/>
    </row>
    <row r="17" spans="1:9">
      <c r="A17" s="88">
        <v>11</v>
      </c>
      <c r="B17" s="82"/>
      <c r="C17" s="67"/>
      <c r="D17" s="82"/>
      <c r="E17" s="67"/>
      <c r="F17" s="91"/>
      <c r="G17" s="91"/>
      <c r="H17" s="91"/>
      <c r="I17" s="91"/>
    </row>
    <row r="18" spans="1:9">
      <c r="A18" s="88">
        <v>12</v>
      </c>
      <c r="B18" s="82"/>
      <c r="C18" s="67"/>
      <c r="D18" s="82"/>
      <c r="E18" s="67"/>
      <c r="F18" s="91"/>
      <c r="G18" s="91"/>
      <c r="H18" s="91"/>
      <c r="I18" s="91"/>
    </row>
    <row r="19" spans="1:9">
      <c r="A19" s="88">
        <v>13</v>
      </c>
      <c r="B19" s="82"/>
      <c r="C19" s="67"/>
      <c r="D19" s="82"/>
      <c r="E19" s="67"/>
      <c r="F19" s="91"/>
      <c r="G19" s="91"/>
      <c r="H19" s="91"/>
      <c r="I19" s="91"/>
    </row>
    <row r="20" spans="1:9">
      <c r="A20" s="88">
        <v>14</v>
      </c>
      <c r="B20" s="82"/>
      <c r="C20" s="67"/>
      <c r="D20" s="82"/>
      <c r="E20" s="67"/>
      <c r="F20" s="91"/>
      <c r="G20" s="91"/>
      <c r="H20" s="91"/>
      <c r="I20" s="91"/>
    </row>
    <row r="21" spans="1:9">
      <c r="A21" s="88">
        <v>15</v>
      </c>
      <c r="B21" s="82"/>
      <c r="C21" s="67"/>
      <c r="D21" s="82"/>
      <c r="E21" s="67"/>
      <c r="F21" s="91"/>
      <c r="G21" s="91"/>
      <c r="H21" s="91"/>
      <c r="I21" s="91"/>
    </row>
    <row r="22" spans="1:9">
      <c r="A22" s="88">
        <v>16</v>
      </c>
      <c r="B22" s="82"/>
      <c r="C22" s="67"/>
      <c r="D22" s="82"/>
      <c r="E22" s="67"/>
      <c r="F22" s="91"/>
      <c r="G22" s="91"/>
      <c r="H22" s="91"/>
      <c r="I22" s="91"/>
    </row>
    <row r="23" spans="1:9">
      <c r="A23" s="88">
        <v>17</v>
      </c>
      <c r="B23" s="82"/>
      <c r="C23" s="67"/>
      <c r="D23" s="82"/>
      <c r="E23" s="67"/>
      <c r="F23" s="91"/>
      <c r="G23" s="91"/>
      <c r="H23" s="91"/>
      <c r="I23" s="91"/>
    </row>
    <row r="24" spans="1:9">
      <c r="A24" s="88">
        <v>18</v>
      </c>
      <c r="B24" s="82"/>
      <c r="C24" s="67"/>
      <c r="D24" s="82"/>
      <c r="E24" s="67"/>
      <c r="F24" s="91"/>
      <c r="G24" s="91"/>
      <c r="H24" s="91"/>
      <c r="I24" s="91"/>
    </row>
    <row r="25" spans="1:9">
      <c r="A25" s="88">
        <v>19</v>
      </c>
      <c r="B25" s="82"/>
      <c r="C25" s="67"/>
      <c r="D25" s="82"/>
      <c r="E25" s="67"/>
      <c r="F25" s="91"/>
      <c r="G25" s="91"/>
      <c r="H25" s="91"/>
      <c r="I25" s="91"/>
    </row>
    <row r="26" spans="1:9">
      <c r="A26" s="88">
        <v>20</v>
      </c>
      <c r="B26" s="82"/>
      <c r="C26" s="67"/>
      <c r="D26" s="82"/>
      <c r="E26" s="67"/>
      <c r="F26" s="91"/>
      <c r="G26" s="91"/>
      <c r="H26" s="91"/>
      <c r="I26" s="91"/>
    </row>
    <row r="27" spans="1:9">
      <c r="A27" s="88">
        <v>21</v>
      </c>
      <c r="B27" s="82"/>
      <c r="C27" s="67"/>
      <c r="D27" s="82"/>
      <c r="E27" s="67"/>
      <c r="F27" s="91"/>
      <c r="G27" s="91"/>
      <c r="H27" s="91"/>
      <c r="I27" s="91"/>
    </row>
    <row r="28" spans="1:9">
      <c r="A28" s="88">
        <v>22</v>
      </c>
      <c r="B28" s="82"/>
      <c r="C28" s="67"/>
      <c r="D28" s="82"/>
      <c r="E28" s="67"/>
      <c r="F28" s="91"/>
      <c r="G28" s="91"/>
      <c r="H28" s="91"/>
      <c r="I28" s="91"/>
    </row>
    <row r="29" spans="1:9">
      <c r="A29" s="88">
        <v>23</v>
      </c>
      <c r="B29" s="82"/>
      <c r="C29" s="67"/>
      <c r="D29" s="82"/>
      <c r="E29" s="67"/>
      <c r="F29" s="91"/>
      <c r="G29" s="91"/>
      <c r="H29" s="91"/>
      <c r="I29" s="91"/>
    </row>
    <row r="30" spans="1:9">
      <c r="A30" s="88">
        <v>24</v>
      </c>
      <c r="B30" s="82"/>
      <c r="C30" s="67"/>
      <c r="D30" s="82"/>
      <c r="E30" s="67"/>
      <c r="F30" s="91"/>
      <c r="G30" s="91"/>
      <c r="H30" s="91"/>
      <c r="I30" s="91"/>
    </row>
    <row r="31" spans="1:9">
      <c r="A31" s="88">
        <v>25</v>
      </c>
      <c r="B31" s="82"/>
      <c r="C31" s="67"/>
      <c r="D31" s="82"/>
      <c r="E31" s="67"/>
      <c r="F31" s="91"/>
      <c r="G31" s="91"/>
      <c r="H31" s="91"/>
      <c r="I31" s="91"/>
    </row>
    <row r="32" spans="1:9">
      <c r="A32" s="88">
        <v>26</v>
      </c>
      <c r="B32" s="82"/>
      <c r="C32" s="67"/>
      <c r="D32" s="82"/>
      <c r="E32" s="67"/>
      <c r="F32" s="91"/>
      <c r="G32" s="91"/>
      <c r="H32" s="91"/>
      <c r="I32" s="91"/>
    </row>
    <row r="33" spans="1:9">
      <c r="A33" s="88">
        <v>27</v>
      </c>
      <c r="B33" s="82"/>
      <c r="C33" s="67"/>
      <c r="D33" s="82"/>
      <c r="E33" s="67"/>
      <c r="F33" s="91"/>
      <c r="G33" s="91"/>
      <c r="H33" s="91"/>
      <c r="I33" s="91"/>
    </row>
    <row r="34" spans="1:9">
      <c r="A34" s="88">
        <v>28</v>
      </c>
      <c r="B34" s="82"/>
      <c r="C34" s="67"/>
      <c r="D34" s="82"/>
      <c r="E34" s="67"/>
      <c r="F34" s="91"/>
      <c r="G34" s="91"/>
      <c r="H34" s="91"/>
      <c r="I34" s="91"/>
    </row>
    <row r="35" spans="1:9">
      <c r="A35" s="88">
        <v>29</v>
      </c>
      <c r="B35" s="82"/>
      <c r="C35" s="67"/>
      <c r="D35" s="82"/>
      <c r="E35" s="67"/>
      <c r="F35" s="91"/>
      <c r="G35" s="91"/>
      <c r="H35" s="91"/>
      <c r="I35" s="91"/>
    </row>
    <row r="36" spans="1:9">
      <c r="A36" s="88">
        <v>30</v>
      </c>
      <c r="B36" s="82"/>
      <c r="C36" s="67"/>
      <c r="D36" s="82"/>
      <c r="E36" s="67"/>
      <c r="F36" s="91"/>
      <c r="G36" s="91"/>
      <c r="H36" s="91"/>
      <c r="I36" s="91"/>
    </row>
    <row r="37" spans="1:9" ht="15.75" thickBot="1">
      <c r="A37" s="89">
        <v>31</v>
      </c>
      <c r="B37" s="85"/>
      <c r="C37" s="71"/>
      <c r="D37" s="85"/>
      <c r="E37" s="71"/>
      <c r="F37" s="92"/>
      <c r="G37" s="92"/>
      <c r="H37" s="92"/>
      <c r="I37" s="92"/>
    </row>
  </sheetData>
  <mergeCells count="9">
    <mergeCell ref="B1:I1"/>
    <mergeCell ref="B2:E2"/>
    <mergeCell ref="B3:E3"/>
    <mergeCell ref="B5:C5"/>
    <mergeCell ref="D5:E5"/>
    <mergeCell ref="F5:F6"/>
    <mergeCell ref="G5:G6"/>
    <mergeCell ref="H5:H6"/>
    <mergeCell ref="I5:I6"/>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
  <sheetViews>
    <sheetView workbookViewId="0">
      <selection activeCell="D5" sqref="D5"/>
    </sheetView>
  </sheetViews>
  <sheetFormatPr baseColWidth="10" defaultRowHeight="15"/>
  <sheetData>
    <row r="1" spans="1:4">
      <c r="A1" s="64" t="s">
        <v>139</v>
      </c>
      <c r="B1" s="64"/>
      <c r="C1" s="64"/>
      <c r="D1" s="64"/>
    </row>
    <row r="2" spans="1:4">
      <c r="A2" s="64">
        <v>7</v>
      </c>
      <c r="B2" s="64">
        <v>11</v>
      </c>
      <c r="C2" s="64">
        <v>12</v>
      </c>
      <c r="D2" s="64">
        <v>15</v>
      </c>
    </row>
    <row r="3" spans="1:4">
      <c r="A3" s="64">
        <v>8</v>
      </c>
      <c r="B3" s="64">
        <v>12</v>
      </c>
      <c r="C3" s="64">
        <v>13</v>
      </c>
      <c r="D3" s="64">
        <v>16</v>
      </c>
    </row>
    <row r="4" spans="1:4">
      <c r="A4" s="64">
        <v>9.25</v>
      </c>
      <c r="B4" s="64">
        <v>12</v>
      </c>
      <c r="C4" s="64">
        <v>13</v>
      </c>
      <c r="D4" s="64">
        <v>17.25</v>
      </c>
    </row>
    <row r="5" spans="1:4">
      <c r="A5" s="64">
        <v>10</v>
      </c>
      <c r="B5" s="64">
        <v>13</v>
      </c>
      <c r="C5" s="64">
        <v>14</v>
      </c>
      <c r="D5" s="64">
        <v>18</v>
      </c>
    </row>
    <row r="6" spans="1:4">
      <c r="A6" s="64">
        <v>11</v>
      </c>
      <c r="B6" s="64">
        <v>14</v>
      </c>
      <c r="C6" s="64">
        <v>15</v>
      </c>
      <c r="D6" s="64">
        <v>19</v>
      </c>
    </row>
    <row r="7" spans="1:4">
      <c r="A7" s="64">
        <v>11.75</v>
      </c>
      <c r="B7" s="64">
        <v>14</v>
      </c>
      <c r="C7" s="64">
        <v>15</v>
      </c>
      <c r="D7" s="64">
        <v>19.75</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F31"/>
  <sheetViews>
    <sheetView workbookViewId="0">
      <selection activeCell="F31" sqref="B3:F31"/>
    </sheetView>
  </sheetViews>
  <sheetFormatPr baseColWidth="10" defaultRowHeight="15"/>
  <cols>
    <col min="2" max="2" width="12.7109375" bestFit="1" customWidth="1"/>
  </cols>
  <sheetData>
    <row r="3" spans="2:6">
      <c r="B3" s="103" t="s">
        <v>90</v>
      </c>
      <c r="C3" s="104" t="s">
        <v>111</v>
      </c>
      <c r="D3" s="104" t="s">
        <v>80</v>
      </c>
      <c r="E3" s="104" t="s">
        <v>81</v>
      </c>
      <c r="F3" s="104" t="s">
        <v>112</v>
      </c>
    </row>
    <row r="4" spans="2:6">
      <c r="B4" s="105" t="s">
        <v>113</v>
      </c>
      <c r="C4" s="98">
        <v>1</v>
      </c>
      <c r="D4" s="98"/>
      <c r="E4" s="98"/>
      <c r="F4" s="98"/>
    </row>
    <row r="5" spans="2:6">
      <c r="B5" s="105" t="s">
        <v>114</v>
      </c>
      <c r="C5" s="98">
        <v>1</v>
      </c>
      <c r="D5" s="98"/>
      <c r="E5" s="98"/>
      <c r="F5" s="98"/>
    </row>
    <row r="6" spans="2:6">
      <c r="B6" s="105" t="s">
        <v>115</v>
      </c>
      <c r="C6" s="98">
        <v>1</v>
      </c>
      <c r="D6" s="98"/>
      <c r="E6" s="98"/>
      <c r="F6" s="98"/>
    </row>
    <row r="7" spans="2:6">
      <c r="B7" s="105" t="s">
        <v>116</v>
      </c>
      <c r="C7" s="98">
        <v>1</v>
      </c>
      <c r="D7" s="98"/>
      <c r="E7" s="98"/>
      <c r="F7" s="98"/>
    </row>
    <row r="8" spans="2:6">
      <c r="B8" s="105" t="s">
        <v>117</v>
      </c>
      <c r="C8" s="98">
        <v>1</v>
      </c>
      <c r="D8" s="98"/>
      <c r="E8" s="98"/>
      <c r="F8" s="98"/>
    </row>
    <row r="9" spans="2:6">
      <c r="B9" s="105" t="s">
        <v>91</v>
      </c>
      <c r="C9" s="98">
        <v>1</v>
      </c>
      <c r="D9" s="98"/>
      <c r="E9" s="98"/>
      <c r="F9" s="98"/>
    </row>
    <row r="10" spans="2:6">
      <c r="B10" s="105" t="s">
        <v>92</v>
      </c>
      <c r="C10" s="98">
        <v>1</v>
      </c>
      <c r="D10" s="98">
        <v>2</v>
      </c>
      <c r="E10" s="98"/>
      <c r="F10" s="98"/>
    </row>
    <row r="11" spans="2:6">
      <c r="B11" s="105" t="s">
        <v>93</v>
      </c>
      <c r="C11" s="98">
        <v>1</v>
      </c>
      <c r="D11" s="98">
        <v>2</v>
      </c>
      <c r="E11" s="98"/>
      <c r="F11" s="98"/>
    </row>
    <row r="12" spans="2:6">
      <c r="B12" s="105" t="s">
        <v>94</v>
      </c>
      <c r="C12" s="98"/>
      <c r="D12" s="98">
        <v>2</v>
      </c>
      <c r="E12" s="98">
        <v>3</v>
      </c>
      <c r="F12" s="98"/>
    </row>
    <row r="13" spans="2:6">
      <c r="B13" s="105" t="s">
        <v>119</v>
      </c>
      <c r="C13" s="98"/>
      <c r="D13" s="98">
        <v>2</v>
      </c>
      <c r="E13" s="98">
        <v>3</v>
      </c>
      <c r="F13" s="98"/>
    </row>
    <row r="14" spans="2:6">
      <c r="B14" s="105" t="s">
        <v>118</v>
      </c>
      <c r="C14" s="98">
        <v>1</v>
      </c>
      <c r="D14" s="98">
        <v>2</v>
      </c>
      <c r="E14" s="98">
        <v>3</v>
      </c>
      <c r="F14" s="98">
        <v>4</v>
      </c>
    </row>
    <row r="15" spans="2:6">
      <c r="B15" s="105" t="s">
        <v>95</v>
      </c>
      <c r="C15" s="98">
        <v>1</v>
      </c>
      <c r="D15" s="98">
        <v>2</v>
      </c>
      <c r="E15" s="98">
        <v>3</v>
      </c>
      <c r="F15" s="98">
        <v>4</v>
      </c>
    </row>
    <row r="16" spans="2:6">
      <c r="B16" s="105" t="s">
        <v>96</v>
      </c>
      <c r="C16" s="98">
        <v>1</v>
      </c>
      <c r="D16" s="98">
        <v>2</v>
      </c>
      <c r="E16" s="98">
        <v>3</v>
      </c>
      <c r="F16" s="98">
        <v>4</v>
      </c>
    </row>
    <row r="17" spans="2:6">
      <c r="B17" s="105" t="s">
        <v>97</v>
      </c>
      <c r="C17" s="98">
        <v>1</v>
      </c>
      <c r="D17" s="98"/>
      <c r="E17" s="98">
        <v>3</v>
      </c>
      <c r="F17" s="98">
        <v>4</v>
      </c>
    </row>
    <row r="18" spans="2:6">
      <c r="B18" s="105" t="s">
        <v>98</v>
      </c>
      <c r="C18" s="98">
        <v>1</v>
      </c>
      <c r="D18" s="98">
        <v>2</v>
      </c>
      <c r="E18" s="98">
        <v>3</v>
      </c>
      <c r="F18" s="98">
        <v>4</v>
      </c>
    </row>
    <row r="19" spans="2:6">
      <c r="B19" s="105" t="s">
        <v>99</v>
      </c>
      <c r="C19" s="98">
        <v>1</v>
      </c>
      <c r="D19" s="98">
        <v>2</v>
      </c>
      <c r="E19" s="98"/>
      <c r="F19" s="98"/>
    </row>
    <row r="20" spans="2:6">
      <c r="B20" s="105" t="s">
        <v>100</v>
      </c>
      <c r="C20" s="98">
        <v>1</v>
      </c>
      <c r="D20" s="98">
        <v>2</v>
      </c>
      <c r="E20" s="98">
        <v>3</v>
      </c>
      <c r="F20" s="98">
        <v>4</v>
      </c>
    </row>
    <row r="21" spans="2:6">
      <c r="B21" s="105" t="s">
        <v>101</v>
      </c>
      <c r="C21" s="98"/>
      <c r="D21" s="98">
        <v>2</v>
      </c>
      <c r="E21" s="98">
        <v>3</v>
      </c>
      <c r="F21" s="98">
        <v>4</v>
      </c>
    </row>
    <row r="22" spans="2:6">
      <c r="B22" s="105" t="s">
        <v>102</v>
      </c>
      <c r="C22" s="98"/>
      <c r="D22" s="98">
        <v>2</v>
      </c>
      <c r="E22" s="98">
        <v>3</v>
      </c>
      <c r="F22" s="98">
        <v>4</v>
      </c>
    </row>
    <row r="23" spans="2:6">
      <c r="B23" s="105" t="s">
        <v>103</v>
      </c>
      <c r="C23" s="98"/>
      <c r="D23" s="98">
        <v>2</v>
      </c>
      <c r="E23" s="98">
        <v>3</v>
      </c>
      <c r="F23" s="98">
        <v>4</v>
      </c>
    </row>
    <row r="24" spans="2:6">
      <c r="B24" s="105" t="s">
        <v>104</v>
      </c>
      <c r="C24" s="98"/>
      <c r="D24" s="98">
        <v>2</v>
      </c>
      <c r="E24" s="98">
        <v>3</v>
      </c>
      <c r="F24" s="98">
        <v>4</v>
      </c>
    </row>
    <row r="25" spans="2:6">
      <c r="B25" s="105" t="s">
        <v>105</v>
      </c>
      <c r="C25" s="98"/>
      <c r="D25" s="98">
        <v>2</v>
      </c>
      <c r="E25" s="98">
        <v>3</v>
      </c>
      <c r="F25" s="98">
        <v>4</v>
      </c>
    </row>
    <row r="26" spans="2:6">
      <c r="B26" s="105" t="s">
        <v>106</v>
      </c>
      <c r="C26" s="98"/>
      <c r="D26" s="98">
        <v>2</v>
      </c>
      <c r="E26" s="98">
        <v>3</v>
      </c>
      <c r="F26" s="98">
        <v>4</v>
      </c>
    </row>
    <row r="27" spans="2:6">
      <c r="B27" s="105" t="s">
        <v>107</v>
      </c>
      <c r="C27" s="98"/>
      <c r="D27" s="98"/>
      <c r="E27" s="98">
        <v>3</v>
      </c>
      <c r="F27" s="98">
        <v>4</v>
      </c>
    </row>
    <row r="28" spans="2:6">
      <c r="B28" s="105" t="s">
        <v>108</v>
      </c>
      <c r="C28" s="98"/>
      <c r="D28" s="98"/>
      <c r="E28" s="98">
        <v>3</v>
      </c>
      <c r="F28" s="98">
        <v>4</v>
      </c>
    </row>
    <row r="29" spans="2:6">
      <c r="B29" s="105" t="s">
        <v>109</v>
      </c>
      <c r="C29" s="98"/>
      <c r="D29" s="98"/>
      <c r="E29" s="98"/>
      <c r="F29" s="98">
        <v>4</v>
      </c>
    </row>
    <row r="30" spans="2:6">
      <c r="B30" s="105" t="s">
        <v>120</v>
      </c>
      <c r="C30" s="98"/>
      <c r="D30" s="98"/>
      <c r="E30" s="98"/>
      <c r="F30" s="98">
        <v>4</v>
      </c>
    </row>
    <row r="31" spans="2:6">
      <c r="B31" s="103" t="s">
        <v>110</v>
      </c>
      <c r="C31" s="103">
        <f t="shared" ref="C31:F31" si="0">SUM(C4:C30)</f>
        <v>15</v>
      </c>
      <c r="D31" s="103">
        <f t="shared" si="0"/>
        <v>32</v>
      </c>
      <c r="E31" s="103">
        <f t="shared" si="0"/>
        <v>48</v>
      </c>
      <c r="F31" s="103">
        <f t="shared" si="0"/>
        <v>64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8</vt:i4>
      </vt:variant>
    </vt:vector>
  </HeadingPairs>
  <TitlesOfParts>
    <vt:vector size="8" baseType="lpstr">
      <vt:lpstr>IDdd</vt:lpstr>
      <vt:lpstr>Planning</vt:lpstr>
      <vt:lpstr>Récapitulatif</vt:lpstr>
      <vt:lpstr>Explication</vt:lpstr>
      <vt:lpstr>Trafic</vt:lpstr>
      <vt:lpstr>Feuille de présence</vt:lpstr>
      <vt:lpstr>Base</vt: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Chupy</dc:creator>
  <cp:lastModifiedBy>Sostrene Grenes</cp:lastModifiedBy>
  <cp:lastPrinted>2017-01-30T14:31:06Z</cp:lastPrinted>
  <dcterms:created xsi:type="dcterms:W3CDTF">2016-05-21T09:31:11Z</dcterms:created>
  <dcterms:modified xsi:type="dcterms:W3CDTF">2017-01-31T10:12:21Z</dcterms:modified>
</cp:coreProperties>
</file>