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270" yWindow="600" windowWidth="28215" windowHeight="13995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H45" i="1" l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F45" i="1"/>
  <c r="G45" i="1"/>
  <c r="E45" i="1"/>
  <c r="E4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E18" i="1"/>
  <c r="F48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F32" i="1"/>
  <c r="E32" i="1"/>
  <c r="AC65" i="1"/>
  <c r="AB65" i="1"/>
  <c r="AA65" i="1"/>
  <c r="Z65" i="1"/>
  <c r="Y65" i="1"/>
  <c r="X65" i="1"/>
  <c r="W65" i="1"/>
  <c r="V65" i="1"/>
  <c r="U65" i="1"/>
  <c r="T65" i="1"/>
  <c r="S65" i="1"/>
  <c r="R65" i="1"/>
  <c r="Q65" i="1"/>
  <c r="P65" i="1"/>
  <c r="O65" i="1"/>
  <c r="N65" i="1"/>
  <c r="M65" i="1"/>
  <c r="L65" i="1"/>
  <c r="K65" i="1"/>
  <c r="J65" i="1"/>
  <c r="I65" i="1"/>
  <c r="H65" i="1"/>
  <c r="G65" i="1"/>
  <c r="F65" i="1"/>
  <c r="E65" i="1"/>
  <c r="AC62" i="1"/>
  <c r="AB62" i="1"/>
  <c r="AA62" i="1"/>
  <c r="Z62" i="1"/>
  <c r="Y62" i="1"/>
  <c r="X62" i="1"/>
  <c r="W62" i="1"/>
  <c r="V62" i="1"/>
  <c r="U62" i="1"/>
  <c r="T62" i="1"/>
  <c r="S62" i="1"/>
  <c r="R62" i="1"/>
  <c r="Q62" i="1"/>
  <c r="P62" i="1"/>
  <c r="O62" i="1"/>
  <c r="N62" i="1"/>
  <c r="M62" i="1"/>
  <c r="L62" i="1"/>
  <c r="K62" i="1"/>
  <c r="J62" i="1"/>
  <c r="I62" i="1"/>
  <c r="H62" i="1"/>
  <c r="G62" i="1"/>
  <c r="F62" i="1"/>
  <c r="E62" i="1"/>
  <c r="AD58" i="1"/>
  <c r="AC58" i="1"/>
  <c r="AB58" i="1"/>
  <c r="AA58" i="1"/>
  <c r="Z58" i="1"/>
  <c r="Y58" i="1"/>
  <c r="X58" i="1"/>
  <c r="W58" i="1"/>
  <c r="V58" i="1"/>
  <c r="U58" i="1"/>
  <c r="T58" i="1"/>
  <c r="S58" i="1"/>
  <c r="R58" i="1"/>
  <c r="Q58" i="1"/>
  <c r="P58" i="1"/>
  <c r="O58" i="1"/>
  <c r="N58" i="1"/>
  <c r="M58" i="1"/>
  <c r="L58" i="1"/>
  <c r="K58" i="1"/>
  <c r="J58" i="1"/>
  <c r="I58" i="1"/>
  <c r="H58" i="1"/>
  <c r="G58" i="1"/>
  <c r="F58" i="1"/>
  <c r="E58" i="1"/>
  <c r="AD51" i="1"/>
  <c r="AB51" i="1"/>
  <c r="AA51" i="1"/>
  <c r="Z51" i="1"/>
  <c r="Y51" i="1"/>
  <c r="X51" i="1"/>
  <c r="W51" i="1"/>
  <c r="V51" i="1"/>
  <c r="U51" i="1"/>
  <c r="T51" i="1"/>
  <c r="S51" i="1"/>
  <c r="R51" i="1"/>
  <c r="Q51" i="1"/>
  <c r="P51" i="1"/>
  <c r="O51" i="1"/>
  <c r="N51" i="1"/>
  <c r="M51" i="1"/>
  <c r="L51" i="1"/>
  <c r="K51" i="1"/>
  <c r="J51" i="1"/>
  <c r="I51" i="1"/>
  <c r="H51" i="1"/>
  <c r="G51" i="1"/>
  <c r="F51" i="1"/>
  <c r="E51" i="1"/>
  <c r="AD48" i="1"/>
  <c r="AD44" i="1"/>
  <c r="AB44" i="1"/>
  <c r="AA44" i="1"/>
  <c r="Z44" i="1"/>
  <c r="Y44" i="1"/>
  <c r="X44" i="1"/>
  <c r="W44" i="1"/>
  <c r="V44" i="1"/>
  <c r="U44" i="1"/>
  <c r="T44" i="1"/>
  <c r="S44" i="1"/>
  <c r="R44" i="1"/>
  <c r="Q44" i="1"/>
  <c r="P44" i="1"/>
  <c r="O44" i="1"/>
  <c r="N44" i="1"/>
  <c r="M44" i="1"/>
  <c r="L44" i="1"/>
  <c r="K44" i="1"/>
  <c r="J44" i="1"/>
  <c r="I44" i="1"/>
  <c r="H44" i="1"/>
  <c r="G44" i="1"/>
  <c r="F44" i="1"/>
  <c r="E44" i="1"/>
  <c r="AD38" i="1"/>
  <c r="AC38" i="1"/>
  <c r="AB38" i="1"/>
  <c r="AA38" i="1"/>
  <c r="Z38" i="1"/>
  <c r="Y38" i="1"/>
  <c r="X38" i="1"/>
  <c r="W38" i="1"/>
  <c r="V38" i="1"/>
  <c r="U38" i="1"/>
  <c r="T38" i="1"/>
  <c r="S38" i="1"/>
  <c r="R38" i="1"/>
  <c r="Q38" i="1"/>
  <c r="P38" i="1"/>
  <c r="O38" i="1"/>
  <c r="N38" i="1"/>
  <c r="M38" i="1"/>
  <c r="L38" i="1"/>
  <c r="K38" i="1"/>
  <c r="J38" i="1"/>
  <c r="I38" i="1"/>
  <c r="H38" i="1"/>
  <c r="G38" i="1"/>
  <c r="F38" i="1"/>
  <c r="E38" i="1"/>
  <c r="AD35" i="1"/>
  <c r="AC35" i="1"/>
  <c r="AB35" i="1"/>
  <c r="AA35" i="1"/>
  <c r="Z35" i="1"/>
  <c r="Y35" i="1"/>
  <c r="X35" i="1"/>
  <c r="W35" i="1"/>
  <c r="V35" i="1"/>
  <c r="U35" i="1"/>
  <c r="T35" i="1"/>
  <c r="S35" i="1"/>
  <c r="R35" i="1"/>
  <c r="Q35" i="1"/>
  <c r="P35" i="1"/>
  <c r="O35" i="1"/>
  <c r="N35" i="1"/>
  <c r="M35" i="1"/>
  <c r="L35" i="1"/>
  <c r="K35" i="1"/>
  <c r="J35" i="1"/>
  <c r="I35" i="1"/>
  <c r="H35" i="1"/>
  <c r="G35" i="1"/>
  <c r="F35" i="1"/>
  <c r="E35" i="1"/>
  <c r="AD31" i="1"/>
  <c r="AC31" i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</calcChain>
</file>

<file path=xl/comments1.xml><?xml version="1.0" encoding="utf-8"?>
<comments xmlns="http://schemas.openxmlformats.org/spreadsheetml/2006/main">
  <authors>
    <author/>
  </authors>
  <commentList>
    <comment ref="A15" authorId="0">
      <text>
        <r>
          <rPr>
            <sz val="10"/>
            <color rgb="FF000000"/>
            <rFont val="Arial"/>
          </rPr>
          <t xml:space="preserve">05/12 - 11/12
</t>
        </r>
      </text>
    </comment>
    <comment ref="A29" authorId="0">
      <text>
        <r>
          <rPr>
            <sz val="10"/>
            <color rgb="FF000000"/>
            <rFont val="Arial"/>
          </rPr>
          <t xml:space="preserve">15/08  -21/08
</t>
        </r>
      </text>
    </comment>
    <comment ref="A42" authorId="0">
      <text>
        <r>
          <rPr>
            <sz val="10"/>
            <color rgb="FF000000"/>
            <rFont val="Arial"/>
          </rPr>
          <t xml:space="preserve">24/05 - 30/05
</t>
        </r>
      </text>
    </comment>
    <comment ref="A56" authorId="0">
      <text>
        <r>
          <rPr>
            <sz val="10"/>
            <color rgb="FF000000"/>
            <rFont val="Arial"/>
          </rPr>
          <t xml:space="preserve">8/03  -14/03
</t>
        </r>
      </text>
    </comment>
  </commentList>
</comments>
</file>

<file path=xl/sharedStrings.xml><?xml version="1.0" encoding="utf-8"?>
<sst xmlns="http://schemas.openxmlformats.org/spreadsheetml/2006/main" count="147" uniqueCount="49">
  <si>
    <t>Crystal conquest</t>
  </si>
  <si>
    <t>Country</t>
  </si>
  <si>
    <t>CH</t>
  </si>
  <si>
    <t>US</t>
  </si>
  <si>
    <t>RU</t>
  </si>
  <si>
    <t>BR</t>
  </si>
  <si>
    <t>GER</t>
  </si>
  <si>
    <t>SK</t>
  </si>
  <si>
    <t>PO</t>
  </si>
  <si>
    <t>TU</t>
  </si>
  <si>
    <t>CAN</t>
  </si>
  <si>
    <t>UK</t>
  </si>
  <si>
    <t>FR</t>
  </si>
  <si>
    <t>JAP</t>
  </si>
  <si>
    <t>THA</t>
  </si>
  <si>
    <t>TAI</t>
  </si>
  <si>
    <t>UKR</t>
  </si>
  <si>
    <t>SP</t>
  </si>
  <si>
    <t>ARG</t>
  </si>
  <si>
    <t>AU</t>
  </si>
  <si>
    <t>Indo</t>
  </si>
  <si>
    <t>MEX</t>
  </si>
  <si>
    <t>IT</t>
  </si>
  <si>
    <t>SW</t>
  </si>
  <si>
    <t>Neth</t>
  </si>
  <si>
    <t>HK</t>
  </si>
  <si>
    <t>Sing</t>
  </si>
  <si>
    <t>TOTAL</t>
  </si>
  <si>
    <t>6 days</t>
  </si>
  <si>
    <t>Compared to previous DLC</t>
  </si>
  <si>
    <t>Users</t>
  </si>
  <si>
    <t>% Total users</t>
  </si>
  <si>
    <t>Compared to last expansion</t>
  </si>
  <si>
    <t>Bounce Rate</t>
  </si>
  <si>
    <t>Compared to avg</t>
  </si>
  <si>
    <t>compared to previous DLC</t>
  </si>
  <si>
    <t>Avg. Session Duration</t>
  </si>
  <si>
    <t>Sand Wars</t>
  </si>
  <si>
    <t>CA</t>
  </si>
  <si>
    <t>TUR</t>
  </si>
  <si>
    <t>Ind</t>
  </si>
  <si>
    <t>CZ</t>
  </si>
  <si>
    <t>Bones &amp; Bravery</t>
  </si>
  <si>
    <t>THAI</t>
  </si>
  <si>
    <t>IND</t>
  </si>
  <si>
    <t>Total</t>
  </si>
  <si>
    <t>% total users</t>
  </si>
  <si>
    <t>Zen-Chi</t>
  </si>
  <si>
    <t>Chili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</si>
</sst>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\ yyyy"/>
    <numFmt numFmtId="165" formatCode="mmmm\ yyyy"/>
  </numFmts>
  <fonts count="17" x14ac:knownFonts="1">
    <font>
      <sz val="10"/>
      <color rgb="FF000000"/>
      <name val="Arial"/>
    </font>
    <font>
      <b/>
      <sz val="15"/>
      <color rgb="FFF3F3F3"/>
      <name val="Arial"/>
      <family val="2"/>
    </font>
    <font>
      <sz val="10"/>
      <color theme="1"/>
      <name val="Arial"/>
      <family val="2"/>
    </font>
    <font>
      <b/>
      <sz val="15"/>
      <color theme="1"/>
      <name val="Arial"/>
      <family val="2"/>
    </font>
    <font>
      <sz val="8"/>
      <color theme="1"/>
      <name val="Arial"/>
      <family val="2"/>
    </font>
    <font>
      <b/>
      <sz val="10"/>
      <color theme="1"/>
      <name val="Arial"/>
      <family val="2"/>
    </font>
    <font>
      <b/>
      <i/>
      <sz val="12"/>
      <color theme="1"/>
      <name val="Arial"/>
      <family val="2"/>
    </font>
    <font>
      <b/>
      <i/>
      <sz val="8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i/>
      <sz val="8"/>
      <color theme="1"/>
      <name val="Arial"/>
      <family val="2"/>
    </font>
    <font>
      <b/>
      <sz val="15"/>
      <color rgb="FFFFFFFF"/>
      <name val="Arial"/>
      <family val="2"/>
    </font>
    <font>
      <b/>
      <sz val="12"/>
      <color theme="1"/>
      <name val="Arial"/>
      <family val="2"/>
    </font>
    <font>
      <b/>
      <sz val="12"/>
      <color rgb="FFFFFFFF"/>
      <name val="Arial"/>
      <family val="2"/>
    </font>
    <font>
      <b/>
      <i/>
      <sz val="13"/>
      <color theme="1"/>
      <name val="Arial"/>
      <family val="2"/>
    </font>
    <font>
      <b/>
      <i/>
      <sz val="11"/>
      <color theme="1"/>
      <name val="Arial"/>
      <family val="2"/>
    </font>
    <font>
      <i/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990000"/>
        <bgColor rgb="FF990000"/>
      </patternFill>
    </fill>
    <fill>
      <patternFill patternType="solid">
        <fgColor rgb="FFC9DAF8"/>
        <bgColor rgb="FFC9DAF8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47">
    <xf numFmtId="0" fontId="0" fillId="0" borderId="0" xfId="0" applyFont="1" applyAlignment="1"/>
    <xf numFmtId="164" fontId="1" fillId="2" borderId="0" xfId="0" applyNumberFormat="1" applyFont="1" applyFill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2" fillId="0" borderId="0" xfId="0" applyFont="1"/>
    <xf numFmtId="0" fontId="3" fillId="3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0" fontId="5" fillId="0" borderId="0" xfId="0" applyFont="1" applyAlignment="1">
      <alignment horizontal="center"/>
    </xf>
    <xf numFmtId="3" fontId="2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10" fontId="6" fillId="0" borderId="0" xfId="0" applyNumberFormat="1" applyFont="1" applyAlignment="1">
      <alignment horizontal="center"/>
    </xf>
    <xf numFmtId="0" fontId="7" fillId="0" borderId="0" xfId="0" applyFont="1" applyAlignment="1">
      <alignment horizontal="center" wrapText="1"/>
    </xf>
    <xf numFmtId="10" fontId="2" fillId="0" borderId="0" xfId="0" applyNumberFormat="1" applyFont="1"/>
    <xf numFmtId="0" fontId="8" fillId="0" borderId="0" xfId="0" applyFont="1" applyAlignment="1">
      <alignment horizontal="center"/>
    </xf>
    <xf numFmtId="10" fontId="9" fillId="0" borderId="0" xfId="0" applyNumberFormat="1" applyFont="1" applyAlignment="1">
      <alignment horizontal="center"/>
    </xf>
    <xf numFmtId="10" fontId="10" fillId="0" borderId="0" xfId="0" applyNumberFormat="1" applyFont="1" applyAlignment="1">
      <alignment horizontal="center"/>
    </xf>
    <xf numFmtId="0" fontId="2" fillId="0" borderId="1" xfId="0" applyFont="1" applyBorder="1"/>
    <xf numFmtId="0" fontId="8" fillId="0" borderId="0" xfId="0" applyFont="1" applyAlignment="1">
      <alignment horizontal="center"/>
    </xf>
    <xf numFmtId="21" fontId="9" fillId="0" borderId="0" xfId="0" applyNumberFormat="1" applyFont="1" applyAlignment="1">
      <alignment horizontal="center"/>
    </xf>
    <xf numFmtId="3" fontId="2" fillId="0" borderId="0" xfId="0" applyNumberFormat="1" applyFont="1"/>
    <xf numFmtId="4" fontId="2" fillId="0" borderId="0" xfId="0" applyNumberFormat="1" applyFont="1"/>
    <xf numFmtId="164" fontId="11" fillId="2" borderId="0" xfId="0" applyNumberFormat="1" applyFont="1" applyFill="1" applyAlignment="1">
      <alignment horizontal="center" wrapText="1"/>
    </xf>
    <xf numFmtId="0" fontId="11" fillId="2" borderId="0" xfId="0" applyFont="1" applyFill="1" applyAlignment="1">
      <alignment horizontal="center" wrapText="1"/>
    </xf>
    <xf numFmtId="0" fontId="10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3" fontId="10" fillId="0" borderId="0" xfId="0" applyNumberFormat="1" applyFont="1" applyAlignment="1">
      <alignment horizontal="center"/>
    </xf>
    <xf numFmtId="3" fontId="7" fillId="0" borderId="0" xfId="0" applyNumberFormat="1" applyFont="1" applyAlignment="1">
      <alignment horizontal="center"/>
    </xf>
    <xf numFmtId="165" fontId="2" fillId="0" borderId="0" xfId="0" applyNumberFormat="1" applyFont="1"/>
    <xf numFmtId="10" fontId="8" fillId="0" borderId="0" xfId="0" applyNumberFormat="1" applyFont="1" applyAlignment="1">
      <alignment horizontal="center"/>
    </xf>
    <xf numFmtId="9" fontId="2" fillId="0" borderId="0" xfId="0" applyNumberFormat="1" applyFont="1"/>
    <xf numFmtId="21" fontId="8" fillId="0" borderId="0" xfId="0" applyNumberFormat="1" applyFont="1" applyAlignment="1">
      <alignment horizontal="center"/>
    </xf>
    <xf numFmtId="10" fontId="12" fillId="0" borderId="0" xfId="0" applyNumberFormat="1" applyFont="1" applyAlignment="1">
      <alignment horizontal="center" wrapText="1"/>
    </xf>
    <xf numFmtId="165" fontId="13" fillId="2" borderId="0" xfId="0" applyNumberFormat="1" applyFont="1" applyFill="1" applyAlignment="1">
      <alignment horizontal="center" wrapText="1"/>
    </xf>
    <xf numFmtId="0" fontId="13" fillId="2" borderId="0" xfId="0" applyFont="1" applyFill="1" applyAlignment="1">
      <alignment horizontal="center" wrapText="1"/>
    </xf>
    <xf numFmtId="0" fontId="3" fillId="3" borderId="0" xfId="0" applyFont="1" applyFill="1" applyAlignment="1">
      <alignment horizontal="center" wrapText="1"/>
    </xf>
    <xf numFmtId="0" fontId="2" fillId="3" borderId="0" xfId="0" applyFont="1" applyFill="1"/>
    <xf numFmtId="3" fontId="14" fillId="0" borderId="0" xfId="0" applyNumberFormat="1" applyFont="1" applyAlignment="1">
      <alignment horizontal="center"/>
    </xf>
    <xf numFmtId="0" fontId="6" fillId="0" borderId="0" xfId="0" applyFont="1" applyAlignment="1">
      <alignment horizontal="center" wrapText="1"/>
    </xf>
    <xf numFmtId="0" fontId="15" fillId="0" borderId="0" xfId="0" applyFont="1" applyAlignment="1">
      <alignment horizontal="center" wrapText="1"/>
    </xf>
    <xf numFmtId="10" fontId="16" fillId="0" borderId="0" xfId="0" applyNumberFormat="1" applyFont="1" applyAlignment="1">
      <alignment horizontal="center"/>
    </xf>
    <xf numFmtId="21" fontId="2" fillId="0" borderId="0" xfId="0" applyNumberFormat="1" applyFont="1"/>
    <xf numFmtId="21" fontId="16" fillId="0" borderId="0" xfId="0" applyNumberFormat="1" applyFont="1" applyAlignment="1">
      <alignment horizontal="center"/>
    </xf>
    <xf numFmtId="10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10" fontId="2" fillId="0" borderId="0" xfId="0" applyNumberFormat="1" applyFont="1" applyAlignment="1">
      <alignment horizontal="center" wrapText="1"/>
    </xf>
    <xf numFmtId="10" fontId="10" fillId="4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outlinePr summaryBelow="0" summaryRight="0"/>
  </sheetPr>
  <dimension ref="A15:AD65"/>
  <sheetViews>
    <sheetView tabSelected="1" workbookViewId="0">
      <selection activeCell="E18" sqref="E18"/>
    </sheetView>
  </sheetViews>
  <sheetFormatPr baseColWidth="10" defaultColWidth="14.42578125" defaultRowHeight="15.75" customHeight="1" x14ac:dyDescent="0.2"/>
  <sheetData>
    <row r="15" spans="1:30" ht="15.75" customHeight="1" x14ac:dyDescent="0.3">
      <c r="A15" s="1">
        <v>43800</v>
      </c>
      <c r="B15" s="2" t="s">
        <v>0</v>
      </c>
      <c r="C15" s="3"/>
      <c r="D15" s="4" t="s">
        <v>1</v>
      </c>
      <c r="E15" s="4" t="s">
        <v>2</v>
      </c>
      <c r="F15" s="4" t="s">
        <v>3</v>
      </c>
      <c r="G15" s="4" t="s">
        <v>4</v>
      </c>
      <c r="H15" s="4" t="s">
        <v>5</v>
      </c>
      <c r="I15" s="4" t="s">
        <v>6</v>
      </c>
      <c r="J15" s="4" t="s">
        <v>7</v>
      </c>
      <c r="K15" s="4" t="s">
        <v>8</v>
      </c>
      <c r="L15" s="4" t="s">
        <v>9</v>
      </c>
      <c r="M15" s="4" t="s">
        <v>10</v>
      </c>
      <c r="N15" s="4" t="s">
        <v>11</v>
      </c>
      <c r="O15" s="4" t="s">
        <v>12</v>
      </c>
      <c r="P15" s="4" t="s">
        <v>13</v>
      </c>
      <c r="Q15" s="4" t="s">
        <v>14</v>
      </c>
      <c r="R15" s="4" t="s">
        <v>15</v>
      </c>
      <c r="S15" s="4" t="s">
        <v>16</v>
      </c>
      <c r="T15" s="4" t="s">
        <v>17</v>
      </c>
      <c r="U15" s="4" t="s">
        <v>18</v>
      </c>
      <c r="V15" s="4" t="s">
        <v>19</v>
      </c>
      <c r="W15" s="4" t="s">
        <v>20</v>
      </c>
      <c r="X15" s="4" t="s">
        <v>21</v>
      </c>
      <c r="Y15" s="4" t="s">
        <v>22</v>
      </c>
      <c r="Z15" s="4" t="s">
        <v>23</v>
      </c>
      <c r="AA15" s="4" t="s">
        <v>24</v>
      </c>
      <c r="AB15" s="4" t="s">
        <v>25</v>
      </c>
      <c r="AC15" s="4" t="s">
        <v>26</v>
      </c>
      <c r="AD15" s="4" t="s">
        <v>27</v>
      </c>
    </row>
    <row r="16" spans="1:30" x14ac:dyDescent="0.2">
      <c r="A16" s="5" t="s">
        <v>28</v>
      </c>
      <c r="B16" s="6" t="s">
        <v>29</v>
      </c>
      <c r="C16" s="3"/>
      <c r="D16" s="7" t="s">
        <v>30</v>
      </c>
      <c r="E16" s="8">
        <v>254227</v>
      </c>
      <c r="F16" s="8">
        <v>205501</v>
      </c>
      <c r="G16" s="8">
        <v>157438</v>
      </c>
      <c r="H16" s="8">
        <v>92058</v>
      </c>
      <c r="I16" s="8">
        <v>86053</v>
      </c>
      <c r="J16" s="8">
        <v>56116</v>
      </c>
      <c r="K16" s="8">
        <v>48433</v>
      </c>
      <c r="L16" s="8">
        <v>46313</v>
      </c>
      <c r="M16" s="8">
        <v>41604</v>
      </c>
      <c r="N16" s="8">
        <v>41249</v>
      </c>
      <c r="O16" s="8">
        <v>40705</v>
      </c>
      <c r="P16" s="8">
        <v>36092</v>
      </c>
      <c r="Q16" s="8">
        <v>35286</v>
      </c>
      <c r="R16" s="8">
        <v>35286</v>
      </c>
      <c r="S16" s="8">
        <v>34646</v>
      </c>
      <c r="T16" s="8">
        <v>26220</v>
      </c>
      <c r="U16" s="8">
        <v>24885</v>
      </c>
      <c r="V16" s="8">
        <v>24274</v>
      </c>
      <c r="W16" s="8">
        <v>19710</v>
      </c>
      <c r="X16" s="8">
        <v>16364</v>
      </c>
      <c r="Y16" s="8">
        <v>15783</v>
      </c>
      <c r="Z16" s="8">
        <v>15527</v>
      </c>
      <c r="AA16" s="8">
        <v>15185</v>
      </c>
      <c r="AB16" s="8">
        <v>15181</v>
      </c>
      <c r="AC16" s="8">
        <v>14712</v>
      </c>
      <c r="AD16" s="8">
        <v>1669678</v>
      </c>
    </row>
    <row r="17" spans="1:30" x14ac:dyDescent="0.2">
      <c r="A17" s="3"/>
      <c r="B17" s="3"/>
      <c r="C17" s="3"/>
      <c r="D17" s="9" t="s">
        <v>31</v>
      </c>
      <c r="E17" s="10">
        <f t="shared" ref="E17:AD17" si="0">E16/$AD$16</f>
        <v>0.15226109465417884</v>
      </c>
      <c r="F17" s="10">
        <f t="shared" si="0"/>
        <v>0.12307822226800616</v>
      </c>
      <c r="G17" s="10">
        <f t="shared" si="0"/>
        <v>9.4292432433079915E-2</v>
      </c>
      <c r="H17" s="10">
        <f t="shared" si="0"/>
        <v>5.5135181753607584E-2</v>
      </c>
      <c r="I17" s="10">
        <f t="shared" si="0"/>
        <v>5.1538679913132948E-2</v>
      </c>
      <c r="J17" s="10">
        <f t="shared" si="0"/>
        <v>3.3608875483775912E-2</v>
      </c>
      <c r="K17" s="10">
        <f t="shared" si="0"/>
        <v>2.9007389448744009E-2</v>
      </c>
      <c r="L17" s="10">
        <f t="shared" si="0"/>
        <v>2.7737683553355798E-2</v>
      </c>
      <c r="M17" s="10">
        <f t="shared" si="0"/>
        <v>2.4917379279118489E-2</v>
      </c>
      <c r="N17" s="10">
        <f t="shared" si="0"/>
        <v>2.4704763433428482E-2</v>
      </c>
      <c r="O17" s="10">
        <f t="shared" si="0"/>
        <v>2.4378952109328864E-2</v>
      </c>
      <c r="P17" s="10">
        <f t="shared" si="0"/>
        <v>2.1616143951109137E-2</v>
      </c>
      <c r="Q17" s="10">
        <f t="shared" si="0"/>
        <v>2.1133416143711541E-2</v>
      </c>
      <c r="R17" s="10">
        <f t="shared" si="0"/>
        <v>2.1133416143711541E-2</v>
      </c>
      <c r="S17" s="10">
        <f t="shared" si="0"/>
        <v>2.0750108703594346E-2</v>
      </c>
      <c r="T17" s="10">
        <f t="shared" si="0"/>
        <v>1.5703626687301384E-2</v>
      </c>
      <c r="U17" s="10">
        <f t="shared" si="0"/>
        <v>1.4904071323931919E-2</v>
      </c>
      <c r="V17" s="10">
        <f t="shared" si="0"/>
        <v>1.4538132502195034E-2</v>
      </c>
      <c r="W17" s="10">
        <f t="shared" si="0"/>
        <v>1.1804671319859279E-2</v>
      </c>
      <c r="X17" s="10">
        <f t="shared" si="0"/>
        <v>9.8006921094965609E-3</v>
      </c>
      <c r="Y17" s="10">
        <f t="shared" si="0"/>
        <v>9.4527208240151699E-3</v>
      </c>
      <c r="Z17" s="10">
        <f t="shared" si="0"/>
        <v>9.2993978479682902E-3</v>
      </c>
      <c r="AA17" s="10">
        <f t="shared" si="0"/>
        <v>9.0945679346556649E-3</v>
      </c>
      <c r="AB17" s="10">
        <f t="shared" si="0"/>
        <v>9.0921722631549309E-3</v>
      </c>
      <c r="AC17" s="10">
        <f t="shared" si="0"/>
        <v>8.8112797796940489E-3</v>
      </c>
      <c r="AD17" s="10">
        <f t="shared" si="0"/>
        <v>1</v>
      </c>
    </row>
    <row r="18" spans="1:30" ht="21.75" x14ac:dyDescent="0.2">
      <c r="A18" s="3"/>
      <c r="B18" s="3"/>
      <c r="C18" s="3"/>
      <c r="D18" s="11" t="s">
        <v>32</v>
      </c>
      <c r="E18" s="46">
        <f>IFERROR((E17-HLOOKUP(E15,$E29:$AC31,3,0))/HLOOKUP(E15,$E29:$AC31,3,0),"ND")</f>
        <v>-5.2990195944180231E-2</v>
      </c>
      <c r="F18" s="46">
        <f t="shared" ref="F18:AC18" si="1">IFERROR((F17-HLOOKUP(F15,$E29:$AC31,3,0))/HLOOKUP(F15,$E29:$AC31,3,0),"ND")</f>
        <v>-9.0523635441092973E-2</v>
      </c>
      <c r="G18" s="46">
        <f t="shared" si="1"/>
        <v>-3.173087471701018E-2</v>
      </c>
      <c r="H18" s="46">
        <f t="shared" si="1"/>
        <v>0.30532268005872387</v>
      </c>
      <c r="I18" s="46">
        <f t="shared" si="1"/>
        <v>-0.13359584998417037</v>
      </c>
      <c r="J18" s="46">
        <f t="shared" si="1"/>
        <v>5.8551792078125893E-2</v>
      </c>
      <c r="K18" s="46">
        <f t="shared" si="1"/>
        <v>7.4379941280991624E-2</v>
      </c>
      <c r="L18" s="46" t="str">
        <f t="shared" si="1"/>
        <v>ND</v>
      </c>
      <c r="M18" s="46" t="str">
        <f t="shared" si="1"/>
        <v>ND</v>
      </c>
      <c r="N18" s="46">
        <f t="shared" si="1"/>
        <v>-0.11668286093775559</v>
      </c>
      <c r="O18" s="46">
        <f t="shared" si="1"/>
        <v>1.6446380616158805E-2</v>
      </c>
      <c r="P18" s="46">
        <f t="shared" si="1"/>
        <v>-7.5979153890564546E-2</v>
      </c>
      <c r="Q18" s="46">
        <f t="shared" si="1"/>
        <v>0.21189171133557802</v>
      </c>
      <c r="R18" s="46">
        <f t="shared" si="1"/>
        <v>0.19176964463234542</v>
      </c>
      <c r="S18" s="46">
        <f t="shared" si="1"/>
        <v>1.399758203574571E-2</v>
      </c>
      <c r="T18" s="46">
        <f t="shared" si="1"/>
        <v>0.15389176667624982</v>
      </c>
      <c r="U18" s="46">
        <f t="shared" si="1"/>
        <v>0.14807118427390475</v>
      </c>
      <c r="V18" s="46">
        <f t="shared" si="1"/>
        <v>-0.1239666055764739</v>
      </c>
      <c r="W18" s="46" t="str">
        <f t="shared" si="1"/>
        <v>ND</v>
      </c>
      <c r="X18" s="46">
        <f t="shared" si="1"/>
        <v>0.12805640686260841</v>
      </c>
      <c r="Y18" s="46">
        <f t="shared" si="1"/>
        <v>0.12262579028508942</v>
      </c>
      <c r="Z18" s="46">
        <f t="shared" si="1"/>
        <v>-0.1422488682221652</v>
      </c>
      <c r="AA18" s="46">
        <f t="shared" si="1"/>
        <v>5.5156692963653966E-3</v>
      </c>
      <c r="AB18" s="46">
        <f t="shared" si="1"/>
        <v>-0.1921016330517975</v>
      </c>
      <c r="AC18" s="46" t="str">
        <f t="shared" si="1"/>
        <v>ND</v>
      </c>
      <c r="AD18" s="12"/>
    </row>
    <row r="19" spans="1:30" x14ac:dyDescent="0.2">
      <c r="A19" s="3"/>
      <c r="B19" s="3"/>
      <c r="C19" s="3"/>
      <c r="D19" s="7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</row>
    <row r="20" spans="1:30" ht="15.75" customHeight="1" x14ac:dyDescent="0.25">
      <c r="A20" s="3"/>
      <c r="B20" s="3"/>
      <c r="C20" s="3"/>
      <c r="D20" s="13" t="s">
        <v>33</v>
      </c>
      <c r="E20" s="14">
        <v>0.68259999999999998</v>
      </c>
      <c r="F20" s="14">
        <v>0.76919999999999999</v>
      </c>
      <c r="G20" s="14">
        <v>0.7167</v>
      </c>
      <c r="H20" s="14">
        <v>0.74219999999999997</v>
      </c>
      <c r="I20" s="14">
        <v>0.75370000000000004</v>
      </c>
      <c r="J20" s="14">
        <v>0.66869999999999996</v>
      </c>
      <c r="K20" s="14">
        <v>0.72599999999999998</v>
      </c>
      <c r="L20" s="14">
        <v>0.67949999999999999</v>
      </c>
      <c r="M20" s="14">
        <v>0.75549999999999995</v>
      </c>
      <c r="N20" s="14">
        <v>0.77049999999999996</v>
      </c>
      <c r="O20" s="14">
        <v>0.77559999999999996</v>
      </c>
      <c r="P20" s="14">
        <v>0.73699999999999999</v>
      </c>
      <c r="Q20" s="14">
        <v>0.68899999999999995</v>
      </c>
      <c r="R20" s="14">
        <v>0.68979999999999997</v>
      </c>
      <c r="S20" s="14">
        <v>0.69420000000000004</v>
      </c>
      <c r="T20" s="14">
        <v>0.75849999999999995</v>
      </c>
      <c r="U20" s="14">
        <v>0.72419999999999995</v>
      </c>
      <c r="V20" s="14">
        <v>0.75649999999999995</v>
      </c>
      <c r="W20" s="14">
        <v>0.68840000000000001</v>
      </c>
      <c r="X20" s="14">
        <v>0.73060000000000003</v>
      </c>
      <c r="Y20" s="14">
        <v>0.74880000000000002</v>
      </c>
      <c r="Z20" s="14">
        <v>0.76270000000000004</v>
      </c>
      <c r="AA20" s="14">
        <v>0.74590000000000001</v>
      </c>
      <c r="AB20" s="14">
        <v>0.68589999999999995</v>
      </c>
      <c r="AC20" s="14">
        <v>0.67030000000000001</v>
      </c>
      <c r="AD20" s="14">
        <v>0.72509999999999997</v>
      </c>
    </row>
    <row r="21" spans="1:30" x14ac:dyDescent="0.2">
      <c r="A21" s="3"/>
      <c r="B21" s="3"/>
      <c r="C21" s="3"/>
      <c r="D21" s="11" t="s">
        <v>34</v>
      </c>
      <c r="E21" s="15">
        <f t="shared" ref="E21:AC21" si="2">(E20-$AD$20)/$AD$20</f>
        <v>-5.8612605157909232E-2</v>
      </c>
      <c r="F21" s="15">
        <f t="shared" si="2"/>
        <v>6.0819197352089412E-2</v>
      </c>
      <c r="G21" s="15">
        <f t="shared" si="2"/>
        <v>-1.1584609019445543E-2</v>
      </c>
      <c r="H21" s="15">
        <f t="shared" si="2"/>
        <v>2.3582954075299964E-2</v>
      </c>
      <c r="I21" s="15">
        <f t="shared" si="2"/>
        <v>3.944283547096962E-2</v>
      </c>
      <c r="J21" s="15">
        <f t="shared" si="2"/>
        <v>-7.7782374844848998E-2</v>
      </c>
      <c r="K21" s="15">
        <f t="shared" si="2"/>
        <v>1.2412081092263302E-3</v>
      </c>
      <c r="L21" s="15">
        <f t="shared" si="2"/>
        <v>-6.2887877534133191E-2</v>
      </c>
      <c r="M21" s="15">
        <f t="shared" si="2"/>
        <v>4.1925251689422127E-2</v>
      </c>
      <c r="N21" s="15">
        <f t="shared" si="2"/>
        <v>6.261205350986071E-2</v>
      </c>
      <c r="O21" s="15">
        <f t="shared" si="2"/>
        <v>6.9645566128809802E-2</v>
      </c>
      <c r="P21" s="15">
        <f t="shared" si="2"/>
        <v>1.6411529444214621E-2</v>
      </c>
      <c r="Q21" s="15">
        <f t="shared" si="2"/>
        <v>-4.9786236381188835E-2</v>
      </c>
      <c r="R21" s="15">
        <f t="shared" si="2"/>
        <v>-4.8682940284098745E-2</v>
      </c>
      <c r="S21" s="15">
        <f t="shared" si="2"/>
        <v>-4.2614811750103336E-2</v>
      </c>
      <c r="T21" s="15">
        <f t="shared" si="2"/>
        <v>4.6062612053509845E-2</v>
      </c>
      <c r="U21" s="15">
        <f t="shared" si="2"/>
        <v>-1.2412081092263302E-3</v>
      </c>
      <c r="V21" s="15">
        <f t="shared" si="2"/>
        <v>4.3304371810784698E-2</v>
      </c>
      <c r="W21" s="15">
        <f t="shared" si="2"/>
        <v>-5.0613708454006284E-2</v>
      </c>
      <c r="X21" s="15">
        <f t="shared" si="2"/>
        <v>7.5851606674942227E-3</v>
      </c>
      <c r="Y21" s="15">
        <f t="shared" si="2"/>
        <v>3.2685146876293002E-2</v>
      </c>
      <c r="Z21" s="15">
        <f t="shared" si="2"/>
        <v>5.1854916563232767E-2</v>
      </c>
      <c r="AA21" s="15">
        <f t="shared" si="2"/>
        <v>2.8685698524341528E-2</v>
      </c>
      <c r="AB21" s="15">
        <f t="shared" si="2"/>
        <v>-5.4061508757412793E-2</v>
      </c>
      <c r="AC21" s="15">
        <f t="shared" si="2"/>
        <v>-7.5575782650668819E-2</v>
      </c>
      <c r="AD21" s="15">
        <f>(AD20-AD34)/AD34</f>
        <v>5.1631617113850566E-2</v>
      </c>
    </row>
    <row r="22" spans="1:30" x14ac:dyDescent="0.2">
      <c r="A22" s="3"/>
      <c r="B22" s="3"/>
      <c r="C22" s="3"/>
      <c r="D22" s="7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5" t="s">
        <v>35</v>
      </c>
    </row>
    <row r="23" spans="1:30" ht="15.75" customHeight="1" x14ac:dyDescent="0.25">
      <c r="A23" s="3"/>
      <c r="B23" s="3"/>
      <c r="C23" s="16"/>
      <c r="D23" s="17" t="s">
        <v>36</v>
      </c>
      <c r="E23" s="18">
        <v>4.3981481481481481E-4</v>
      </c>
      <c r="F23" s="18">
        <v>3.2407407407407406E-4</v>
      </c>
      <c r="G23" s="18">
        <v>3.4722222222222224E-4</v>
      </c>
      <c r="H23" s="18">
        <v>3.5879629629629629E-4</v>
      </c>
      <c r="I23" s="18">
        <v>3.7037037037037035E-4</v>
      </c>
      <c r="J23" s="18">
        <v>3.4722222222222224E-4</v>
      </c>
      <c r="K23" s="18">
        <v>3.3564814814814812E-4</v>
      </c>
      <c r="L23" s="18">
        <v>3.7037037037037035E-4</v>
      </c>
      <c r="M23" s="18">
        <v>3.2407407407407406E-4</v>
      </c>
      <c r="N23" s="18">
        <v>3.0092592592592595E-4</v>
      </c>
      <c r="O23" s="18">
        <v>3.3564814814814812E-4</v>
      </c>
      <c r="P23" s="18">
        <v>3.5879629629629629E-4</v>
      </c>
      <c r="Q23" s="18">
        <v>3.3564814814814812E-4</v>
      </c>
      <c r="R23" s="18">
        <v>3.9351851851851852E-4</v>
      </c>
      <c r="S23" s="18">
        <v>3.9351851851851852E-4</v>
      </c>
      <c r="T23" s="18">
        <v>3.1250000000000001E-4</v>
      </c>
      <c r="U23" s="18">
        <v>3.2407407407407406E-4</v>
      </c>
      <c r="V23" s="18">
        <v>3.3564814814814812E-4</v>
      </c>
      <c r="W23" s="18">
        <v>3.7037037037037035E-4</v>
      </c>
      <c r="X23" s="18">
        <v>3.2407407407407406E-4</v>
      </c>
      <c r="Y23" s="18">
        <v>3.7037037037037035E-4</v>
      </c>
      <c r="Z23" s="18">
        <v>3.2407407407407406E-4</v>
      </c>
      <c r="AA23" s="18">
        <v>3.2407407407407406E-4</v>
      </c>
      <c r="AB23" s="18">
        <v>4.0509259259259258E-4</v>
      </c>
      <c r="AC23" s="18">
        <v>4.3981481481481481E-4</v>
      </c>
      <c r="AD23" s="18">
        <v>3.5879629629629629E-4</v>
      </c>
    </row>
    <row r="24" spans="1:30" x14ac:dyDescent="0.2">
      <c r="A24" s="3"/>
      <c r="B24" s="3"/>
      <c r="C24" s="3"/>
      <c r="D24" s="11" t="s">
        <v>34</v>
      </c>
      <c r="E24" s="15">
        <f t="shared" ref="E24:AC24" si="3">(E23-$AD$23)/$AD$23</f>
        <v>0.22580645161290322</v>
      </c>
      <c r="F24" s="15">
        <f t="shared" si="3"/>
        <v>-9.6774193548387122E-2</v>
      </c>
      <c r="G24" s="15">
        <f t="shared" si="3"/>
        <v>-3.225806451612899E-2</v>
      </c>
      <c r="H24" s="15">
        <f t="shared" si="3"/>
        <v>0</v>
      </c>
      <c r="I24" s="15">
        <f t="shared" si="3"/>
        <v>3.225806451612899E-2</v>
      </c>
      <c r="J24" s="15">
        <f t="shared" si="3"/>
        <v>-3.225806451612899E-2</v>
      </c>
      <c r="K24" s="15">
        <f t="shared" si="3"/>
        <v>-6.4516129032258132E-2</v>
      </c>
      <c r="L24" s="15">
        <f t="shared" si="3"/>
        <v>3.225806451612899E-2</v>
      </c>
      <c r="M24" s="15">
        <f t="shared" si="3"/>
        <v>-9.6774193548387122E-2</v>
      </c>
      <c r="N24" s="15">
        <f t="shared" si="3"/>
        <v>-0.1612903225806451</v>
      </c>
      <c r="O24" s="15">
        <f t="shared" si="3"/>
        <v>-6.4516129032258132E-2</v>
      </c>
      <c r="P24" s="15">
        <f t="shared" si="3"/>
        <v>0</v>
      </c>
      <c r="Q24" s="15">
        <f t="shared" si="3"/>
        <v>-6.4516129032258132E-2</v>
      </c>
      <c r="R24" s="15">
        <f t="shared" si="3"/>
        <v>9.6774193548387122E-2</v>
      </c>
      <c r="S24" s="15">
        <f t="shared" si="3"/>
        <v>9.6774193548387122E-2</v>
      </c>
      <c r="T24" s="15">
        <f t="shared" si="3"/>
        <v>-0.1290322580645161</v>
      </c>
      <c r="U24" s="15">
        <f t="shared" si="3"/>
        <v>-9.6774193548387122E-2</v>
      </c>
      <c r="V24" s="15">
        <f t="shared" si="3"/>
        <v>-6.4516129032258132E-2</v>
      </c>
      <c r="W24" s="15">
        <f t="shared" si="3"/>
        <v>3.225806451612899E-2</v>
      </c>
      <c r="X24" s="15">
        <f t="shared" si="3"/>
        <v>-9.6774193548387122E-2</v>
      </c>
      <c r="Y24" s="15">
        <f t="shared" si="3"/>
        <v>3.225806451612899E-2</v>
      </c>
      <c r="Z24" s="15">
        <f t="shared" si="3"/>
        <v>-9.6774193548387122E-2</v>
      </c>
      <c r="AA24" s="15">
        <f t="shared" si="3"/>
        <v>-9.6774193548387122E-2</v>
      </c>
      <c r="AB24" s="15">
        <f t="shared" si="3"/>
        <v>0.1290322580645161</v>
      </c>
      <c r="AC24" s="15">
        <f t="shared" si="3"/>
        <v>0.22580645161290322</v>
      </c>
      <c r="AD24" s="15">
        <f>(AD23-AD37)/AD37</f>
        <v>-0.27906976744186052</v>
      </c>
    </row>
    <row r="25" spans="1:30" x14ac:dyDescent="0.2">
      <c r="A25" s="3"/>
      <c r="B25" s="3"/>
      <c r="C25" s="3"/>
      <c r="D25" s="3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20"/>
      <c r="W25" s="20"/>
      <c r="X25" s="20"/>
      <c r="Y25" s="20"/>
      <c r="Z25" s="20"/>
      <c r="AA25" s="20"/>
      <c r="AB25" s="20"/>
      <c r="AC25" s="20"/>
      <c r="AD25" s="3"/>
    </row>
    <row r="26" spans="1:30" x14ac:dyDescent="0.2">
      <c r="A26" s="3"/>
      <c r="B26" s="3"/>
      <c r="C26" s="3"/>
      <c r="D26" s="3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20"/>
      <c r="W26" s="20"/>
      <c r="X26" s="20"/>
      <c r="Y26" s="20"/>
      <c r="Z26" s="20"/>
      <c r="AA26" s="20"/>
      <c r="AB26" s="20"/>
      <c r="AC26" s="20"/>
      <c r="AD26" s="3"/>
    </row>
    <row r="27" spans="1:30" x14ac:dyDescent="0.2">
      <c r="A27" s="3"/>
      <c r="B27" s="3"/>
      <c r="C27" s="3"/>
      <c r="D27" s="3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3"/>
    </row>
    <row r="28" spans="1:30" x14ac:dyDescent="0.2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</row>
    <row r="29" spans="1:30" ht="15.75" customHeight="1" x14ac:dyDescent="0.3">
      <c r="A29" s="21">
        <v>43678</v>
      </c>
      <c r="B29" s="22" t="s">
        <v>37</v>
      </c>
      <c r="C29" s="3"/>
      <c r="D29" s="4" t="s">
        <v>1</v>
      </c>
      <c r="E29" s="4" t="s">
        <v>2</v>
      </c>
      <c r="F29" s="4" t="s">
        <v>3</v>
      </c>
      <c r="G29" s="4" t="s">
        <v>4</v>
      </c>
      <c r="H29" s="4" t="s">
        <v>6</v>
      </c>
      <c r="I29" s="4" t="s">
        <v>5</v>
      </c>
      <c r="J29" s="4" t="s">
        <v>7</v>
      </c>
      <c r="K29" s="4" t="s">
        <v>11</v>
      </c>
      <c r="L29" s="4" t="s">
        <v>8</v>
      </c>
      <c r="M29" s="4" t="s">
        <v>38</v>
      </c>
      <c r="N29" s="4" t="s">
        <v>12</v>
      </c>
      <c r="O29" s="4" t="s">
        <v>13</v>
      </c>
      <c r="P29" s="4" t="s">
        <v>39</v>
      </c>
      <c r="Q29" s="4" t="s">
        <v>16</v>
      </c>
      <c r="R29" s="4" t="s">
        <v>15</v>
      </c>
      <c r="S29" s="4" t="s">
        <v>14</v>
      </c>
      <c r="T29" s="4" t="s">
        <v>19</v>
      </c>
      <c r="U29" s="4" t="s">
        <v>17</v>
      </c>
      <c r="V29" s="4" t="s">
        <v>18</v>
      </c>
      <c r="W29" s="4" t="s">
        <v>25</v>
      </c>
      <c r="X29" s="4" t="s">
        <v>23</v>
      </c>
      <c r="Y29" s="4" t="s">
        <v>40</v>
      </c>
      <c r="Z29" s="4" t="s">
        <v>24</v>
      </c>
      <c r="AA29" s="4" t="s">
        <v>41</v>
      </c>
      <c r="AB29" s="4" t="s">
        <v>21</v>
      </c>
      <c r="AC29" s="4" t="s">
        <v>22</v>
      </c>
      <c r="AD29" s="4" t="s">
        <v>27</v>
      </c>
    </row>
    <row r="30" spans="1:30" x14ac:dyDescent="0.2">
      <c r="A30" s="23" t="s">
        <v>28</v>
      </c>
      <c r="B30" s="3"/>
      <c r="C30" s="3"/>
      <c r="D30" s="24" t="s">
        <v>30</v>
      </c>
      <c r="E30" s="25">
        <v>546070</v>
      </c>
      <c r="F30" s="25">
        <v>459625</v>
      </c>
      <c r="G30" s="25">
        <v>330746</v>
      </c>
      <c r="H30" s="25">
        <v>202035</v>
      </c>
      <c r="I30" s="25">
        <v>143458</v>
      </c>
      <c r="J30" s="25">
        <v>107834</v>
      </c>
      <c r="K30" s="25">
        <v>94990</v>
      </c>
      <c r="L30" s="25">
        <v>91699</v>
      </c>
      <c r="M30" s="25">
        <v>84840</v>
      </c>
      <c r="N30" s="25">
        <v>81460</v>
      </c>
      <c r="O30" s="25">
        <v>79453</v>
      </c>
      <c r="P30" s="25">
        <v>77402</v>
      </c>
      <c r="Q30" s="25">
        <v>69502</v>
      </c>
      <c r="R30" s="25">
        <v>60227</v>
      </c>
      <c r="S30" s="25">
        <v>59227</v>
      </c>
      <c r="T30" s="25">
        <v>56364</v>
      </c>
      <c r="U30" s="25">
        <v>46222</v>
      </c>
      <c r="V30" s="25">
        <v>44091</v>
      </c>
      <c r="W30" s="25">
        <v>38223</v>
      </c>
      <c r="X30" s="25">
        <v>36822</v>
      </c>
      <c r="Y30" s="25">
        <v>36494</v>
      </c>
      <c r="Z30" s="25">
        <v>30719</v>
      </c>
      <c r="AA30" s="25">
        <v>30670</v>
      </c>
      <c r="AB30" s="25">
        <v>29508</v>
      </c>
      <c r="AC30" s="25">
        <v>28598</v>
      </c>
      <c r="AD30" s="26">
        <v>3396361</v>
      </c>
    </row>
    <row r="31" spans="1:30" x14ac:dyDescent="0.2">
      <c r="A31" s="3"/>
      <c r="B31" s="3"/>
      <c r="C31" s="3"/>
      <c r="D31" s="9" t="s">
        <v>31</v>
      </c>
      <c r="E31" s="10">
        <f t="shared" ref="E31:AD31" si="4">E30/$AD$30</f>
        <v>0.16078090638774853</v>
      </c>
      <c r="F31" s="10">
        <f t="shared" si="4"/>
        <v>0.13532866500351406</v>
      </c>
      <c r="G31" s="10">
        <f t="shared" si="4"/>
        <v>9.7382463171612199E-2</v>
      </c>
      <c r="H31" s="10">
        <f t="shared" si="4"/>
        <v>5.9485726046200622E-2</v>
      </c>
      <c r="I31" s="10">
        <f t="shared" si="4"/>
        <v>4.2238737283816413E-2</v>
      </c>
      <c r="J31" s="10">
        <f t="shared" si="4"/>
        <v>3.1749864045665349E-2</v>
      </c>
      <c r="K31" s="10">
        <f t="shared" si="4"/>
        <v>2.796816946137351E-2</v>
      </c>
      <c r="L31" s="10">
        <f t="shared" si="4"/>
        <v>2.6999191193162329E-2</v>
      </c>
      <c r="M31" s="10">
        <f t="shared" si="4"/>
        <v>2.4979676777586363E-2</v>
      </c>
      <c r="N31" s="10">
        <f t="shared" si="4"/>
        <v>2.3984493992246406E-2</v>
      </c>
      <c r="O31" s="10">
        <f t="shared" si="4"/>
        <v>2.3393567409353718E-2</v>
      </c>
      <c r="P31" s="10">
        <f t="shared" si="4"/>
        <v>2.2789685784285005E-2</v>
      </c>
      <c r="Q31" s="10">
        <f t="shared" si="4"/>
        <v>2.0463666848135401E-2</v>
      </c>
      <c r="R31" s="10">
        <f t="shared" si="4"/>
        <v>1.7732802843985079E-2</v>
      </c>
      <c r="S31" s="10">
        <f t="shared" si="4"/>
        <v>1.7438370067257278E-2</v>
      </c>
      <c r="T31" s="10">
        <f t="shared" si="4"/>
        <v>1.6595409027485596E-2</v>
      </c>
      <c r="U31" s="10">
        <f t="shared" si="4"/>
        <v>1.3609271805912268E-2</v>
      </c>
      <c r="V31" s="10">
        <f t="shared" si="4"/>
        <v>1.2981835558705333E-2</v>
      </c>
      <c r="W31" s="10">
        <f t="shared" si="4"/>
        <v>1.1254104024866615E-2</v>
      </c>
      <c r="X31" s="10">
        <f t="shared" si="4"/>
        <v>1.0841603704670969E-2</v>
      </c>
      <c r="Y31" s="10">
        <f t="shared" si="4"/>
        <v>1.0745029753904253E-2</v>
      </c>
      <c r="Z31" s="10">
        <f t="shared" si="4"/>
        <v>9.0446804683012201E-3</v>
      </c>
      <c r="AA31" s="10">
        <f t="shared" si="4"/>
        <v>9.0302532622415586E-3</v>
      </c>
      <c r="AB31" s="10">
        <f t="shared" si="4"/>
        <v>8.6881223756838568E-3</v>
      </c>
      <c r="AC31" s="10">
        <f t="shared" si="4"/>
        <v>8.4201885488615607E-3</v>
      </c>
      <c r="AD31" s="10">
        <f t="shared" si="4"/>
        <v>1</v>
      </c>
    </row>
    <row r="32" spans="1:30" x14ac:dyDescent="0.2">
      <c r="A32" s="3"/>
      <c r="B32" s="3"/>
      <c r="C32" s="3"/>
      <c r="D32" s="11" t="s">
        <v>32</v>
      </c>
      <c r="E32" s="46">
        <f>IFERROR((E31-HLOOKUP(E29,$E42:$AC44,3,0))/HLOOKUP(E29,$E42:$AC44,3,0),"ND")</f>
        <v>-6.0010844620892428E-2</v>
      </c>
      <c r="F32" s="46">
        <f>IFERROR((F31-HLOOKUP(F29,$E42:$AC44,3,0))/HLOOKUP(F29,$E42:$AC44,3,0),"ND")</f>
        <v>-5.3914815830643906E-2</v>
      </c>
      <c r="G32" s="46">
        <f t="shared" ref="G32:AC32" si="5">IFERROR((G31-HLOOKUP(G29,$E42:$AC44,3,0))/HLOOKUP(G29,$E42:$AC44,3,0),"ND")</f>
        <v>-2.3127164882175307E-2</v>
      </c>
      <c r="H32" s="46">
        <f t="shared" si="5"/>
        <v>7.1623108779881844E-2</v>
      </c>
      <c r="I32" s="46">
        <f t="shared" si="5"/>
        <v>-0.12291063847096777</v>
      </c>
      <c r="J32" s="46">
        <f t="shared" si="5"/>
        <v>0.76341573807464491</v>
      </c>
      <c r="K32" s="46">
        <f t="shared" si="5"/>
        <v>-6.5244815641320994E-2</v>
      </c>
      <c r="L32" s="46">
        <f t="shared" si="5"/>
        <v>0.34567970420001887</v>
      </c>
      <c r="M32" s="46" t="str">
        <f t="shared" si="5"/>
        <v>ND</v>
      </c>
      <c r="N32" s="46">
        <f t="shared" si="5"/>
        <v>-5.9690368291293212E-2</v>
      </c>
      <c r="O32" s="46">
        <f t="shared" si="5"/>
        <v>0.46136572946079224</v>
      </c>
      <c r="P32" s="46">
        <f t="shared" si="5"/>
        <v>0.2528861967359845</v>
      </c>
      <c r="Q32" s="46">
        <f t="shared" si="5"/>
        <v>-9.8686029622498787E-5</v>
      </c>
      <c r="R32" s="46">
        <f t="shared" si="5"/>
        <v>-8.0961496871461341E-2</v>
      </c>
      <c r="S32" s="46" t="str">
        <f t="shared" si="5"/>
        <v>ND</v>
      </c>
      <c r="T32" s="46">
        <f t="shared" si="5"/>
        <v>-1.6049486959873703E-2</v>
      </c>
      <c r="U32" s="46">
        <f t="shared" si="5"/>
        <v>-8.001385394394879E-2</v>
      </c>
      <c r="V32" s="46">
        <f t="shared" si="5"/>
        <v>1.2295010828670959E-2</v>
      </c>
      <c r="W32" s="46">
        <f t="shared" si="5"/>
        <v>-0.41332921607448564</v>
      </c>
      <c r="X32" s="46">
        <f t="shared" si="5"/>
        <v>5.5337078379903031E-2</v>
      </c>
      <c r="Y32" s="46">
        <f t="shared" si="5"/>
        <v>1.1652251508872995E-2</v>
      </c>
      <c r="Z32" s="46">
        <f t="shared" si="5"/>
        <v>-4.9603972750143992E-2</v>
      </c>
      <c r="AA32" s="46" t="str">
        <f t="shared" si="5"/>
        <v>ND</v>
      </c>
      <c r="AB32" s="46">
        <f t="shared" si="5"/>
        <v>4.3522944316524885E-3</v>
      </c>
      <c r="AC32" s="46">
        <f t="shared" si="5"/>
        <v>-0.13111732716748659</v>
      </c>
      <c r="AD32" s="3"/>
    </row>
    <row r="33" spans="1:30" x14ac:dyDescent="0.2">
      <c r="A33" s="27"/>
      <c r="B33" s="3"/>
      <c r="C33" s="3"/>
      <c r="D33" s="7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</row>
    <row r="34" spans="1:30" ht="15.75" customHeight="1" x14ac:dyDescent="0.25">
      <c r="A34" s="27"/>
      <c r="B34" s="3"/>
      <c r="C34" s="3"/>
      <c r="D34" s="13" t="s">
        <v>33</v>
      </c>
      <c r="E34" s="14">
        <v>0.68430000000000002</v>
      </c>
      <c r="F34" s="14">
        <v>0.73340000000000005</v>
      </c>
      <c r="G34" s="14">
        <v>0.66159999999999997</v>
      </c>
      <c r="H34" s="14">
        <v>0.70740000000000003</v>
      </c>
      <c r="I34" s="14">
        <v>0.68469999999999998</v>
      </c>
      <c r="J34" s="14">
        <v>0.64200000000000002</v>
      </c>
      <c r="K34" s="14">
        <v>0.74309999999999998</v>
      </c>
      <c r="L34" s="14">
        <v>0.65329999999999999</v>
      </c>
      <c r="M34" s="14">
        <v>0.72399999999999998</v>
      </c>
      <c r="N34" s="14">
        <v>0.73599999999999999</v>
      </c>
      <c r="O34" s="14">
        <v>0.73929999999999996</v>
      </c>
      <c r="P34" s="14">
        <v>0.62490000000000001</v>
      </c>
      <c r="Q34" s="14">
        <v>0.6391</v>
      </c>
      <c r="R34" s="14">
        <v>0.68579999999999997</v>
      </c>
      <c r="S34" s="14">
        <v>0.6673</v>
      </c>
      <c r="T34" s="14">
        <v>0.72199999999999998</v>
      </c>
      <c r="U34" s="14">
        <v>0.70779999999999998</v>
      </c>
      <c r="V34" s="14">
        <v>0.65700000000000003</v>
      </c>
      <c r="W34" s="14">
        <v>0.65080000000000005</v>
      </c>
      <c r="X34" s="14">
        <v>0.72489999999999999</v>
      </c>
      <c r="Y34" s="14">
        <v>0.61809999999999998</v>
      </c>
      <c r="Z34" s="14">
        <v>0.70630000000000004</v>
      </c>
      <c r="AA34" s="14">
        <v>0.67090000000000005</v>
      </c>
      <c r="AB34" s="14">
        <v>0.65880000000000005</v>
      </c>
      <c r="AC34" s="14">
        <v>0.70679999999999998</v>
      </c>
      <c r="AD34" s="28">
        <v>0.6895</v>
      </c>
    </row>
    <row r="35" spans="1:30" x14ac:dyDescent="0.2">
      <c r="A35" s="3"/>
      <c r="B35" s="3"/>
      <c r="C35" s="3"/>
      <c r="D35" s="11" t="s">
        <v>34</v>
      </c>
      <c r="E35" s="15">
        <f t="shared" ref="E35:AC35" si="6">(E34-$AD$34)/$AD$34</f>
        <v>-7.5416968817983788E-3</v>
      </c>
      <c r="F35" s="15">
        <f t="shared" si="6"/>
        <v>6.3669325598259677E-2</v>
      </c>
      <c r="G35" s="15">
        <f t="shared" si="6"/>
        <v>-4.0464104423495337E-2</v>
      </c>
      <c r="H35" s="15">
        <f t="shared" si="6"/>
        <v>2.5960841189267624E-2</v>
      </c>
      <c r="I35" s="15">
        <f t="shared" si="6"/>
        <v>-6.9615663524293346E-3</v>
      </c>
      <c r="J35" s="15">
        <f t="shared" si="6"/>
        <v>-6.8890500362581555E-2</v>
      </c>
      <c r="K35" s="15">
        <f t="shared" si="6"/>
        <v>7.7737490935460452E-2</v>
      </c>
      <c r="L35" s="15">
        <f t="shared" si="6"/>
        <v>-5.2501812907904295E-2</v>
      </c>
      <c r="M35" s="15">
        <f t="shared" si="6"/>
        <v>5.0036258158085531E-2</v>
      </c>
      <c r="N35" s="15">
        <f t="shared" si="6"/>
        <v>6.7440174039158793E-2</v>
      </c>
      <c r="O35" s="15">
        <f t="shared" si="6"/>
        <v>7.222625090645389E-2</v>
      </c>
      <c r="P35" s="15">
        <f t="shared" si="6"/>
        <v>-9.3691080493110937E-2</v>
      </c>
      <c r="Q35" s="15">
        <f t="shared" si="6"/>
        <v>-7.309644670050762E-2</v>
      </c>
      <c r="R35" s="15">
        <f t="shared" si="6"/>
        <v>-5.3662073966643025E-3</v>
      </c>
      <c r="S35" s="15">
        <f t="shared" si="6"/>
        <v>-3.2197244379985494E-2</v>
      </c>
      <c r="T35" s="15">
        <f t="shared" si="6"/>
        <v>4.7135605511239992E-2</v>
      </c>
      <c r="U35" s="15">
        <f t="shared" si="6"/>
        <v>2.6540971718636668E-2</v>
      </c>
      <c r="V35" s="15">
        <f t="shared" si="6"/>
        <v>-4.7135605511239992E-2</v>
      </c>
      <c r="W35" s="15">
        <f t="shared" si="6"/>
        <v>-5.6127628716461139E-2</v>
      </c>
      <c r="X35" s="15">
        <f t="shared" si="6"/>
        <v>5.1341551849166042E-2</v>
      </c>
      <c r="Y35" s="15">
        <f t="shared" si="6"/>
        <v>-0.10355329949238581</v>
      </c>
      <c r="Z35" s="15">
        <f t="shared" si="6"/>
        <v>2.4365482233502593E-2</v>
      </c>
      <c r="AA35" s="15">
        <f t="shared" si="6"/>
        <v>-2.6976069615663453E-2</v>
      </c>
      <c r="AB35" s="15">
        <f t="shared" si="6"/>
        <v>-4.4525018129078969E-2</v>
      </c>
      <c r="AC35" s="15">
        <f t="shared" si="6"/>
        <v>2.5090645395213898E-2</v>
      </c>
      <c r="AD35" s="29">
        <f>(AD34-AD47)/AD47</f>
        <v>-0.14560099132589843</v>
      </c>
    </row>
    <row r="36" spans="1:30" x14ac:dyDescent="0.2">
      <c r="A36" s="3"/>
      <c r="B36" s="3"/>
      <c r="C36" s="3"/>
      <c r="D36" s="11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5" t="s">
        <v>35</v>
      </c>
    </row>
    <row r="37" spans="1:30" ht="15.75" customHeight="1" x14ac:dyDescent="0.25">
      <c r="A37" s="27"/>
      <c r="B37" s="3"/>
      <c r="C37" s="16"/>
      <c r="D37" s="17" t="s">
        <v>36</v>
      </c>
      <c r="E37" s="18">
        <v>6.018518518518519E-4</v>
      </c>
      <c r="F37" s="18">
        <v>4.2824074074074075E-4</v>
      </c>
      <c r="G37" s="18">
        <v>4.9768518518518521E-4</v>
      </c>
      <c r="H37" s="18">
        <v>5.0925925925925921E-4</v>
      </c>
      <c r="I37" s="18">
        <v>4.861111111111111E-4</v>
      </c>
      <c r="J37" s="18">
        <v>5.0925925925925921E-4</v>
      </c>
      <c r="K37" s="18">
        <v>4.1666666666666669E-4</v>
      </c>
      <c r="L37" s="18">
        <v>5.0925925925925921E-4</v>
      </c>
      <c r="M37" s="18">
        <v>4.2824074074074075E-4</v>
      </c>
      <c r="N37" s="18">
        <v>4.6296296296296298E-4</v>
      </c>
      <c r="O37" s="18">
        <v>4.5138888888888887E-4</v>
      </c>
      <c r="P37" s="18">
        <v>5.3240740740740744E-4</v>
      </c>
      <c r="Q37" s="18">
        <v>5.4398148148148144E-4</v>
      </c>
      <c r="R37" s="18">
        <v>5.0925925925925921E-4</v>
      </c>
      <c r="S37" s="18">
        <v>4.861111111111111E-4</v>
      </c>
      <c r="T37" s="18">
        <v>4.3981481481481481E-4</v>
      </c>
      <c r="U37" s="18">
        <v>4.2824074074074075E-4</v>
      </c>
      <c r="V37" s="18">
        <v>5.0925925925925921E-4</v>
      </c>
      <c r="W37" s="18">
        <v>6.2500000000000001E-4</v>
      </c>
      <c r="X37" s="18">
        <v>4.2824074074074075E-4</v>
      </c>
      <c r="Y37" s="18">
        <v>5.5555555555555556E-4</v>
      </c>
      <c r="Z37" s="18">
        <v>4.5138888888888887E-4</v>
      </c>
      <c r="AA37" s="18">
        <v>5.0925925925925921E-4</v>
      </c>
      <c r="AB37" s="18">
        <v>5.4398148148148144E-4</v>
      </c>
      <c r="AC37" s="18">
        <v>4.7453703703703704E-4</v>
      </c>
      <c r="AD37" s="30">
        <v>4.9768518518518521E-4</v>
      </c>
    </row>
    <row r="38" spans="1:30" ht="22.5" x14ac:dyDescent="0.25">
      <c r="A38" s="3"/>
      <c r="B38" s="3"/>
      <c r="C38" s="3"/>
      <c r="D38" s="11" t="s">
        <v>32</v>
      </c>
      <c r="E38" s="15">
        <f t="shared" ref="E38:AC38" si="7">(E37-$AD$37)/$AD$37</f>
        <v>0.20930232558139539</v>
      </c>
      <c r="F38" s="15">
        <f t="shared" si="7"/>
        <v>-0.13953488372093026</v>
      </c>
      <c r="G38" s="15">
        <f t="shared" si="7"/>
        <v>0</v>
      </c>
      <c r="H38" s="15">
        <f t="shared" si="7"/>
        <v>2.325581395348823E-2</v>
      </c>
      <c r="I38" s="15">
        <f t="shared" si="7"/>
        <v>-2.3255813953488448E-2</v>
      </c>
      <c r="J38" s="15">
        <f t="shared" si="7"/>
        <v>2.325581395348823E-2</v>
      </c>
      <c r="K38" s="15">
        <f t="shared" si="7"/>
        <v>-0.16279069767441859</v>
      </c>
      <c r="L38" s="15">
        <f t="shared" si="7"/>
        <v>2.325581395348823E-2</v>
      </c>
      <c r="M38" s="15">
        <f t="shared" si="7"/>
        <v>-0.13953488372093026</v>
      </c>
      <c r="N38" s="15">
        <f t="shared" si="7"/>
        <v>-6.9767441860465129E-2</v>
      </c>
      <c r="O38" s="15">
        <f t="shared" si="7"/>
        <v>-9.302325581395357E-2</v>
      </c>
      <c r="P38" s="15">
        <f t="shared" si="7"/>
        <v>6.9767441860465129E-2</v>
      </c>
      <c r="Q38" s="15">
        <f t="shared" si="7"/>
        <v>9.3023255813953362E-2</v>
      </c>
      <c r="R38" s="15">
        <f t="shared" si="7"/>
        <v>2.325581395348823E-2</v>
      </c>
      <c r="S38" s="15">
        <f t="shared" si="7"/>
        <v>-2.3255813953488448E-2</v>
      </c>
      <c r="T38" s="15">
        <f t="shared" si="7"/>
        <v>-0.11627906976744191</v>
      </c>
      <c r="U38" s="15">
        <f t="shared" si="7"/>
        <v>-0.13953488372093026</v>
      </c>
      <c r="V38" s="15">
        <f t="shared" si="7"/>
        <v>2.325581395348823E-2</v>
      </c>
      <c r="W38" s="15">
        <f t="shared" si="7"/>
        <v>0.25581395348837205</v>
      </c>
      <c r="X38" s="15">
        <f t="shared" si="7"/>
        <v>-0.13953488372093026</v>
      </c>
      <c r="Y38" s="15">
        <f t="shared" si="7"/>
        <v>0.1162790697674418</v>
      </c>
      <c r="Z38" s="15">
        <f t="shared" si="7"/>
        <v>-9.302325581395357E-2</v>
      </c>
      <c r="AA38" s="15">
        <f t="shared" si="7"/>
        <v>2.325581395348823E-2</v>
      </c>
      <c r="AB38" s="15">
        <f t="shared" si="7"/>
        <v>9.3023255813953362E-2</v>
      </c>
      <c r="AC38" s="15">
        <f t="shared" si="7"/>
        <v>-4.6511627906976785E-2</v>
      </c>
      <c r="AD38" s="31">
        <f>(AD37-AD50)/AD50</f>
        <v>7.5000000000000011E-2</v>
      </c>
    </row>
    <row r="39" spans="1:30" ht="12.75" x14ac:dyDescent="0.2">
      <c r="A39" s="27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</row>
    <row r="40" spans="1:30" ht="12.75" x14ac:dyDescent="0.2">
      <c r="A40" s="27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</row>
    <row r="41" spans="1:30" ht="12.75" x14ac:dyDescent="0.2">
      <c r="A41" s="27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</row>
    <row r="42" spans="1:30" ht="32.25" x14ac:dyDescent="0.3">
      <c r="A42" s="32">
        <v>43586</v>
      </c>
      <c r="B42" s="33" t="s">
        <v>42</v>
      </c>
      <c r="C42" s="3"/>
      <c r="D42" s="34" t="s">
        <v>1</v>
      </c>
      <c r="E42" s="4" t="s">
        <v>2</v>
      </c>
      <c r="F42" s="4" t="s">
        <v>3</v>
      </c>
      <c r="G42" s="4" t="s">
        <v>4</v>
      </c>
      <c r="H42" s="4" t="s">
        <v>6</v>
      </c>
      <c r="I42" s="4" t="s">
        <v>5</v>
      </c>
      <c r="J42" s="4" t="s">
        <v>11</v>
      </c>
      <c r="K42" s="4" t="s">
        <v>12</v>
      </c>
      <c r="L42" s="4" t="s">
        <v>10</v>
      </c>
      <c r="M42" s="4" t="s">
        <v>16</v>
      </c>
      <c r="N42" s="4" t="s">
        <v>8</v>
      </c>
      <c r="O42" s="4" t="s">
        <v>43</v>
      </c>
      <c r="P42" s="4" t="s">
        <v>15</v>
      </c>
      <c r="Q42" s="4" t="s">
        <v>25</v>
      </c>
      <c r="R42" s="4" t="s">
        <v>39</v>
      </c>
      <c r="S42" s="4" t="s">
        <v>7</v>
      </c>
      <c r="T42" s="4" t="s">
        <v>19</v>
      </c>
      <c r="U42" s="4" t="s">
        <v>13</v>
      </c>
      <c r="V42" s="4" t="s">
        <v>17</v>
      </c>
      <c r="W42" s="4" t="s">
        <v>18</v>
      </c>
      <c r="X42" s="4" t="s">
        <v>44</v>
      </c>
      <c r="Y42" s="4" t="s">
        <v>23</v>
      </c>
      <c r="Z42" s="4" t="s">
        <v>22</v>
      </c>
      <c r="AA42" s="4" t="s">
        <v>24</v>
      </c>
      <c r="AB42" s="4" t="s">
        <v>21</v>
      </c>
      <c r="AC42" s="35"/>
      <c r="AD42" s="4" t="s">
        <v>45</v>
      </c>
    </row>
    <row r="43" spans="1:30" ht="16.5" x14ac:dyDescent="0.25">
      <c r="A43" s="5" t="s">
        <v>28</v>
      </c>
      <c r="B43" s="3"/>
      <c r="C43" s="3"/>
      <c r="D43" s="11" t="s">
        <v>30</v>
      </c>
      <c r="E43" s="25">
        <v>250563</v>
      </c>
      <c r="F43" s="25">
        <v>209539</v>
      </c>
      <c r="G43" s="25">
        <v>146032</v>
      </c>
      <c r="H43" s="25">
        <v>81316</v>
      </c>
      <c r="I43" s="25">
        <v>70546</v>
      </c>
      <c r="J43" s="25">
        <v>43830</v>
      </c>
      <c r="K43" s="25">
        <v>37365</v>
      </c>
      <c r="L43" s="25">
        <v>34607</v>
      </c>
      <c r="M43" s="25">
        <v>29980</v>
      </c>
      <c r="N43" s="25">
        <v>29391</v>
      </c>
      <c r="O43" s="25">
        <v>29319</v>
      </c>
      <c r="P43" s="25">
        <v>28265</v>
      </c>
      <c r="Q43" s="25">
        <v>28101</v>
      </c>
      <c r="R43" s="25">
        <v>26646</v>
      </c>
      <c r="S43" s="25">
        <v>26375</v>
      </c>
      <c r="T43" s="25">
        <v>24707</v>
      </c>
      <c r="U43" s="25">
        <v>23450</v>
      </c>
      <c r="V43" s="25">
        <v>21670</v>
      </c>
      <c r="W43" s="25">
        <v>18786</v>
      </c>
      <c r="X43" s="25">
        <v>15559</v>
      </c>
      <c r="Y43" s="25">
        <v>15049</v>
      </c>
      <c r="Z43" s="25">
        <v>14196</v>
      </c>
      <c r="AA43" s="25">
        <v>13941</v>
      </c>
      <c r="AB43" s="25">
        <v>12672</v>
      </c>
      <c r="AC43" s="3"/>
      <c r="AD43" s="36">
        <v>1464891</v>
      </c>
    </row>
    <row r="44" spans="1:30" ht="30" x14ac:dyDescent="0.2">
      <c r="A44" s="3"/>
      <c r="B44" s="3"/>
      <c r="C44" s="3"/>
      <c r="D44" s="37" t="s">
        <v>46</v>
      </c>
      <c r="E44" s="10">
        <f t="shared" ref="E44:AB44" si="8">E43/$AD$43</f>
        <v>0.17104549075665015</v>
      </c>
      <c r="F44" s="10">
        <f t="shared" si="8"/>
        <v>0.14304067674659754</v>
      </c>
      <c r="G44" s="10">
        <f t="shared" si="8"/>
        <v>9.9687963131727883E-2</v>
      </c>
      <c r="H44" s="10">
        <f t="shared" si="8"/>
        <v>5.5509932138295616E-2</v>
      </c>
      <c r="I44" s="10">
        <f t="shared" si="8"/>
        <v>4.8157849287080064E-2</v>
      </c>
      <c r="J44" s="10">
        <f t="shared" si="8"/>
        <v>2.9920314890322899E-2</v>
      </c>
      <c r="K44" s="10">
        <f t="shared" si="8"/>
        <v>2.5507017245651725E-2</v>
      </c>
      <c r="L44" s="10">
        <f t="shared" si="8"/>
        <v>2.3624283308450934E-2</v>
      </c>
      <c r="M44" s="10">
        <f t="shared" si="8"/>
        <v>2.0465686525482099E-2</v>
      </c>
      <c r="N44" s="10">
        <f t="shared" si="8"/>
        <v>2.0063608828233638E-2</v>
      </c>
      <c r="O44" s="10">
        <f t="shared" si="8"/>
        <v>2.0014458413629411E-2</v>
      </c>
      <c r="P44" s="10">
        <f t="shared" si="8"/>
        <v>1.9294950955395317E-2</v>
      </c>
      <c r="Q44" s="10">
        <f t="shared" si="8"/>
        <v>1.9182997233241246E-2</v>
      </c>
      <c r="R44" s="10">
        <f t="shared" si="8"/>
        <v>1.8189749271447501E-2</v>
      </c>
      <c r="S44" s="10">
        <f t="shared" si="8"/>
        <v>1.800475257203437E-2</v>
      </c>
      <c r="T44" s="10">
        <f t="shared" si="8"/>
        <v>1.6866101300369789E-2</v>
      </c>
      <c r="U44" s="10">
        <f t="shared" si="8"/>
        <v>1.6008016978737667E-2</v>
      </c>
      <c r="V44" s="10">
        <f t="shared" si="8"/>
        <v>1.4792909506577622E-2</v>
      </c>
      <c r="W44" s="10">
        <f t="shared" si="8"/>
        <v>1.2824162343819438E-2</v>
      </c>
      <c r="X44" s="10">
        <f t="shared" si="8"/>
        <v>1.0621268067043896E-2</v>
      </c>
      <c r="Y44" s="10">
        <f t="shared" si="8"/>
        <v>1.0273119296930625E-2</v>
      </c>
      <c r="Z44" s="10">
        <f t="shared" si="8"/>
        <v>9.6908234127999968E-3</v>
      </c>
      <c r="AA44" s="10">
        <f t="shared" si="8"/>
        <v>9.5167490277433611E-3</v>
      </c>
      <c r="AB44" s="10">
        <f t="shared" si="8"/>
        <v>8.6504729703438688E-3</v>
      </c>
      <c r="AC44" s="3"/>
      <c r="AD44" s="10">
        <f>AD43/$AD$43</f>
        <v>1</v>
      </c>
    </row>
    <row r="45" spans="1:30" ht="21.75" x14ac:dyDescent="0.2">
      <c r="A45" s="3"/>
      <c r="B45" s="3"/>
      <c r="C45" s="3"/>
      <c r="D45" s="11" t="s">
        <v>32</v>
      </c>
      <c r="E45" s="46">
        <f>IFERROR((E44-HLOOKUP(E42,$E56:$AC58,3,0))/HLOOKUP(E42,$E56:$AC58,3,0),"ND")</f>
        <v>5.1563928221307004E-3</v>
      </c>
      <c r="F45" s="46">
        <f t="shared" ref="F45:H45" si="9">IFERROR((F44-HLOOKUP(F42,$E56:$AC58,3,0))/HLOOKUP(F42,$E56:$AC58,3,0),"ND")</f>
        <v>0.30437365585456549</v>
      </c>
      <c r="G45" s="46">
        <f t="shared" si="9"/>
        <v>-0.1910203132480601</v>
      </c>
      <c r="H45" s="46">
        <f t="shared" si="9"/>
        <v>-0.18127438061838266</v>
      </c>
      <c r="I45" s="46">
        <f t="shared" ref="I45" si="10">IFERROR((I44-HLOOKUP(I42,$E56:$AC58,3,0))/HLOOKUP(I42,$E56:$AC58,3,0),"ND")</f>
        <v>6.4142898322177063E-3</v>
      </c>
      <c r="J45" s="46">
        <f t="shared" ref="J45:K45" si="11">IFERROR((J44-HLOOKUP(J42,$E56:$AC58,3,0))/HLOOKUP(J42,$E56:$AC58,3,0),"ND")</f>
        <v>0.1686598542572757</v>
      </c>
      <c r="K45" s="46">
        <f t="shared" si="11"/>
        <v>-8.2525068645162708E-2</v>
      </c>
      <c r="L45" s="46">
        <f t="shared" ref="L45" si="12">IFERROR((L44-HLOOKUP(L42,$E56:$AC58,3,0))/HLOOKUP(L42,$E56:$AC58,3,0),"ND")</f>
        <v>7.6624639016953613E-2</v>
      </c>
      <c r="M45" s="46">
        <f t="shared" ref="M45:N45" si="13">IFERROR((M44-HLOOKUP(M42,$E56:$AC58,3,0))/HLOOKUP(M42,$E56:$AC58,3,0),"ND")</f>
        <v>-0.15262228796471963</v>
      </c>
      <c r="N45" s="46">
        <f t="shared" si="13"/>
        <v>-0.13142974944971003</v>
      </c>
      <c r="O45" s="46" t="str">
        <f t="shared" ref="O45" si="14">IFERROR((O44-HLOOKUP(O42,$E56:$AC58,3,0))/HLOOKUP(O42,$E56:$AC58,3,0),"ND")</f>
        <v>ND</v>
      </c>
      <c r="P45" s="46">
        <f t="shared" ref="P45:Q45" si="15">IFERROR((P44-HLOOKUP(P42,$E56:$AC58,3,0))/HLOOKUP(P42,$E56:$AC58,3,0),"ND")</f>
        <v>0.10201138039763601</v>
      </c>
      <c r="Q45" s="46">
        <f t="shared" si="15"/>
        <v>0.19409220402943658</v>
      </c>
      <c r="R45" s="46" t="str">
        <f t="shared" ref="R45" si="16">IFERROR((R44-HLOOKUP(R42,$E56:$AC58,3,0))/HLOOKUP(R42,$E56:$AC58,3,0),"ND")</f>
        <v>ND</v>
      </c>
      <c r="S45" s="46">
        <f t="shared" ref="S45:T45" si="17">IFERROR((S44-HLOOKUP(S42,$E56:$AC58,3,0))/HLOOKUP(S42,$E56:$AC58,3,0),"ND")</f>
        <v>-0.13135882652613795</v>
      </c>
      <c r="T45" s="46">
        <f t="shared" si="17"/>
        <v>8.7358911481385054E-2</v>
      </c>
      <c r="U45" s="46">
        <f t="shared" ref="U45" si="18">IFERROR((U44-HLOOKUP(U42,$E56:$AC58,3,0))/HLOOKUP(U42,$E56:$AC58,3,0),"ND")</f>
        <v>2.4491906115352964E-2</v>
      </c>
      <c r="V45" s="46">
        <f t="shared" ref="V45:W45" si="19">IFERROR((V44-HLOOKUP(V42,$E56:$AC58,3,0))/HLOOKUP(V42,$E56:$AC58,3,0),"ND")</f>
        <v>-9.0818264719823932E-2</v>
      </c>
      <c r="W45" s="46">
        <f t="shared" si="19"/>
        <v>-0.15302375124834466</v>
      </c>
      <c r="X45" s="46" t="str">
        <f t="shared" ref="X45" si="20">IFERROR((X44-HLOOKUP(X42,$E56:$AC58,3,0))/HLOOKUP(X42,$E56:$AC58,3,0),"ND")</f>
        <v>ND</v>
      </c>
      <c r="Y45" s="46">
        <f t="shared" ref="Y45:Z45" si="21">IFERROR((Y44-HLOOKUP(Y42,$E56:$AC58,3,0))/HLOOKUP(Y42,$E56:$AC58,3,0),"ND")</f>
        <v>0.15545372284720099</v>
      </c>
      <c r="Z45" s="46">
        <f t="shared" si="21"/>
        <v>-0.1986620277438487</v>
      </c>
      <c r="AA45" s="46">
        <f t="shared" ref="AA45" si="22">IFERROR((AA44-HLOOKUP(AA42,$E56:$AC58,3,0))/HLOOKUP(AA42,$E56:$AC58,3,0),"ND")</f>
        <v>5.8256586497325942E-4</v>
      </c>
      <c r="AB45" s="46">
        <f t="shared" ref="AB45:AC45" si="23">IFERROR((AB44-HLOOKUP(AB42,$E56:$AC58,3,0))/HLOOKUP(AB42,$E56:$AC58,3,0),"ND")</f>
        <v>-0.15997819952679701</v>
      </c>
      <c r="AC45" s="46" t="str">
        <f t="shared" si="23"/>
        <v>ND</v>
      </c>
      <c r="AD45" s="15"/>
    </row>
    <row r="46" spans="1:30" ht="12.75" x14ac:dyDescent="0.2">
      <c r="A46" s="3"/>
      <c r="B46" s="3"/>
      <c r="C46" s="3"/>
      <c r="D46" s="11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3"/>
      <c r="AD46" s="15"/>
    </row>
    <row r="47" spans="1:30" ht="14.25" x14ac:dyDescent="0.2">
      <c r="A47" s="3"/>
      <c r="B47" s="3"/>
      <c r="C47" s="3"/>
      <c r="D47" s="38" t="s">
        <v>33</v>
      </c>
      <c r="E47" s="39">
        <v>0.76790000000000003</v>
      </c>
      <c r="F47" s="39">
        <v>0.83530000000000004</v>
      </c>
      <c r="G47" s="39">
        <v>0.81689999999999996</v>
      </c>
      <c r="H47" s="39">
        <v>0.82089999999999996</v>
      </c>
      <c r="I47" s="39">
        <v>0.81410000000000005</v>
      </c>
      <c r="J47" s="39">
        <v>0.84499999999999997</v>
      </c>
      <c r="K47" s="39">
        <v>0.84419999999999995</v>
      </c>
      <c r="L47" s="39">
        <v>0.82410000000000005</v>
      </c>
      <c r="M47" s="39">
        <v>0.79459999999999997</v>
      </c>
      <c r="N47" s="39">
        <v>0.7913</v>
      </c>
      <c r="O47" s="39">
        <v>0.80769999999999997</v>
      </c>
      <c r="P47" s="39">
        <v>0.78700000000000003</v>
      </c>
      <c r="Q47" s="39">
        <v>0.75</v>
      </c>
      <c r="R47" s="39">
        <v>0.79359999999999997</v>
      </c>
      <c r="S47" s="39">
        <v>0.78159999999999996</v>
      </c>
      <c r="T47" s="39">
        <v>0.81410000000000005</v>
      </c>
      <c r="U47" s="39">
        <v>0.81100000000000005</v>
      </c>
      <c r="V47" s="39">
        <v>0.82979999999999998</v>
      </c>
      <c r="W47" s="39">
        <v>0.79890000000000005</v>
      </c>
      <c r="X47" s="39">
        <v>0.77439999999999998</v>
      </c>
      <c r="Y47" s="39">
        <v>0.83299999999999996</v>
      </c>
      <c r="Z47" s="39">
        <v>0.82140000000000002</v>
      </c>
      <c r="AA47" s="39">
        <v>0.81810000000000005</v>
      </c>
      <c r="AB47" s="39">
        <v>0.79659999999999997</v>
      </c>
      <c r="AC47" s="3"/>
      <c r="AD47" s="39">
        <v>0.80700000000000005</v>
      </c>
    </row>
    <row r="48" spans="1:30" ht="21.75" x14ac:dyDescent="0.2">
      <c r="A48" s="3"/>
      <c r="B48" s="3"/>
      <c r="C48" s="3"/>
      <c r="D48" s="11" t="s">
        <v>34</v>
      </c>
      <c r="E48" s="15">
        <f t="shared" ref="E48:AB48" si="24">(E47-$AD$47)/$AD$47</f>
        <v>-4.8451053283767066E-2</v>
      </c>
      <c r="F48" s="15">
        <f t="shared" si="24"/>
        <v>3.5068153655514238E-2</v>
      </c>
      <c r="G48" s="15">
        <f t="shared" si="24"/>
        <v>1.2267657992564941E-2</v>
      </c>
      <c r="H48" s="15">
        <f t="shared" si="24"/>
        <v>1.7224287484510423E-2</v>
      </c>
      <c r="I48" s="15">
        <f t="shared" si="24"/>
        <v>8.7980173482032145E-3</v>
      </c>
      <c r="J48" s="15">
        <f t="shared" si="24"/>
        <v>4.7087980173481932E-2</v>
      </c>
      <c r="K48" s="15">
        <f t="shared" si="24"/>
        <v>4.609665427509281E-2</v>
      </c>
      <c r="L48" s="15">
        <f t="shared" si="24"/>
        <v>2.1189591078066918E-2</v>
      </c>
      <c r="M48" s="15">
        <f t="shared" si="24"/>
        <v>-1.5365551425031074E-2</v>
      </c>
      <c r="N48" s="15">
        <f t="shared" si="24"/>
        <v>-1.9454770755886055E-2</v>
      </c>
      <c r="O48" s="15">
        <f t="shared" si="24"/>
        <v>8.6741016109036294E-4</v>
      </c>
      <c r="P48" s="15">
        <f t="shared" si="24"/>
        <v>-2.4783147459727407E-2</v>
      </c>
      <c r="Q48" s="15">
        <f t="shared" si="24"/>
        <v>-7.0631970260223109E-2</v>
      </c>
      <c r="R48" s="15">
        <f t="shared" si="24"/>
        <v>-1.6604708798017443E-2</v>
      </c>
      <c r="S48" s="15">
        <f t="shared" si="24"/>
        <v>-3.1474597273853891E-2</v>
      </c>
      <c r="T48" s="15">
        <f t="shared" si="24"/>
        <v>8.7980173482032145E-3</v>
      </c>
      <c r="U48" s="15">
        <f t="shared" si="24"/>
        <v>4.9566294919454815E-3</v>
      </c>
      <c r="V48" s="15">
        <f t="shared" si="24"/>
        <v>2.8252788104089134E-2</v>
      </c>
      <c r="W48" s="15">
        <f t="shared" si="24"/>
        <v>-1.0037174721189585E-2</v>
      </c>
      <c r="X48" s="15">
        <f t="shared" si="24"/>
        <v>-4.0396530359355726E-2</v>
      </c>
      <c r="Y48" s="15">
        <f t="shared" si="24"/>
        <v>3.2218091697645487E-2</v>
      </c>
      <c r="Z48" s="15">
        <f t="shared" si="24"/>
        <v>1.7843866171003676E-2</v>
      </c>
      <c r="AA48" s="15">
        <f t="shared" si="24"/>
        <v>1.3754646840148696E-2</v>
      </c>
      <c r="AB48" s="15">
        <f t="shared" si="24"/>
        <v>-1.2887236679058334E-2</v>
      </c>
      <c r="AC48" s="3"/>
      <c r="AD48" s="15">
        <f>(AD47-AD61)/AD61</f>
        <v>9.0687930801459718E-2</v>
      </c>
    </row>
    <row r="49" spans="1:30" ht="12.75" x14ac:dyDescent="0.2">
      <c r="A49" s="3"/>
      <c r="B49" s="3"/>
      <c r="C49" s="3"/>
      <c r="D49" s="11"/>
      <c r="E49" s="40"/>
      <c r="F49" s="40"/>
      <c r="G49" s="40"/>
      <c r="H49" s="40"/>
      <c r="I49" s="40"/>
      <c r="J49" s="40"/>
      <c r="K49" s="40"/>
      <c r="L49" s="40"/>
      <c r="M49" s="40"/>
      <c r="N49" s="40"/>
      <c r="O49" s="40"/>
      <c r="P49" s="40"/>
      <c r="Q49" s="40"/>
      <c r="R49" s="40"/>
      <c r="S49" s="40"/>
      <c r="T49" s="40"/>
      <c r="U49" s="40"/>
      <c r="V49" s="40"/>
      <c r="W49" s="40"/>
      <c r="X49" s="40"/>
      <c r="Y49" s="40"/>
      <c r="Z49" s="40"/>
      <c r="AA49" s="40"/>
      <c r="AB49" s="40"/>
      <c r="AC49" s="3"/>
      <c r="AD49" s="5" t="s">
        <v>35</v>
      </c>
    </row>
    <row r="50" spans="1:30" ht="28.5" x14ac:dyDescent="0.2">
      <c r="A50" s="3"/>
      <c r="B50" s="3"/>
      <c r="C50" s="3"/>
      <c r="D50" s="38" t="s">
        <v>36</v>
      </c>
      <c r="E50" s="41">
        <v>5.3240740740740744E-4</v>
      </c>
      <c r="F50" s="41">
        <v>4.1666666666666669E-4</v>
      </c>
      <c r="G50" s="41">
        <v>4.3981481481481481E-4</v>
      </c>
      <c r="H50" s="41">
        <v>4.5138888888888887E-4</v>
      </c>
      <c r="I50" s="41">
        <v>4.3981481481481481E-4</v>
      </c>
      <c r="J50" s="41">
        <v>3.8194444444444446E-4</v>
      </c>
      <c r="K50" s="41">
        <v>4.0509259259259258E-4</v>
      </c>
      <c r="L50" s="41">
        <v>4.1666666666666669E-4</v>
      </c>
      <c r="M50" s="41">
        <v>4.861111111111111E-4</v>
      </c>
      <c r="N50" s="41">
        <v>4.7453703703703704E-4</v>
      </c>
      <c r="O50" s="41">
        <v>4.6296296296296298E-4</v>
      </c>
      <c r="P50" s="41">
        <v>4.9768518518518521E-4</v>
      </c>
      <c r="Q50" s="41">
        <v>5.9027777777777778E-4</v>
      </c>
      <c r="R50" s="41">
        <v>3.9351851851851852E-4</v>
      </c>
      <c r="S50" s="41">
        <v>4.3981481481481481E-4</v>
      </c>
      <c r="T50" s="41">
        <v>4.3981481481481481E-4</v>
      </c>
      <c r="U50" s="41">
        <v>4.5138888888888887E-4</v>
      </c>
      <c r="V50" s="41">
        <v>4.0509259259259258E-4</v>
      </c>
      <c r="W50" s="41">
        <v>4.7453703703703704E-4</v>
      </c>
      <c r="X50" s="41">
        <v>4.7453703703703704E-4</v>
      </c>
      <c r="Y50" s="41">
        <v>4.1666666666666669E-4</v>
      </c>
      <c r="Z50" s="41">
        <v>4.5138888888888887E-4</v>
      </c>
      <c r="AA50" s="41">
        <v>4.3981481481481481E-4</v>
      </c>
      <c r="AB50" s="41">
        <v>4.861111111111111E-4</v>
      </c>
      <c r="AC50" s="3"/>
      <c r="AD50" s="41">
        <v>4.6296296296296298E-4</v>
      </c>
    </row>
    <row r="51" spans="1:30" ht="22.5" x14ac:dyDescent="0.25">
      <c r="A51" s="3"/>
      <c r="B51" s="3"/>
      <c r="C51" s="3"/>
      <c r="D51" s="11" t="s">
        <v>34</v>
      </c>
      <c r="E51" s="15">
        <f t="shared" ref="E51:AB51" si="25">(E50-$AD$50)/$AD$50</f>
        <v>0.15000000000000002</v>
      </c>
      <c r="F51" s="15">
        <f t="shared" si="25"/>
        <v>-9.9999999999999978E-2</v>
      </c>
      <c r="G51" s="15">
        <f t="shared" si="25"/>
        <v>-5.0000000000000044E-2</v>
      </c>
      <c r="H51" s="15">
        <f t="shared" si="25"/>
        <v>-2.5000000000000081E-2</v>
      </c>
      <c r="I51" s="15">
        <f t="shared" si="25"/>
        <v>-5.0000000000000044E-2</v>
      </c>
      <c r="J51" s="15">
        <f t="shared" si="25"/>
        <v>-0.17499999999999999</v>
      </c>
      <c r="K51" s="15">
        <f t="shared" si="25"/>
        <v>-0.12500000000000006</v>
      </c>
      <c r="L51" s="15">
        <f t="shared" si="25"/>
        <v>-9.9999999999999978E-2</v>
      </c>
      <c r="M51" s="15">
        <f t="shared" si="25"/>
        <v>4.9999999999999926E-2</v>
      </c>
      <c r="N51" s="15">
        <f t="shared" si="25"/>
        <v>2.4999999999999963E-2</v>
      </c>
      <c r="O51" s="15">
        <f t="shared" si="25"/>
        <v>0</v>
      </c>
      <c r="P51" s="15">
        <f t="shared" si="25"/>
        <v>7.5000000000000011E-2</v>
      </c>
      <c r="Q51" s="15">
        <f t="shared" si="25"/>
        <v>0.27499999999999997</v>
      </c>
      <c r="R51" s="15">
        <f t="shared" si="25"/>
        <v>-0.15000000000000002</v>
      </c>
      <c r="S51" s="15">
        <f t="shared" si="25"/>
        <v>-5.0000000000000044E-2</v>
      </c>
      <c r="T51" s="15">
        <f t="shared" si="25"/>
        <v>-5.0000000000000044E-2</v>
      </c>
      <c r="U51" s="15">
        <f t="shared" si="25"/>
        <v>-2.5000000000000081E-2</v>
      </c>
      <c r="V51" s="15">
        <f t="shared" si="25"/>
        <v>-0.12500000000000006</v>
      </c>
      <c r="W51" s="15">
        <f t="shared" si="25"/>
        <v>2.4999999999999963E-2</v>
      </c>
      <c r="X51" s="15">
        <f t="shared" si="25"/>
        <v>2.4999999999999963E-2</v>
      </c>
      <c r="Y51" s="15">
        <f t="shared" si="25"/>
        <v>-9.9999999999999978E-2</v>
      </c>
      <c r="Z51" s="15">
        <f t="shared" si="25"/>
        <v>-2.5000000000000081E-2</v>
      </c>
      <c r="AA51" s="15">
        <f t="shared" si="25"/>
        <v>-5.0000000000000044E-2</v>
      </c>
      <c r="AB51" s="15">
        <f t="shared" si="25"/>
        <v>4.9999999999999926E-2</v>
      </c>
      <c r="AC51" s="15"/>
      <c r="AD51" s="31">
        <f>(AD50-AD64)/AD64</f>
        <v>-0.18367346938775511</v>
      </c>
    </row>
    <row r="52" spans="1:30" ht="12.75" x14ac:dyDescent="0.2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</row>
    <row r="53" spans="1:30" ht="12.75" x14ac:dyDescent="0.2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</row>
    <row r="54" spans="1:30" ht="12.75" x14ac:dyDescent="0.2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</row>
    <row r="55" spans="1:30" ht="12.75" x14ac:dyDescent="0.2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</row>
    <row r="56" spans="1:30" ht="19.5" x14ac:dyDescent="0.3">
      <c r="A56" s="32">
        <v>43525</v>
      </c>
      <c r="B56" s="33" t="s">
        <v>47</v>
      </c>
      <c r="C56" s="3"/>
      <c r="D56" s="4" t="s">
        <v>1</v>
      </c>
      <c r="E56" s="4" t="s">
        <v>2</v>
      </c>
      <c r="F56" s="4" t="s">
        <v>4</v>
      </c>
      <c r="G56" s="4" t="s">
        <v>3</v>
      </c>
      <c r="H56" s="4" t="s">
        <v>6</v>
      </c>
      <c r="I56" s="4" t="s">
        <v>5</v>
      </c>
      <c r="J56" s="4" t="s">
        <v>12</v>
      </c>
      <c r="K56" s="4" t="s">
        <v>11</v>
      </c>
      <c r="L56" s="4" t="s">
        <v>16</v>
      </c>
      <c r="M56" s="4" t="s">
        <v>8</v>
      </c>
      <c r="N56" s="4" t="s">
        <v>10</v>
      </c>
      <c r="O56" s="4" t="s">
        <v>7</v>
      </c>
      <c r="P56" s="4" t="s">
        <v>9</v>
      </c>
      <c r="Q56" s="4" t="s">
        <v>15</v>
      </c>
      <c r="R56" s="4" t="s">
        <v>17</v>
      </c>
      <c r="S56" s="4" t="s">
        <v>25</v>
      </c>
      <c r="T56" s="4" t="s">
        <v>13</v>
      </c>
      <c r="U56" s="4" t="s">
        <v>19</v>
      </c>
      <c r="V56" s="4" t="s">
        <v>18</v>
      </c>
      <c r="W56" s="4" t="s">
        <v>22</v>
      </c>
      <c r="X56" s="4" t="s">
        <v>21</v>
      </c>
      <c r="Y56" s="4" t="s">
        <v>24</v>
      </c>
      <c r="Z56" s="4" t="s">
        <v>14</v>
      </c>
      <c r="AA56" s="4" t="s">
        <v>48</v>
      </c>
      <c r="AB56" s="4" t="s">
        <v>23</v>
      </c>
      <c r="AC56" s="4" t="s">
        <v>41</v>
      </c>
      <c r="AD56" s="4" t="s">
        <v>45</v>
      </c>
    </row>
    <row r="57" spans="1:30" ht="12.75" x14ac:dyDescent="0.2">
      <c r="A57" s="23" t="s">
        <v>28</v>
      </c>
      <c r="B57" s="3"/>
      <c r="C57" s="3"/>
      <c r="D57" s="24" t="s">
        <v>30</v>
      </c>
      <c r="E57" s="25">
        <v>156388</v>
      </c>
      <c r="F57" s="25">
        <v>113248</v>
      </c>
      <c r="G57" s="25">
        <v>100782</v>
      </c>
      <c r="H57" s="25">
        <v>62310</v>
      </c>
      <c r="I57" s="25">
        <v>43976</v>
      </c>
      <c r="J57" s="25">
        <v>25550</v>
      </c>
      <c r="K57" s="25">
        <v>23529</v>
      </c>
      <c r="L57" s="25">
        <v>22196</v>
      </c>
      <c r="M57" s="25">
        <v>21229</v>
      </c>
      <c r="N57" s="25">
        <v>20166</v>
      </c>
      <c r="O57" s="25">
        <v>19049</v>
      </c>
      <c r="P57" s="25">
        <v>16235</v>
      </c>
      <c r="Q57" s="25">
        <v>16091</v>
      </c>
      <c r="R57" s="25">
        <v>14953</v>
      </c>
      <c r="S57" s="25">
        <v>14764</v>
      </c>
      <c r="T57" s="25">
        <v>14360</v>
      </c>
      <c r="U57" s="25">
        <v>14255</v>
      </c>
      <c r="V57" s="25">
        <v>13915</v>
      </c>
      <c r="W57" s="25">
        <v>11114</v>
      </c>
      <c r="X57" s="25">
        <v>9464</v>
      </c>
      <c r="Y57" s="25">
        <v>8741</v>
      </c>
      <c r="Z57" s="25">
        <v>8563</v>
      </c>
      <c r="AA57" s="25">
        <v>8186</v>
      </c>
      <c r="AB57" s="25">
        <v>8171</v>
      </c>
      <c r="AC57" s="25">
        <v>7352</v>
      </c>
      <c r="AD57" s="25">
        <v>919021</v>
      </c>
    </row>
    <row r="58" spans="1:30" ht="30" x14ac:dyDescent="0.2">
      <c r="A58" s="42">
        <v>9.1499999999999998E-2</v>
      </c>
      <c r="B58" s="43">
        <v>0.49</v>
      </c>
      <c r="C58" s="3"/>
      <c r="D58" s="37" t="s">
        <v>46</v>
      </c>
      <c r="E58" s="10">
        <f t="shared" ref="E58:AD58" si="26">E57/$AD$57</f>
        <v>0.1701680375094802</v>
      </c>
      <c r="F58" s="10">
        <f t="shared" si="26"/>
        <v>0.12322678154253276</v>
      </c>
      <c r="G58" s="10">
        <f t="shared" si="26"/>
        <v>0.10966234721513436</v>
      </c>
      <c r="H58" s="10">
        <f t="shared" si="26"/>
        <v>6.7800409348643828E-2</v>
      </c>
      <c r="I58" s="10">
        <f t="shared" si="26"/>
        <v>4.7850919619899873E-2</v>
      </c>
      <c r="J58" s="10">
        <f t="shared" si="26"/>
        <v>2.7801323364754452E-2</v>
      </c>
      <c r="K58" s="10">
        <f t="shared" si="26"/>
        <v>2.5602244127174462E-2</v>
      </c>
      <c r="L58" s="10">
        <f t="shared" si="26"/>
        <v>2.4151787608770639E-2</v>
      </c>
      <c r="M58" s="10">
        <f t="shared" si="26"/>
        <v>2.3099580967137857E-2</v>
      </c>
      <c r="N58" s="10">
        <f t="shared" si="26"/>
        <v>2.1942915341433982E-2</v>
      </c>
      <c r="O58" s="10">
        <f t="shared" si="26"/>
        <v>2.0727491537190119E-2</v>
      </c>
      <c r="P58" s="10">
        <f t="shared" si="26"/>
        <v>1.7665537566606205E-2</v>
      </c>
      <c r="Q58" s="10">
        <f t="shared" si="26"/>
        <v>1.7508849090499563E-2</v>
      </c>
      <c r="R58" s="10">
        <f t="shared" si="26"/>
        <v>1.6270574883490149E-2</v>
      </c>
      <c r="S58" s="10">
        <f t="shared" si="26"/>
        <v>1.6064921258600186E-2</v>
      </c>
      <c r="T58" s="10">
        <f t="shared" si="26"/>
        <v>1.5625323033967669E-2</v>
      </c>
      <c r="U58" s="10">
        <f t="shared" si="26"/>
        <v>1.551107102013991E-2</v>
      </c>
      <c r="V58" s="10">
        <f t="shared" si="26"/>
        <v>1.5141112118221455E-2</v>
      </c>
      <c r="W58" s="10">
        <f t="shared" si="26"/>
        <v>1.2093303635063835E-2</v>
      </c>
      <c r="X58" s="10">
        <f t="shared" si="26"/>
        <v>1.0297914846341922E-2</v>
      </c>
      <c r="Y58" s="10">
        <f t="shared" si="26"/>
        <v>9.5112081225565033E-3</v>
      </c>
      <c r="Z58" s="10">
        <f t="shared" si="26"/>
        <v>9.3175237562580174E-3</v>
      </c>
      <c r="AA58" s="10">
        <f t="shared" si="26"/>
        <v>8.907304620895496E-3</v>
      </c>
      <c r="AB58" s="10">
        <f t="shared" si="26"/>
        <v>8.8909829046343886E-3</v>
      </c>
      <c r="AC58" s="10">
        <f t="shared" si="26"/>
        <v>7.9998171967778763E-3</v>
      </c>
      <c r="AD58" s="10">
        <f t="shared" si="26"/>
        <v>1</v>
      </c>
    </row>
    <row r="59" spans="1:30" ht="21.75" x14ac:dyDescent="0.2">
      <c r="A59" s="3"/>
      <c r="B59" s="3"/>
      <c r="C59" s="3"/>
      <c r="D59" s="11" t="s">
        <v>32</v>
      </c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2"/>
    </row>
    <row r="60" spans="1:30" ht="12.75" x14ac:dyDescent="0.2">
      <c r="A60" s="3"/>
      <c r="B60" s="3"/>
      <c r="C60" s="3"/>
      <c r="D60" s="7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12"/>
    </row>
    <row r="61" spans="1:30" ht="15" x14ac:dyDescent="0.25">
      <c r="A61" s="3"/>
      <c r="B61" s="3"/>
      <c r="C61" s="3"/>
      <c r="D61" s="13" t="s">
        <v>33</v>
      </c>
      <c r="E61" s="14">
        <v>0.72989999999999999</v>
      </c>
      <c r="F61" s="14">
        <v>0.73880000000000001</v>
      </c>
      <c r="G61" s="14">
        <v>0.76290000000000002</v>
      </c>
      <c r="H61" s="14">
        <v>0.74870000000000003</v>
      </c>
      <c r="I61" s="14">
        <v>0.74809999999999999</v>
      </c>
      <c r="J61" s="14">
        <v>0.76590000000000003</v>
      </c>
      <c r="K61" s="14">
        <v>0.76590000000000003</v>
      </c>
      <c r="L61" s="14">
        <v>0.71850000000000003</v>
      </c>
      <c r="M61" s="14">
        <v>0.72870000000000001</v>
      </c>
      <c r="N61" s="14">
        <v>0.75960000000000005</v>
      </c>
      <c r="O61" s="14">
        <v>0.68540000000000001</v>
      </c>
      <c r="P61" s="14">
        <v>0.72099999999999997</v>
      </c>
      <c r="Q61" s="14">
        <v>0.71299999999999997</v>
      </c>
      <c r="R61" s="14">
        <v>0.75449999999999995</v>
      </c>
      <c r="S61" s="14">
        <v>0.6875</v>
      </c>
      <c r="T61" s="14">
        <v>0.7429</v>
      </c>
      <c r="U61" s="14">
        <v>0.74229999999999996</v>
      </c>
      <c r="V61" s="14">
        <v>0.73980000000000001</v>
      </c>
      <c r="W61" s="14">
        <v>0.74639999999999995</v>
      </c>
      <c r="X61" s="14">
        <v>0.73099999999999998</v>
      </c>
      <c r="Y61" s="14">
        <v>0.74729999999999996</v>
      </c>
      <c r="Z61" s="14">
        <v>0.77470000000000006</v>
      </c>
      <c r="AA61" s="14">
        <v>0.74060000000000004</v>
      </c>
      <c r="AB61" s="14">
        <v>0.74019999999999997</v>
      </c>
      <c r="AC61" s="14">
        <v>0.75060000000000004</v>
      </c>
      <c r="AD61" s="14">
        <v>0.7399</v>
      </c>
    </row>
    <row r="62" spans="1:30" ht="21.75" x14ac:dyDescent="0.2">
      <c r="A62" s="3"/>
      <c r="B62" s="3"/>
      <c r="C62" s="3"/>
      <c r="D62" s="11" t="s">
        <v>34</v>
      </c>
      <c r="E62" s="44">
        <f t="shared" ref="E62:AC62" si="27">(E61-$AD$61)/$AD$61</f>
        <v>-1.3515339910798769E-2</v>
      </c>
      <c r="F62" s="44">
        <f t="shared" si="27"/>
        <v>-1.4866873901878495E-3</v>
      </c>
      <c r="G62" s="44">
        <f t="shared" si="27"/>
        <v>3.1085281794837168E-2</v>
      </c>
      <c r="H62" s="44">
        <f t="shared" si="27"/>
        <v>1.1893499121502947E-2</v>
      </c>
      <c r="I62" s="44">
        <f t="shared" si="27"/>
        <v>1.1082578726854961E-2</v>
      </c>
      <c r="J62" s="44">
        <f t="shared" si="27"/>
        <v>3.51398837680768E-2</v>
      </c>
      <c r="K62" s="44">
        <f t="shared" si="27"/>
        <v>3.51398837680768E-2</v>
      </c>
      <c r="L62" s="44">
        <f t="shared" si="27"/>
        <v>-2.8922827409109304E-2</v>
      </c>
      <c r="M62" s="44">
        <f t="shared" si="27"/>
        <v>-1.513718070009459E-2</v>
      </c>
      <c r="N62" s="44">
        <f t="shared" si="27"/>
        <v>2.6625219624273617E-2</v>
      </c>
      <c r="O62" s="44">
        <f t="shared" si="27"/>
        <v>-7.3658602513853214E-2</v>
      </c>
      <c r="P62" s="44">
        <f t="shared" si="27"/>
        <v>-2.5543992431409687E-2</v>
      </c>
      <c r="Q62" s="44">
        <f t="shared" si="27"/>
        <v>-3.6356264360048705E-2</v>
      </c>
      <c r="R62" s="44">
        <f t="shared" si="27"/>
        <v>1.9732396269766111E-2</v>
      </c>
      <c r="S62" s="44">
        <f t="shared" si="27"/>
        <v>-7.0820381132585486E-2</v>
      </c>
      <c r="T62" s="44">
        <f t="shared" si="27"/>
        <v>4.0546019732396309E-3</v>
      </c>
      <c r="U62" s="44">
        <f t="shared" si="27"/>
        <v>3.2436815785916446E-3</v>
      </c>
      <c r="V62" s="44">
        <f t="shared" si="27"/>
        <v>-1.3515339910797269E-4</v>
      </c>
      <c r="W62" s="44">
        <f t="shared" si="27"/>
        <v>8.7849709420191237E-3</v>
      </c>
      <c r="X62" s="44">
        <f t="shared" si="27"/>
        <v>-1.202865252061092E-2</v>
      </c>
      <c r="Y62" s="44">
        <f t="shared" si="27"/>
        <v>1.0001351533991029E-2</v>
      </c>
      <c r="Z62" s="44">
        <f t="shared" si="27"/>
        <v>4.7033382889579742E-2</v>
      </c>
      <c r="AA62" s="44">
        <f t="shared" si="27"/>
        <v>9.4607379375595882E-4</v>
      </c>
      <c r="AB62" s="44">
        <f t="shared" si="27"/>
        <v>4.0546019732391807E-4</v>
      </c>
      <c r="AC62" s="44">
        <f t="shared" si="27"/>
        <v>1.4461413704554728E-2</v>
      </c>
      <c r="AD62" s="40"/>
    </row>
    <row r="63" spans="1:30" ht="12.75" x14ac:dyDescent="0.2">
      <c r="A63" s="3"/>
      <c r="B63" s="3"/>
      <c r="C63" s="3"/>
      <c r="D63" s="7"/>
      <c r="E63" s="40"/>
      <c r="F63" s="40"/>
      <c r="G63" s="40"/>
      <c r="H63" s="40"/>
      <c r="I63" s="40"/>
      <c r="J63" s="40"/>
      <c r="K63" s="40"/>
      <c r="L63" s="40"/>
      <c r="M63" s="40"/>
      <c r="N63" s="40"/>
      <c r="O63" s="40"/>
      <c r="P63" s="40"/>
      <c r="Q63" s="40"/>
      <c r="R63" s="40"/>
      <c r="S63" s="40"/>
      <c r="T63" s="40"/>
      <c r="U63" s="40"/>
      <c r="V63" s="40"/>
      <c r="W63" s="40"/>
      <c r="X63" s="40"/>
      <c r="Y63" s="40"/>
      <c r="Z63" s="40"/>
      <c r="AA63" s="40"/>
      <c r="AB63" s="40"/>
      <c r="AC63" s="40"/>
      <c r="AD63" s="40"/>
    </row>
    <row r="64" spans="1:30" ht="15" x14ac:dyDescent="0.25">
      <c r="A64" s="3"/>
      <c r="B64" s="3"/>
      <c r="C64" s="16"/>
      <c r="D64" s="17" t="s">
        <v>36</v>
      </c>
      <c r="E64" s="18">
        <v>6.3657407407407413E-4</v>
      </c>
      <c r="F64" s="18">
        <v>5.6712962962962967E-4</v>
      </c>
      <c r="G64" s="18">
        <v>4.9768518518518521E-4</v>
      </c>
      <c r="H64" s="18">
        <v>5.7870370370370367E-4</v>
      </c>
      <c r="I64" s="18">
        <v>5.3240740740740744E-4</v>
      </c>
      <c r="J64" s="18">
        <v>5.2083333333333333E-4</v>
      </c>
      <c r="K64" s="18">
        <v>4.6296296296296298E-4</v>
      </c>
      <c r="L64" s="18">
        <v>6.5972222222222224E-4</v>
      </c>
      <c r="M64" s="18">
        <v>6.134259259259259E-4</v>
      </c>
      <c r="N64" s="18">
        <v>5.0925925925925921E-4</v>
      </c>
      <c r="O64" s="18">
        <v>5.6712962962962967E-4</v>
      </c>
      <c r="P64" s="18">
        <v>5.6712962962962967E-4</v>
      </c>
      <c r="Q64" s="18">
        <v>6.3657407407407413E-4</v>
      </c>
      <c r="R64" s="18">
        <v>4.861111111111111E-4</v>
      </c>
      <c r="S64" s="18">
        <v>7.291666666666667E-4</v>
      </c>
      <c r="T64" s="18">
        <v>5.5555555555555556E-4</v>
      </c>
      <c r="U64" s="18">
        <v>5.4398148148148144E-4</v>
      </c>
      <c r="V64" s="18">
        <v>5.7870370370370367E-4</v>
      </c>
      <c r="W64" s="18">
        <v>6.7129629629629625E-4</v>
      </c>
      <c r="X64" s="18">
        <v>5.9027777777777778E-4</v>
      </c>
      <c r="Y64" s="18">
        <v>5.0925925925925921E-4</v>
      </c>
      <c r="Z64" s="18">
        <v>4.7453703703703704E-4</v>
      </c>
      <c r="AA64" s="18">
        <v>5.4398148148148144E-4</v>
      </c>
      <c r="AB64" s="18">
        <v>5.2083333333333333E-4</v>
      </c>
      <c r="AC64" s="18">
        <v>5.7870370370370367E-4</v>
      </c>
      <c r="AD64" s="18">
        <v>5.6712962962962967E-4</v>
      </c>
    </row>
    <row r="65" spans="1:30" ht="21.75" x14ac:dyDescent="0.2">
      <c r="A65" s="3"/>
      <c r="B65" s="3"/>
      <c r="C65" s="3"/>
      <c r="D65" s="11" t="s">
        <v>34</v>
      </c>
      <c r="E65" s="45">
        <f t="shared" ref="E65:AC65" si="28">(E64-$AD$64)/$AD$64</f>
        <v>0.12244897959183675</v>
      </c>
      <c r="F65" s="45">
        <f t="shared" si="28"/>
        <v>0</v>
      </c>
      <c r="G65" s="45">
        <f t="shared" si="28"/>
        <v>-0.12244897959183675</v>
      </c>
      <c r="H65" s="45">
        <f t="shared" si="28"/>
        <v>2.0408163265305996E-2</v>
      </c>
      <c r="I65" s="45">
        <f t="shared" si="28"/>
        <v>-6.1224489795918373E-2</v>
      </c>
      <c r="J65" s="45">
        <f t="shared" si="28"/>
        <v>-8.1632653061224567E-2</v>
      </c>
      <c r="K65" s="45">
        <f t="shared" si="28"/>
        <v>-0.18367346938775511</v>
      </c>
      <c r="L65" s="45">
        <f t="shared" si="28"/>
        <v>0.16326530612244894</v>
      </c>
      <c r="M65" s="45">
        <f t="shared" si="28"/>
        <v>8.1632653061224372E-2</v>
      </c>
      <c r="N65" s="45">
        <f t="shared" si="28"/>
        <v>-0.10204081632653075</v>
      </c>
      <c r="O65" s="45">
        <f t="shared" si="28"/>
        <v>0</v>
      </c>
      <c r="P65" s="45">
        <f t="shared" si="28"/>
        <v>0</v>
      </c>
      <c r="Q65" s="45">
        <f t="shared" si="28"/>
        <v>0.12244897959183675</v>
      </c>
      <c r="R65" s="45">
        <f t="shared" si="28"/>
        <v>-0.14285714285714293</v>
      </c>
      <c r="S65" s="45">
        <f t="shared" si="28"/>
        <v>0.2857142857142857</v>
      </c>
      <c r="T65" s="45">
        <f t="shared" si="28"/>
        <v>-2.040816326530619E-2</v>
      </c>
      <c r="U65" s="45">
        <f t="shared" si="28"/>
        <v>-4.081632653061238E-2</v>
      </c>
      <c r="V65" s="45">
        <f t="shared" si="28"/>
        <v>2.0408163265305996E-2</v>
      </c>
      <c r="W65" s="45">
        <f t="shared" si="28"/>
        <v>0.18367346938775495</v>
      </c>
      <c r="X65" s="45">
        <f t="shared" si="28"/>
        <v>4.0816326530612186E-2</v>
      </c>
      <c r="Y65" s="45">
        <f t="shared" si="28"/>
        <v>-0.10204081632653075</v>
      </c>
      <c r="Z65" s="45">
        <f t="shared" si="28"/>
        <v>-0.16326530612244902</v>
      </c>
      <c r="AA65" s="45">
        <f t="shared" si="28"/>
        <v>-4.081632653061238E-2</v>
      </c>
      <c r="AB65" s="45">
        <f t="shared" si="28"/>
        <v>-8.1632653061224567E-2</v>
      </c>
      <c r="AC65" s="45">
        <f t="shared" si="28"/>
        <v>2.0408163265305996E-2</v>
      </c>
      <c r="AD65" s="3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Inconnu</cp:lastModifiedBy>
  <dcterms:modified xsi:type="dcterms:W3CDTF">2020-03-11T16:26:12Z</dcterms:modified>
</cp:coreProperties>
</file>