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65" windowWidth="25605" windowHeight="14280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E13" i="2" l="1"/>
  <c r="D13" i="2"/>
  <c r="F2" i="2" s="1"/>
  <c r="D14" i="2" l="1"/>
  <c r="E14" i="2" l="1"/>
  <c r="F14" i="2"/>
  <c r="F3" i="2" l="1"/>
  <c r="G14" i="2" l="1"/>
  <c r="D15" i="2"/>
  <c r="E15" i="2" l="1"/>
  <c r="F15" i="2"/>
  <c r="F4" i="2"/>
  <c r="D16" i="2" l="1"/>
  <c r="G15" i="2"/>
  <c r="F16" i="2" l="1"/>
  <c r="E16" i="2"/>
  <c r="F5" i="2"/>
  <c r="D17" i="2" l="1"/>
  <c r="G16" i="2"/>
  <c r="F17" i="2" l="1"/>
  <c r="E17" i="2"/>
  <c r="F6" i="2"/>
  <c r="D18" i="2" l="1"/>
  <c r="G17" i="2"/>
  <c r="F18" i="2" l="1"/>
  <c r="E18" i="2"/>
  <c r="F7" i="2"/>
  <c r="D19" i="2" l="1"/>
  <c r="G18" i="2"/>
  <c r="F19" i="2" l="1"/>
  <c r="E19" i="2"/>
  <c r="F8" i="2"/>
  <c r="D20" i="2" l="1"/>
  <c r="G19" i="2"/>
  <c r="F20" i="2" l="1"/>
  <c r="E20" i="2"/>
  <c r="F9" i="2"/>
  <c r="D21" i="2" l="1"/>
  <c r="G20" i="2"/>
  <c r="F21" i="2" l="1"/>
  <c r="E21" i="2"/>
  <c r="F10" i="2"/>
  <c r="D22" i="2" l="1"/>
  <c r="G21" i="2"/>
  <c r="F22" i="2" l="1"/>
  <c r="F11" i="2"/>
  <c r="E22" i="2"/>
  <c r="D23" i="2" l="1"/>
  <c r="G22" i="2"/>
  <c r="F23" i="2" l="1"/>
  <c r="E23" i="2"/>
  <c r="F12" i="2"/>
  <c r="D24" i="2" l="1"/>
  <c r="G23" i="2"/>
  <c r="F24" i="2" l="1"/>
  <c r="F13" i="2"/>
  <c r="G24" i="2" s="1"/>
  <c r="E24" i="2"/>
  <c r="D25" i="2" l="1"/>
  <c r="F25" i="2" s="1"/>
  <c r="G25" i="2"/>
  <c r="E25" i="2" l="1"/>
  <c r="G26" i="2" s="1"/>
  <c r="D26" i="2" l="1"/>
  <c r="F26" i="2" s="1"/>
  <c r="E26" i="2" l="1"/>
  <c r="G27" i="2" s="1"/>
  <c r="D27" i="2"/>
  <c r="F27" i="2" s="1"/>
  <c r="E27" i="2" l="1"/>
  <c r="D28" i="2" s="1"/>
  <c r="G28" i="2" l="1"/>
  <c r="F28" i="2"/>
  <c r="E28" i="2"/>
  <c r="D29" i="2" s="1"/>
  <c r="G29" i="2" l="1"/>
  <c r="F29" i="2"/>
  <c r="E29" i="2"/>
  <c r="D30" i="2" l="1"/>
  <c r="G30" i="2"/>
  <c r="E30" i="2" l="1"/>
  <c r="G31" i="2" s="1"/>
  <c r="F30" i="2"/>
  <c r="D31" i="2" l="1"/>
  <c r="F31" i="2" s="1"/>
  <c r="E31" i="2" l="1"/>
  <c r="G32" i="2" s="1"/>
  <c r="D32" i="2" l="1"/>
  <c r="E32" i="2" l="1"/>
  <c r="F32" i="2"/>
  <c r="G33" i="2" l="1"/>
  <c r="D33" i="2"/>
  <c r="E33" i="2" l="1"/>
  <c r="G34" i="2" s="1"/>
  <c r="F33" i="2"/>
  <c r="D34" i="2" l="1"/>
  <c r="F34" i="2" l="1"/>
  <c r="E34" i="2"/>
  <c r="G35" i="2" s="1"/>
  <c r="D35" i="2"/>
  <c r="E35" i="2" l="1"/>
  <c r="D36" i="2" s="1"/>
  <c r="F35" i="2"/>
  <c r="G36" i="2" l="1"/>
  <c r="F36" i="2"/>
  <c r="E36" i="2"/>
  <c r="G37" i="2" s="1"/>
  <c r="D37" i="2" l="1"/>
  <c r="F37" i="2" l="1"/>
  <c r="E37" i="2"/>
  <c r="B38" i="2" s="1"/>
  <c r="D38" i="2" l="1"/>
  <c r="F38" i="2" s="1"/>
  <c r="G38" i="2"/>
  <c r="E38" i="2" l="1"/>
  <c r="B39" i="2"/>
  <c r="G39" i="2" l="1"/>
  <c r="D39" i="2"/>
  <c r="E39" i="2" s="1"/>
  <c r="B40" i="2" s="1"/>
  <c r="F39" i="2"/>
  <c r="G40" i="2" l="1"/>
  <c r="D40" i="2"/>
  <c r="E40" i="2" s="1"/>
  <c r="B41" i="2" s="1"/>
  <c r="F40" i="2"/>
  <c r="D41" i="2" l="1"/>
  <c r="G41" i="2"/>
  <c r="F41" i="2" l="1"/>
  <c r="E41" i="2"/>
  <c r="B42" i="2" s="1"/>
  <c r="D42" i="2" l="1"/>
  <c r="F42" i="2" s="1"/>
  <c r="G42" i="2"/>
  <c r="E42" i="2" l="1"/>
  <c r="B43" i="2" s="1"/>
  <c r="G43" i="2" l="1"/>
  <c r="D43" i="2"/>
  <c r="F43" i="2" s="1"/>
  <c r="E43" i="2" l="1"/>
  <c r="B44" i="2" s="1"/>
  <c r="D44" i="2" l="1"/>
  <c r="G44" i="2"/>
  <c r="F44" i="2" l="1"/>
  <c r="E44" i="2"/>
  <c r="B45" i="2" s="1"/>
  <c r="G45" i="2" l="1"/>
  <c r="D45" i="2"/>
  <c r="E45" i="2" s="1"/>
  <c r="B46" i="2" s="1"/>
  <c r="D46" i="2" l="1"/>
  <c r="G46" i="2"/>
  <c r="F45" i="2"/>
  <c r="F46" i="2" l="1"/>
  <c r="E46" i="2"/>
  <c r="B47" i="2" s="1"/>
  <c r="D47" i="2" l="1"/>
  <c r="E47" i="2" s="1"/>
  <c r="B48" i="2" s="1"/>
  <c r="F47" i="2"/>
  <c r="G47" i="2"/>
  <c r="D48" i="2" l="1"/>
  <c r="E48" i="2" s="1"/>
  <c r="B49" i="2" s="1"/>
  <c r="G48" i="2"/>
  <c r="G49" i="2" l="1"/>
  <c r="D49" i="2"/>
  <c r="E49" i="2" s="1"/>
  <c r="F48" i="2"/>
  <c r="F49" i="2" l="1"/>
</calcChain>
</file>

<file path=xl/sharedStrings.xml><?xml version="1.0" encoding="utf-8"?>
<sst xmlns="http://schemas.openxmlformats.org/spreadsheetml/2006/main" count="14" uniqueCount="14">
  <si>
    <t>Production</t>
  </si>
  <si>
    <t>alpha</t>
  </si>
  <si>
    <t>delta</t>
  </si>
  <si>
    <t>gamma</t>
  </si>
  <si>
    <t>Date</t>
  </si>
  <si>
    <t>PROGRESSION</t>
  </si>
  <si>
    <t>SAISONNALITE</t>
  </si>
  <si>
    <t>MOYENNE</t>
  </si>
  <si>
    <t>PREVISION</t>
  </si>
  <si>
    <t>&lt;-- réactivité variation moyenne</t>
  </si>
  <si>
    <t>&lt;-- réactivité variation progression</t>
  </si>
  <si>
    <t>&lt;-- réactivité variation saisonnière</t>
  </si>
  <si>
    <t>Valeurs initiales</t>
  </si>
  <si>
    <t>Paramètre (à optimiser)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</si>
</sst>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9" formatCode="[$-40C]mmmm\-yy;@"/>
  </numFmts>
  <fonts count="4" x14ac:knownFonts="1">
    <font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7">
    <xf numFmtId="0" fontId="0" fillId="0" borderId="0" xfId="0"/>
    <xf numFmtId="0" fontId="1" fillId="2" borderId="1" xfId="1" applyBorder="1" applyAlignment="1">
      <alignment horizontal="center"/>
    </xf>
    <xf numFmtId="164" fontId="1" fillId="2" borderId="1" xfId="1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/>
    <xf numFmtId="1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2" fillId="0" borderId="0" xfId="0" applyNumberFormat="1" applyFont="1" applyAlignment="1">
      <alignment horizontal="center"/>
    </xf>
    <xf numFmtId="169" fontId="0" fillId="0" borderId="0" xfId="0" applyNumberFormat="1" applyBorder="1" applyAlignment="1">
      <alignment horizont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933573928258967"/>
          <c:y val="5.1400554097404488E-2"/>
          <c:w val="0.76694203849518805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Production</c:v>
                </c:pt>
              </c:strCache>
            </c:strRef>
          </c:tx>
          <c:spPr>
            <a:ln w="19050">
              <a:solidFill>
                <a:srgbClr val="00B0F0"/>
              </a:solidFill>
            </a:ln>
          </c:spPr>
          <c:marker>
            <c:spPr>
              <a:ln>
                <a:solidFill>
                  <a:srgbClr val="00B0F0"/>
                </a:solidFill>
              </a:ln>
            </c:spPr>
          </c:marker>
          <c:xVal>
            <c:numRef>
              <c:f>Feuil2!$A$2:$A$37</c:f>
              <c:numCache>
                <c:formatCode>[$-40C]mmmm\-yy;@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xVal>
          <c:yVal>
            <c:numRef>
              <c:f>Feuil2!$B$2:$B$37</c:f>
              <c:numCache>
                <c:formatCode>0</c:formatCode>
                <c:ptCount val="36"/>
                <c:pt idx="0">
                  <c:v>125148</c:v>
                </c:pt>
                <c:pt idx="1">
                  <c:v>124050</c:v>
                </c:pt>
                <c:pt idx="2">
                  <c:v>133726</c:v>
                </c:pt>
                <c:pt idx="3">
                  <c:v>172184</c:v>
                </c:pt>
                <c:pt idx="4">
                  <c:v>141806</c:v>
                </c:pt>
                <c:pt idx="5">
                  <c:v>138494</c:v>
                </c:pt>
                <c:pt idx="6">
                  <c:v>180749</c:v>
                </c:pt>
                <c:pt idx="7">
                  <c:v>160920</c:v>
                </c:pt>
                <c:pt idx="8">
                  <c:v>146322</c:v>
                </c:pt>
                <c:pt idx="9">
                  <c:v>199099</c:v>
                </c:pt>
                <c:pt idx="10">
                  <c:v>149770</c:v>
                </c:pt>
                <c:pt idx="11">
                  <c:v>166913</c:v>
                </c:pt>
                <c:pt idx="12">
                  <c:v>150528</c:v>
                </c:pt>
                <c:pt idx="13">
                  <c:v>157428</c:v>
                </c:pt>
                <c:pt idx="14">
                  <c:v>160430</c:v>
                </c:pt>
                <c:pt idx="15">
                  <c:v>211015</c:v>
                </c:pt>
                <c:pt idx="16">
                  <c:v>155010</c:v>
                </c:pt>
                <c:pt idx="17">
                  <c:v>133892</c:v>
                </c:pt>
                <c:pt idx="18">
                  <c:v>210593</c:v>
                </c:pt>
                <c:pt idx="19">
                  <c:v>184549</c:v>
                </c:pt>
                <c:pt idx="20">
                  <c:v>157091</c:v>
                </c:pt>
                <c:pt idx="21">
                  <c:v>203808</c:v>
                </c:pt>
                <c:pt idx="22">
                  <c:v>159895</c:v>
                </c:pt>
                <c:pt idx="23">
                  <c:v>142506</c:v>
                </c:pt>
                <c:pt idx="24">
                  <c:v>202369.16999999998</c:v>
                </c:pt>
                <c:pt idx="25">
                  <c:v>164312.83333333334</c:v>
                </c:pt>
                <c:pt idx="26">
                  <c:v>171673</c:v>
                </c:pt>
                <c:pt idx="27">
                  <c:v>216318</c:v>
                </c:pt>
                <c:pt idx="28">
                  <c:v>167979.83333333331</c:v>
                </c:pt>
                <c:pt idx="29">
                  <c:v>164127</c:v>
                </c:pt>
                <c:pt idx="30">
                  <c:v>210387.16666666666</c:v>
                </c:pt>
                <c:pt idx="31">
                  <c:v>204243.33333333334</c:v>
                </c:pt>
                <c:pt idx="32">
                  <c:v>184594.66666666666</c:v>
                </c:pt>
                <c:pt idx="33">
                  <c:v>235055.1333333333</c:v>
                </c:pt>
                <c:pt idx="34">
                  <c:v>177380.33333333331</c:v>
                </c:pt>
                <c:pt idx="35">
                  <c:v>175113.83333333334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Feuil2!$G$1</c:f>
              <c:strCache>
                <c:ptCount val="1"/>
                <c:pt idx="0">
                  <c:v>PREVISION</c:v>
                </c:pt>
              </c:strCache>
            </c:strRef>
          </c:tx>
          <c:spPr>
            <a:ln w="19050">
              <a:solidFill>
                <a:srgbClr val="FFC000"/>
              </a:solidFill>
            </a:ln>
          </c:spPr>
          <c:marker>
            <c:spPr>
              <a:solidFill>
                <a:schemeClr val="accent2"/>
              </a:solidFill>
              <a:ln>
                <a:solidFill>
                  <a:srgbClr val="FFC000"/>
                </a:solidFill>
              </a:ln>
            </c:spPr>
          </c:marker>
          <c:xVal>
            <c:numRef>
              <c:f>Feuil2!$A$37:$A$49</c:f>
              <c:numCache>
                <c:formatCode>[$-40C]mmmm\-yy;@</c:formatCode>
                <c:ptCount val="13"/>
                <c:pt idx="0">
                  <c:v>43435</c:v>
                </c:pt>
                <c:pt idx="1">
                  <c:v>43466</c:v>
                </c:pt>
                <c:pt idx="2">
                  <c:v>43497</c:v>
                </c:pt>
                <c:pt idx="3">
                  <c:v>43525</c:v>
                </c:pt>
                <c:pt idx="4">
                  <c:v>43556</c:v>
                </c:pt>
                <c:pt idx="5">
                  <c:v>43586</c:v>
                </c:pt>
                <c:pt idx="6">
                  <c:v>43617</c:v>
                </c:pt>
                <c:pt idx="7">
                  <c:v>43647</c:v>
                </c:pt>
                <c:pt idx="8">
                  <c:v>43678</c:v>
                </c:pt>
                <c:pt idx="9">
                  <c:v>43709</c:v>
                </c:pt>
                <c:pt idx="10">
                  <c:v>43739</c:v>
                </c:pt>
                <c:pt idx="11">
                  <c:v>43770</c:v>
                </c:pt>
                <c:pt idx="12">
                  <c:v>43800</c:v>
                </c:pt>
              </c:numCache>
            </c:numRef>
          </c:xVal>
          <c:yVal>
            <c:numRef>
              <c:f>Feuil2!$B$37:$B$49</c:f>
              <c:numCache>
                <c:formatCode>0</c:formatCode>
                <c:ptCount val="13"/>
                <c:pt idx="0">
                  <c:v>175113.83333333334</c:v>
                </c:pt>
                <c:pt idx="1">
                  <c:v>234960.58425621735</c:v>
                </c:pt>
                <c:pt idx="2">
                  <c:v>230020.68204467674</c:v>
                </c:pt>
                <c:pt idx="3">
                  <c:v>260620.68873980019</c:v>
                </c:pt>
                <c:pt idx="4">
                  <c:v>226755.85801593919</c:v>
                </c:pt>
                <c:pt idx="5">
                  <c:v>198689.34371932916</c:v>
                </c:pt>
                <c:pt idx="6">
                  <c:v>240822.74050614593</c:v>
                </c:pt>
                <c:pt idx="7">
                  <c:v>229308.84999186697</c:v>
                </c:pt>
                <c:pt idx="8">
                  <c:v>191653.00434637204</c:v>
                </c:pt>
                <c:pt idx="9">
                  <c:v>228194.24564769329</c:v>
                </c:pt>
                <c:pt idx="10">
                  <c:v>195251.43980772412</c:v>
                </c:pt>
                <c:pt idx="11">
                  <c:v>183269.65924755682</c:v>
                </c:pt>
                <c:pt idx="12">
                  <c:v>248912.8467871997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328640"/>
        <c:axId val="53328064"/>
      </c:scatterChart>
      <c:valAx>
        <c:axId val="53328640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crossAx val="53328064"/>
        <c:crosses val="autoZero"/>
        <c:crossBetween val="midCat"/>
      </c:valAx>
      <c:valAx>
        <c:axId val="53328064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crossAx val="533286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261682</xdr:colOff>
      <xdr:row>5</xdr:row>
      <xdr:rowOff>115273</xdr:rowOff>
    </xdr:from>
    <xdr:to>
      <xdr:col>15</xdr:col>
      <xdr:colOff>523876</xdr:colOff>
      <xdr:row>18</xdr:row>
      <xdr:rowOff>175598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8"/>
  <sheetViews>
    <sheetView tabSelected="1" zoomScale="80" zoomScaleNormal="80" workbookViewId="0">
      <selection activeCell="K29" sqref="K29"/>
    </sheetView>
  </sheetViews>
  <sheetFormatPr baseColWidth="10" defaultRowHeight="15.75" x14ac:dyDescent="0.25"/>
  <cols>
    <col min="1" max="1" width="16.25" style="4" customWidth="1"/>
    <col min="2" max="2" width="14.375" style="3" bestFit="1" customWidth="1"/>
    <col min="3" max="3" width="11" style="4"/>
    <col min="4" max="4" width="17.875" style="4" customWidth="1"/>
    <col min="5" max="5" width="20.125" style="4" customWidth="1"/>
    <col min="6" max="6" width="20.75" style="4" customWidth="1"/>
    <col min="7" max="7" width="17.875" style="4" customWidth="1"/>
    <col min="8" max="10" width="10.875" style="4" customWidth="1"/>
    <col min="11" max="11" width="10.875" customWidth="1"/>
  </cols>
  <sheetData>
    <row r="1" spans="1:13" x14ac:dyDescent="0.25">
      <c r="A1" s="1" t="s">
        <v>4</v>
      </c>
      <c r="B1" s="2" t="s">
        <v>0</v>
      </c>
      <c r="D1" s="12" t="s">
        <v>7</v>
      </c>
      <c r="E1" s="12" t="s">
        <v>5</v>
      </c>
      <c r="F1" s="12" t="s">
        <v>6</v>
      </c>
      <c r="G1" s="12" t="s">
        <v>8</v>
      </c>
      <c r="J1" s="10" t="s">
        <v>13</v>
      </c>
    </row>
    <row r="2" spans="1:13" x14ac:dyDescent="0.25">
      <c r="A2" s="16">
        <v>42370</v>
      </c>
      <c r="B2" s="8">
        <v>125148</v>
      </c>
      <c r="C2" s="9"/>
      <c r="D2" s="13"/>
      <c r="E2" s="13"/>
      <c r="F2" s="14">
        <f>B2-D13</f>
        <v>-28117.083333333343</v>
      </c>
      <c r="I2" s="10" t="s">
        <v>1</v>
      </c>
      <c r="J2" s="10">
        <v>0.4</v>
      </c>
      <c r="K2" s="6" t="s">
        <v>9</v>
      </c>
      <c r="L2" s="6"/>
      <c r="M2" s="6"/>
    </row>
    <row r="3" spans="1:13" x14ac:dyDescent="0.25">
      <c r="A3" s="16">
        <f>EDATE(A2,1)</f>
        <v>42401</v>
      </c>
      <c r="B3" s="8">
        <v>124050</v>
      </c>
      <c r="C3" s="9"/>
      <c r="D3" s="13"/>
      <c r="E3" s="13"/>
      <c r="F3" s="14">
        <f t="shared" ref="F3:F13" si="0">B3-D14</f>
        <v>-39443.878658926988</v>
      </c>
      <c r="I3" s="10" t="s">
        <v>3</v>
      </c>
      <c r="J3" s="10">
        <v>0.05</v>
      </c>
      <c r="K3" s="6" t="s">
        <v>10</v>
      </c>
      <c r="L3" s="6"/>
      <c r="M3" s="6"/>
    </row>
    <row r="4" spans="1:13" x14ac:dyDescent="0.25">
      <c r="A4" s="16">
        <f t="shared" ref="A4:A49" si="1">EDATE(A3,1)</f>
        <v>42430</v>
      </c>
      <c r="B4" s="8">
        <v>133726</v>
      </c>
      <c r="C4" s="9"/>
      <c r="D4" s="13"/>
      <c r="E4" s="13"/>
      <c r="F4" s="14">
        <f t="shared" si="0"/>
        <v>-43498.898078008788</v>
      </c>
      <c r="I4" s="10" t="s">
        <v>2</v>
      </c>
      <c r="J4" s="10">
        <v>0.1</v>
      </c>
      <c r="K4" s="6" t="s">
        <v>11</v>
      </c>
      <c r="L4" s="6"/>
      <c r="M4" s="6"/>
    </row>
    <row r="5" spans="1:13" x14ac:dyDescent="0.25">
      <c r="A5" s="16">
        <f t="shared" si="1"/>
        <v>42461</v>
      </c>
      <c r="B5" s="8">
        <v>172184</v>
      </c>
      <c r="C5" s="9"/>
      <c r="D5" s="13"/>
      <c r="E5" s="13"/>
      <c r="F5" s="14">
        <f t="shared" si="0"/>
        <v>-16495.257108708902</v>
      </c>
    </row>
    <row r="6" spans="1:13" x14ac:dyDescent="0.25">
      <c r="A6" s="16">
        <f t="shared" si="1"/>
        <v>42491</v>
      </c>
      <c r="B6" s="8">
        <v>141806</v>
      </c>
      <c r="C6" s="9"/>
      <c r="D6" s="13"/>
      <c r="E6" s="13" t="s">
        <v>12</v>
      </c>
      <c r="F6" s="14">
        <f t="shared" si="0"/>
        <v>-63483.408958795015</v>
      </c>
    </row>
    <row r="7" spans="1:13" x14ac:dyDescent="0.25">
      <c r="A7" s="16">
        <f t="shared" si="1"/>
        <v>42522</v>
      </c>
      <c r="B7" s="8">
        <v>138494</v>
      </c>
      <c r="C7" s="9"/>
      <c r="D7" s="13"/>
      <c r="E7" s="13"/>
      <c r="F7" s="14">
        <f t="shared" si="0"/>
        <v>-73599.177771879418</v>
      </c>
    </row>
    <row r="8" spans="1:13" x14ac:dyDescent="0.25">
      <c r="A8" s="16">
        <f t="shared" si="1"/>
        <v>42552</v>
      </c>
      <c r="B8" s="8">
        <v>180749</v>
      </c>
      <c r="C8" s="9"/>
      <c r="D8" s="13"/>
      <c r="E8" s="13"/>
      <c r="F8" s="14">
        <f t="shared" si="0"/>
        <v>-31153.551208702149</v>
      </c>
    </row>
    <row r="9" spans="1:13" x14ac:dyDescent="0.25">
      <c r="A9" s="16">
        <f t="shared" si="1"/>
        <v>42583</v>
      </c>
      <c r="B9" s="8">
        <v>160920</v>
      </c>
      <c r="C9" s="9"/>
      <c r="D9" s="13"/>
      <c r="E9" s="13"/>
      <c r="F9" s="14">
        <f t="shared" si="0"/>
        <v>-64482.097176788404</v>
      </c>
    </row>
    <row r="10" spans="1:13" x14ac:dyDescent="0.25">
      <c r="A10" s="16">
        <f t="shared" si="1"/>
        <v>42614</v>
      </c>
      <c r="B10" s="8">
        <v>146322</v>
      </c>
      <c r="C10" s="9"/>
      <c r="D10" s="13"/>
      <c r="E10" s="13"/>
      <c r="F10" s="14">
        <f t="shared" si="0"/>
        <v>-90420.532225512958</v>
      </c>
    </row>
    <row r="11" spans="1:13" x14ac:dyDescent="0.25">
      <c r="A11" s="16">
        <f t="shared" si="1"/>
        <v>42644</v>
      </c>
      <c r="B11" s="8">
        <v>199099</v>
      </c>
      <c r="C11" s="9"/>
      <c r="D11" s="13"/>
      <c r="E11" s="13"/>
      <c r="F11" s="14">
        <f t="shared" si="0"/>
        <v>-44085.738573262992</v>
      </c>
    </row>
    <row r="12" spans="1:13" x14ac:dyDescent="0.25">
      <c r="A12" s="16">
        <f t="shared" si="1"/>
        <v>42675</v>
      </c>
      <c r="B12" s="8">
        <v>149770</v>
      </c>
      <c r="C12" s="9"/>
      <c r="D12" s="13"/>
      <c r="E12" s="13"/>
      <c r="F12" s="14">
        <f t="shared" si="0"/>
        <v>-97519.480794058065</v>
      </c>
    </row>
    <row r="13" spans="1:13" x14ac:dyDescent="0.25">
      <c r="A13" s="16">
        <f t="shared" si="1"/>
        <v>42705</v>
      </c>
      <c r="B13" s="8">
        <v>166913</v>
      </c>
      <c r="C13" s="9"/>
      <c r="D13" s="14">
        <f>AVERAGE(B2:B13)</f>
        <v>153265.08333333334</v>
      </c>
      <c r="E13" s="14">
        <f>SLOPE(B2:B13,A2:A13)</f>
        <v>127.99220932273515</v>
      </c>
      <c r="F13" s="14">
        <f t="shared" si="0"/>
        <v>-86659.708170437196</v>
      </c>
    </row>
    <row r="14" spans="1:13" x14ac:dyDescent="0.25">
      <c r="A14" s="16">
        <f t="shared" si="1"/>
        <v>42736</v>
      </c>
      <c r="B14" s="8">
        <v>150528</v>
      </c>
      <c r="C14" s="9"/>
      <c r="D14" s="5">
        <f>$J$2*(B14-F2)+(1-$J$2)*(D13+E13)</f>
        <v>163493.87865892699</v>
      </c>
      <c r="E14" s="5">
        <f>$J$3*(D14-D13)+(1-$J$3)*E13</f>
        <v>633.03236513628065</v>
      </c>
      <c r="F14" s="5">
        <f>$J$4*(B14-D14)+(1-$J$4)*F2</f>
        <v>-26601.96286589271</v>
      </c>
      <c r="G14" s="5">
        <f>D13+E13+F3</f>
        <v>113949.19688372908</v>
      </c>
    </row>
    <row r="15" spans="1:13" x14ac:dyDescent="0.25">
      <c r="A15" s="16">
        <f t="shared" si="1"/>
        <v>42767</v>
      </c>
      <c r="B15" s="8">
        <v>157428</v>
      </c>
      <c r="C15" s="9"/>
      <c r="D15" s="5">
        <f t="shared" ref="D15:D38" si="2">$J$2*(B15-F3)+(1-$J$2)*(D14+E14)</f>
        <v>177224.89807800879</v>
      </c>
      <c r="E15" s="5">
        <f t="shared" ref="E15:E38" si="3">$J$3*(D15-D14)+(1-$J$3)*E14</f>
        <v>1287.9317178335568</v>
      </c>
      <c r="F15" s="5">
        <f t="shared" ref="F15:F37" si="4">$J$4*(B15-D15)+(1-$J$4)*F3</f>
        <v>-37479.18060083517</v>
      </c>
      <c r="G15" s="5">
        <f t="shared" ref="G15:G38" si="5">D14+E14+F4</f>
        <v>120628.01294605448</v>
      </c>
    </row>
    <row r="16" spans="1:13" x14ac:dyDescent="0.25">
      <c r="A16" s="16">
        <f t="shared" si="1"/>
        <v>42795</v>
      </c>
      <c r="B16" s="8">
        <v>160430</v>
      </c>
      <c r="C16" s="9"/>
      <c r="D16" s="5">
        <f t="shared" si="2"/>
        <v>188679.2571087089</v>
      </c>
      <c r="E16" s="5">
        <f t="shared" si="3"/>
        <v>1796.2530834768845</v>
      </c>
      <c r="F16" s="5">
        <f t="shared" si="4"/>
        <v>-41973.933981078801</v>
      </c>
      <c r="G16" s="5">
        <f t="shared" si="5"/>
        <v>162017.57268713345</v>
      </c>
    </row>
    <row r="17" spans="1:7" x14ac:dyDescent="0.25">
      <c r="A17" s="16">
        <f t="shared" si="1"/>
        <v>42826</v>
      </c>
      <c r="B17" s="8">
        <v>211015</v>
      </c>
      <c r="C17" s="9"/>
      <c r="D17" s="5">
        <f t="shared" si="2"/>
        <v>205289.40895879501</v>
      </c>
      <c r="E17" s="5">
        <f t="shared" si="3"/>
        <v>2536.9480218073459</v>
      </c>
      <c r="F17" s="5">
        <f t="shared" si="4"/>
        <v>-14273.172293717513</v>
      </c>
      <c r="G17" s="5">
        <f t="shared" si="5"/>
        <v>126992.10123339077</v>
      </c>
    </row>
    <row r="18" spans="1:7" x14ac:dyDescent="0.25">
      <c r="A18" s="16">
        <f t="shared" si="1"/>
        <v>42856</v>
      </c>
      <c r="B18" s="8">
        <v>155010</v>
      </c>
      <c r="C18" s="9"/>
      <c r="D18" s="5">
        <f t="shared" si="2"/>
        <v>212093.17777187942</v>
      </c>
      <c r="E18" s="5">
        <f t="shared" si="3"/>
        <v>2750.2890613711988</v>
      </c>
      <c r="F18" s="5">
        <f t="shared" si="4"/>
        <v>-62843.385840103459</v>
      </c>
      <c r="G18" s="5">
        <f t="shared" si="5"/>
        <v>134227.17920872296</v>
      </c>
    </row>
    <row r="19" spans="1:7" x14ac:dyDescent="0.25">
      <c r="A19" s="16">
        <f t="shared" si="1"/>
        <v>42887</v>
      </c>
      <c r="B19" s="8">
        <v>133892</v>
      </c>
      <c r="C19" s="9"/>
      <c r="D19" s="5">
        <f t="shared" si="2"/>
        <v>211902.55120870215</v>
      </c>
      <c r="E19" s="5">
        <f t="shared" si="3"/>
        <v>2603.2432801437753</v>
      </c>
      <c r="F19" s="5">
        <f t="shared" si="4"/>
        <v>-74040.315115561694</v>
      </c>
      <c r="G19" s="5">
        <f t="shared" si="5"/>
        <v>183689.91562454848</v>
      </c>
    </row>
    <row r="20" spans="1:7" x14ac:dyDescent="0.25">
      <c r="A20" s="16">
        <f t="shared" si="1"/>
        <v>42917</v>
      </c>
      <c r="B20" s="8">
        <v>210593</v>
      </c>
      <c r="C20" s="9"/>
      <c r="D20" s="5">
        <f t="shared" si="2"/>
        <v>225402.0971767884</v>
      </c>
      <c r="E20" s="5">
        <f t="shared" si="3"/>
        <v>3148.0584145408993</v>
      </c>
      <c r="F20" s="5">
        <f t="shared" si="4"/>
        <v>-29519.105805510775</v>
      </c>
      <c r="G20" s="5">
        <f t="shared" si="5"/>
        <v>150023.69731205751</v>
      </c>
    </row>
    <row r="21" spans="1:7" x14ac:dyDescent="0.25">
      <c r="A21" s="16">
        <f t="shared" si="1"/>
        <v>42948</v>
      </c>
      <c r="B21" s="8">
        <v>184549</v>
      </c>
      <c r="C21" s="9"/>
      <c r="D21" s="5">
        <f t="shared" si="2"/>
        <v>236742.53222551296</v>
      </c>
      <c r="E21" s="5">
        <f t="shared" si="3"/>
        <v>3557.6772462500821</v>
      </c>
      <c r="F21" s="5">
        <f t="shared" si="4"/>
        <v>-63253.240681660864</v>
      </c>
      <c r="G21" s="5">
        <f t="shared" si="5"/>
        <v>138129.62336581634</v>
      </c>
    </row>
    <row r="22" spans="1:7" x14ac:dyDescent="0.25">
      <c r="A22" s="16">
        <f t="shared" si="1"/>
        <v>42979</v>
      </c>
      <c r="B22" s="8">
        <v>157091</v>
      </c>
      <c r="C22" s="9"/>
      <c r="D22" s="5">
        <f t="shared" si="2"/>
        <v>243184.73857326299</v>
      </c>
      <c r="E22" s="5">
        <f t="shared" si="3"/>
        <v>3701.9037013250795</v>
      </c>
      <c r="F22" s="5">
        <f t="shared" si="4"/>
        <v>-89987.852860287967</v>
      </c>
      <c r="G22" s="5">
        <f t="shared" si="5"/>
        <v>196214.47089850006</v>
      </c>
    </row>
    <row r="23" spans="1:7" x14ac:dyDescent="0.25">
      <c r="A23" s="16">
        <f t="shared" si="1"/>
        <v>43009</v>
      </c>
      <c r="B23" s="8">
        <v>203808</v>
      </c>
      <c r="C23" s="9"/>
      <c r="D23" s="5">
        <f t="shared" si="2"/>
        <v>247289.48079405806</v>
      </c>
      <c r="E23" s="5">
        <f t="shared" si="3"/>
        <v>3722.0456272985789</v>
      </c>
      <c r="F23" s="5">
        <f t="shared" si="4"/>
        <v>-44025.312795342499</v>
      </c>
      <c r="G23" s="5">
        <f t="shared" si="5"/>
        <v>149367.16148053002</v>
      </c>
    </row>
    <row r="24" spans="1:7" x14ac:dyDescent="0.25">
      <c r="A24" s="16">
        <f t="shared" si="1"/>
        <v>43040</v>
      </c>
      <c r="B24" s="8">
        <v>159895</v>
      </c>
      <c r="C24" s="9"/>
      <c r="D24" s="5">
        <f t="shared" si="2"/>
        <v>253572.7081704372</v>
      </c>
      <c r="E24" s="5">
        <f t="shared" si="3"/>
        <v>3850.104714752606</v>
      </c>
      <c r="F24" s="5">
        <f t="shared" si="4"/>
        <v>-97135.303531695987</v>
      </c>
      <c r="G24" s="5">
        <f t="shared" si="5"/>
        <v>164351.81825091946</v>
      </c>
    </row>
    <row r="25" spans="1:7" x14ac:dyDescent="0.25">
      <c r="A25" s="16">
        <f t="shared" si="1"/>
        <v>43070</v>
      </c>
      <c r="B25" s="8">
        <v>142506</v>
      </c>
      <c r="C25" s="9"/>
      <c r="D25" s="5">
        <f t="shared" si="2"/>
        <v>246119.97099928875</v>
      </c>
      <c r="E25" s="5">
        <f t="shared" si="3"/>
        <v>3284.9626204575534</v>
      </c>
      <c r="F25" s="5">
        <f t="shared" si="4"/>
        <v>-88355.134453322346</v>
      </c>
      <c r="G25" s="5">
        <f t="shared" si="5"/>
        <v>230820.8500192971</v>
      </c>
    </row>
    <row r="26" spans="1:7" x14ac:dyDescent="0.25">
      <c r="A26" s="16">
        <f t="shared" si="1"/>
        <v>43101</v>
      </c>
      <c r="B26" s="8">
        <v>202369.16999999998</v>
      </c>
      <c r="C26" s="9"/>
      <c r="D26" s="5">
        <f t="shared" si="2"/>
        <v>241231.41331820487</v>
      </c>
      <c r="E26" s="5">
        <f t="shared" si="3"/>
        <v>2876.2866053804814</v>
      </c>
      <c r="F26" s="5">
        <f t="shared" si="4"/>
        <v>-27827.990911123929</v>
      </c>
      <c r="G26" s="5">
        <f t="shared" si="5"/>
        <v>211925.75301891111</v>
      </c>
    </row>
    <row r="27" spans="1:7" x14ac:dyDescent="0.25">
      <c r="A27" s="16">
        <f t="shared" si="1"/>
        <v>43132</v>
      </c>
      <c r="B27" s="8">
        <v>164312.83333333334</v>
      </c>
      <c r="C27" s="9"/>
      <c r="D27" s="5">
        <f t="shared" si="2"/>
        <v>227181.42552781859</v>
      </c>
      <c r="E27" s="5">
        <f t="shared" si="3"/>
        <v>2029.9728855921433</v>
      </c>
      <c r="F27" s="5">
        <f t="shared" si="4"/>
        <v>-40018.121760200178</v>
      </c>
      <c r="G27" s="5">
        <f t="shared" si="5"/>
        <v>202133.76594250655</v>
      </c>
    </row>
    <row r="28" spans="1:7" x14ac:dyDescent="0.25">
      <c r="A28" s="16">
        <f t="shared" si="1"/>
        <v>43160</v>
      </c>
      <c r="B28" s="8">
        <v>171673</v>
      </c>
      <c r="C28" s="9"/>
      <c r="D28" s="5">
        <f t="shared" si="2"/>
        <v>222985.61264047795</v>
      </c>
      <c r="E28" s="5">
        <f t="shared" si="3"/>
        <v>1718.683596945504</v>
      </c>
      <c r="F28" s="5">
        <f t="shared" si="4"/>
        <v>-42907.801847018716</v>
      </c>
      <c r="G28" s="5">
        <f t="shared" si="5"/>
        <v>214938.22611969322</v>
      </c>
    </row>
    <row r="29" spans="1:7" x14ac:dyDescent="0.25">
      <c r="A29" s="16">
        <f t="shared" si="1"/>
        <v>43191</v>
      </c>
      <c r="B29" s="8">
        <v>216318</v>
      </c>
      <c r="C29" s="9"/>
      <c r="D29" s="5">
        <f t="shared" si="2"/>
        <v>227059.04665994109</v>
      </c>
      <c r="E29" s="5">
        <f t="shared" si="3"/>
        <v>1836.4211180713855</v>
      </c>
      <c r="F29" s="5">
        <f t="shared" si="4"/>
        <v>-13919.959730339871</v>
      </c>
      <c r="G29" s="5">
        <f t="shared" si="5"/>
        <v>161860.91039732</v>
      </c>
    </row>
    <row r="30" spans="1:7" x14ac:dyDescent="0.25">
      <c r="A30" s="16">
        <f t="shared" si="1"/>
        <v>43221</v>
      </c>
      <c r="B30" s="8">
        <v>167979.83333333331</v>
      </c>
      <c r="C30" s="9"/>
      <c r="D30" s="5">
        <f t="shared" si="2"/>
        <v>229666.56833618222</v>
      </c>
      <c r="E30" s="5">
        <f t="shared" si="3"/>
        <v>1874.9761459798726</v>
      </c>
      <c r="F30" s="5">
        <f t="shared" si="4"/>
        <v>-62727.72075637801</v>
      </c>
      <c r="G30" s="5">
        <f t="shared" si="5"/>
        <v>154855.1526624508</v>
      </c>
    </row>
    <row r="31" spans="1:7" x14ac:dyDescent="0.25">
      <c r="A31" s="16">
        <f t="shared" si="1"/>
        <v>43252</v>
      </c>
      <c r="B31" s="8">
        <v>164127</v>
      </c>
      <c r="C31" s="9"/>
      <c r="D31" s="5">
        <f t="shared" si="2"/>
        <v>234191.85273552194</v>
      </c>
      <c r="E31" s="5">
        <f t="shared" si="3"/>
        <v>2007.4915586478651</v>
      </c>
      <c r="F31" s="5">
        <f t="shared" si="4"/>
        <v>-73642.768877557726</v>
      </c>
      <c r="G31" s="5">
        <f t="shared" si="5"/>
        <v>202022.43867665131</v>
      </c>
    </row>
    <row r="32" spans="1:7" x14ac:dyDescent="0.25">
      <c r="A32" s="16">
        <f t="shared" si="1"/>
        <v>43282</v>
      </c>
      <c r="B32" s="8">
        <v>210387.16666666666</v>
      </c>
      <c r="C32" s="9"/>
      <c r="D32" s="5">
        <f t="shared" si="2"/>
        <v>237682.11556537286</v>
      </c>
      <c r="E32" s="5">
        <f t="shared" si="3"/>
        <v>2081.6301222080178</v>
      </c>
      <c r="F32" s="5">
        <f t="shared" si="4"/>
        <v>-29296.690114830319</v>
      </c>
      <c r="G32" s="5">
        <f t="shared" si="5"/>
        <v>172946.10361250894</v>
      </c>
    </row>
    <row r="33" spans="1:7" x14ac:dyDescent="0.25">
      <c r="A33" s="16">
        <f t="shared" si="1"/>
        <v>43313</v>
      </c>
      <c r="B33" s="8">
        <v>204243.33333333334</v>
      </c>
      <c r="C33" s="9"/>
      <c r="D33" s="5">
        <f t="shared" si="2"/>
        <v>250856.87701854622</v>
      </c>
      <c r="E33" s="5">
        <f t="shared" si="3"/>
        <v>2636.2866887562845</v>
      </c>
      <c r="F33" s="5">
        <f t="shared" si="4"/>
        <v>-61589.270982016067</v>
      </c>
      <c r="G33" s="5">
        <f t="shared" si="5"/>
        <v>149775.8928272929</v>
      </c>
    </row>
    <row r="34" spans="1:7" x14ac:dyDescent="0.25">
      <c r="A34" s="16">
        <f t="shared" si="1"/>
        <v>43344</v>
      </c>
      <c r="B34" s="8">
        <v>184594.66666666666</v>
      </c>
      <c r="C34" s="9"/>
      <c r="D34" s="5">
        <f t="shared" si="2"/>
        <v>261928.90603516335</v>
      </c>
      <c r="E34" s="5">
        <f t="shared" si="3"/>
        <v>3058.0738051493267</v>
      </c>
      <c r="F34" s="5">
        <f t="shared" si="4"/>
        <v>-88722.491511108834</v>
      </c>
      <c r="G34" s="5">
        <f t="shared" si="5"/>
        <v>209467.85091196001</v>
      </c>
    </row>
    <row r="35" spans="1:7" x14ac:dyDescent="0.25">
      <c r="A35" s="16">
        <f t="shared" si="1"/>
        <v>43374</v>
      </c>
      <c r="B35" s="8">
        <v>235055.1333333333</v>
      </c>
      <c r="C35" s="9"/>
      <c r="D35" s="5">
        <f t="shared" si="2"/>
        <v>270624.36635565793</v>
      </c>
      <c r="E35" s="5">
        <f t="shared" si="3"/>
        <v>3339.9431309165889</v>
      </c>
      <c r="F35" s="5">
        <f t="shared" si="4"/>
        <v>-43179.704818040715</v>
      </c>
      <c r="G35" s="5">
        <f t="shared" si="5"/>
        <v>167851.6763086167</v>
      </c>
    </row>
    <row r="36" spans="1:7" x14ac:dyDescent="0.25">
      <c r="A36" s="16">
        <f t="shared" si="1"/>
        <v>43405</v>
      </c>
      <c r="B36" s="8">
        <v>177380.33333333331</v>
      </c>
      <c r="C36" s="9"/>
      <c r="D36" s="5">
        <f t="shared" si="2"/>
        <v>274184.84043795639</v>
      </c>
      <c r="E36" s="5">
        <f t="shared" si="3"/>
        <v>3350.9696784856824</v>
      </c>
      <c r="F36" s="5">
        <f t="shared" si="4"/>
        <v>-97102.223888988694</v>
      </c>
      <c r="G36" s="5">
        <f t="shared" si="5"/>
        <v>185609.17503325216</v>
      </c>
    </row>
    <row r="37" spans="1:7" x14ac:dyDescent="0.25">
      <c r="A37" s="16">
        <f t="shared" si="1"/>
        <v>43435</v>
      </c>
      <c r="B37" s="8">
        <v>175113.83333333334</v>
      </c>
      <c r="C37" s="9"/>
      <c r="D37" s="5">
        <f t="shared" si="2"/>
        <v>271909.07318452757</v>
      </c>
      <c r="E37" s="5">
        <f t="shared" si="3"/>
        <v>3069.6328318899573</v>
      </c>
      <c r="F37" s="5">
        <f t="shared" si="4"/>
        <v>-89199.144993109527</v>
      </c>
      <c r="G37" s="5">
        <f t="shared" si="5"/>
        <v>249707.81920531817</v>
      </c>
    </row>
    <row r="38" spans="1:7" x14ac:dyDescent="0.25">
      <c r="A38" s="16">
        <f t="shared" si="1"/>
        <v>43466</v>
      </c>
      <c r="B38" s="15">
        <f>D37+E37+F27</f>
        <v>234960.58425621735</v>
      </c>
      <c r="C38" s="9"/>
      <c r="D38" s="5">
        <f t="shared" ref="D38:D39" si="6">$J$2*(B38-F26)+(1-$J$2)*(D37+E37)</f>
        <v>270102.65367678704</v>
      </c>
      <c r="E38" s="5">
        <f t="shared" ref="E38:E39" si="7">$J$3*(D38-D37)+(1-$J$3)*E37</f>
        <v>2825.8302149084329</v>
      </c>
      <c r="F38" s="5">
        <f t="shared" ref="F38:F39" si="8">$J$4*(B38-D38)+(1-$J$4)*F26</f>
        <v>-28559.398762068507</v>
      </c>
      <c r="G38" s="5">
        <f>B38</f>
        <v>234960.58425621735</v>
      </c>
    </row>
    <row r="39" spans="1:7" x14ac:dyDescent="0.25">
      <c r="A39" s="16">
        <f t="shared" si="1"/>
        <v>43497</v>
      </c>
      <c r="B39" s="15">
        <f t="shared" ref="B39:B49" si="9">D38+E38+F28</f>
        <v>230020.68204467674</v>
      </c>
      <c r="C39" s="9"/>
      <c r="D39" s="5">
        <f t="shared" si="6"/>
        <v>271772.61185696803</v>
      </c>
      <c r="E39" s="5">
        <f t="shared" si="7"/>
        <v>2768.0366131720602</v>
      </c>
      <c r="F39" s="5">
        <f t="shared" si="8"/>
        <v>-40191.50256540929</v>
      </c>
      <c r="G39" s="5">
        <f t="shared" ref="G39:G49" si="10">B39</f>
        <v>230020.68204467674</v>
      </c>
    </row>
    <row r="40" spans="1:7" x14ac:dyDescent="0.25">
      <c r="A40" s="16">
        <f t="shared" si="1"/>
        <v>43525</v>
      </c>
      <c r="B40" s="15">
        <f t="shared" si="9"/>
        <v>260620.68873980019</v>
      </c>
      <c r="C40" s="9"/>
      <c r="D40" s="5">
        <f t="shared" ref="D40:D49" si="11">$J$2*(B40-F28)+(1-$J$2)*(D39+E39)</f>
        <v>286135.78531681158</v>
      </c>
      <c r="E40" s="5">
        <f t="shared" ref="E40:E49" si="12">$J$3*(D40-D39)+(1-$J$3)*E39</f>
        <v>3347.7934555056349</v>
      </c>
      <c r="F40" s="5">
        <f t="shared" ref="F40:F49" si="13">$J$4*(B40-D40)+(1-$J$4)*F28</f>
        <v>-41168.531320017988</v>
      </c>
      <c r="G40" s="5">
        <f t="shared" si="10"/>
        <v>260620.68873980019</v>
      </c>
    </row>
    <row r="41" spans="1:7" x14ac:dyDescent="0.25">
      <c r="A41" s="16">
        <f t="shared" si="1"/>
        <v>43556</v>
      </c>
      <c r="B41" s="15">
        <f t="shared" si="9"/>
        <v>226755.85801593919</v>
      </c>
      <c r="C41" s="9"/>
      <c r="D41" s="5">
        <f t="shared" si="11"/>
        <v>269960.47436190199</v>
      </c>
      <c r="E41" s="5">
        <f t="shared" si="12"/>
        <v>2371.6382349848732</v>
      </c>
      <c r="F41" s="5">
        <f t="shared" si="13"/>
        <v>-16848.425391902165</v>
      </c>
      <c r="G41" s="5">
        <f t="shared" si="10"/>
        <v>226755.85801593919</v>
      </c>
    </row>
    <row r="42" spans="1:7" x14ac:dyDescent="0.25">
      <c r="A42" s="16">
        <f t="shared" si="1"/>
        <v>43586</v>
      </c>
      <c r="B42" s="15">
        <f t="shared" si="9"/>
        <v>198689.34371932916</v>
      </c>
      <c r="C42" s="9"/>
      <c r="D42" s="5">
        <f t="shared" si="11"/>
        <v>267966.09334841499</v>
      </c>
      <c r="E42" s="5">
        <f t="shared" si="12"/>
        <v>2153.3372725612794</v>
      </c>
      <c r="F42" s="5">
        <f t="shared" si="13"/>
        <v>-63382.623643648796</v>
      </c>
      <c r="G42" s="5">
        <f t="shared" si="10"/>
        <v>198689.34371932916</v>
      </c>
    </row>
    <row r="43" spans="1:7" x14ac:dyDescent="0.25">
      <c r="A43" s="16">
        <f t="shared" si="1"/>
        <v>43617</v>
      </c>
      <c r="B43" s="15">
        <f t="shared" si="9"/>
        <v>240822.74050614593</v>
      </c>
      <c r="C43" s="9"/>
      <c r="D43" s="5">
        <f t="shared" si="11"/>
        <v>287857.86212606722</v>
      </c>
      <c r="E43" s="5">
        <f t="shared" si="12"/>
        <v>3040.2588478158273</v>
      </c>
      <c r="F43" s="5">
        <f t="shared" si="13"/>
        <v>-70982.004151794084</v>
      </c>
      <c r="G43" s="5">
        <f t="shared" si="10"/>
        <v>240822.74050614593</v>
      </c>
    </row>
    <row r="44" spans="1:7" x14ac:dyDescent="0.25">
      <c r="A44" s="16">
        <f t="shared" si="1"/>
        <v>43647</v>
      </c>
      <c r="B44" s="15">
        <f t="shared" si="9"/>
        <v>229308.84999186697</v>
      </c>
      <c r="C44" s="9"/>
      <c r="D44" s="5">
        <f t="shared" si="11"/>
        <v>277981.08862700872</v>
      </c>
      <c r="E44" s="5">
        <f t="shared" si="12"/>
        <v>2394.4072304721108</v>
      </c>
      <c r="F44" s="5">
        <f t="shared" si="13"/>
        <v>-31234.244966861464</v>
      </c>
      <c r="G44" s="5">
        <f t="shared" si="10"/>
        <v>229308.84999186697</v>
      </c>
    </row>
    <row r="45" spans="1:7" x14ac:dyDescent="0.25">
      <c r="A45" s="16">
        <f t="shared" si="1"/>
        <v>43678</v>
      </c>
      <c r="B45" s="15">
        <f t="shared" si="9"/>
        <v>191653.00434637204</v>
      </c>
      <c r="C45" s="9"/>
      <c r="D45" s="5">
        <f t="shared" si="11"/>
        <v>269522.20764584374</v>
      </c>
      <c r="E45" s="5">
        <f t="shared" si="12"/>
        <v>1851.7428198902558</v>
      </c>
      <c r="F45" s="5">
        <f t="shared" si="13"/>
        <v>-63217.264213761635</v>
      </c>
      <c r="G45" s="5">
        <f t="shared" si="10"/>
        <v>191653.00434637204</v>
      </c>
    </row>
    <row r="46" spans="1:7" x14ac:dyDescent="0.25">
      <c r="A46" s="16">
        <f t="shared" si="1"/>
        <v>43709</v>
      </c>
      <c r="B46" s="15">
        <f t="shared" si="9"/>
        <v>228194.24564769329</v>
      </c>
      <c r="C46" s="9"/>
      <c r="D46" s="5">
        <f t="shared" si="11"/>
        <v>289591.06514296122</v>
      </c>
      <c r="E46" s="5">
        <f t="shared" si="12"/>
        <v>2762.5985537516171</v>
      </c>
      <c r="F46" s="5">
        <f t="shared" si="13"/>
        <v>-85989.924309524751</v>
      </c>
      <c r="G46" s="5">
        <f t="shared" si="10"/>
        <v>228194.24564769329</v>
      </c>
    </row>
    <row r="47" spans="1:7" x14ac:dyDescent="0.25">
      <c r="A47" s="16">
        <f t="shared" si="1"/>
        <v>43739</v>
      </c>
      <c r="B47" s="15">
        <f t="shared" si="9"/>
        <v>195251.43980772412</v>
      </c>
      <c r="C47" s="9"/>
      <c r="D47" s="5">
        <f t="shared" si="11"/>
        <v>270784.65606833366</v>
      </c>
      <c r="E47" s="5">
        <f t="shared" si="12"/>
        <v>1684.1481723326579</v>
      </c>
      <c r="F47" s="5">
        <f t="shared" si="13"/>
        <v>-46415.0559622976</v>
      </c>
      <c r="G47" s="5">
        <f t="shared" si="10"/>
        <v>195251.43980772412</v>
      </c>
    </row>
    <row r="48" spans="1:7" x14ac:dyDescent="0.25">
      <c r="A48" s="16">
        <f t="shared" si="1"/>
        <v>43770</v>
      </c>
      <c r="B48" s="15">
        <f t="shared" si="9"/>
        <v>183269.65924755682</v>
      </c>
      <c r="C48" s="9"/>
      <c r="D48" s="5">
        <f t="shared" si="11"/>
        <v>275630.03579901799</v>
      </c>
      <c r="E48" s="5">
        <f t="shared" si="12"/>
        <v>1842.2097502502415</v>
      </c>
      <c r="F48" s="5">
        <f t="shared" si="13"/>
        <v>-96628.039155235951</v>
      </c>
      <c r="G48" s="5">
        <f t="shared" si="10"/>
        <v>183269.65924755682</v>
      </c>
    </row>
    <row r="49" spans="1:7" x14ac:dyDescent="0.25">
      <c r="A49" s="16">
        <f t="shared" si="1"/>
        <v>43800</v>
      </c>
      <c r="B49" s="15">
        <f t="shared" si="9"/>
        <v>248912.8467871997</v>
      </c>
      <c r="C49" s="9"/>
      <c r="D49" s="5">
        <f t="shared" si="11"/>
        <v>301728.14404168463</v>
      </c>
      <c r="E49" s="5">
        <f t="shared" si="12"/>
        <v>3055.0046748710611</v>
      </c>
      <c r="F49" s="5">
        <f t="shared" si="13"/>
        <v>-85560.760219247066</v>
      </c>
      <c r="G49" s="5">
        <f t="shared" si="10"/>
        <v>248912.8467871997</v>
      </c>
    </row>
    <row r="50" spans="1:7" x14ac:dyDescent="0.25">
      <c r="A50" s="7"/>
      <c r="B50" s="11"/>
      <c r="C50" s="9"/>
      <c r="G50" s="5"/>
    </row>
    <row r="51" spans="1:7" x14ac:dyDescent="0.25">
      <c r="A51" s="7"/>
      <c r="B51" s="11"/>
      <c r="C51" s="9"/>
    </row>
    <row r="52" spans="1:7" x14ac:dyDescent="0.25">
      <c r="A52" s="7"/>
      <c r="B52" s="11"/>
      <c r="C52" s="9"/>
    </row>
    <row r="53" spans="1:7" x14ac:dyDescent="0.25">
      <c r="A53" s="7"/>
      <c r="B53" s="11"/>
      <c r="C53" s="9"/>
    </row>
    <row r="54" spans="1:7" x14ac:dyDescent="0.25">
      <c r="A54" s="7"/>
      <c r="B54" s="11"/>
    </row>
    <row r="55" spans="1:7" x14ac:dyDescent="0.25">
      <c r="A55" s="7"/>
      <c r="B55" s="11"/>
      <c r="F55" s="3"/>
    </row>
    <row r="56" spans="1:7" x14ac:dyDescent="0.25">
      <c r="A56" s="7"/>
      <c r="B56" s="11"/>
      <c r="F56" s="3"/>
    </row>
    <row r="57" spans="1:7" x14ac:dyDescent="0.25">
      <c r="A57" s="7"/>
      <c r="B57" s="11"/>
      <c r="F57" s="3"/>
    </row>
    <row r="58" spans="1:7" x14ac:dyDescent="0.25">
      <c r="A58" s="7"/>
      <c r="B58" s="11"/>
    </row>
    <row r="59" spans="1:7" x14ac:dyDescent="0.25">
      <c r="A59" s="7"/>
      <c r="B59" s="11"/>
      <c r="G59" s="3"/>
    </row>
    <row r="60" spans="1:7" x14ac:dyDescent="0.25">
      <c r="A60" s="7"/>
      <c r="B60" s="11"/>
      <c r="G60" s="3"/>
    </row>
    <row r="61" spans="1:7" x14ac:dyDescent="0.25">
      <c r="A61" s="7"/>
      <c r="B61" s="11"/>
      <c r="G61" s="3"/>
    </row>
    <row r="62" spans="1:7" x14ac:dyDescent="0.25">
      <c r="A62" s="7"/>
      <c r="B62" s="11"/>
      <c r="G62" s="3"/>
    </row>
    <row r="63" spans="1:7" x14ac:dyDescent="0.25">
      <c r="A63" s="7"/>
      <c r="B63" s="11"/>
      <c r="G63" s="3"/>
    </row>
    <row r="64" spans="1:7" x14ac:dyDescent="0.25">
      <c r="A64" s="7"/>
      <c r="B64" s="11"/>
      <c r="G64" s="3"/>
    </row>
    <row r="65" spans="1:7" x14ac:dyDescent="0.25">
      <c r="A65" s="7"/>
      <c r="B65" s="11"/>
      <c r="G65" s="3"/>
    </row>
    <row r="66" spans="1:7" x14ac:dyDescent="0.25">
      <c r="A66" s="7"/>
      <c r="B66" s="11"/>
      <c r="G66" s="3"/>
    </row>
    <row r="67" spans="1:7" x14ac:dyDescent="0.25">
      <c r="A67" s="7"/>
      <c r="B67" s="11"/>
      <c r="G67" s="3"/>
    </row>
    <row r="68" spans="1:7" x14ac:dyDescent="0.25">
      <c r="A68" s="7"/>
      <c r="B68" s="11"/>
      <c r="G68" s="3"/>
    </row>
    <row r="69" spans="1:7" x14ac:dyDescent="0.25">
      <c r="A69" s="7"/>
      <c r="B69" s="11"/>
      <c r="G69" s="3"/>
    </row>
    <row r="70" spans="1:7" x14ac:dyDescent="0.25">
      <c r="A70" s="7"/>
      <c r="B70" s="11"/>
      <c r="G70" s="3"/>
    </row>
    <row r="71" spans="1:7" x14ac:dyDescent="0.25">
      <c r="A71" s="7"/>
      <c r="B71" s="11"/>
      <c r="G71" s="3"/>
    </row>
    <row r="72" spans="1:7" x14ac:dyDescent="0.25">
      <c r="A72" s="7"/>
      <c r="B72" s="11"/>
      <c r="G72" s="3"/>
    </row>
    <row r="73" spans="1:7" x14ac:dyDescent="0.25">
      <c r="A73" s="7"/>
      <c r="B73" s="11"/>
      <c r="G73" s="3"/>
    </row>
    <row r="74" spans="1:7" x14ac:dyDescent="0.25">
      <c r="A74" s="7"/>
      <c r="B74" s="11"/>
      <c r="G74" s="3"/>
    </row>
    <row r="75" spans="1:7" x14ac:dyDescent="0.25">
      <c r="A75" s="7"/>
      <c r="B75" s="11"/>
      <c r="G75" s="3"/>
    </row>
    <row r="76" spans="1:7" x14ac:dyDescent="0.25">
      <c r="A76" s="7"/>
      <c r="B76" s="11"/>
      <c r="G76" s="3"/>
    </row>
    <row r="77" spans="1:7" x14ac:dyDescent="0.25">
      <c r="A77" s="7"/>
      <c r="B77" s="11"/>
      <c r="G77" s="3"/>
    </row>
    <row r="78" spans="1:7" x14ac:dyDescent="0.25">
      <c r="A78" s="7"/>
      <c r="B78" s="11"/>
      <c r="G78" s="3"/>
    </row>
    <row r="79" spans="1:7" x14ac:dyDescent="0.25">
      <c r="A79" s="7"/>
      <c r="B79" s="11"/>
      <c r="G79" s="3"/>
    </row>
    <row r="80" spans="1:7" x14ac:dyDescent="0.25">
      <c r="A80" s="7"/>
      <c r="B80" s="11"/>
      <c r="G80" s="3"/>
    </row>
    <row r="81" spans="1:7" x14ac:dyDescent="0.25">
      <c r="A81" s="7"/>
      <c r="B81" s="11"/>
      <c r="G81" s="3"/>
    </row>
    <row r="82" spans="1:7" x14ac:dyDescent="0.25">
      <c r="A82" s="7"/>
      <c r="B82" s="11"/>
      <c r="G82" s="3"/>
    </row>
    <row r="83" spans="1:7" x14ac:dyDescent="0.25">
      <c r="A83" s="7"/>
      <c r="B83" s="11"/>
      <c r="G83" s="3"/>
    </row>
    <row r="84" spans="1:7" x14ac:dyDescent="0.25">
      <c r="A84" s="7"/>
      <c r="B84" s="11"/>
      <c r="G84" s="3"/>
    </row>
    <row r="85" spans="1:7" x14ac:dyDescent="0.25">
      <c r="A85" s="7"/>
      <c r="B85" s="11"/>
      <c r="G85" s="3"/>
    </row>
    <row r="86" spans="1:7" x14ac:dyDescent="0.25">
      <c r="A86" s="7"/>
      <c r="B86" s="11"/>
      <c r="G86" s="3"/>
    </row>
    <row r="87" spans="1:7" x14ac:dyDescent="0.25">
      <c r="A87" s="7"/>
      <c r="B87" s="11"/>
      <c r="G87" s="3"/>
    </row>
    <row r="88" spans="1:7" x14ac:dyDescent="0.25">
      <c r="A88" s="7"/>
      <c r="B88" s="11"/>
      <c r="G88" s="3"/>
    </row>
    <row r="89" spans="1:7" x14ac:dyDescent="0.25">
      <c r="A89" s="7"/>
      <c r="B89" s="11"/>
      <c r="G89" s="3"/>
    </row>
    <row r="90" spans="1:7" x14ac:dyDescent="0.25">
      <c r="A90" s="7"/>
      <c r="B90" s="11"/>
      <c r="G90" s="3"/>
    </row>
    <row r="91" spans="1:7" x14ac:dyDescent="0.25">
      <c r="A91" s="7"/>
      <c r="B91" s="11"/>
      <c r="G91" s="3"/>
    </row>
    <row r="92" spans="1:7" x14ac:dyDescent="0.25">
      <c r="A92" s="7"/>
      <c r="B92" s="11"/>
      <c r="G92" s="3"/>
    </row>
    <row r="93" spans="1:7" x14ac:dyDescent="0.25">
      <c r="A93" s="7"/>
      <c r="B93" s="11"/>
      <c r="G93" s="3"/>
    </row>
    <row r="94" spans="1:7" x14ac:dyDescent="0.25">
      <c r="A94" s="7"/>
      <c r="B94" s="11"/>
      <c r="G94" s="3"/>
    </row>
    <row r="95" spans="1:7" x14ac:dyDescent="0.25">
      <c r="A95" s="7"/>
      <c r="B95" s="11"/>
      <c r="G95" s="3"/>
    </row>
    <row r="96" spans="1:7" x14ac:dyDescent="0.25">
      <c r="A96" s="7"/>
      <c r="B96" s="11"/>
      <c r="G96" s="3"/>
    </row>
    <row r="97" spans="1:7" x14ac:dyDescent="0.25">
      <c r="A97" s="7"/>
      <c r="B97" s="11"/>
      <c r="G97" s="3"/>
    </row>
    <row r="98" spans="1:7" x14ac:dyDescent="0.25">
      <c r="A98" s="7"/>
      <c r="B98" s="11"/>
      <c r="G98" s="3"/>
    </row>
    <row r="99" spans="1:7" x14ac:dyDescent="0.25">
      <c r="A99" s="7"/>
      <c r="B99" s="11"/>
      <c r="G99" s="3"/>
    </row>
    <row r="100" spans="1:7" x14ac:dyDescent="0.25">
      <c r="A100" s="7"/>
      <c r="B100" s="11"/>
      <c r="G100" s="3"/>
    </row>
    <row r="101" spans="1:7" x14ac:dyDescent="0.25">
      <c r="A101" s="7"/>
      <c r="B101" s="11"/>
      <c r="G101" s="3"/>
    </row>
    <row r="102" spans="1:7" x14ac:dyDescent="0.25">
      <c r="A102" s="7"/>
      <c r="B102" s="11"/>
      <c r="G102" s="3"/>
    </row>
    <row r="103" spans="1:7" x14ac:dyDescent="0.25">
      <c r="A103" s="7"/>
      <c r="B103" s="11"/>
      <c r="G103" s="3"/>
    </row>
    <row r="104" spans="1:7" x14ac:dyDescent="0.25">
      <c r="A104" s="7"/>
      <c r="B104" s="11"/>
      <c r="G104" s="3"/>
    </row>
    <row r="105" spans="1:7" x14ac:dyDescent="0.25">
      <c r="A105" s="7"/>
      <c r="B105" s="11"/>
      <c r="G105" s="3"/>
    </row>
    <row r="106" spans="1:7" x14ac:dyDescent="0.25">
      <c r="A106" s="7"/>
      <c r="B106" s="11"/>
      <c r="G106" s="3"/>
    </row>
    <row r="107" spans="1:7" x14ac:dyDescent="0.25">
      <c r="A107" s="7"/>
      <c r="B107" s="11"/>
      <c r="G107" s="3"/>
    </row>
    <row r="108" spans="1:7" x14ac:dyDescent="0.25">
      <c r="A108" s="7"/>
      <c r="B108" s="11"/>
      <c r="G108" s="3"/>
    </row>
    <row r="109" spans="1:7" x14ac:dyDescent="0.25">
      <c r="A109" s="7"/>
      <c r="B109" s="11"/>
      <c r="G109" s="3"/>
    </row>
    <row r="110" spans="1:7" x14ac:dyDescent="0.25">
      <c r="A110" s="7"/>
      <c r="B110" s="11"/>
      <c r="G110" s="3"/>
    </row>
    <row r="111" spans="1:7" x14ac:dyDescent="0.25">
      <c r="A111" s="7"/>
      <c r="B111" s="11"/>
      <c r="G111" s="3"/>
    </row>
    <row r="112" spans="1:7" x14ac:dyDescent="0.25">
      <c r="A112" s="7"/>
      <c r="B112" s="11"/>
      <c r="G112" s="3"/>
    </row>
    <row r="113" spans="1:7" x14ac:dyDescent="0.25">
      <c r="A113" s="7"/>
      <c r="B113" s="11"/>
      <c r="G113" s="3"/>
    </row>
    <row r="114" spans="1:7" x14ac:dyDescent="0.25">
      <c r="A114" s="7"/>
      <c r="B114" s="11"/>
      <c r="G114" s="3"/>
    </row>
    <row r="115" spans="1:7" x14ac:dyDescent="0.25">
      <c r="A115" s="7"/>
      <c r="B115" s="11"/>
      <c r="G115" s="3"/>
    </row>
    <row r="116" spans="1:7" x14ac:dyDescent="0.25">
      <c r="A116" s="7"/>
      <c r="B116" s="11"/>
      <c r="G116" s="3"/>
    </row>
    <row r="117" spans="1:7" x14ac:dyDescent="0.25">
      <c r="A117" s="7"/>
      <c r="B117" s="11"/>
      <c r="G117" s="3"/>
    </row>
    <row r="118" spans="1:7" x14ac:dyDescent="0.25">
      <c r="A118" s="7"/>
      <c r="B118" s="11"/>
      <c r="G118" s="3"/>
    </row>
    <row r="119" spans="1:7" x14ac:dyDescent="0.25">
      <c r="A119" s="7"/>
      <c r="B119" s="11"/>
      <c r="G119" s="3"/>
    </row>
    <row r="120" spans="1:7" x14ac:dyDescent="0.25">
      <c r="A120" s="7"/>
      <c r="B120" s="11"/>
      <c r="G120" s="3"/>
    </row>
    <row r="121" spans="1:7" x14ac:dyDescent="0.25">
      <c r="A121" s="7"/>
      <c r="B121" s="11"/>
      <c r="G121" s="3"/>
    </row>
    <row r="122" spans="1:7" x14ac:dyDescent="0.25">
      <c r="A122" s="7"/>
      <c r="B122" s="11"/>
      <c r="G122" s="3"/>
    </row>
    <row r="123" spans="1:7" x14ac:dyDescent="0.25">
      <c r="A123" s="7"/>
      <c r="B123" s="11"/>
      <c r="G123" s="3"/>
    </row>
    <row r="124" spans="1:7" x14ac:dyDescent="0.25">
      <c r="A124" s="7"/>
      <c r="B124" s="11"/>
      <c r="G124" s="3"/>
    </row>
    <row r="125" spans="1:7" x14ac:dyDescent="0.25">
      <c r="A125" s="7"/>
      <c r="B125" s="11"/>
      <c r="G125" s="3"/>
    </row>
    <row r="126" spans="1:7" x14ac:dyDescent="0.25">
      <c r="A126" s="7"/>
      <c r="B126" s="11"/>
      <c r="G126" s="3"/>
    </row>
    <row r="127" spans="1:7" x14ac:dyDescent="0.25">
      <c r="A127" s="7"/>
      <c r="B127" s="11"/>
      <c r="G127" s="3"/>
    </row>
    <row r="128" spans="1:7" x14ac:dyDescent="0.25">
      <c r="A128" s="7"/>
      <c r="B128" s="11"/>
      <c r="G128" s="3"/>
    </row>
    <row r="129" spans="1:7" x14ac:dyDescent="0.25">
      <c r="A129" s="7"/>
      <c r="B129" s="11"/>
      <c r="G129" s="3"/>
    </row>
    <row r="130" spans="1:7" x14ac:dyDescent="0.25">
      <c r="A130" s="7"/>
      <c r="B130" s="11"/>
      <c r="G130" s="3"/>
    </row>
    <row r="131" spans="1:7" x14ac:dyDescent="0.25">
      <c r="A131" s="7"/>
      <c r="B131" s="11"/>
      <c r="G131" s="3"/>
    </row>
    <row r="132" spans="1:7" x14ac:dyDescent="0.25">
      <c r="A132" s="7"/>
      <c r="B132" s="11"/>
      <c r="G132" s="3"/>
    </row>
    <row r="133" spans="1:7" x14ac:dyDescent="0.25">
      <c r="A133" s="7"/>
      <c r="B133" s="11"/>
      <c r="G133" s="3"/>
    </row>
    <row r="134" spans="1:7" x14ac:dyDescent="0.25">
      <c r="A134" s="7"/>
      <c r="B134" s="11"/>
      <c r="G134" s="3"/>
    </row>
    <row r="135" spans="1:7" x14ac:dyDescent="0.25">
      <c r="A135" s="7"/>
      <c r="B135" s="11"/>
      <c r="G135" s="3"/>
    </row>
    <row r="136" spans="1:7" x14ac:dyDescent="0.25">
      <c r="A136" s="7"/>
      <c r="B136" s="11"/>
      <c r="G136" s="3"/>
    </row>
    <row r="137" spans="1:7" x14ac:dyDescent="0.25">
      <c r="A137" s="7"/>
      <c r="B137" s="11"/>
      <c r="G137" s="3"/>
    </row>
    <row r="138" spans="1:7" x14ac:dyDescent="0.25">
      <c r="A138" s="7"/>
      <c r="B138" s="11"/>
      <c r="G138" s="3"/>
    </row>
    <row r="139" spans="1:7" x14ac:dyDescent="0.25">
      <c r="A139" s="7"/>
      <c r="B139" s="11"/>
      <c r="G139" s="3"/>
    </row>
    <row r="140" spans="1:7" x14ac:dyDescent="0.25">
      <c r="A140" s="7"/>
      <c r="B140" s="11"/>
      <c r="G140" s="3"/>
    </row>
    <row r="141" spans="1:7" x14ac:dyDescent="0.25">
      <c r="A141" s="7"/>
      <c r="B141" s="11"/>
      <c r="G141" s="3"/>
    </row>
    <row r="142" spans="1:7" x14ac:dyDescent="0.25">
      <c r="A142" s="7"/>
      <c r="B142" s="11"/>
      <c r="G142" s="3"/>
    </row>
    <row r="143" spans="1:7" x14ac:dyDescent="0.25">
      <c r="A143" s="7"/>
      <c r="B143" s="11"/>
      <c r="G143" s="3"/>
    </row>
    <row r="144" spans="1:7" x14ac:dyDescent="0.25">
      <c r="A144" s="7"/>
      <c r="B144" s="11"/>
      <c r="G144" s="3"/>
    </row>
    <row r="145" spans="1:7" x14ac:dyDescent="0.25">
      <c r="A145" s="7"/>
      <c r="B145" s="11"/>
      <c r="G145" s="3"/>
    </row>
    <row r="146" spans="1:7" x14ac:dyDescent="0.25">
      <c r="A146" s="7"/>
      <c r="B146" s="11"/>
      <c r="G146" s="3"/>
    </row>
    <row r="147" spans="1:7" x14ac:dyDescent="0.25">
      <c r="A147" s="7"/>
      <c r="B147" s="11"/>
      <c r="G147" s="3"/>
    </row>
    <row r="148" spans="1:7" x14ac:dyDescent="0.25">
      <c r="A148" s="7"/>
      <c r="B148" s="11"/>
      <c r="G148" s="3"/>
    </row>
    <row r="149" spans="1:7" x14ac:dyDescent="0.25">
      <c r="A149" s="7"/>
      <c r="B149" s="11"/>
      <c r="G149" s="3"/>
    </row>
    <row r="150" spans="1:7" x14ac:dyDescent="0.25">
      <c r="A150" s="7"/>
      <c r="B150" s="11"/>
      <c r="G150" s="3"/>
    </row>
    <row r="151" spans="1:7" x14ac:dyDescent="0.25">
      <c r="A151" s="7"/>
      <c r="B151" s="11"/>
      <c r="G151" s="3"/>
    </row>
    <row r="152" spans="1:7" x14ac:dyDescent="0.25">
      <c r="A152" s="7"/>
      <c r="B152" s="11"/>
      <c r="G152" s="3"/>
    </row>
    <row r="153" spans="1:7" x14ac:dyDescent="0.25">
      <c r="A153" s="7"/>
      <c r="B153" s="11"/>
      <c r="G153" s="3"/>
    </row>
    <row r="154" spans="1:7" x14ac:dyDescent="0.25">
      <c r="A154" s="7"/>
      <c r="B154" s="11"/>
      <c r="G154" s="3"/>
    </row>
    <row r="155" spans="1:7" x14ac:dyDescent="0.25">
      <c r="A155" s="7"/>
      <c r="B155" s="11"/>
      <c r="G155" s="3"/>
    </row>
    <row r="156" spans="1:7" x14ac:dyDescent="0.25">
      <c r="A156" s="7"/>
      <c r="B156" s="11"/>
      <c r="G156" s="3"/>
    </row>
    <row r="157" spans="1:7" x14ac:dyDescent="0.25">
      <c r="A157" s="7"/>
      <c r="B157" s="11"/>
      <c r="G157" s="3"/>
    </row>
    <row r="158" spans="1:7" x14ac:dyDescent="0.25">
      <c r="G158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Pierre LEVRARD</cp:lastModifiedBy>
  <dcterms:created xsi:type="dcterms:W3CDTF">2019-04-29T09:45:03Z</dcterms:created>
  <dcterms:modified xsi:type="dcterms:W3CDTF">2019-04-30T10:22:36Z</dcterms:modified>
</cp:coreProperties>
</file>