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92" yWindow="60" windowWidth="28356" windowHeight="12456"/>
  </bookViews>
  <sheets>
    <sheet name="Feuil1" sheetId="1" r:id="rId1"/>
  </sheets>
  <definedNames>
    <definedName name="solver_adj" localSheetId="0" hidden="1">Feuil1!$A$2:$A$18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Feuil1!$A$2:$A$18</definedName>
    <definedName name="solver_lhs2" localSheetId="0" hidden="1">Feuil1!$A$2:$A$18</definedName>
    <definedName name="solver_lhs3" localSheetId="0" hidden="1">Feuil1!$A$2:$A$18</definedName>
    <definedName name="solver_lhs4" localSheetId="0" hidden="1">Feuil1!$K$8:$K$11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Feuil1!$I$4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el4" localSheetId="0" hidden="1">1</definedName>
    <definedName name="solver_rhs1" localSheetId="0" hidden="1">Feuil1!$F$2:$F$18</definedName>
    <definedName name="solver_rhs2" localSheetId="0" hidden="1">entier</definedName>
    <definedName name="solver_rhs3" localSheetId="0" hidden="1">0</definedName>
    <definedName name="solver_rhs4" localSheetId="0" hidden="1">Feuil1!$J$8:$J$11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F2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3" i="1"/>
  <c r="I9" i="1"/>
  <c r="I10" i="1"/>
  <c r="I11" i="1"/>
  <c r="I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  <c r="I2" i="1"/>
  <c r="K11" i="1" l="1"/>
  <c r="L11" i="1" s="1"/>
  <c r="K9" i="1"/>
  <c r="L9" i="1" s="1"/>
  <c r="K8" i="1"/>
  <c r="L8" i="1" s="1"/>
  <c r="K10" i="1"/>
  <c r="L10" i="1" s="1"/>
  <c r="I4" i="1" l="1"/>
</calcChain>
</file>

<file path=xl/sharedStrings.xml><?xml version="1.0" encoding="utf-8"?>
<sst xmlns="http://schemas.openxmlformats.org/spreadsheetml/2006/main" count="54" uniqueCount="34">
  <si>
    <t>RESULTAT</t>
  </si>
  <si>
    <t>Noms</t>
  </si>
  <si>
    <t>Type</t>
  </si>
  <si>
    <t>Points</t>
  </si>
  <si>
    <t>PTS DEMANDÉS</t>
  </si>
  <si>
    <t>028 G GD Comte d'Erlon 1/1</t>
  </si>
  <si>
    <t>G</t>
  </si>
  <si>
    <t>TOTAL PTS ACTUEL</t>
  </si>
  <si>
    <t>029 I 54e Régiment de Ligne 3B</t>
  </si>
  <si>
    <t>I</t>
  </si>
  <si>
    <t>030 I 105e Régiment de Ligne 2C</t>
  </si>
  <si>
    <t>031 I 13e Régiment Léger 4B</t>
  </si>
  <si>
    <t>CRITÈRES</t>
  </si>
  <si>
    <t>032 I 51e Régiment de Ligne 3C</t>
  </si>
  <si>
    <t>Actuel</t>
  </si>
  <si>
    <t>033 I 46e Régiment de Ligne 2B</t>
  </si>
  <si>
    <t>034 I 25e Régiment de Ligne 2B</t>
  </si>
  <si>
    <t>C</t>
  </si>
  <si>
    <t>035 I 8e Régiment de Ligne 3B</t>
  </si>
  <si>
    <t>A</t>
  </si>
  <si>
    <t>036 I 95e Régiment de Ligne 2B</t>
  </si>
  <si>
    <t>010 C Dragons de L'Impératrice 4A</t>
  </si>
  <si>
    <t>011 C Lanciers Rouges 5A</t>
  </si>
  <si>
    <t>012 A Artillerie à pied (12p) 2A</t>
  </si>
  <si>
    <t>013 A Artillerie à pied (12p) 2A</t>
  </si>
  <si>
    <t>014 A Artillerie à pied (6p) 3A</t>
  </si>
  <si>
    <t>015 A Artillerie à pied (6p) 3A</t>
  </si>
  <si>
    <t>016 A Artillerie à cheval (6p) 2A</t>
  </si>
  <si>
    <t>017 A Artillerie à cheval (6p) 2A</t>
  </si>
  <si>
    <t>Répartition</t>
  </si>
  <si>
    <t>Max</t>
  </si>
  <si>
    <t>Ecart</t>
  </si>
  <si>
    <t>Objectif</t>
  </si>
  <si>
    <t>pondération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</si>
</sst>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9" fontId="0" fillId="3" borderId="0" xfId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8"/>
  <sheetViews>
    <sheetView tabSelected="1" workbookViewId="0">
      <selection activeCell="J17" sqref="J17"/>
    </sheetView>
  </sheetViews>
  <sheetFormatPr baseColWidth="10" defaultRowHeight="14.4" x14ac:dyDescent="0.3"/>
  <cols>
    <col min="1" max="1" width="10.33203125" style="2" customWidth="1"/>
    <col min="2" max="2" width="29.21875" bestFit="1" customWidth="1"/>
    <col min="3" max="6" width="9.21875" style="2" customWidth="1"/>
    <col min="8" max="8" width="16.6640625" bestFit="1" customWidth="1"/>
  </cols>
  <sheetData>
    <row r="1" spans="1:13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14</v>
      </c>
      <c r="F1" s="6" t="s">
        <v>30</v>
      </c>
      <c r="H1" t="s">
        <v>4</v>
      </c>
      <c r="I1" s="8">
        <v>200</v>
      </c>
    </row>
    <row r="2" spans="1:13" x14ac:dyDescent="0.3">
      <c r="A2" s="7">
        <v>0</v>
      </c>
      <c r="B2" t="s">
        <v>5</v>
      </c>
      <c r="C2" s="2" t="s">
        <v>6</v>
      </c>
      <c r="D2" s="2">
        <v>10</v>
      </c>
      <c r="E2" s="9">
        <f>A2*D2</f>
        <v>0</v>
      </c>
      <c r="F2" s="9">
        <f>INT(VLOOKUP(C2,$H$8:$I$11,2,0)/D2)</f>
        <v>0</v>
      </c>
      <c r="H2" t="s">
        <v>7</v>
      </c>
      <c r="I2" s="9">
        <f>SUMPRODUCT($A$2:$A$18,$D$2:$D$18)</f>
        <v>200</v>
      </c>
    </row>
    <row r="3" spans="1:13" x14ac:dyDescent="0.3">
      <c r="A3" s="7">
        <v>2</v>
      </c>
      <c r="B3" t="s">
        <v>8</v>
      </c>
      <c r="C3" s="2" t="s">
        <v>9</v>
      </c>
      <c r="D3" s="2">
        <v>8</v>
      </c>
      <c r="E3" s="9">
        <f t="shared" ref="E3:E18" si="0">A3*D3</f>
        <v>16</v>
      </c>
      <c r="F3" s="9">
        <f>INT(VLOOKUP(C3,$H$8:$I$11,2,0)/D3)</f>
        <v>15</v>
      </c>
      <c r="M3" s="1"/>
    </row>
    <row r="4" spans="1:13" x14ac:dyDescent="0.3">
      <c r="A4" s="7">
        <v>4</v>
      </c>
      <c r="B4" t="s">
        <v>10</v>
      </c>
      <c r="C4" s="2" t="s">
        <v>9</v>
      </c>
      <c r="D4" s="2">
        <v>5</v>
      </c>
      <c r="E4" s="9">
        <f t="shared" si="0"/>
        <v>20</v>
      </c>
      <c r="F4" s="9">
        <f t="shared" ref="F4:F18" si="1">INT(VLOOKUP(C4,$H$8:$I$11,2,0)/D4)</f>
        <v>24</v>
      </c>
      <c r="H4" t="s">
        <v>32</v>
      </c>
      <c r="I4" s="11">
        <f>IF(I2&lt;=I1,I1-I2,I1)+SUM(L8:L11)*$L$5</f>
        <v>0.50000000000000022</v>
      </c>
    </row>
    <row r="5" spans="1:13" x14ac:dyDescent="0.3">
      <c r="A5" s="7">
        <v>1</v>
      </c>
      <c r="B5" t="s">
        <v>11</v>
      </c>
      <c r="C5" s="2" t="s">
        <v>9</v>
      </c>
      <c r="D5" s="2">
        <v>10</v>
      </c>
      <c r="E5" s="9">
        <f t="shared" si="0"/>
        <v>10</v>
      </c>
      <c r="F5" s="9">
        <f t="shared" si="1"/>
        <v>12</v>
      </c>
      <c r="K5" s="12" t="s">
        <v>33</v>
      </c>
      <c r="L5" s="13">
        <v>10</v>
      </c>
    </row>
    <row r="6" spans="1:13" x14ac:dyDescent="0.3">
      <c r="A6" s="7">
        <v>1</v>
      </c>
      <c r="B6" t="s">
        <v>13</v>
      </c>
      <c r="C6" s="2" t="s">
        <v>9</v>
      </c>
      <c r="D6" s="2">
        <v>6</v>
      </c>
      <c r="E6" s="9">
        <f t="shared" si="0"/>
        <v>6</v>
      </c>
      <c r="F6" s="9">
        <f t="shared" si="1"/>
        <v>20</v>
      </c>
      <c r="H6" s="3" t="s">
        <v>12</v>
      </c>
      <c r="I6" s="3"/>
      <c r="J6" s="3"/>
      <c r="K6" s="3"/>
      <c r="L6" s="3"/>
    </row>
    <row r="7" spans="1:13" x14ac:dyDescent="0.3">
      <c r="A7" s="7">
        <v>3</v>
      </c>
      <c r="B7" t="s">
        <v>15</v>
      </c>
      <c r="C7" s="2" t="s">
        <v>9</v>
      </c>
      <c r="D7" s="2">
        <v>6</v>
      </c>
      <c r="E7" s="9">
        <f t="shared" si="0"/>
        <v>18</v>
      </c>
      <c r="F7" s="9">
        <f t="shared" si="1"/>
        <v>20</v>
      </c>
      <c r="H7" s="4" t="s">
        <v>2</v>
      </c>
      <c r="I7" s="4" t="s">
        <v>3</v>
      </c>
      <c r="J7" s="4" t="s">
        <v>29</v>
      </c>
      <c r="K7" s="4" t="s">
        <v>14</v>
      </c>
      <c r="L7" s="4" t="s">
        <v>31</v>
      </c>
    </row>
    <row r="8" spans="1:13" x14ac:dyDescent="0.3">
      <c r="A8" s="7">
        <v>2</v>
      </c>
      <c r="B8" t="s">
        <v>16</v>
      </c>
      <c r="C8" s="2" t="s">
        <v>9</v>
      </c>
      <c r="D8" s="2">
        <v>6</v>
      </c>
      <c r="E8" s="9">
        <f t="shared" si="0"/>
        <v>12</v>
      </c>
      <c r="F8" s="9">
        <f t="shared" si="1"/>
        <v>20</v>
      </c>
      <c r="H8" s="2" t="s">
        <v>9</v>
      </c>
      <c r="I8" s="2">
        <f>J8*$I$1</f>
        <v>120</v>
      </c>
      <c r="J8" s="5">
        <v>0.6</v>
      </c>
      <c r="K8" s="10">
        <f>IFERROR(SUMIF($C$2:$C$18,H8,$E$2:$E$18)/SUM($E$2:$E$18),0)</f>
        <v>0.6</v>
      </c>
      <c r="L8" s="10">
        <f>ABS(J8-K8)</f>
        <v>0</v>
      </c>
    </row>
    <row r="9" spans="1:13" x14ac:dyDescent="0.3">
      <c r="A9" s="7">
        <v>4</v>
      </c>
      <c r="B9" t="s">
        <v>18</v>
      </c>
      <c r="C9" s="2" t="s">
        <v>9</v>
      </c>
      <c r="D9" s="2">
        <v>8</v>
      </c>
      <c r="E9" s="9">
        <f t="shared" si="0"/>
        <v>32</v>
      </c>
      <c r="F9" s="9">
        <f t="shared" si="1"/>
        <v>15</v>
      </c>
      <c r="H9" s="2" t="s">
        <v>17</v>
      </c>
      <c r="I9" s="2">
        <f t="shared" ref="I9:I11" si="2">J9*$I$1</f>
        <v>40</v>
      </c>
      <c r="J9" s="5">
        <v>0.2</v>
      </c>
      <c r="K9" s="10">
        <f t="shared" ref="K9:K11" si="3">IFERROR(SUMIF($C$2:$C$18,H9,$E$2:$E$18)/SUM($E$2:$E$18),0)</f>
        <v>0.22500000000000001</v>
      </c>
      <c r="L9" s="10">
        <f t="shared" ref="L9:L11" si="4">ABS(J9-K9)</f>
        <v>2.4999999999999994E-2</v>
      </c>
    </row>
    <row r="10" spans="1:13" x14ac:dyDescent="0.3">
      <c r="A10" s="7">
        <v>1</v>
      </c>
      <c r="B10" t="s">
        <v>20</v>
      </c>
      <c r="C10" s="2" t="s">
        <v>9</v>
      </c>
      <c r="D10" s="2">
        <v>6</v>
      </c>
      <c r="E10" s="9">
        <f t="shared" si="0"/>
        <v>6</v>
      </c>
      <c r="F10" s="9">
        <f t="shared" si="1"/>
        <v>20</v>
      </c>
      <c r="H10" s="2" t="s">
        <v>19</v>
      </c>
      <c r="I10" s="2">
        <f t="shared" si="2"/>
        <v>40</v>
      </c>
      <c r="J10" s="5">
        <v>0.2</v>
      </c>
      <c r="K10" s="10">
        <f t="shared" si="3"/>
        <v>0.17499999999999999</v>
      </c>
      <c r="L10" s="10">
        <f t="shared" si="4"/>
        <v>2.5000000000000022E-2</v>
      </c>
    </row>
    <row r="11" spans="1:13" x14ac:dyDescent="0.3">
      <c r="A11" s="7">
        <v>1</v>
      </c>
      <c r="B11" t="s">
        <v>21</v>
      </c>
      <c r="C11" s="2" t="s">
        <v>17</v>
      </c>
      <c r="D11" s="2">
        <v>15</v>
      </c>
      <c r="E11" s="9">
        <f t="shared" si="0"/>
        <v>15</v>
      </c>
      <c r="F11" s="9">
        <f t="shared" si="1"/>
        <v>2</v>
      </c>
      <c r="H11" s="2" t="s">
        <v>6</v>
      </c>
      <c r="I11" s="2">
        <f t="shared" si="2"/>
        <v>0</v>
      </c>
      <c r="J11" s="5">
        <v>0</v>
      </c>
      <c r="K11" s="10">
        <f t="shared" si="3"/>
        <v>0</v>
      </c>
      <c r="L11" s="10">
        <f t="shared" si="4"/>
        <v>0</v>
      </c>
    </row>
    <row r="12" spans="1:13" x14ac:dyDescent="0.3">
      <c r="A12" s="7">
        <v>2</v>
      </c>
      <c r="B12" t="s">
        <v>22</v>
      </c>
      <c r="C12" s="2" t="s">
        <v>17</v>
      </c>
      <c r="D12" s="2">
        <v>15</v>
      </c>
      <c r="E12" s="9">
        <f t="shared" si="0"/>
        <v>30</v>
      </c>
      <c r="F12" s="9">
        <f t="shared" si="1"/>
        <v>2</v>
      </c>
    </row>
    <row r="13" spans="1:13" x14ac:dyDescent="0.3">
      <c r="A13" s="7">
        <v>1</v>
      </c>
      <c r="B13" t="s">
        <v>23</v>
      </c>
      <c r="C13" s="2" t="s">
        <v>19</v>
      </c>
      <c r="D13" s="2">
        <v>13</v>
      </c>
      <c r="E13" s="9">
        <f t="shared" si="0"/>
        <v>13</v>
      </c>
      <c r="F13" s="9">
        <f t="shared" si="1"/>
        <v>3</v>
      </c>
    </row>
    <row r="14" spans="1:13" x14ac:dyDescent="0.3">
      <c r="A14" s="7">
        <v>0</v>
      </c>
      <c r="B14" t="s">
        <v>24</v>
      </c>
      <c r="C14" s="2" t="s">
        <v>19</v>
      </c>
      <c r="D14" s="2">
        <v>13</v>
      </c>
      <c r="E14" s="9">
        <f t="shared" si="0"/>
        <v>0</v>
      </c>
      <c r="F14" s="9">
        <f t="shared" si="1"/>
        <v>3</v>
      </c>
    </row>
    <row r="15" spans="1:13" x14ac:dyDescent="0.3">
      <c r="A15" s="7">
        <v>1</v>
      </c>
      <c r="B15" t="s">
        <v>25</v>
      </c>
      <c r="C15" s="2" t="s">
        <v>19</v>
      </c>
      <c r="D15" s="2">
        <v>12</v>
      </c>
      <c r="E15" s="9">
        <f t="shared" si="0"/>
        <v>12</v>
      </c>
      <c r="F15" s="9">
        <f t="shared" si="1"/>
        <v>3</v>
      </c>
    </row>
    <row r="16" spans="1:13" x14ac:dyDescent="0.3">
      <c r="A16" s="7">
        <v>0</v>
      </c>
      <c r="B16" t="s">
        <v>26</v>
      </c>
      <c r="C16" s="2" t="s">
        <v>19</v>
      </c>
      <c r="D16" s="2">
        <v>12</v>
      </c>
      <c r="E16" s="9">
        <f t="shared" si="0"/>
        <v>0</v>
      </c>
      <c r="F16" s="9">
        <f t="shared" si="1"/>
        <v>3</v>
      </c>
    </row>
    <row r="17" spans="1:6" x14ac:dyDescent="0.3">
      <c r="A17" s="7">
        <v>1</v>
      </c>
      <c r="B17" t="s">
        <v>27</v>
      </c>
      <c r="C17" s="2" t="s">
        <v>19</v>
      </c>
      <c r="D17" s="2">
        <v>10</v>
      </c>
      <c r="E17" s="9">
        <f t="shared" si="0"/>
        <v>10</v>
      </c>
      <c r="F17" s="9">
        <f t="shared" si="1"/>
        <v>4</v>
      </c>
    </row>
    <row r="18" spans="1:6" x14ac:dyDescent="0.3">
      <c r="A18" s="7">
        <v>0</v>
      </c>
      <c r="B18" t="s">
        <v>28</v>
      </c>
      <c r="C18" s="2" t="s">
        <v>19</v>
      </c>
      <c r="D18" s="2">
        <v>10</v>
      </c>
      <c r="E18" s="9">
        <f t="shared" si="0"/>
        <v>0</v>
      </c>
      <c r="F18" s="9">
        <f t="shared" si="1"/>
        <v>4</v>
      </c>
    </row>
  </sheetData>
  <mergeCells count="1">
    <mergeCell ref="H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2020-06-25T07:37:36Z</dcterms:created>
  <dcterms:modified xsi:type="dcterms:W3CDTF">2020-06-25T08:09:52Z</dcterms:modified>
</cp:coreProperties>
</file>