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34365" yWindow="-3135" windowWidth="27645" windowHeight="16440"/>
  </bookViews>
  <sheets>
    <sheet name="BDD" sheetId="1" r:id="rId1"/>
    <sheet name="Listes" sheetId="2" r:id="rId2"/>
    <sheet name="TCD" sheetId="4" r:id="rId3"/>
  </sheets>
  <externalReferences>
    <externalReference r:id="rId4"/>
  </externalReferences>
  <definedNames>
    <definedName name="choix_binaire">[1]Données!$A$30:$A$31</definedName>
    <definedName name="Depenses">[1]Données!$A$38:$A$56</definedName>
    <definedName name="Devise">[1]Données!$A$33:$A$36</definedName>
    <definedName name="Moyen_paiement">[1]Données!$A$70:$A$75</definedName>
  </definedNames>
  <calcPr calcId="14562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0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</calcChain>
</file>

<file path=xl/sharedStrings.xml><?xml version="1.0" encoding="utf-8"?>
<sst xmlns="http://schemas.openxmlformats.org/spreadsheetml/2006/main" count="48" uniqueCount="28">
  <si>
    <t>Nom</t>
  </si>
  <si>
    <t>TYPE DE DEPENSE</t>
  </si>
  <si>
    <t>RAISON</t>
  </si>
  <si>
    <t>FOURNISSEUR</t>
  </si>
  <si>
    <t>N° FACTURE</t>
  </si>
  <si>
    <t>DATE FACTURE</t>
  </si>
  <si>
    <t>RECU</t>
  </si>
  <si>
    <t>DATE D'ACQUITTEMENT</t>
  </si>
  <si>
    <t>MONTANT HT</t>
  </si>
  <si>
    <t>TVA</t>
  </si>
  <si>
    <t xml:space="preserve">MONTANT TTC </t>
  </si>
  <si>
    <t>DEVISE</t>
  </si>
  <si>
    <t>MOYEN</t>
  </si>
  <si>
    <t>EUR</t>
  </si>
  <si>
    <t>USD</t>
  </si>
  <si>
    <t>Espèce</t>
  </si>
  <si>
    <t>CB Perso</t>
  </si>
  <si>
    <t>CB Pro</t>
  </si>
  <si>
    <t>Carte carburant</t>
  </si>
  <si>
    <t>Caisse</t>
  </si>
  <si>
    <t>MON BESOIN EST D'AVOIR LES SOMMES DES DÉPENSES, PAR DEVISE, UNIQUEMENT LORSQUE CELA EST PAYÉ PAR "Espèce" ou "CB Perso"</t>
  </si>
  <si>
    <t>Étiquettes de lignes</t>
  </si>
  <si>
    <t>Total général</t>
  </si>
  <si>
    <t xml:space="preserve">Somme de MONTANT TTC </t>
  </si>
  <si>
    <t>(Plusieurs éléments)</t>
  </si>
  <si>
    <t>TTC EUR</t>
  </si>
  <si>
    <t>DEPENSES PERSO</t>
  </si>
  <si>
    <t>Somme de TTC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</si>
</sst>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#,##0.00\ _M_A_D"/>
    <numFmt numFmtId="166" formatCode="0.0000"/>
    <numFmt numFmtId="167" formatCode="#,##0.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12" xfId="0" applyFont="1" applyFill="1" applyBorder="1"/>
    <xf numFmtId="0" fontId="0" fillId="0" borderId="8" xfId="0" applyFill="1" applyBorder="1" applyAlignment="1" applyProtection="1">
      <alignment horizontal="right" vertical="center"/>
      <protection locked="0"/>
    </xf>
    <xf numFmtId="0" fontId="0" fillId="0" borderId="7" xfId="0" applyFill="1" applyBorder="1" applyAlignment="1" applyProtection="1">
      <alignment horizontal="right" vertical="center"/>
      <protection locked="0"/>
    </xf>
    <xf numFmtId="164" fontId="0" fillId="0" borderId="7" xfId="0" applyNumberFormat="1" applyFill="1" applyBorder="1" applyAlignment="1" applyProtection="1">
      <alignment horizontal="right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165" fontId="0" fillId="0" borderId="7" xfId="0" applyNumberFormat="1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right" vertical="center"/>
      <protection locked="0"/>
    </xf>
    <xf numFmtId="0" fontId="1" fillId="0" borderId="9" xfId="0" applyFont="1" applyFill="1" applyBorder="1" applyAlignment="1" applyProtection="1">
      <alignment horizontal="right" vertical="center"/>
      <protection locked="0"/>
    </xf>
    <xf numFmtId="164" fontId="1" fillId="0" borderId="7" xfId="0" applyNumberFormat="1" applyFont="1" applyFill="1" applyBorder="1" applyAlignment="1" applyProtection="1">
      <alignment horizontal="right" vertical="center"/>
      <protection locked="0"/>
    </xf>
    <xf numFmtId="0" fontId="0" fillId="0" borderId="13" xfId="0" applyFill="1" applyBorder="1" applyAlignment="1" applyProtection="1">
      <alignment horizontal="right" vertical="center"/>
      <protection locked="0"/>
    </xf>
    <xf numFmtId="0" fontId="0" fillId="0" borderId="14" xfId="0" applyFill="1" applyBorder="1" applyAlignment="1" applyProtection="1">
      <alignment horizontal="right" vertical="center"/>
      <protection locked="0"/>
    </xf>
    <xf numFmtId="164" fontId="0" fillId="0" borderId="14" xfId="0" applyNumberFormat="1" applyFill="1" applyBorder="1" applyAlignment="1" applyProtection="1">
      <alignment horizontal="right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165" fontId="0" fillId="0" borderId="14" xfId="0" applyNumberFormat="1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right" vertic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" fontId="1" fillId="0" borderId="11" xfId="0" applyNumberFormat="1" applyFont="1" applyFill="1" applyBorder="1"/>
    <xf numFmtId="2" fontId="0" fillId="0" borderId="7" xfId="0" applyNumberFormat="1" applyFont="1" applyFill="1" applyBorder="1" applyAlignment="1" applyProtection="1">
      <alignment horizontal="center" vertical="center"/>
      <protection locked="0"/>
    </xf>
    <xf numFmtId="2" fontId="0" fillId="0" borderId="14" xfId="0" applyNumberFormat="1" applyFont="1" applyFill="1" applyBorder="1" applyAlignment="1" applyProtection="1">
      <alignment horizontal="center" vertical="center"/>
      <protection locked="0"/>
    </xf>
    <xf numFmtId="2" fontId="0" fillId="0" borderId="0" xfId="0" applyNumberFormat="1"/>
    <xf numFmtId="2" fontId="1" fillId="0" borderId="0" xfId="0" applyNumberFormat="1" applyFont="1"/>
    <xf numFmtId="166" fontId="0" fillId="0" borderId="0" xfId="0" applyNumberFormat="1" applyAlignment="1">
      <alignment horizontal="center"/>
    </xf>
    <xf numFmtId="167" fontId="0" fillId="4" borderId="9" xfId="0" applyNumberFormat="1" applyFill="1" applyBorder="1" applyAlignment="1" applyProtection="1">
      <alignment horizontal="center" vertical="center"/>
    </xf>
    <xf numFmtId="167" fontId="0" fillId="4" borderId="15" xfId="0" applyNumberFormat="1" applyFill="1" applyBorder="1" applyAlignment="1" applyProtection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166" fontId="0" fillId="4" borderId="0" xfId="0" applyNumberFormat="1" applyFill="1" applyAlignment="1">
      <alignment horizontal="center"/>
    </xf>
    <xf numFmtId="0" fontId="1" fillId="4" borderId="0" xfId="0" applyFont="1" applyFill="1" applyBorder="1" applyAlignment="1">
      <alignment horizontal="center"/>
    </xf>
    <xf numFmtId="2" fontId="1" fillId="4" borderId="0" xfId="0" applyNumberFormat="1" applyFont="1" applyFill="1"/>
    <xf numFmtId="0" fontId="1" fillId="4" borderId="0" xfId="0" applyFont="1" applyFill="1"/>
  </cellXfs>
  <cellStyles count="1">
    <cellStyle name="Normal" xfId="0" builtinId="0"/>
  </cellStyles>
  <dxfs count="16">
    <dxf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numFmt numFmtId="167" formatCode="#,##0.0\ &quot;€&quot;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5" formatCode="#,##0.00\ _M_A_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5" formatCode="#,##0.00\ _M_A_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4" formatCode="[$-F800]dddd\,\ mmmm\ dd\,\ 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numFmt numFmtId="164" formatCode="[$-F800]dddd\,\ mmmm\ dd\,\ 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DNIMALIS/ADNIMALIS%20AF/RAPPORTS%20D'ACTIVITES/RAM%202105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Rapport d'activités"/>
      <sheetName val="Note de frais"/>
      <sheetName val="Frais d'entreprise"/>
      <sheetName val="Plan d'actions"/>
      <sheetName val="PA Semaine 1"/>
      <sheetName val="PA Semaine 2"/>
      <sheetName val="PA Semaine 3"/>
      <sheetName val="PA Semaine 4"/>
      <sheetName val="PA Semaine 5"/>
      <sheetName val="Temps par action S1"/>
      <sheetName val="Temps par action S2"/>
      <sheetName val="Temps par action S3"/>
      <sheetName val="Temps par action S4"/>
      <sheetName val="Temps par action S5"/>
      <sheetName val="Temps par action"/>
    </sheetNames>
    <sheetDataSet>
      <sheetData sheetId="0">
        <row r="30">
          <cell r="A30" t="str">
            <v>Oui</v>
          </cell>
        </row>
        <row r="31">
          <cell r="A31" t="str">
            <v>Non</v>
          </cell>
        </row>
        <row r="33">
          <cell r="A33" t="str">
            <v>USD</v>
          </cell>
        </row>
        <row r="34">
          <cell r="A34" t="str">
            <v>EUR</v>
          </cell>
        </row>
        <row r="35">
          <cell r="A35" t="str">
            <v>MAD</v>
          </cell>
        </row>
        <row r="36">
          <cell r="A36" t="str">
            <v>TND</v>
          </cell>
        </row>
        <row r="38">
          <cell r="A38" t="str">
            <v>Hotel</v>
          </cell>
        </row>
        <row r="39">
          <cell r="A39" t="str">
            <v>Petit déjeuner</v>
          </cell>
        </row>
        <row r="40">
          <cell r="A40" t="str">
            <v>Déjeuner</v>
          </cell>
        </row>
        <row r="41">
          <cell r="A41" t="str">
            <v>Diner</v>
          </cell>
        </row>
        <row r="42">
          <cell r="A42" t="str">
            <v>Boisson</v>
          </cell>
        </row>
        <row r="43">
          <cell r="A43" t="str">
            <v>Carburant</v>
          </cell>
        </row>
        <row r="44">
          <cell r="A44" t="str">
            <v>Péage</v>
          </cell>
        </row>
        <row r="45">
          <cell r="A45" t="str">
            <v>Parking</v>
          </cell>
        </row>
        <row r="46">
          <cell r="A46" t="str">
            <v>Entretien véhicule</v>
          </cell>
        </row>
        <row r="47">
          <cell r="A47" t="str">
            <v>Invitation client</v>
          </cell>
        </row>
        <row r="48">
          <cell r="A48" t="str">
            <v>Invitation employé</v>
          </cell>
        </row>
        <row r="49">
          <cell r="A49" t="str">
            <v>Taxi</v>
          </cell>
        </row>
        <row r="50">
          <cell r="A50" t="str">
            <v>Transport en commun</v>
          </cell>
        </row>
        <row r="51">
          <cell r="A51" t="str">
            <v>Location de véhicule</v>
          </cell>
        </row>
        <row r="52">
          <cell r="A52" t="str">
            <v>Avion</v>
          </cell>
        </row>
        <row r="53">
          <cell r="A53" t="str">
            <v>Train</v>
          </cell>
        </row>
        <row r="70">
          <cell r="A70" t="str">
            <v>Espèce</v>
          </cell>
        </row>
        <row r="71">
          <cell r="A71" t="str">
            <v>CB Perso</v>
          </cell>
        </row>
        <row r="72">
          <cell r="A72" t="str">
            <v>Carte Afriquia</v>
          </cell>
        </row>
        <row r="73">
          <cell r="A73" t="str">
            <v>Caisse</v>
          </cell>
        </row>
        <row r="74">
          <cell r="A74" t="str">
            <v>CB Pro</v>
          </cell>
        </row>
        <row r="75">
          <cell r="A75" t="str">
            <v>Cheque Pro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606.700027893516" createdVersion="4" refreshedVersion="4" minRefreshableVersion="3" recordCount="33">
  <cacheSource type="worksheet">
    <worksheetSource name="Tableau1"/>
  </cacheSource>
  <cacheFields count="13">
    <cacheField name="TYPE DE DEPENSE" numFmtId="0">
      <sharedItems containsNonDate="0" containsString="0" containsBlank="1"/>
    </cacheField>
    <cacheField name="RAISON" numFmtId="0">
      <sharedItems containsNonDate="0" containsString="0" containsBlank="1"/>
    </cacheField>
    <cacheField name="FOURNISSEUR" numFmtId="0">
      <sharedItems containsNonDate="0" containsString="0" containsBlank="1"/>
    </cacheField>
    <cacheField name="N° FACTURE" numFmtId="0">
      <sharedItems containsNonDate="0" containsString="0" containsBlank="1"/>
    </cacheField>
    <cacheField name="DATE FACTURE" numFmtId="164">
      <sharedItems containsNonDate="0" containsString="0" containsBlank="1"/>
    </cacheField>
    <cacheField name="RECU" numFmtId="0">
      <sharedItems containsNonDate="0" containsString="0" containsBlank="1"/>
    </cacheField>
    <cacheField name="DATE D'ACQUITTEMENT" numFmtId="164">
      <sharedItems containsNonDate="0" containsString="0" containsBlank="1"/>
    </cacheField>
    <cacheField name="MONTANT HT" numFmtId="165">
      <sharedItems containsNonDate="0" containsString="0" containsBlank="1"/>
    </cacheField>
    <cacheField name="TVA" numFmtId="165">
      <sharedItems containsNonDate="0" containsString="0" containsBlank="1"/>
    </cacheField>
    <cacheField name="MONTANT TTC " numFmtId="2">
      <sharedItems containsString="0" containsBlank="1" containsNumber="1" containsInteger="1" minValue="8" maxValue="65"/>
    </cacheField>
    <cacheField name="DEVISE" numFmtId="0">
      <sharedItems containsBlank="1" count="3">
        <m/>
        <s v="EUR"/>
        <s v="USD"/>
      </sharedItems>
    </cacheField>
    <cacheField name="TTC EUR" numFmtId="167">
      <sharedItems containsMixedTypes="1" containsNumber="1" minValue="7.1639999999999997" maxValue="58.207499999999996"/>
    </cacheField>
    <cacheField name="MOYEN" numFmtId="0">
      <sharedItems containsBlank="1" count="6">
        <m/>
        <s v="Espèce"/>
        <s v="CB Perso"/>
        <s v="CB Pro"/>
        <s v="Caisse"/>
        <s v="Carte carburan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3"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n v="23"/>
    <x v="1"/>
    <n v="23"/>
    <x v="1"/>
  </r>
  <r>
    <m/>
    <m/>
    <m/>
    <m/>
    <m/>
    <m/>
    <m/>
    <m/>
    <m/>
    <n v="42"/>
    <x v="2"/>
    <n v="37.610999999999997"/>
    <x v="2"/>
  </r>
  <r>
    <m/>
    <m/>
    <m/>
    <m/>
    <m/>
    <m/>
    <m/>
    <m/>
    <m/>
    <n v="54"/>
    <x v="1"/>
    <n v="54"/>
    <x v="2"/>
  </r>
  <r>
    <m/>
    <m/>
    <m/>
    <m/>
    <m/>
    <m/>
    <m/>
    <m/>
    <m/>
    <n v="12"/>
    <x v="2"/>
    <n v="10.745999999999999"/>
    <x v="3"/>
  </r>
  <r>
    <m/>
    <m/>
    <m/>
    <m/>
    <m/>
    <m/>
    <m/>
    <m/>
    <m/>
    <n v="8"/>
    <x v="2"/>
    <n v="7.1639999999999997"/>
    <x v="4"/>
  </r>
  <r>
    <m/>
    <m/>
    <m/>
    <m/>
    <m/>
    <m/>
    <m/>
    <m/>
    <m/>
    <n v="34"/>
    <x v="1"/>
    <n v="34"/>
    <x v="5"/>
  </r>
  <r>
    <m/>
    <m/>
    <m/>
    <m/>
    <m/>
    <m/>
    <m/>
    <m/>
    <m/>
    <n v="18"/>
    <x v="1"/>
    <n v="18"/>
    <x v="3"/>
  </r>
  <r>
    <m/>
    <m/>
    <m/>
    <m/>
    <m/>
    <m/>
    <m/>
    <m/>
    <m/>
    <n v="65"/>
    <x v="2"/>
    <n v="58.207499999999996"/>
    <x v="1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  <r>
    <m/>
    <m/>
    <m/>
    <m/>
    <m/>
    <m/>
    <m/>
    <m/>
    <m/>
    <m/>
    <x v="0"/>
    <s v="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6" firstHeaderRow="0" firstDataRow="1" firstDataCol="1" rowPageCount="1" colPageCount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4">
        <item x="1"/>
        <item x="2"/>
        <item x="0"/>
        <item t="default"/>
      </items>
    </pivotField>
    <pivotField dataField="1" showAll="0" defaultSubtotal="0"/>
    <pivotField axis="axisPage" multipleItemSelectionAllowed="1" showAll="0">
      <items count="7">
        <item h="1" x="4"/>
        <item h="1" x="5"/>
        <item x="2"/>
        <item h="1" x="3"/>
        <item x="1"/>
        <item h="1" x="0"/>
        <item t="default"/>
      </items>
    </pivotField>
  </pivotFields>
  <rowFields count="1">
    <field x="1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12" hier="-1"/>
  </pageFields>
  <dataFields count="2">
    <dataField name="Somme de MONTANT TTC " fld="9" baseField="10" baseItem="0"/>
    <dataField name="Somme de TTC EUR" fld="11" baseField="1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M36" totalsRowShown="0" headerRowDxfId="15" dataDxfId="14" tableBorderDxfId="13">
  <autoFilter ref="A3:M36"/>
  <tableColumns count="13">
    <tableColumn id="1" name="TYPE DE DEPENSE" dataDxfId="12"/>
    <tableColumn id="2" name="RAISON" dataDxfId="11"/>
    <tableColumn id="3" name="FOURNISSEUR" dataDxfId="10"/>
    <tableColumn id="4" name="N° FACTURE" dataDxfId="9"/>
    <tableColumn id="5" name="DATE FACTURE" dataDxfId="8"/>
    <tableColumn id="6" name="RECU" dataDxfId="7"/>
    <tableColumn id="7" name="DATE D'ACQUITTEMENT" dataDxfId="6"/>
    <tableColumn id="8" name="MONTANT HT" dataDxfId="5"/>
    <tableColumn id="9" name="TVA" dataDxfId="4"/>
    <tableColumn id="10" name="MONTANT TTC " dataDxfId="3"/>
    <tableColumn id="11" name="DEVISE" dataDxfId="2"/>
    <tableColumn id="13" name="TTC EUR" dataDxfId="1">
      <calculatedColumnFormula>IFERROR(VLOOKUP(Tableau1[[#This Row],[DEVISE]],Listes!$A$1:$B$100,2,0)*Tableau1[[#This Row],[MONTANT TTC ]],"")</calculatedColumnFormula>
    </tableColumn>
    <tableColumn id="12" name="MOYE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I45" sqref="I45"/>
    </sheetView>
  </sheetViews>
  <sheetFormatPr baseColWidth="10" defaultColWidth="14" defaultRowHeight="15.75" x14ac:dyDescent="0.25"/>
  <cols>
    <col min="1" max="1" width="22.625" customWidth="1"/>
    <col min="2" max="2" width="19.125" customWidth="1"/>
    <col min="3" max="3" width="20.875" customWidth="1"/>
    <col min="4" max="4" width="13" customWidth="1"/>
    <col min="5" max="5" width="24.125" customWidth="1"/>
    <col min="6" max="6" width="7.125" customWidth="1"/>
    <col min="7" max="7" width="24.125" customWidth="1"/>
    <col min="8" max="8" width="14.625" customWidth="1"/>
    <col min="9" max="9" width="13.125" customWidth="1"/>
    <col min="10" max="10" width="16.375" style="27" bestFit="1" customWidth="1"/>
    <col min="11" max="12" width="8.625" customWidth="1"/>
    <col min="13" max="13" width="12.875" customWidth="1"/>
    <col min="15" max="15" width="10" bestFit="1" customWidth="1"/>
  </cols>
  <sheetData>
    <row r="1" spans="1:15" ht="27" thickBot="1" x14ac:dyDescent="0.3">
      <c r="A1" s="32" t="s">
        <v>20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  <c r="N1" s="1"/>
      <c r="O1" s="1"/>
    </row>
    <row r="2" spans="1:15" ht="26.25" x14ac:dyDescent="0.25">
      <c r="A2" s="35" t="s">
        <v>0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5" x14ac:dyDescent="0.2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24" t="s">
        <v>10</v>
      </c>
      <c r="K3" s="5" t="s">
        <v>11</v>
      </c>
      <c r="L3" s="6" t="s">
        <v>25</v>
      </c>
      <c r="M3" s="6" t="s">
        <v>12</v>
      </c>
    </row>
    <row r="4" spans="1:15" x14ac:dyDescent="0.25">
      <c r="A4" s="7"/>
      <c r="B4" s="8"/>
      <c r="C4" s="8"/>
      <c r="D4" s="8"/>
      <c r="E4" s="9"/>
      <c r="F4" s="10"/>
      <c r="G4" s="9"/>
      <c r="H4" s="11"/>
      <c r="I4" s="11"/>
      <c r="J4" s="25"/>
      <c r="K4" s="8"/>
      <c r="L4" s="30" t="str">
        <f>IFERROR(VLOOKUP(Tableau1[[#This Row],[DEVISE]],Listes!$A$1:$B$100,2,0)*Tableau1[[#This Row],[MONTANT TTC ]],"")</f>
        <v/>
      </c>
      <c r="M4" s="12"/>
    </row>
    <row r="5" spans="1:15" x14ac:dyDescent="0.25">
      <c r="A5" s="7"/>
      <c r="B5" s="8"/>
      <c r="C5" s="8"/>
      <c r="D5" s="8"/>
      <c r="E5" s="9"/>
      <c r="F5" s="10"/>
      <c r="G5" s="9"/>
      <c r="H5" s="11"/>
      <c r="I5" s="11"/>
      <c r="J5" s="25"/>
      <c r="K5" s="8"/>
      <c r="L5" s="30" t="str">
        <f>IFERROR(VLOOKUP(Tableau1[[#This Row],[DEVISE]],Listes!$A$1:$B$100,2,0)*Tableau1[[#This Row],[MONTANT TTC ]],"")</f>
        <v/>
      </c>
      <c r="M5" s="12"/>
    </row>
    <row r="6" spans="1:15" x14ac:dyDescent="0.25">
      <c r="A6" s="7"/>
      <c r="B6" s="8"/>
      <c r="C6" s="8"/>
      <c r="D6" s="8"/>
      <c r="E6" s="9"/>
      <c r="F6" s="10"/>
      <c r="G6" s="9"/>
      <c r="H6" s="11"/>
      <c r="I6" s="11"/>
      <c r="J6" s="25"/>
      <c r="K6" s="8"/>
      <c r="L6" s="30" t="str">
        <f>IFERROR(VLOOKUP(Tableau1[[#This Row],[DEVISE]],Listes!$A$1:$B$100,2,0)*Tableau1[[#This Row],[MONTANT TTC ]],"")</f>
        <v/>
      </c>
      <c r="M6" s="12"/>
    </row>
    <row r="7" spans="1:15" x14ac:dyDescent="0.25">
      <c r="A7" s="7"/>
      <c r="B7" s="8"/>
      <c r="C7" s="8"/>
      <c r="D7" s="8"/>
      <c r="E7" s="9"/>
      <c r="F7" s="10"/>
      <c r="G7" s="9"/>
      <c r="H7" s="11"/>
      <c r="I7" s="11"/>
      <c r="J7" s="25">
        <v>23</v>
      </c>
      <c r="K7" s="8" t="s">
        <v>13</v>
      </c>
      <c r="L7" s="30">
        <f>IFERROR(VLOOKUP(Tableau1[[#This Row],[DEVISE]],Listes!$A$1:$B$100,2,0)*Tableau1[[#This Row],[MONTANT TTC ]],"")</f>
        <v>23</v>
      </c>
      <c r="M7" s="12" t="s">
        <v>15</v>
      </c>
    </row>
    <row r="8" spans="1:15" x14ac:dyDescent="0.25">
      <c r="A8" s="7"/>
      <c r="B8" s="8"/>
      <c r="C8" s="8"/>
      <c r="D8" s="8"/>
      <c r="E8" s="9"/>
      <c r="F8" s="10"/>
      <c r="G8" s="9"/>
      <c r="H8" s="11"/>
      <c r="I8" s="11"/>
      <c r="J8" s="25">
        <v>42</v>
      </c>
      <c r="K8" s="8" t="s">
        <v>14</v>
      </c>
      <c r="L8" s="30">
        <f>IFERROR(VLOOKUP(Tableau1[[#This Row],[DEVISE]],Listes!$A$1:$B$100,2,0)*Tableau1[[#This Row],[MONTANT TTC ]],"")</f>
        <v>37.610999999999997</v>
      </c>
      <c r="M8" s="12" t="s">
        <v>16</v>
      </c>
    </row>
    <row r="9" spans="1:15" x14ac:dyDescent="0.25">
      <c r="A9" s="7"/>
      <c r="B9" s="8"/>
      <c r="C9" s="8"/>
      <c r="D9" s="8"/>
      <c r="E9" s="9"/>
      <c r="F9" s="10"/>
      <c r="G9" s="9"/>
      <c r="H9" s="11"/>
      <c r="I9" s="11"/>
      <c r="J9" s="25">
        <v>54</v>
      </c>
      <c r="K9" s="8" t="s">
        <v>13</v>
      </c>
      <c r="L9" s="30">
        <f>IFERROR(VLOOKUP(Tableau1[[#This Row],[DEVISE]],Listes!$A$1:$B$100,2,0)*Tableau1[[#This Row],[MONTANT TTC ]],"")</f>
        <v>54</v>
      </c>
      <c r="M9" s="12" t="s">
        <v>16</v>
      </c>
    </row>
    <row r="10" spans="1:15" x14ac:dyDescent="0.25">
      <c r="A10" s="7"/>
      <c r="B10" s="8"/>
      <c r="C10" s="8"/>
      <c r="D10" s="8"/>
      <c r="E10" s="9"/>
      <c r="F10" s="10"/>
      <c r="G10" s="9"/>
      <c r="H10" s="11"/>
      <c r="I10" s="11"/>
      <c r="J10" s="25">
        <v>12</v>
      </c>
      <c r="K10" s="8" t="s">
        <v>14</v>
      </c>
      <c r="L10" s="30">
        <f>IFERROR(VLOOKUP(Tableau1[[#This Row],[DEVISE]],Listes!$A$1:$B$100,2,0)*Tableau1[[#This Row],[MONTANT TTC ]],"")</f>
        <v>10.745999999999999</v>
      </c>
      <c r="M10" s="12" t="s">
        <v>17</v>
      </c>
    </row>
    <row r="11" spans="1:15" x14ac:dyDescent="0.25">
      <c r="A11" s="7"/>
      <c r="B11" s="8"/>
      <c r="C11" s="8"/>
      <c r="D11" s="8"/>
      <c r="E11" s="9"/>
      <c r="F11" s="10"/>
      <c r="G11" s="9"/>
      <c r="H11" s="11"/>
      <c r="I11" s="11"/>
      <c r="J11" s="25">
        <v>8</v>
      </c>
      <c r="K11" s="8" t="s">
        <v>14</v>
      </c>
      <c r="L11" s="30">
        <f>IFERROR(VLOOKUP(Tableau1[[#This Row],[DEVISE]],Listes!$A$1:$B$100,2,0)*Tableau1[[#This Row],[MONTANT TTC ]],"")</f>
        <v>7.1639999999999997</v>
      </c>
      <c r="M11" s="12" t="s">
        <v>19</v>
      </c>
    </row>
    <row r="12" spans="1:15" x14ac:dyDescent="0.25">
      <c r="A12" s="7"/>
      <c r="B12" s="8"/>
      <c r="C12" s="8"/>
      <c r="D12" s="8"/>
      <c r="E12" s="9"/>
      <c r="F12" s="10"/>
      <c r="G12" s="9"/>
      <c r="H12" s="11"/>
      <c r="I12" s="11"/>
      <c r="J12" s="25">
        <v>34</v>
      </c>
      <c r="K12" s="8" t="s">
        <v>13</v>
      </c>
      <c r="L12" s="30">
        <f>IFERROR(VLOOKUP(Tableau1[[#This Row],[DEVISE]],Listes!$A$1:$B$100,2,0)*Tableau1[[#This Row],[MONTANT TTC ]],"")</f>
        <v>34</v>
      </c>
      <c r="M12" s="12" t="s">
        <v>18</v>
      </c>
    </row>
    <row r="13" spans="1:15" x14ac:dyDescent="0.25">
      <c r="A13" s="7"/>
      <c r="B13" s="8"/>
      <c r="C13" s="8"/>
      <c r="D13" s="8"/>
      <c r="E13" s="9"/>
      <c r="F13" s="10"/>
      <c r="G13" s="9"/>
      <c r="H13" s="11"/>
      <c r="I13" s="11"/>
      <c r="J13" s="25">
        <v>18</v>
      </c>
      <c r="K13" s="8" t="s">
        <v>13</v>
      </c>
      <c r="L13" s="30">
        <f>IFERROR(VLOOKUP(Tableau1[[#This Row],[DEVISE]],Listes!$A$1:$B$100,2,0)*Tableau1[[#This Row],[MONTANT TTC ]],"")</f>
        <v>18</v>
      </c>
      <c r="M13" s="12" t="s">
        <v>17</v>
      </c>
    </row>
    <row r="14" spans="1:15" x14ac:dyDescent="0.25">
      <c r="A14" s="7"/>
      <c r="B14" s="8"/>
      <c r="C14" s="8"/>
      <c r="D14" s="8"/>
      <c r="E14" s="9"/>
      <c r="F14" s="10"/>
      <c r="G14" s="9"/>
      <c r="H14" s="11"/>
      <c r="I14" s="11"/>
      <c r="J14" s="25">
        <v>65</v>
      </c>
      <c r="K14" s="8" t="s">
        <v>14</v>
      </c>
      <c r="L14" s="30">
        <f>IFERROR(VLOOKUP(Tableau1[[#This Row],[DEVISE]],Listes!$A$1:$B$100,2,0)*Tableau1[[#This Row],[MONTANT TTC ]],"")</f>
        <v>58.207499999999996</v>
      </c>
      <c r="M14" s="12" t="s">
        <v>15</v>
      </c>
    </row>
    <row r="15" spans="1:15" x14ac:dyDescent="0.25">
      <c r="A15" s="7"/>
      <c r="B15" s="8"/>
      <c r="C15" s="8"/>
      <c r="D15" s="8"/>
      <c r="E15" s="9"/>
      <c r="F15" s="10"/>
      <c r="G15" s="9"/>
      <c r="H15" s="11"/>
      <c r="I15" s="11"/>
      <c r="J15" s="25"/>
      <c r="K15" s="8"/>
      <c r="L15" s="30" t="str">
        <f>IFERROR(VLOOKUP(Tableau1[[#This Row],[DEVISE]],Listes!$A$1:$B$100,2,0)*Tableau1[[#This Row],[MONTANT TTC ]],"")</f>
        <v/>
      </c>
      <c r="M15" s="13"/>
    </row>
    <row r="16" spans="1:15" x14ac:dyDescent="0.25">
      <c r="A16" s="7"/>
      <c r="B16" s="8"/>
      <c r="C16" s="8"/>
      <c r="D16" s="8"/>
      <c r="E16" s="9"/>
      <c r="F16" s="10"/>
      <c r="G16" s="9"/>
      <c r="H16" s="11"/>
      <c r="I16" s="11"/>
      <c r="J16" s="25"/>
      <c r="K16" s="8"/>
      <c r="L16" s="30" t="str">
        <f>IFERROR(VLOOKUP(Tableau1[[#This Row],[DEVISE]],Listes!$A$1:$B$100,2,0)*Tableau1[[#This Row],[MONTANT TTC ]],"")</f>
        <v/>
      </c>
      <c r="M16" s="13"/>
    </row>
    <row r="17" spans="1:13" x14ac:dyDescent="0.25">
      <c r="A17" s="7"/>
      <c r="B17" s="8"/>
      <c r="C17" s="8"/>
      <c r="D17" s="8"/>
      <c r="E17" s="9"/>
      <c r="F17" s="10"/>
      <c r="G17" s="9"/>
      <c r="H17" s="11"/>
      <c r="I17" s="11"/>
      <c r="J17" s="25"/>
      <c r="K17" s="8"/>
      <c r="L17" s="30" t="str">
        <f>IFERROR(VLOOKUP(Tableau1[[#This Row],[DEVISE]],Listes!$A$1:$B$100,2,0)*Tableau1[[#This Row],[MONTANT TTC ]],"")</f>
        <v/>
      </c>
      <c r="M17" s="12"/>
    </row>
    <row r="18" spans="1:13" x14ac:dyDescent="0.25">
      <c r="A18" s="7"/>
      <c r="B18" s="8"/>
      <c r="C18" s="8"/>
      <c r="D18" s="8"/>
      <c r="E18" s="9"/>
      <c r="F18" s="10"/>
      <c r="G18" s="9"/>
      <c r="H18" s="11"/>
      <c r="I18" s="11"/>
      <c r="J18" s="25"/>
      <c r="K18" s="8"/>
      <c r="L18" s="30" t="str">
        <f>IFERROR(VLOOKUP(Tableau1[[#This Row],[DEVISE]],Listes!$A$1:$B$100,2,0)*Tableau1[[#This Row],[MONTANT TTC ]],"")</f>
        <v/>
      </c>
      <c r="M18" s="12"/>
    </row>
    <row r="19" spans="1:13" x14ac:dyDescent="0.25">
      <c r="A19" s="7"/>
      <c r="B19" s="8"/>
      <c r="C19" s="8"/>
      <c r="D19" s="8"/>
      <c r="E19" s="9"/>
      <c r="F19" s="10"/>
      <c r="G19" s="9"/>
      <c r="H19" s="11"/>
      <c r="I19" s="11"/>
      <c r="J19" s="25"/>
      <c r="K19" s="8"/>
      <c r="L19" s="30" t="str">
        <f>IFERROR(VLOOKUP(Tableau1[[#This Row],[DEVISE]],Listes!$A$1:$B$100,2,0)*Tableau1[[#This Row],[MONTANT TTC ]],"")</f>
        <v/>
      </c>
      <c r="M19" s="12"/>
    </row>
    <row r="20" spans="1:13" x14ac:dyDescent="0.25">
      <c r="A20" s="7"/>
      <c r="B20" s="8"/>
      <c r="C20" s="8"/>
      <c r="D20" s="8"/>
      <c r="E20" s="9"/>
      <c r="F20" s="10"/>
      <c r="G20" s="9"/>
      <c r="H20" s="11"/>
      <c r="I20" s="11"/>
      <c r="J20" s="25"/>
      <c r="K20" s="8"/>
      <c r="L20" s="30" t="str">
        <f>IFERROR(VLOOKUP(Tableau1[[#This Row],[DEVISE]],Listes!$A$1:$B$100,2,0)*Tableau1[[#This Row],[MONTANT TTC ]],"")</f>
        <v/>
      </c>
      <c r="M20" s="12"/>
    </row>
    <row r="21" spans="1:13" x14ac:dyDescent="0.25">
      <c r="A21" s="7"/>
      <c r="B21" s="8"/>
      <c r="C21" s="8"/>
      <c r="D21" s="8"/>
      <c r="E21" s="9"/>
      <c r="F21" s="10"/>
      <c r="G21" s="9"/>
      <c r="H21" s="11"/>
      <c r="I21" s="11"/>
      <c r="J21" s="25"/>
      <c r="K21" s="8"/>
      <c r="L21" s="30" t="str">
        <f>IFERROR(VLOOKUP(Tableau1[[#This Row],[DEVISE]],Listes!$A$1:$B$100,2,0)*Tableau1[[#This Row],[MONTANT TTC ]],"")</f>
        <v/>
      </c>
      <c r="M21" s="12"/>
    </row>
    <row r="22" spans="1:13" x14ac:dyDescent="0.25">
      <c r="A22" s="7"/>
      <c r="B22" s="8"/>
      <c r="C22" s="8"/>
      <c r="D22" s="8"/>
      <c r="E22" s="9"/>
      <c r="F22" s="10"/>
      <c r="G22" s="14"/>
      <c r="H22" s="11"/>
      <c r="I22" s="11"/>
      <c r="J22" s="25"/>
      <c r="K22" s="8"/>
      <c r="L22" s="30" t="str">
        <f>IFERROR(VLOOKUP(Tableau1[[#This Row],[DEVISE]],Listes!$A$1:$B$100,2,0)*Tableau1[[#This Row],[MONTANT TTC ]],"")</f>
        <v/>
      </c>
      <c r="M22" s="12"/>
    </row>
    <row r="23" spans="1:13" x14ac:dyDescent="0.25">
      <c r="A23" s="7"/>
      <c r="B23" s="8"/>
      <c r="C23" s="8"/>
      <c r="D23" s="8"/>
      <c r="E23" s="9"/>
      <c r="F23" s="10"/>
      <c r="G23" s="14"/>
      <c r="H23" s="11"/>
      <c r="I23" s="11"/>
      <c r="J23" s="25"/>
      <c r="K23" s="8"/>
      <c r="L23" s="30" t="str">
        <f>IFERROR(VLOOKUP(Tableau1[[#This Row],[DEVISE]],Listes!$A$1:$B$100,2,0)*Tableau1[[#This Row],[MONTANT TTC ]],"")</f>
        <v/>
      </c>
      <c r="M23" s="12"/>
    </row>
    <row r="24" spans="1:13" x14ac:dyDescent="0.25">
      <c r="A24" s="7"/>
      <c r="B24" s="8"/>
      <c r="C24" s="8"/>
      <c r="D24" s="8"/>
      <c r="E24" s="9"/>
      <c r="F24" s="10"/>
      <c r="G24" s="9"/>
      <c r="H24" s="11"/>
      <c r="I24" s="11"/>
      <c r="J24" s="25"/>
      <c r="K24" s="8"/>
      <c r="L24" s="30" t="str">
        <f>IFERROR(VLOOKUP(Tableau1[[#This Row],[DEVISE]],Listes!$A$1:$B$100,2,0)*Tableau1[[#This Row],[MONTANT TTC ]],"")</f>
        <v/>
      </c>
      <c r="M24" s="12"/>
    </row>
    <row r="25" spans="1:13" x14ac:dyDescent="0.25">
      <c r="A25" s="7"/>
      <c r="B25" s="8"/>
      <c r="C25" s="8"/>
      <c r="D25" s="8"/>
      <c r="E25" s="9"/>
      <c r="F25" s="10"/>
      <c r="G25" s="9"/>
      <c r="H25" s="11"/>
      <c r="I25" s="11"/>
      <c r="J25" s="25"/>
      <c r="K25" s="8"/>
      <c r="L25" s="30" t="str">
        <f>IFERROR(VLOOKUP(Tableau1[[#This Row],[DEVISE]],Listes!$A$1:$B$100,2,0)*Tableau1[[#This Row],[MONTANT TTC ]],"")</f>
        <v/>
      </c>
      <c r="M25" s="12"/>
    </row>
    <row r="26" spans="1:13" x14ac:dyDescent="0.25">
      <c r="A26" s="7"/>
      <c r="B26" s="8"/>
      <c r="C26" s="8"/>
      <c r="D26" s="8"/>
      <c r="E26" s="9"/>
      <c r="F26" s="10"/>
      <c r="G26" s="9"/>
      <c r="H26" s="11"/>
      <c r="I26" s="11"/>
      <c r="J26" s="25"/>
      <c r="K26" s="8"/>
      <c r="L26" s="30" t="str">
        <f>IFERROR(VLOOKUP(Tableau1[[#This Row],[DEVISE]],Listes!$A$1:$B$100,2,0)*Tableau1[[#This Row],[MONTANT TTC ]],"")</f>
        <v/>
      </c>
      <c r="M26" s="12"/>
    </row>
    <row r="27" spans="1:13" x14ac:dyDescent="0.25">
      <c r="A27" s="7"/>
      <c r="B27" s="8"/>
      <c r="C27" s="8"/>
      <c r="D27" s="8"/>
      <c r="E27" s="9"/>
      <c r="F27" s="10"/>
      <c r="G27" s="9"/>
      <c r="H27" s="11"/>
      <c r="I27" s="11"/>
      <c r="J27" s="25"/>
      <c r="K27" s="8"/>
      <c r="L27" s="30" t="str">
        <f>IFERROR(VLOOKUP(Tableau1[[#This Row],[DEVISE]],Listes!$A$1:$B$100,2,0)*Tableau1[[#This Row],[MONTANT TTC ]],"")</f>
        <v/>
      </c>
      <c r="M27" s="12"/>
    </row>
    <row r="28" spans="1:13" x14ac:dyDescent="0.25">
      <c r="A28" s="7"/>
      <c r="B28" s="8"/>
      <c r="C28" s="8"/>
      <c r="D28" s="8"/>
      <c r="E28" s="9"/>
      <c r="F28" s="10"/>
      <c r="G28" s="9"/>
      <c r="H28" s="11"/>
      <c r="I28" s="11"/>
      <c r="J28" s="25"/>
      <c r="K28" s="8"/>
      <c r="L28" s="30" t="str">
        <f>IFERROR(VLOOKUP(Tableau1[[#This Row],[DEVISE]],Listes!$A$1:$B$100,2,0)*Tableau1[[#This Row],[MONTANT TTC ]],"")</f>
        <v/>
      </c>
      <c r="M28" s="12"/>
    </row>
    <row r="29" spans="1:13" x14ac:dyDescent="0.25">
      <c r="A29" s="7"/>
      <c r="B29" s="8"/>
      <c r="C29" s="8"/>
      <c r="D29" s="8"/>
      <c r="E29" s="9"/>
      <c r="F29" s="10"/>
      <c r="G29" s="9"/>
      <c r="H29" s="11"/>
      <c r="I29" s="11"/>
      <c r="J29" s="25"/>
      <c r="K29" s="8"/>
      <c r="L29" s="30" t="str">
        <f>IFERROR(VLOOKUP(Tableau1[[#This Row],[DEVISE]],Listes!$A$1:$B$100,2,0)*Tableau1[[#This Row],[MONTANT TTC ]],"")</f>
        <v/>
      </c>
      <c r="M29" s="12"/>
    </row>
    <row r="30" spans="1:13" x14ac:dyDescent="0.25">
      <c r="A30" s="7"/>
      <c r="B30" s="8"/>
      <c r="C30" s="8"/>
      <c r="D30" s="8"/>
      <c r="E30" s="9"/>
      <c r="F30" s="10"/>
      <c r="G30" s="9"/>
      <c r="H30" s="11"/>
      <c r="I30" s="11"/>
      <c r="J30" s="25"/>
      <c r="K30" s="8"/>
      <c r="L30" s="30" t="str">
        <f>IFERROR(VLOOKUP(Tableau1[[#This Row],[DEVISE]],Listes!$A$1:$B$100,2,0)*Tableau1[[#This Row],[MONTANT TTC ]],"")</f>
        <v/>
      </c>
      <c r="M30" s="12"/>
    </row>
    <row r="31" spans="1:13" x14ac:dyDescent="0.25">
      <c r="A31" s="7"/>
      <c r="B31" s="8"/>
      <c r="C31" s="8"/>
      <c r="D31" s="8"/>
      <c r="E31" s="9"/>
      <c r="F31" s="10"/>
      <c r="G31" s="14"/>
      <c r="H31" s="11"/>
      <c r="I31" s="11"/>
      <c r="J31" s="25"/>
      <c r="K31" s="8"/>
      <c r="L31" s="30" t="str">
        <f>IFERROR(VLOOKUP(Tableau1[[#This Row],[DEVISE]],Listes!$A$1:$B$100,2,0)*Tableau1[[#This Row],[MONTANT TTC ]],"")</f>
        <v/>
      </c>
      <c r="M31" s="12"/>
    </row>
    <row r="32" spans="1:13" x14ac:dyDescent="0.25">
      <c r="A32" s="7"/>
      <c r="B32" s="8"/>
      <c r="C32" s="8"/>
      <c r="D32" s="8"/>
      <c r="E32" s="9"/>
      <c r="F32" s="10"/>
      <c r="G32" s="14"/>
      <c r="H32" s="11"/>
      <c r="I32" s="11"/>
      <c r="J32" s="25"/>
      <c r="K32" s="8"/>
      <c r="L32" s="30" t="str">
        <f>IFERROR(VLOOKUP(Tableau1[[#This Row],[DEVISE]],Listes!$A$1:$B$100,2,0)*Tableau1[[#This Row],[MONTANT TTC ]],"")</f>
        <v/>
      </c>
      <c r="M32" s="12"/>
    </row>
    <row r="33" spans="1:13" x14ac:dyDescent="0.25">
      <c r="A33" s="7"/>
      <c r="B33" s="8"/>
      <c r="C33" s="8"/>
      <c r="D33" s="8"/>
      <c r="E33" s="9"/>
      <c r="F33" s="10"/>
      <c r="G33" s="9"/>
      <c r="H33" s="11"/>
      <c r="I33" s="11"/>
      <c r="J33" s="25"/>
      <c r="K33" s="8"/>
      <c r="L33" s="30" t="str">
        <f>IFERROR(VLOOKUP(Tableau1[[#This Row],[DEVISE]],Listes!$A$1:$B$100,2,0)*Tableau1[[#This Row],[MONTANT TTC ]],"")</f>
        <v/>
      </c>
      <c r="M33" s="12"/>
    </row>
    <row r="34" spans="1:13" x14ac:dyDescent="0.25">
      <c r="A34" s="7"/>
      <c r="B34" s="8"/>
      <c r="C34" s="8"/>
      <c r="D34" s="8"/>
      <c r="E34" s="9"/>
      <c r="F34" s="10"/>
      <c r="G34" s="9"/>
      <c r="H34" s="11"/>
      <c r="I34" s="11"/>
      <c r="J34" s="25"/>
      <c r="K34" s="8"/>
      <c r="L34" s="30" t="str">
        <f>IFERROR(VLOOKUP(Tableau1[[#This Row],[DEVISE]],Listes!$A$1:$B$100,2,0)*Tableau1[[#This Row],[MONTANT TTC ]],"")</f>
        <v/>
      </c>
      <c r="M34" s="12"/>
    </row>
    <row r="35" spans="1:13" x14ac:dyDescent="0.25">
      <c r="A35" s="7"/>
      <c r="B35" s="8"/>
      <c r="C35" s="8"/>
      <c r="D35" s="8"/>
      <c r="E35" s="9"/>
      <c r="F35" s="10"/>
      <c r="G35" s="9"/>
      <c r="H35" s="11"/>
      <c r="I35" s="11"/>
      <c r="J35" s="25"/>
      <c r="K35" s="8"/>
      <c r="L35" s="30" t="str">
        <f>IFERROR(VLOOKUP(Tableau1[[#This Row],[DEVISE]],Listes!$A$1:$B$100,2,0)*Tableau1[[#This Row],[MONTANT TTC ]],"")</f>
        <v/>
      </c>
      <c r="M35" s="12"/>
    </row>
    <row r="36" spans="1:13" x14ac:dyDescent="0.25">
      <c r="A36" s="15"/>
      <c r="B36" s="16"/>
      <c r="C36" s="16"/>
      <c r="D36" s="16"/>
      <c r="E36" s="17"/>
      <c r="F36" s="18"/>
      <c r="G36" s="17"/>
      <c r="H36" s="19"/>
      <c r="I36" s="19"/>
      <c r="J36" s="26"/>
      <c r="K36" s="16"/>
      <c r="L36" s="31" t="str">
        <f>IFERROR(VLOOKUP(Tableau1[[#This Row],[DEVISE]],Listes!$A$1:$B$100,2,0)*Tableau1[[#This Row],[MONTANT TTC ]],"")</f>
        <v/>
      </c>
      <c r="M36" s="20"/>
    </row>
    <row r="37" spans="1:13" x14ac:dyDescent="0.25">
      <c r="M37" s="2"/>
    </row>
    <row r="38" spans="1:13" x14ac:dyDescent="0.25">
      <c r="G38" s="3"/>
      <c r="J38" s="28"/>
      <c r="K38" s="3"/>
      <c r="L38" s="3"/>
      <c r="M38" s="3"/>
    </row>
    <row r="39" spans="1:13" x14ac:dyDescent="0.25">
      <c r="L39" s="39" t="s">
        <v>26</v>
      </c>
      <c r="M39" s="39"/>
    </row>
    <row r="40" spans="1:13" x14ac:dyDescent="0.25">
      <c r="L40" s="40">
        <f>SUMIF(Tableau1[MOYEN],"Espèce",Tableau1[TTC EUR])+SUMIF(Tableau1[MOYEN],"CB Perso",Tableau1[TTC EUR])</f>
        <v>172.81849999999997</v>
      </c>
      <c r="M40" s="41" t="s">
        <v>13</v>
      </c>
    </row>
    <row r="41" spans="1:13" x14ac:dyDescent="0.25">
      <c r="J41" s="28"/>
      <c r="K41" s="3"/>
      <c r="L41" s="3"/>
      <c r="M41" s="3"/>
    </row>
  </sheetData>
  <mergeCells count="3">
    <mergeCell ref="A1:M1"/>
    <mergeCell ref="A2:M2"/>
    <mergeCell ref="L39:M39"/>
  </mergeCells>
  <dataValidations count="4">
    <dataValidation type="decimal" operator="equal" allowBlank="1" showInputMessage="1" showErrorMessage="1" errorTitle="Montant incorrect" error="TTC = HT + TVA" sqref="J4:J30 J32:J36">
      <formula1>H4+I4</formula1>
    </dataValidation>
    <dataValidation type="decimal" operator="equal" allowBlank="1" showInputMessage="1" showErrorMessage="1" errorTitle="Montant incorrect" error="TVA = TTC - HT" sqref="I4:I30 I32:I36">
      <formula1>J4-H4</formula1>
    </dataValidation>
    <dataValidation type="decimal" operator="equal" allowBlank="1" showInputMessage="1" showErrorMessage="1" errorTitle="Montant incorrect" error="HT = TTC - TVA" sqref="H4:H30 H32:H36">
      <formula1>J4-I4</formula1>
    </dataValidation>
    <dataValidation type="list" allowBlank="1" showInputMessage="1" showErrorMessage="1" sqref="F4:F30 F32:F36">
      <formula1>choix_binaire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Listes!$A$1:$A$2</xm:f>
          </x14:formula1>
          <xm:sqref>K4:K36</xm:sqref>
        </x14:dataValidation>
        <x14:dataValidation type="list" allowBlank="1" showInputMessage="1" showErrorMessage="1">
          <x14:formula1>
            <xm:f>Listes!$C$1:$C$5</xm:f>
          </x14:formula1>
          <xm:sqref>M4:M36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E8" sqref="E8"/>
    </sheetView>
  </sheetViews>
  <sheetFormatPr baseColWidth="10" defaultRowHeight="15.75" x14ac:dyDescent="0.25"/>
  <cols>
    <col min="2" max="2" width="11" style="29"/>
  </cols>
  <sheetData>
    <row r="1" spans="1:3" x14ac:dyDescent="0.25">
      <c r="A1" t="s">
        <v>14</v>
      </c>
      <c r="B1" s="38">
        <v>0.89549999999999996</v>
      </c>
      <c r="C1" t="s">
        <v>15</v>
      </c>
    </row>
    <row r="2" spans="1:3" x14ac:dyDescent="0.25">
      <c r="A2" t="s">
        <v>13</v>
      </c>
      <c r="B2" s="38">
        <v>1</v>
      </c>
      <c r="C2" t="s">
        <v>16</v>
      </c>
    </row>
    <row r="3" spans="1:3" x14ac:dyDescent="0.25">
      <c r="C3" t="s">
        <v>17</v>
      </c>
    </row>
    <row r="4" spans="1:3" x14ac:dyDescent="0.25">
      <c r="C4" t="s">
        <v>18</v>
      </c>
    </row>
    <row r="5" spans="1:3" x14ac:dyDescent="0.25">
      <c r="C5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6"/>
  <sheetViews>
    <sheetView workbookViewId="0">
      <selection activeCell="A34" sqref="A34"/>
    </sheetView>
  </sheetViews>
  <sheetFormatPr baseColWidth="10" defaultRowHeight="15.75" x14ac:dyDescent="0.25"/>
  <cols>
    <col min="1" max="1" width="19.75" bestFit="1" customWidth="1"/>
    <col min="2" max="2" width="23.75" customWidth="1"/>
    <col min="3" max="3" width="17.375" customWidth="1"/>
  </cols>
  <sheetData>
    <row r="1" spans="1:3" x14ac:dyDescent="0.25">
      <c r="A1" s="21" t="s">
        <v>12</v>
      </c>
      <c r="B1" t="s">
        <v>24</v>
      </c>
    </row>
    <row r="3" spans="1:3" x14ac:dyDescent="0.25">
      <c r="A3" s="21" t="s">
        <v>21</v>
      </c>
      <c r="B3" t="s">
        <v>23</v>
      </c>
      <c r="C3" t="s">
        <v>27</v>
      </c>
    </row>
    <row r="4" spans="1:3" x14ac:dyDescent="0.25">
      <c r="A4" s="22" t="s">
        <v>13</v>
      </c>
      <c r="B4" s="23">
        <v>77</v>
      </c>
      <c r="C4" s="23">
        <v>77</v>
      </c>
    </row>
    <row r="5" spans="1:3" x14ac:dyDescent="0.25">
      <c r="A5" s="22" t="s">
        <v>14</v>
      </c>
      <c r="B5" s="23">
        <v>107</v>
      </c>
      <c r="C5" s="23">
        <v>95.8185</v>
      </c>
    </row>
    <row r="6" spans="1:3" x14ac:dyDescent="0.25">
      <c r="A6" s="22" t="s">
        <v>22</v>
      </c>
      <c r="B6" s="23">
        <v>184</v>
      </c>
      <c r="C6" s="23">
        <v>172.8185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Listes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Amaqdouf</dc:creator>
  <cp:lastModifiedBy>Pierre LEVRARD</cp:lastModifiedBy>
  <dcterms:created xsi:type="dcterms:W3CDTF">2019-05-21T14:14:16Z</dcterms:created>
  <dcterms:modified xsi:type="dcterms:W3CDTF">2019-05-21T14:49:40Z</dcterms:modified>
</cp:coreProperties>
</file>