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8400"/>
  </bookViews>
  <sheets>
    <sheet name="Feuil1" sheetId="1" r:id="rId1"/>
  </sheets>
  <definedNames>
    <definedName name="_xlnm._FilterDatabase" localSheetId="0" hidden="1">Feuil1!$B$4:$J$11</definedName>
    <definedName name="_xlnm.Print_Area" localSheetId="0">Feuil1!$B$4:$J$8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F5" i="1" s="1"/>
  <c r="J6" i="1"/>
  <c r="J7" i="1"/>
  <c r="J8" i="1"/>
  <c r="J9" i="1"/>
  <c r="J10" i="1"/>
  <c r="J11" i="1"/>
  <c r="I5" i="1"/>
  <c r="I6" i="1"/>
  <c r="I7" i="1"/>
  <c r="I8" i="1"/>
  <c r="I9" i="1"/>
  <c r="I10" i="1"/>
  <c r="I11" i="1"/>
  <c r="H6" i="1"/>
  <c r="H7" i="1"/>
  <c r="H8" i="1"/>
  <c r="H9" i="1"/>
  <c r="H10" i="1"/>
  <c r="H11" i="1"/>
  <c r="H5" i="1"/>
  <c r="F8" i="1" l="1"/>
  <c r="F9" i="1"/>
  <c r="F7" i="1"/>
  <c r="F6" i="1"/>
  <c r="F10" i="1"/>
  <c r="F11" i="1"/>
</calcChain>
</file>

<file path=xl/sharedStrings.xml><?xml version="1.0" encoding="utf-8"?>
<sst xmlns="http://schemas.openxmlformats.org/spreadsheetml/2006/main" count="23" uniqueCount="16">
  <si>
    <t>NOM</t>
  </si>
  <si>
    <t>Date d'embauche</t>
  </si>
  <si>
    <t>ETAM</t>
  </si>
  <si>
    <t>cadre/etam</t>
  </si>
  <si>
    <t>CADRE</t>
  </si>
  <si>
    <t>Salaire Brut Men
2018</t>
  </si>
  <si>
    <t>Salaire Brut An
2018</t>
  </si>
  <si>
    <t>Bourron</t>
  </si>
  <si>
    <t>Dupuy</t>
  </si>
  <si>
    <t>Salavas</t>
  </si>
  <si>
    <t>Virros</t>
  </si>
  <si>
    <t>Tsamba</t>
  </si>
  <si>
    <t>Noyes</t>
  </si>
  <si>
    <t>Perret</t>
  </si>
  <si>
    <t>Salaire d'embauche</t>
  </si>
  <si>
    <t>Ancienneté (années)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</si>
</sst>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\ &quot;€&quot;"/>
    <numFmt numFmtId="167" formatCode="0.0"/>
  </numFmts>
  <fonts count="3" x14ac:knownFonts="1">
    <font>
      <sz val="10"/>
      <color theme="1" tint="4.9989318521683403E-2"/>
      <name val="Calibri"/>
      <family val="1"/>
      <scheme val="minor"/>
    </font>
    <font>
      <b/>
      <sz val="10"/>
      <color theme="0"/>
      <name val="Century Gothic"/>
      <family val="1"/>
    </font>
    <font>
      <sz val="10"/>
      <color theme="1" tint="4.9989318521683403E-2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21">
    <xf numFmtId="0" fontId="0" fillId="0" borderId="0" xfId="0">
      <alignment vertical="center"/>
    </xf>
    <xf numFmtId="0" fontId="0" fillId="0" borderId="0" xfId="0" applyAlignment="1">
      <alignment vertical="center"/>
    </xf>
    <xf numFmtId="0" fontId="0" fillId="0" borderId="0" xfId="0" applyNumberFormat="1" applyAlignment="1" applyProtection="1">
      <alignment vertical="center"/>
      <protection locked="0"/>
    </xf>
    <xf numFmtId="0" fontId="2" fillId="0" borderId="0" xfId="0" applyFont="1" applyAlignment="1">
      <alignment vertical="center"/>
    </xf>
    <xf numFmtId="164" fontId="2" fillId="3" borderId="1" xfId="0" applyNumberFormat="1" applyFont="1" applyFill="1" applyBorder="1" applyAlignment="1">
      <alignment horizontal="center" vertical="center"/>
    </xf>
    <xf numFmtId="6" fontId="2" fillId="3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left" vertical="center" indent="1"/>
    </xf>
    <xf numFmtId="14" fontId="2" fillId="4" borderId="1" xfId="0" applyNumberFormat="1" applyFont="1" applyFill="1" applyBorder="1" applyAlignment="1">
      <alignment horizontal="left" vertical="center" indent="1"/>
    </xf>
    <xf numFmtId="14" fontId="2" fillId="4" borderId="1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left" vertical="center" indent="1"/>
    </xf>
    <xf numFmtId="167" fontId="2" fillId="4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3" xfId="0" applyFont="1" applyFill="1" applyBorder="1" applyAlignment="1">
      <alignment horizontal="left" vertical="center" indent="1"/>
    </xf>
    <xf numFmtId="14" fontId="2" fillId="4" borderId="3" xfId="0" applyNumberFormat="1" applyFont="1" applyFill="1" applyBorder="1" applyAlignment="1">
      <alignment horizontal="center" vertical="center"/>
    </xf>
    <xf numFmtId="167" fontId="2" fillId="4" borderId="3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left" vertical="center" indent="1"/>
    </xf>
    <xf numFmtId="6" fontId="2" fillId="3" borderId="3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none"/>
      </font>
      <numFmt numFmtId="167" formatCode="0.0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none"/>
      </font>
      <numFmt numFmtId="164" formatCode="#,##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none"/>
      </font>
      <numFmt numFmtId="164" formatCode="#,##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none"/>
      </font>
      <numFmt numFmtId="164" formatCode="#,##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none"/>
      </font>
      <numFmt numFmtId="164" formatCode="#,##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none"/>
      </font>
      <numFmt numFmtId="10" formatCode="#,##0\ &quot;€&quot;;[Red]\-#,##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none"/>
      </font>
      <numFmt numFmtId="0" formatCode="General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none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9921062992125987"/>
          <c:y val="5.1400554097404488E-2"/>
          <c:w val="0.73965638670166234"/>
          <c:h val="0.78632327209098862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Feuil1!$I$4</c:f>
              <c:strCache>
                <c:ptCount val="1"/>
                <c:pt idx="0">
                  <c:v>CADRE</c:v>
                </c:pt>
              </c:strCache>
            </c:strRef>
          </c:tx>
          <c:spPr>
            <a:ln w="19050">
              <a:noFill/>
            </a:ln>
          </c:spPr>
          <c:trendline>
            <c:spPr>
              <a:ln>
                <a:solidFill>
                  <a:schemeClr val="accent1"/>
                </a:solidFill>
              </a:ln>
            </c:spPr>
            <c:trendlineType val="linear"/>
            <c:dispRSqr val="1"/>
            <c:dispEq val="1"/>
            <c:trendlineLbl>
              <c:layout>
                <c:manualLayout>
                  <c:x val="-1.5797462817147858E-2"/>
                  <c:y val="-0.12845180810731993"/>
                </c:manualLayout>
              </c:layout>
              <c:numFmt formatCode="General" sourceLinked="0"/>
              <c:txPr>
                <a:bodyPr/>
                <a:lstStyle/>
                <a:p>
                  <a:pPr>
                    <a:defRPr>
                      <a:solidFill>
                        <a:schemeClr val="accent1"/>
                      </a:solidFill>
                    </a:defRPr>
                  </a:pPr>
                  <a:endParaRPr lang="fr-FR"/>
                </a:p>
              </c:txPr>
            </c:trendlineLbl>
          </c:trendline>
          <c:xVal>
            <c:numRef>
              <c:f>Feuil1!$H$5:$H$11</c:f>
              <c:numCache>
                <c:formatCode>0.0</c:formatCode>
                <c:ptCount val="7"/>
                <c:pt idx="0">
                  <c:v>3.463013698630137</c:v>
                </c:pt>
                <c:pt idx="1">
                  <c:v>3.6273972602739728</c:v>
                </c:pt>
                <c:pt idx="2">
                  <c:v>1.9397260273972603</c:v>
                </c:pt>
                <c:pt idx="3">
                  <c:v>0.78904109589041094</c:v>
                </c:pt>
                <c:pt idx="4">
                  <c:v>3.463013698630137</c:v>
                </c:pt>
                <c:pt idx="5">
                  <c:v>0.27671232876712326</c:v>
                </c:pt>
                <c:pt idx="6">
                  <c:v>0.28219178082191781</c:v>
                </c:pt>
              </c:numCache>
            </c:numRef>
          </c:xVal>
          <c:yVal>
            <c:numRef>
              <c:f>Feuil1!$I$5:$I$11</c:f>
              <c:numCache>
                <c:formatCode>#,##0\ "€"</c:formatCode>
                <c:ptCount val="7"/>
                <c:pt idx="0">
                  <c:v>34800</c:v>
                </c:pt>
                <c:pt idx="1">
                  <c:v>36360</c:v>
                </c:pt>
                <c:pt idx="2">
                  <c:v>#N/A</c:v>
                </c:pt>
                <c:pt idx="3">
                  <c:v>34680</c:v>
                </c:pt>
                <c:pt idx="4">
                  <c:v>#N/A</c:v>
                </c:pt>
                <c:pt idx="5">
                  <c:v>55008</c:v>
                </c:pt>
                <c:pt idx="6">
                  <c:v>#N/A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Feuil1!$J$4</c:f>
              <c:strCache>
                <c:ptCount val="1"/>
                <c:pt idx="0">
                  <c:v>ETAM</c:v>
                </c:pt>
              </c:strCache>
            </c:strRef>
          </c:tx>
          <c:spPr>
            <a:ln w="19050">
              <a:noFill/>
            </a:ln>
          </c:spPr>
          <c:trendline>
            <c:spPr>
              <a:ln>
                <a:solidFill>
                  <a:schemeClr val="accent2"/>
                </a:solidFill>
              </a:ln>
            </c:spPr>
            <c:trendlineType val="linear"/>
            <c:dispRSqr val="1"/>
            <c:dispEq val="1"/>
            <c:trendlineLbl>
              <c:layout>
                <c:manualLayout>
                  <c:x val="2.743853893263342E-2"/>
                  <c:y val="8.491652085156022E-2"/>
                </c:manualLayout>
              </c:layout>
              <c:numFmt formatCode="General" sourceLinked="0"/>
              <c:txPr>
                <a:bodyPr/>
                <a:lstStyle/>
                <a:p>
                  <a:pPr>
                    <a:defRPr>
                      <a:solidFill>
                        <a:schemeClr val="accent2"/>
                      </a:solidFill>
                    </a:defRPr>
                  </a:pPr>
                  <a:endParaRPr lang="fr-FR"/>
                </a:p>
              </c:txPr>
            </c:trendlineLbl>
          </c:trendline>
          <c:xVal>
            <c:numRef>
              <c:f>Feuil1!$H$5:$H$11</c:f>
              <c:numCache>
                <c:formatCode>0.0</c:formatCode>
                <c:ptCount val="7"/>
                <c:pt idx="0">
                  <c:v>3.463013698630137</c:v>
                </c:pt>
                <c:pt idx="1">
                  <c:v>3.6273972602739728</c:v>
                </c:pt>
                <c:pt idx="2">
                  <c:v>1.9397260273972603</c:v>
                </c:pt>
                <c:pt idx="3">
                  <c:v>0.78904109589041094</c:v>
                </c:pt>
                <c:pt idx="4">
                  <c:v>3.463013698630137</c:v>
                </c:pt>
                <c:pt idx="5">
                  <c:v>0.27671232876712326</c:v>
                </c:pt>
                <c:pt idx="6">
                  <c:v>0.28219178082191781</c:v>
                </c:pt>
              </c:numCache>
            </c:numRef>
          </c:xVal>
          <c:yVal>
            <c:numRef>
              <c:f>Feuil1!$J$5:$J$11</c:f>
              <c:numCache>
                <c:formatCode>#,##0\ "€"</c:formatCode>
                <c:ptCount val="7"/>
                <c:pt idx="0">
                  <c:v>#N/A</c:v>
                </c:pt>
                <c:pt idx="1">
                  <c:v>#N/A</c:v>
                </c:pt>
                <c:pt idx="2">
                  <c:v>28992</c:v>
                </c:pt>
                <c:pt idx="3">
                  <c:v>#N/A</c:v>
                </c:pt>
                <c:pt idx="4">
                  <c:v>33900</c:v>
                </c:pt>
                <c:pt idx="5">
                  <c:v>#N/A</c:v>
                </c:pt>
                <c:pt idx="6">
                  <c:v>42900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0866496"/>
        <c:axId val="630865920"/>
      </c:scatterChart>
      <c:valAx>
        <c:axId val="63086649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Anciennté</a:t>
                </a:r>
                <a:r>
                  <a:rPr lang="fr-FR" baseline="0"/>
                  <a:t> (années)</a:t>
                </a:r>
                <a:endParaRPr lang="fr-FR"/>
              </a:p>
            </c:rich>
          </c:tx>
          <c:layout/>
          <c:overlay val="0"/>
        </c:title>
        <c:numFmt formatCode="0.0" sourceLinked="1"/>
        <c:majorTickMark val="out"/>
        <c:minorTickMark val="none"/>
        <c:tickLblPos val="nextTo"/>
        <c:crossAx val="630865920"/>
        <c:crosses val="autoZero"/>
        <c:crossBetween val="midCat"/>
      </c:valAx>
      <c:valAx>
        <c:axId val="630865920"/>
        <c:scaling>
          <c:orientation val="minMax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Salaire annuel brut</a:t>
                </a:r>
              </a:p>
            </c:rich>
          </c:tx>
          <c:layout>
            <c:manualLayout>
              <c:xMode val="edge"/>
              <c:yMode val="edge"/>
              <c:x val="2.1652668416447945E-2"/>
              <c:y val="0.24343941382327208"/>
            </c:manualLayout>
          </c:layout>
          <c:overlay val="0"/>
        </c:title>
        <c:numFmt formatCode="#,##0\ &quot;€&quot;" sourceLinked="1"/>
        <c:majorTickMark val="out"/>
        <c:minorTickMark val="none"/>
        <c:tickLblPos val="nextTo"/>
        <c:crossAx val="630866496"/>
        <c:crosses val="autoZero"/>
        <c:crossBetween val="midCat"/>
      </c:valAx>
    </c:plotArea>
    <c:legend>
      <c:legendPos val="r"/>
      <c:legendEntry>
        <c:idx val="2"/>
        <c:delete val="1"/>
      </c:legendEntry>
      <c:legendEntry>
        <c:idx val="3"/>
        <c:delete val="1"/>
      </c:legendEntry>
      <c:layout>
        <c:manualLayout>
          <c:xMode val="edge"/>
          <c:yMode val="edge"/>
          <c:x val="0.21197112860892386"/>
          <c:y val="0.63831291921843103"/>
          <c:w val="0.1237904636920385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12</xdr:row>
      <xdr:rowOff>142881</xdr:rowOff>
    </xdr:from>
    <xdr:to>
      <xdr:col>6</xdr:col>
      <xdr:colOff>952500</xdr:colOff>
      <xdr:row>29</xdr:row>
      <xdr:rowOff>133356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4:J11" totalsRowShown="0" dataDxfId="4" tableBorderDxfId="10">
  <autoFilter ref="B4:J11"/>
  <tableColumns count="9">
    <tableColumn id="1" name="NOM" dataDxfId="9"/>
    <tableColumn id="2" name="Date d'embauche" dataDxfId="8"/>
    <tableColumn id="4" name="cadre/etam" dataDxfId="7"/>
    <tableColumn id="5" name="Salaire d'embauche" dataDxfId="6"/>
    <tableColumn id="6" name="Salaire Brut Men_x000a_2018" dataDxfId="5">
      <calculatedColumnFormula>J5/12</calculatedColumnFormula>
    </tableColumn>
    <tableColumn id="8" name="Salaire Brut An_x000a_2018" dataDxfId="3"/>
    <tableColumn id="3" name="Ancienneté (années)" dataDxfId="0">
      <calculatedColumnFormula>(TODAY()-C5)/365</calculatedColumnFormula>
    </tableColumn>
    <tableColumn id="9" name="CADRE" dataDxfId="2">
      <calculatedColumnFormula>IF(Tableau1[[#This Row],[cadre/etam]]=Tableau1[[#Headers],[CADRE]],Tableau1[[#This Row],[Salaire Brut An
2018]],NA())</calculatedColumnFormula>
    </tableColumn>
    <tableColumn id="7" name="ETAM" dataDxfId="1">
      <calculatedColumnFormula>IF(Tableau1[[#This Row],[cadre/etam]]=Tableau1[[#Headers],[ETAM]],Tableau1[[#This Row],[Salaire Brut An
2018]],NA())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J11"/>
  <sheetViews>
    <sheetView tabSelected="1" zoomScaleNormal="100" workbookViewId="0">
      <pane xSplit="2" ySplit="4" topLeftCell="C5" activePane="bottomRight" state="frozen"/>
      <selection pane="topRight" activeCell="C1" sqref="C1"/>
      <selection pane="bottomLeft" activeCell="A6" sqref="A6"/>
      <selection pane="bottomRight" activeCell="H24" sqref="H24"/>
    </sheetView>
  </sheetViews>
  <sheetFormatPr baseColWidth="10" defaultColWidth="11.42578125" defaultRowHeight="12.75" x14ac:dyDescent="0.2"/>
  <cols>
    <col min="1" max="1" width="2.85546875" style="1" customWidth="1"/>
    <col min="2" max="2" width="15.42578125" style="1" customWidth="1"/>
    <col min="3" max="3" width="19.7109375" style="1" customWidth="1"/>
    <col min="4" max="4" width="18.85546875" style="1" customWidth="1"/>
    <col min="5" max="5" width="16" style="1" bestFit="1" customWidth="1"/>
    <col min="6" max="6" width="22" style="1" customWidth="1"/>
    <col min="7" max="9" width="19.7109375" style="1" customWidth="1"/>
    <col min="10" max="10" width="18.5703125" style="2" bestFit="1" customWidth="1"/>
    <col min="11" max="22" width="8.85546875" style="1"/>
    <col min="23" max="16384" width="11.42578125" style="1"/>
  </cols>
  <sheetData>
    <row r="4" spans="2:10" ht="25.5" x14ac:dyDescent="0.2">
      <c r="B4" s="11" t="s">
        <v>0</v>
      </c>
      <c r="C4" s="12" t="s">
        <v>1</v>
      </c>
      <c r="D4" s="12" t="s">
        <v>3</v>
      </c>
      <c r="E4" s="13" t="s">
        <v>14</v>
      </c>
      <c r="F4" s="13" t="s">
        <v>5</v>
      </c>
      <c r="G4" s="14" t="s">
        <v>6</v>
      </c>
      <c r="H4" s="12" t="s">
        <v>15</v>
      </c>
      <c r="I4" s="13" t="s">
        <v>4</v>
      </c>
      <c r="J4" s="14" t="s">
        <v>2</v>
      </c>
    </row>
    <row r="5" spans="2:10" s="3" customFormat="1" ht="13.5" x14ac:dyDescent="0.2">
      <c r="B5" s="6" t="s">
        <v>7</v>
      </c>
      <c r="C5" s="8">
        <v>42125</v>
      </c>
      <c r="D5" s="9" t="s">
        <v>4</v>
      </c>
      <c r="E5" s="5">
        <v>2900</v>
      </c>
      <c r="F5" s="4" t="e">
        <f t="shared" ref="F5:F11" si="0">J5/12</f>
        <v>#N/A</v>
      </c>
      <c r="G5" s="4">
        <v>34800</v>
      </c>
      <c r="H5" s="10">
        <f ca="1">(TODAY()-C5)/365</f>
        <v>3.463013698630137</v>
      </c>
      <c r="I5" s="4">
        <f>IF(Tableau1[[#This Row],[cadre/etam]]=Tableau1[[#Headers],[CADRE]],Tableau1[[#This Row],[Salaire Brut An
2018]],NA())</f>
        <v>34800</v>
      </c>
      <c r="J5" s="4" t="e">
        <f>IF(Tableau1[[#This Row],[cadre/etam]]=Tableau1[[#Headers],[ETAM]],Tableau1[[#This Row],[Salaire Brut An
2018]],NA())</f>
        <v>#N/A</v>
      </c>
    </row>
    <row r="6" spans="2:10" s="3" customFormat="1" ht="13.5" x14ac:dyDescent="0.2">
      <c r="B6" s="6" t="s">
        <v>8</v>
      </c>
      <c r="C6" s="8">
        <v>42065</v>
      </c>
      <c r="D6" s="9" t="s">
        <v>4</v>
      </c>
      <c r="E6" s="5">
        <v>2815</v>
      </c>
      <c r="F6" s="4" t="e">
        <f t="shared" si="0"/>
        <v>#N/A</v>
      </c>
      <c r="G6" s="4">
        <v>36360</v>
      </c>
      <c r="H6" s="10">
        <f ca="1">(TODAY()-C6)/365</f>
        <v>3.6273972602739728</v>
      </c>
      <c r="I6" s="4">
        <f>IF(Tableau1[[#This Row],[cadre/etam]]=Tableau1[[#Headers],[CADRE]],Tableau1[[#This Row],[Salaire Brut An
2018]],NA())</f>
        <v>36360</v>
      </c>
      <c r="J6" s="4" t="e">
        <f>IF(Tableau1[[#This Row],[cadre/etam]]=Tableau1[[#Headers],[ETAM]],Tableau1[[#This Row],[Salaire Brut An
2018]],NA())</f>
        <v>#N/A</v>
      </c>
    </row>
    <row r="7" spans="2:10" s="3" customFormat="1" ht="13.5" x14ac:dyDescent="0.2">
      <c r="B7" s="6" t="s">
        <v>9</v>
      </c>
      <c r="C7" s="8">
        <v>42681</v>
      </c>
      <c r="D7" s="9" t="s">
        <v>2</v>
      </c>
      <c r="E7" s="5">
        <v>2416</v>
      </c>
      <c r="F7" s="4">
        <f t="shared" si="0"/>
        <v>2416</v>
      </c>
      <c r="G7" s="4">
        <v>28992</v>
      </c>
      <c r="H7" s="10">
        <f ca="1">(TODAY()-C7)/365</f>
        <v>1.9397260273972603</v>
      </c>
      <c r="I7" s="4" t="e">
        <f>IF(Tableau1[[#This Row],[cadre/etam]]=Tableau1[[#Headers],[CADRE]],Tableau1[[#This Row],[Salaire Brut An
2018]],NA())</f>
        <v>#N/A</v>
      </c>
      <c r="J7" s="4">
        <f>IF(Tableau1[[#This Row],[cadre/etam]]=Tableau1[[#Headers],[ETAM]],Tableau1[[#This Row],[Salaire Brut An
2018]],NA())</f>
        <v>28992</v>
      </c>
    </row>
    <row r="8" spans="2:10" s="3" customFormat="1" ht="13.5" x14ac:dyDescent="0.2">
      <c r="B8" s="6" t="s">
        <v>10</v>
      </c>
      <c r="C8" s="8">
        <v>43101</v>
      </c>
      <c r="D8" s="9" t="s">
        <v>4</v>
      </c>
      <c r="E8" s="4">
        <v>2775</v>
      </c>
      <c r="F8" s="4" t="e">
        <f t="shared" si="0"/>
        <v>#N/A</v>
      </c>
      <c r="G8" s="4">
        <v>34680</v>
      </c>
      <c r="H8" s="10">
        <f ca="1">(TODAY()-C8)/365</f>
        <v>0.78904109589041094</v>
      </c>
      <c r="I8" s="4">
        <f>IF(Tableau1[[#This Row],[cadre/etam]]=Tableau1[[#Headers],[CADRE]],Tableau1[[#This Row],[Salaire Brut An
2018]],NA())</f>
        <v>34680</v>
      </c>
      <c r="J8" s="4" t="e">
        <f>IF(Tableau1[[#This Row],[cadre/etam]]=Tableau1[[#Headers],[ETAM]],Tableau1[[#This Row],[Salaire Brut An
2018]],NA())</f>
        <v>#N/A</v>
      </c>
    </row>
    <row r="9" spans="2:10" s="3" customFormat="1" ht="13.5" x14ac:dyDescent="0.2">
      <c r="B9" s="6" t="s">
        <v>11</v>
      </c>
      <c r="C9" s="8">
        <v>42125</v>
      </c>
      <c r="D9" s="7" t="s">
        <v>2</v>
      </c>
      <c r="E9" s="4">
        <v>2825</v>
      </c>
      <c r="F9" s="4">
        <f t="shared" si="0"/>
        <v>2825</v>
      </c>
      <c r="G9" s="4">
        <v>33900</v>
      </c>
      <c r="H9" s="10">
        <f ca="1">(TODAY()-C9)/365</f>
        <v>3.463013698630137</v>
      </c>
      <c r="I9" s="4" t="e">
        <f>IF(Tableau1[[#This Row],[cadre/etam]]=Tableau1[[#Headers],[CADRE]],Tableau1[[#This Row],[Salaire Brut An
2018]],NA())</f>
        <v>#N/A</v>
      </c>
      <c r="J9" s="4">
        <f>IF(Tableau1[[#This Row],[cadre/etam]]=Tableau1[[#Headers],[ETAM]],Tableau1[[#This Row],[Salaire Brut An
2018]],NA())</f>
        <v>33900</v>
      </c>
    </row>
    <row r="10" spans="2:10" s="3" customFormat="1" ht="13.5" x14ac:dyDescent="0.2">
      <c r="B10" s="6" t="s">
        <v>12</v>
      </c>
      <c r="C10" s="8">
        <v>43288</v>
      </c>
      <c r="D10" s="9" t="s">
        <v>4</v>
      </c>
      <c r="E10" s="5">
        <v>4334</v>
      </c>
      <c r="F10" s="4" t="e">
        <f t="shared" si="0"/>
        <v>#N/A</v>
      </c>
      <c r="G10" s="4">
        <v>55008</v>
      </c>
      <c r="H10" s="10">
        <f ca="1">(TODAY()-C10)/365</f>
        <v>0.27671232876712326</v>
      </c>
      <c r="I10" s="4">
        <f>IF(Tableau1[[#This Row],[cadre/etam]]=Tableau1[[#Headers],[CADRE]],Tableau1[[#This Row],[Salaire Brut An
2018]],NA())</f>
        <v>55008</v>
      </c>
      <c r="J10" s="4" t="e">
        <f>IF(Tableau1[[#This Row],[cadre/etam]]=Tableau1[[#Headers],[ETAM]],Tableau1[[#This Row],[Salaire Brut An
2018]],NA())</f>
        <v>#N/A</v>
      </c>
    </row>
    <row r="11" spans="2:10" s="3" customFormat="1" ht="13.5" x14ac:dyDescent="0.2">
      <c r="B11" s="15" t="s">
        <v>13</v>
      </c>
      <c r="C11" s="16">
        <v>43286</v>
      </c>
      <c r="D11" s="18" t="s">
        <v>2</v>
      </c>
      <c r="E11" s="19">
        <v>3575</v>
      </c>
      <c r="F11" s="20">
        <f t="shared" si="0"/>
        <v>3575</v>
      </c>
      <c r="G11" s="20">
        <v>42900</v>
      </c>
      <c r="H11" s="17">
        <f ca="1">(TODAY()-C11)/365</f>
        <v>0.28219178082191781</v>
      </c>
      <c r="I11" s="20" t="e">
        <f>IF(Tableau1[[#This Row],[cadre/etam]]=Tableau1[[#Headers],[CADRE]],Tableau1[[#This Row],[Salaire Brut An
2018]],NA())</f>
        <v>#N/A</v>
      </c>
      <c r="J11" s="4">
        <f>IF(Tableau1[[#This Row],[cadre/etam]]=Tableau1[[#Headers],[ETAM]],Tableau1[[#This Row],[Salaire Brut An
2018]],NA())</f>
        <v>42900</v>
      </c>
    </row>
  </sheetData>
  <sheetProtection selectLockedCells="1" selectUnlockedCells="1"/>
  <dataValidations count="1">
    <dataValidation errorStyle="warning" allowBlank="1" showInputMessage="1" showErrorMessage="1" errorTitle="Whoops" error="For this template to work correctly you need to select a choice from the drop down list. But you can still use what you entered by clicking Yes." sqref="C1:D3 C12:D1048576 C4:C11 H4:H11"/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durand</dc:creator>
  <cp:lastModifiedBy>Pierre LEVRARD</cp:lastModifiedBy>
  <dcterms:created xsi:type="dcterms:W3CDTF">2014-04-17T09:45:48Z</dcterms:created>
  <dcterms:modified xsi:type="dcterms:W3CDTF">2018-10-16T08:43:57Z</dcterms:modified>
</cp:coreProperties>
</file>