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Exemple" sheetId="1" r:id="rId1"/>
  </sheet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3" i="1"/>
  <c r="E4" i="1"/>
  <c r="E3" i="1"/>
  <c r="E5" i="1" l="1"/>
  <c r="F3" i="1"/>
  <c r="F4" i="1"/>
  <c r="E6" i="1" l="1"/>
  <c r="F5" i="1"/>
  <c r="E7" i="1" l="1"/>
  <c r="F6" i="1"/>
  <c r="E8" i="1" l="1"/>
  <c r="F7" i="1"/>
  <c r="E9" i="1" l="1"/>
  <c r="F8" i="1"/>
  <c r="E10" i="1" l="1"/>
  <c r="F9" i="1"/>
  <c r="E11" i="1" l="1"/>
  <c r="F10" i="1"/>
  <c r="E12" i="1" l="1"/>
  <c r="F11" i="1"/>
  <c r="E13" i="1" l="1"/>
  <c r="F12" i="1"/>
  <c r="E14" i="1" l="1"/>
  <c r="F13" i="1"/>
  <c r="E15" i="1" l="1"/>
  <c r="F14" i="1"/>
  <c r="E16" i="1" l="1"/>
  <c r="F15" i="1"/>
  <c r="E17" i="1" l="1"/>
  <c r="F16" i="1"/>
  <c r="E18" i="1" l="1"/>
  <c r="F17" i="1"/>
  <c r="E19" i="1" l="1"/>
  <c r="F18" i="1"/>
  <c r="E20" i="1" l="1"/>
  <c r="F19" i="1"/>
  <c r="E21" i="1" l="1"/>
  <c r="F20" i="1"/>
  <c r="E22" i="1" l="1"/>
  <c r="F21" i="1"/>
  <c r="E23" i="1" l="1"/>
  <c r="F22" i="1"/>
  <c r="E24" i="1" l="1"/>
  <c r="F23" i="1"/>
  <c r="E25" i="1" l="1"/>
  <c r="F24" i="1"/>
  <c r="E26" i="1" l="1"/>
  <c r="F25" i="1"/>
  <c r="E27" i="1" l="1"/>
  <c r="F26" i="1"/>
  <c r="E28" i="1" l="1"/>
  <c r="F27" i="1"/>
  <c r="E29" i="1" l="1"/>
  <c r="F28" i="1"/>
  <c r="E30" i="1" l="1"/>
  <c r="F29" i="1"/>
  <c r="E31" i="1" l="1"/>
  <c r="F30" i="1"/>
  <c r="E32" i="1" l="1"/>
  <c r="F31" i="1"/>
  <c r="E33" i="1" l="1"/>
  <c r="F32" i="1"/>
  <c r="E34" i="1" l="1"/>
  <c r="F33" i="1"/>
  <c r="E35" i="1" l="1"/>
  <c r="F34" i="1"/>
  <c r="E36" i="1" l="1"/>
  <c r="F35" i="1"/>
  <c r="E37" i="1" l="1"/>
  <c r="F36" i="1"/>
  <c r="E38" i="1" l="1"/>
  <c r="F37" i="1"/>
  <c r="E39" i="1" l="1"/>
  <c r="F38" i="1"/>
  <c r="E40" i="1" l="1"/>
  <c r="F39" i="1"/>
  <c r="E41" i="1" l="1"/>
  <c r="F40" i="1"/>
  <c r="E42" i="1" l="1"/>
  <c r="F41" i="1"/>
  <c r="E43" i="1" l="1"/>
  <c r="F42" i="1"/>
  <c r="E44" i="1" l="1"/>
  <c r="F43" i="1"/>
  <c r="E45" i="1" l="1"/>
  <c r="F44" i="1"/>
  <c r="E46" i="1" l="1"/>
  <c r="F45" i="1"/>
  <c r="E47" i="1" l="1"/>
  <c r="F46" i="1"/>
  <c r="E48" i="1" l="1"/>
  <c r="F47" i="1"/>
  <c r="E49" i="1" l="1"/>
  <c r="F48" i="1"/>
  <c r="E50" i="1" l="1"/>
  <c r="F49" i="1"/>
  <c r="E51" i="1" l="1"/>
  <c r="F50" i="1"/>
  <c r="E52" i="1" l="1"/>
  <c r="F51" i="1"/>
  <c r="E53" i="1" l="1"/>
  <c r="F52" i="1"/>
  <c r="E54" i="1" l="1"/>
  <c r="F53" i="1"/>
  <c r="E55" i="1" l="1"/>
  <c r="F54" i="1"/>
  <c r="E56" i="1" l="1"/>
  <c r="F55" i="1"/>
  <c r="E57" i="1" l="1"/>
  <c r="F56" i="1"/>
  <c r="E58" i="1" l="1"/>
  <c r="F57" i="1"/>
  <c r="E59" i="1" l="1"/>
  <c r="F58" i="1"/>
  <c r="E60" i="1" l="1"/>
  <c r="F59" i="1"/>
  <c r="E61" i="1" l="1"/>
  <c r="F60" i="1"/>
  <c r="E62" i="1" l="1"/>
  <c r="F61" i="1"/>
  <c r="E63" i="1" l="1"/>
  <c r="F62" i="1"/>
  <c r="E64" i="1" l="1"/>
  <c r="F63" i="1"/>
  <c r="E65" i="1" l="1"/>
  <c r="F64" i="1"/>
  <c r="E66" i="1" l="1"/>
  <c r="F65" i="1"/>
  <c r="E67" i="1" l="1"/>
  <c r="F66" i="1"/>
  <c r="E68" i="1" l="1"/>
  <c r="F67" i="1"/>
  <c r="E69" i="1" l="1"/>
  <c r="F68" i="1"/>
  <c r="E70" i="1" l="1"/>
  <c r="F69" i="1"/>
  <c r="E71" i="1" l="1"/>
  <c r="F70" i="1"/>
  <c r="E72" i="1" l="1"/>
  <c r="F71" i="1"/>
  <c r="E73" i="1" l="1"/>
  <c r="F72" i="1"/>
  <c r="E74" i="1" l="1"/>
  <c r="F73" i="1"/>
  <c r="E75" i="1" l="1"/>
  <c r="F74" i="1"/>
  <c r="E76" i="1" l="1"/>
  <c r="F75" i="1"/>
  <c r="E77" i="1" l="1"/>
  <c r="F76" i="1"/>
  <c r="E78" i="1" l="1"/>
  <c r="F77" i="1"/>
  <c r="E79" i="1" l="1"/>
  <c r="F78" i="1"/>
  <c r="E80" i="1" l="1"/>
  <c r="F79" i="1"/>
  <c r="E81" i="1" l="1"/>
  <c r="F80" i="1"/>
  <c r="E82" i="1" l="1"/>
  <c r="F81" i="1"/>
  <c r="E83" i="1" l="1"/>
  <c r="F82" i="1"/>
  <c r="E84" i="1" l="1"/>
  <c r="F83" i="1"/>
  <c r="E85" i="1" l="1"/>
  <c r="F84" i="1"/>
  <c r="E86" i="1" l="1"/>
  <c r="F85" i="1"/>
  <c r="E87" i="1" l="1"/>
  <c r="F86" i="1"/>
  <c r="E88" i="1" l="1"/>
  <c r="F87" i="1"/>
  <c r="E89" i="1" l="1"/>
  <c r="F88" i="1"/>
  <c r="E90" i="1" l="1"/>
  <c r="F89" i="1"/>
  <c r="E91" i="1" l="1"/>
  <c r="F90" i="1"/>
  <c r="E92" i="1" l="1"/>
  <c r="F91" i="1"/>
  <c r="E93" i="1" l="1"/>
  <c r="F92" i="1"/>
  <c r="E94" i="1" l="1"/>
  <c r="F93" i="1"/>
  <c r="E95" i="1" l="1"/>
  <c r="F94" i="1"/>
  <c r="E96" i="1" l="1"/>
  <c r="F95" i="1"/>
  <c r="E97" i="1" l="1"/>
  <c r="F96" i="1"/>
  <c r="E98" i="1" l="1"/>
  <c r="F97" i="1"/>
  <c r="E99" i="1" l="1"/>
  <c r="F98" i="1"/>
  <c r="E100" i="1" l="1"/>
  <c r="F99" i="1"/>
  <c r="E101" i="1" l="1"/>
  <c r="F100" i="1"/>
  <c r="E102" i="1" l="1"/>
  <c r="F101" i="1"/>
  <c r="F102" i="1" l="1"/>
</calcChain>
</file>

<file path=xl/sharedStrings.xml><?xml version="1.0" encoding="utf-8"?>
<sst xmlns="http://schemas.openxmlformats.org/spreadsheetml/2006/main" count="16" uniqueCount="14">
  <si>
    <t>Paramètres de simulation</t>
  </si>
  <si>
    <t>Taille de l'unité :</t>
  </si>
  <si>
    <t>Vitesse de progression :</t>
  </si>
  <si>
    <t>Nombre de phases :</t>
  </si>
  <si>
    <t>Jour</t>
  </si>
  <si>
    <t>Quantité</t>
  </si>
  <si>
    <t>Simulation</t>
  </si>
  <si>
    <t>Production</t>
  </si>
  <si>
    <t>Conso. intrant</t>
  </si>
  <si>
    <t>N° intrant</t>
  </si>
  <si>
    <t>Prod. initiale :</t>
  </si>
  <si>
    <t>Prévisionnel commande (rendu souhaité)</t>
  </si>
  <si>
    <t>Etat stock</t>
  </si>
  <si>
    <t>Capacité stockage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</si>
</sst>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9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abSelected="1" workbookViewId="0">
      <selection activeCell="B5" sqref="B5"/>
    </sheetView>
  </sheetViews>
  <sheetFormatPr baseColWidth="10" defaultRowHeight="15" x14ac:dyDescent="0.25"/>
  <cols>
    <col min="1" max="1" width="22.28515625" customWidth="1"/>
    <col min="6" max="6" width="13.28515625" customWidth="1"/>
  </cols>
  <sheetData>
    <row r="1" spans="1:12" x14ac:dyDescent="0.25">
      <c r="A1" s="2" t="s">
        <v>0</v>
      </c>
      <c r="D1" s="2" t="s">
        <v>6</v>
      </c>
      <c r="J1" s="2" t="s">
        <v>11</v>
      </c>
    </row>
    <row r="2" spans="1:12" x14ac:dyDescent="0.25">
      <c r="A2" t="s">
        <v>10</v>
      </c>
      <c r="B2" s="3">
        <v>30</v>
      </c>
      <c r="D2" s="7" t="s">
        <v>4</v>
      </c>
      <c r="E2" s="7" t="s">
        <v>7</v>
      </c>
      <c r="F2" s="7" t="s">
        <v>8</v>
      </c>
      <c r="G2" s="7" t="s">
        <v>9</v>
      </c>
      <c r="H2" s="7" t="s">
        <v>12</v>
      </c>
      <c r="J2" s="7" t="s">
        <v>4</v>
      </c>
      <c r="K2" s="7" t="s">
        <v>9</v>
      </c>
      <c r="L2" s="7" t="s">
        <v>5</v>
      </c>
    </row>
    <row r="3" spans="1:12" x14ac:dyDescent="0.25">
      <c r="A3" t="s">
        <v>1</v>
      </c>
      <c r="B3" s="3">
        <v>500</v>
      </c>
      <c r="D3" s="1">
        <v>1</v>
      </c>
      <c r="E3" s="1">
        <f>$B$2</f>
        <v>30</v>
      </c>
      <c r="F3" s="6">
        <f>IFERROR(ROUND(-0.0002*$E3^2+0.045*$E3+0.25,2)*$B$3/1000,"")</f>
        <v>0.71</v>
      </c>
      <c r="G3" s="1">
        <f>IFERROR(MEDIAN($B$5,INT($E3/25),1),"")</f>
        <v>1</v>
      </c>
      <c r="H3" s="6">
        <f>IF(E3&lt;&gt;"",SUMIF($J$3:$J$22,"&lt;="&amp;$D3,$L$3:$L$22)-SUM($F$3:$F3),"")</f>
        <v>4.79</v>
      </c>
      <c r="J3" s="1">
        <v>1</v>
      </c>
      <c r="K3" s="1">
        <v>1</v>
      </c>
      <c r="L3" s="1">
        <v>5.5</v>
      </c>
    </row>
    <row r="4" spans="1:12" x14ac:dyDescent="0.25">
      <c r="A4" t="s">
        <v>2</v>
      </c>
      <c r="B4" s="4">
        <v>1</v>
      </c>
      <c r="D4" s="1">
        <v>2</v>
      </c>
      <c r="E4" s="5">
        <f>IFERROR(IF(E3&lt;125,E3+$B$4,""),"")</f>
        <v>31</v>
      </c>
      <c r="F4" s="6">
        <f t="shared" ref="F4:F67" si="0">IFERROR(ROUND(-0.0002*$E4^2+0.045*$E4+0.25,2)*$B$3/1000,"")</f>
        <v>0.72499999999999998</v>
      </c>
      <c r="G4" s="1">
        <f t="shared" ref="G4:G67" si="1">IFERROR(MEDIAN($B$5,INT($E4/25),1),"")</f>
        <v>1</v>
      </c>
      <c r="H4" s="6">
        <f>IF(E4&lt;&gt;"",SUMIF($J$3:$J$22,"&lt;="&amp;$D4,$L$3:$L$22)-SUM($F$3:$F4),"")</f>
        <v>4.0649999999999995</v>
      </c>
      <c r="J4" s="1">
        <v>7</v>
      </c>
      <c r="K4" s="1">
        <v>1</v>
      </c>
      <c r="L4" s="1">
        <v>12</v>
      </c>
    </row>
    <row r="5" spans="1:12" x14ac:dyDescent="0.25">
      <c r="A5" t="s">
        <v>3</v>
      </c>
      <c r="B5" s="3">
        <v>4</v>
      </c>
      <c r="D5" s="1">
        <v>3</v>
      </c>
      <c r="E5" s="5">
        <f t="shared" ref="E5:E68" si="2">IFERROR(IF(E4&lt;125,E4+$B$4,""),"")</f>
        <v>32</v>
      </c>
      <c r="F5" s="6">
        <f t="shared" si="0"/>
        <v>0.745</v>
      </c>
      <c r="G5" s="1">
        <f t="shared" si="1"/>
        <v>1</v>
      </c>
      <c r="H5" s="6">
        <f>IF(E5&lt;&gt;"",SUMIF($J$3:$J$22,"&lt;="&amp;$D5,$L$3:$L$22)-SUM($F$3:$F5),"")</f>
        <v>3.32</v>
      </c>
      <c r="J5" s="1">
        <v>21</v>
      </c>
      <c r="K5" s="1">
        <v>2</v>
      </c>
      <c r="L5" s="1">
        <v>10</v>
      </c>
    </row>
    <row r="6" spans="1:12" x14ac:dyDescent="0.25">
      <c r="A6" t="s">
        <v>13</v>
      </c>
      <c r="B6" s="3">
        <v>12</v>
      </c>
      <c r="D6" s="1">
        <v>4</v>
      </c>
      <c r="E6" s="5">
        <f t="shared" si="2"/>
        <v>33</v>
      </c>
      <c r="F6" s="6">
        <f t="shared" si="0"/>
        <v>0.76</v>
      </c>
      <c r="G6" s="1">
        <f t="shared" si="1"/>
        <v>1</v>
      </c>
      <c r="H6" s="6">
        <f>IF(E6&lt;&gt;"",SUMIF($J$3:$J$22,"&lt;="&amp;$D6,$L$3:$L$22)-SUM($F$3:$F6),"")</f>
        <v>2.5599999999999996</v>
      </c>
      <c r="J6" s="1">
        <v>30</v>
      </c>
      <c r="K6" s="1">
        <v>2</v>
      </c>
      <c r="L6" s="1">
        <v>10</v>
      </c>
    </row>
    <row r="7" spans="1:12" x14ac:dyDescent="0.25">
      <c r="B7" s="1"/>
      <c r="D7" s="1">
        <v>5</v>
      </c>
      <c r="E7" s="5">
        <f t="shared" si="2"/>
        <v>34</v>
      </c>
      <c r="F7" s="6">
        <f t="shared" si="0"/>
        <v>0.77500000000000002</v>
      </c>
      <c r="G7" s="1">
        <f t="shared" si="1"/>
        <v>1</v>
      </c>
      <c r="H7" s="6">
        <f>IF(E7&lt;&gt;"",SUMIF($J$3:$J$22,"&lt;="&amp;$D7,$L$3:$L$22)-SUM($F$3:$F7),"")</f>
        <v>1.7849999999999997</v>
      </c>
      <c r="J7" s="1">
        <v>39</v>
      </c>
      <c r="K7" s="1">
        <v>2</v>
      </c>
      <c r="L7" s="1">
        <v>8</v>
      </c>
    </row>
    <row r="8" spans="1:12" x14ac:dyDescent="0.25">
      <c r="B8" s="1"/>
      <c r="D8" s="1">
        <v>6</v>
      </c>
      <c r="E8" s="5">
        <f t="shared" si="2"/>
        <v>35</v>
      </c>
      <c r="F8" s="6">
        <f t="shared" si="0"/>
        <v>0.79</v>
      </c>
      <c r="G8" s="1">
        <f t="shared" si="1"/>
        <v>1</v>
      </c>
      <c r="H8" s="6">
        <f>IF(E8&lt;&gt;"",SUMIF($J$3:$J$22,"&lt;="&amp;$D8,$L$3:$L$22)-SUM($F$3:$F8),"")</f>
        <v>0.99499999999999922</v>
      </c>
      <c r="J8" s="1">
        <v>46</v>
      </c>
      <c r="K8" s="1">
        <v>3</v>
      </c>
      <c r="L8" s="1">
        <v>12</v>
      </c>
    </row>
    <row r="9" spans="1:12" x14ac:dyDescent="0.25">
      <c r="B9" s="1"/>
      <c r="D9" s="1">
        <v>7</v>
      </c>
      <c r="E9" s="5">
        <f t="shared" si="2"/>
        <v>36</v>
      </c>
      <c r="F9" s="6">
        <f t="shared" si="0"/>
        <v>0.80500000000000005</v>
      </c>
      <c r="G9" s="1">
        <f t="shared" si="1"/>
        <v>1</v>
      </c>
      <c r="H9" s="6">
        <f>IF(E9&lt;&gt;"",SUMIF($J$3:$J$22,"&lt;="&amp;$D9,$L$3:$L$22)-SUM($F$3:$F9),"")</f>
        <v>12.19</v>
      </c>
      <c r="J9" s="1">
        <v>55</v>
      </c>
      <c r="K9" s="1">
        <v>3</v>
      </c>
      <c r="L9" s="1">
        <v>12</v>
      </c>
    </row>
    <row r="10" spans="1:12" x14ac:dyDescent="0.25">
      <c r="B10" s="1"/>
      <c r="D10" s="1">
        <v>8</v>
      </c>
      <c r="E10" s="5">
        <f t="shared" si="2"/>
        <v>37</v>
      </c>
      <c r="F10" s="6">
        <f t="shared" si="0"/>
        <v>0.82</v>
      </c>
      <c r="G10" s="1">
        <f t="shared" si="1"/>
        <v>1</v>
      </c>
      <c r="H10" s="6">
        <f>IF(E10&lt;&gt;"",SUMIF($J$3:$J$22,"&lt;="&amp;$D10,$L$3:$L$22)-SUM($F$3:$F10),"")</f>
        <v>11.37</v>
      </c>
      <c r="J10" s="1">
        <v>64</v>
      </c>
      <c r="K10" s="1">
        <v>3</v>
      </c>
      <c r="L10" s="1">
        <v>9</v>
      </c>
    </row>
    <row r="11" spans="1:12" x14ac:dyDescent="0.25">
      <c r="B11" s="1"/>
      <c r="D11" s="1">
        <v>9</v>
      </c>
      <c r="E11" s="5">
        <f t="shared" si="2"/>
        <v>38</v>
      </c>
      <c r="F11" s="6">
        <f t="shared" si="0"/>
        <v>0.83499999999999996</v>
      </c>
      <c r="G11" s="1">
        <f t="shared" si="1"/>
        <v>1</v>
      </c>
      <c r="H11" s="6">
        <f>IF(E11&lt;&gt;"",SUMIF($J$3:$J$22,"&lt;="&amp;$D11,$L$3:$L$22)-SUM($F$3:$F11),"")</f>
        <v>10.535</v>
      </c>
      <c r="J11" s="1">
        <v>71</v>
      </c>
      <c r="K11" s="1">
        <v>4</v>
      </c>
      <c r="L11" s="1">
        <v>12</v>
      </c>
    </row>
    <row r="12" spans="1:12" x14ac:dyDescent="0.25">
      <c r="B12" s="1"/>
      <c r="D12" s="1">
        <v>10</v>
      </c>
      <c r="E12" s="5">
        <f t="shared" si="2"/>
        <v>39</v>
      </c>
      <c r="F12" s="6">
        <f t="shared" si="0"/>
        <v>0.85</v>
      </c>
      <c r="G12" s="1">
        <f t="shared" si="1"/>
        <v>1</v>
      </c>
      <c r="H12" s="6">
        <f>IF(E12&lt;&gt;"",SUMIF($J$3:$J$22,"&lt;="&amp;$D12,$L$3:$L$22)-SUM($F$3:$F12),"")</f>
        <v>9.6849999999999987</v>
      </c>
      <c r="J12" s="1">
        <v>79</v>
      </c>
      <c r="K12" s="1">
        <v>4</v>
      </c>
      <c r="L12" s="1">
        <v>12</v>
      </c>
    </row>
    <row r="13" spans="1:12" x14ac:dyDescent="0.25">
      <c r="B13" s="1"/>
      <c r="D13" s="1">
        <v>11</v>
      </c>
      <c r="E13" s="5">
        <f t="shared" si="2"/>
        <v>40</v>
      </c>
      <c r="F13" s="6">
        <f t="shared" si="0"/>
        <v>0.86499999999999999</v>
      </c>
      <c r="G13" s="1">
        <f t="shared" si="1"/>
        <v>1</v>
      </c>
      <c r="H13" s="6">
        <f>IF(E13&lt;&gt;"",SUMIF($J$3:$J$22,"&lt;="&amp;$D13,$L$3:$L$22)-SUM($F$3:$F13),"")</f>
        <v>8.82</v>
      </c>
      <c r="J13" s="1">
        <v>88</v>
      </c>
      <c r="K13" s="1">
        <v>4</v>
      </c>
      <c r="L13" s="1">
        <v>12</v>
      </c>
    </row>
    <row r="14" spans="1:12" x14ac:dyDescent="0.25">
      <c r="B14" s="1"/>
      <c r="D14" s="1">
        <v>12</v>
      </c>
      <c r="E14" s="5">
        <f t="shared" si="2"/>
        <v>41</v>
      </c>
      <c r="F14" s="6">
        <f t="shared" si="0"/>
        <v>0.88</v>
      </c>
      <c r="G14" s="1">
        <f t="shared" si="1"/>
        <v>1</v>
      </c>
      <c r="H14" s="6">
        <f>IF(E14&lt;&gt;"",SUMIF($J$3:$J$22,"&lt;="&amp;$D14,$L$3:$L$22)-SUM($F$3:$F14),"")</f>
        <v>7.9399999999999995</v>
      </c>
      <c r="J14" s="1"/>
      <c r="K14" s="1"/>
      <c r="L14" s="1"/>
    </row>
    <row r="15" spans="1:12" x14ac:dyDescent="0.25">
      <c r="D15" s="1">
        <v>13</v>
      </c>
      <c r="E15" s="5">
        <f t="shared" si="2"/>
        <v>42</v>
      </c>
      <c r="F15" s="6">
        <f t="shared" si="0"/>
        <v>0.89500000000000002</v>
      </c>
      <c r="G15" s="1">
        <f t="shared" si="1"/>
        <v>1</v>
      </c>
      <c r="H15" s="6">
        <f>IF(E15&lt;&gt;"",SUMIF($J$3:$J$22,"&lt;="&amp;$D15,$L$3:$L$22)-SUM($F$3:$F15),"")</f>
        <v>7.0449999999999999</v>
      </c>
      <c r="J15" s="1"/>
      <c r="K15" s="1"/>
      <c r="L15" s="1"/>
    </row>
    <row r="16" spans="1:12" x14ac:dyDescent="0.25">
      <c r="D16" s="1">
        <v>14</v>
      </c>
      <c r="E16" s="5">
        <f t="shared" si="2"/>
        <v>43</v>
      </c>
      <c r="F16" s="6">
        <f t="shared" si="0"/>
        <v>0.91</v>
      </c>
      <c r="G16" s="1">
        <f t="shared" si="1"/>
        <v>1</v>
      </c>
      <c r="H16" s="6">
        <f>IF(E16&lt;&gt;"",SUMIF($J$3:$J$22,"&lt;="&amp;$D16,$L$3:$L$22)-SUM($F$3:$F16),"")</f>
        <v>6.1349999999999998</v>
      </c>
      <c r="J16" s="1"/>
      <c r="K16" s="1"/>
      <c r="L16" s="1"/>
    </row>
    <row r="17" spans="4:12" x14ac:dyDescent="0.25">
      <c r="D17" s="1">
        <v>15</v>
      </c>
      <c r="E17" s="5">
        <f t="shared" si="2"/>
        <v>44</v>
      </c>
      <c r="F17" s="6">
        <f t="shared" si="0"/>
        <v>0.92</v>
      </c>
      <c r="G17" s="1">
        <f t="shared" si="1"/>
        <v>1</v>
      </c>
      <c r="H17" s="6">
        <f>IF(E17&lt;&gt;"",SUMIF($J$3:$J$22,"&lt;="&amp;$D17,$L$3:$L$22)-SUM($F$3:$F17),"")</f>
        <v>5.2149999999999999</v>
      </c>
      <c r="J17" s="1"/>
      <c r="K17" s="1"/>
      <c r="L17" s="1"/>
    </row>
    <row r="18" spans="4:12" x14ac:dyDescent="0.25">
      <c r="D18" s="1">
        <v>16</v>
      </c>
      <c r="E18" s="5">
        <f t="shared" si="2"/>
        <v>45</v>
      </c>
      <c r="F18" s="6">
        <f t="shared" si="0"/>
        <v>0.93500000000000005</v>
      </c>
      <c r="G18" s="1">
        <f t="shared" si="1"/>
        <v>1</v>
      </c>
      <c r="H18" s="6">
        <f>IF(E18&lt;&gt;"",SUMIF($J$3:$J$22,"&lt;="&amp;$D18,$L$3:$L$22)-SUM($F$3:$F18),"")</f>
        <v>4.2799999999999994</v>
      </c>
      <c r="J18" s="1"/>
      <c r="K18" s="1"/>
      <c r="L18" s="1"/>
    </row>
    <row r="19" spans="4:12" x14ac:dyDescent="0.25">
      <c r="D19" s="1">
        <v>17</v>
      </c>
      <c r="E19" s="5">
        <f t="shared" si="2"/>
        <v>46</v>
      </c>
      <c r="F19" s="6">
        <f t="shared" si="0"/>
        <v>0.95</v>
      </c>
      <c r="G19" s="1">
        <f t="shared" si="1"/>
        <v>1</v>
      </c>
      <c r="H19" s="6">
        <f>IF(E19&lt;&gt;"",SUMIF($J$3:$J$22,"&lt;="&amp;$D19,$L$3:$L$22)-SUM($F$3:$F19),"")</f>
        <v>3.33</v>
      </c>
      <c r="J19" s="1"/>
      <c r="K19" s="1"/>
      <c r="L19" s="1"/>
    </row>
    <row r="20" spans="4:12" x14ac:dyDescent="0.25">
      <c r="D20" s="1">
        <v>18</v>
      </c>
      <c r="E20" s="5">
        <f t="shared" si="2"/>
        <v>47</v>
      </c>
      <c r="F20" s="6">
        <f t="shared" si="0"/>
        <v>0.96</v>
      </c>
      <c r="G20" s="1">
        <f t="shared" si="1"/>
        <v>1</v>
      </c>
      <c r="H20" s="6">
        <f>IF(E20&lt;&gt;"",SUMIF($J$3:$J$22,"&lt;="&amp;$D20,$L$3:$L$22)-SUM($F$3:$F20),"")</f>
        <v>2.370000000000001</v>
      </c>
      <c r="J20" s="1"/>
      <c r="K20" s="1"/>
      <c r="L20" s="1"/>
    </row>
    <row r="21" spans="4:12" x14ac:dyDescent="0.25">
      <c r="D21" s="1">
        <v>19</v>
      </c>
      <c r="E21" s="5">
        <f t="shared" si="2"/>
        <v>48</v>
      </c>
      <c r="F21" s="6">
        <f t="shared" si="0"/>
        <v>0.97499999999999998</v>
      </c>
      <c r="G21" s="1">
        <f t="shared" si="1"/>
        <v>1</v>
      </c>
      <c r="H21" s="6">
        <f>IF(E21&lt;&gt;"",SUMIF($J$3:$J$22,"&lt;="&amp;$D21,$L$3:$L$22)-SUM($F$3:$F21),"")</f>
        <v>1.3949999999999996</v>
      </c>
      <c r="J21" s="1"/>
      <c r="K21" s="1"/>
      <c r="L21" s="1"/>
    </row>
    <row r="22" spans="4:12" x14ac:dyDescent="0.25">
      <c r="D22" s="1">
        <v>20</v>
      </c>
      <c r="E22" s="5">
        <f t="shared" si="2"/>
        <v>49</v>
      </c>
      <c r="F22" s="6">
        <f t="shared" si="0"/>
        <v>0.98499999999999999</v>
      </c>
      <c r="G22" s="1">
        <f t="shared" si="1"/>
        <v>1</v>
      </c>
      <c r="H22" s="6">
        <f>IF(E22&lt;&gt;"",SUMIF($J$3:$J$22,"&lt;="&amp;$D22,$L$3:$L$22)-SUM($F$3:$F22),"")</f>
        <v>0.41000000000000014</v>
      </c>
      <c r="J22" s="1"/>
      <c r="K22" s="1"/>
      <c r="L22" s="1"/>
    </row>
    <row r="23" spans="4:12" x14ac:dyDescent="0.25">
      <c r="D23" s="1">
        <v>21</v>
      </c>
      <c r="E23" s="5">
        <f t="shared" si="2"/>
        <v>50</v>
      </c>
      <c r="F23" s="6">
        <f t="shared" si="0"/>
        <v>1</v>
      </c>
      <c r="G23" s="1">
        <f t="shared" si="1"/>
        <v>2</v>
      </c>
      <c r="H23" s="6">
        <f>IF(E23&lt;&gt;"",SUMIF($J$3:$J$22,"&lt;="&amp;$D23,$L$3:$L$22)-SUM($F$3:$F23),"")</f>
        <v>9.41</v>
      </c>
      <c r="J23" s="1"/>
      <c r="K23" s="1"/>
      <c r="L23" s="1"/>
    </row>
    <row r="24" spans="4:12" x14ac:dyDescent="0.25">
      <c r="D24" s="1">
        <v>22</v>
      </c>
      <c r="E24" s="5">
        <f t="shared" si="2"/>
        <v>51</v>
      </c>
      <c r="F24" s="6">
        <f t="shared" si="0"/>
        <v>1.01</v>
      </c>
      <c r="G24" s="1">
        <f t="shared" si="1"/>
        <v>2</v>
      </c>
      <c r="H24" s="6">
        <f>IF(E24&lt;&gt;"",SUMIF($J$3:$J$22,"&lt;="&amp;$D24,$L$3:$L$22)-SUM($F$3:$F24),"")</f>
        <v>8.3999999999999986</v>
      </c>
      <c r="J24" s="1"/>
      <c r="K24" s="1"/>
      <c r="L24" s="1"/>
    </row>
    <row r="25" spans="4:12" x14ac:dyDescent="0.25">
      <c r="D25" s="1">
        <v>23</v>
      </c>
      <c r="E25" s="5">
        <f t="shared" si="2"/>
        <v>52</v>
      </c>
      <c r="F25" s="6">
        <f t="shared" si="0"/>
        <v>1.0249999999999999</v>
      </c>
      <c r="G25" s="1">
        <f t="shared" si="1"/>
        <v>2</v>
      </c>
      <c r="H25" s="6">
        <f>IF(E25&lt;&gt;"",SUMIF($J$3:$J$22,"&lt;="&amp;$D25,$L$3:$L$22)-SUM($F$3:$F25),"")</f>
        <v>7.375</v>
      </c>
      <c r="J25" s="1"/>
      <c r="K25" s="1"/>
      <c r="L25" s="1"/>
    </row>
    <row r="26" spans="4:12" x14ac:dyDescent="0.25">
      <c r="D26" s="1">
        <v>24</v>
      </c>
      <c r="E26" s="5">
        <f t="shared" si="2"/>
        <v>53</v>
      </c>
      <c r="F26" s="6">
        <f t="shared" si="0"/>
        <v>1.0349999999999999</v>
      </c>
      <c r="G26" s="1">
        <f t="shared" si="1"/>
        <v>2</v>
      </c>
      <c r="H26" s="6">
        <f>IF(E26&lt;&gt;"",SUMIF($J$3:$J$22,"&lt;="&amp;$D26,$L$3:$L$22)-SUM($F$3:$F26),"")</f>
        <v>6.34</v>
      </c>
      <c r="J26" s="1"/>
      <c r="K26" s="1"/>
      <c r="L26" s="1"/>
    </row>
    <row r="27" spans="4:12" x14ac:dyDescent="0.25">
      <c r="D27" s="1">
        <v>25</v>
      </c>
      <c r="E27" s="5">
        <f t="shared" si="2"/>
        <v>54</v>
      </c>
      <c r="F27" s="6">
        <f t="shared" si="0"/>
        <v>1.05</v>
      </c>
      <c r="G27" s="1">
        <f t="shared" si="1"/>
        <v>2</v>
      </c>
      <c r="H27" s="6">
        <f>IF(E27&lt;&gt;"",SUMIF($J$3:$J$22,"&lt;="&amp;$D27,$L$3:$L$22)-SUM($F$3:$F27),"")</f>
        <v>5.2899999999999991</v>
      </c>
      <c r="J27" s="1"/>
      <c r="K27" s="1"/>
      <c r="L27" s="1"/>
    </row>
    <row r="28" spans="4:12" x14ac:dyDescent="0.25">
      <c r="D28" s="1">
        <v>26</v>
      </c>
      <c r="E28" s="5">
        <f t="shared" si="2"/>
        <v>55</v>
      </c>
      <c r="F28" s="6">
        <f t="shared" si="0"/>
        <v>1.06</v>
      </c>
      <c r="G28" s="1">
        <f t="shared" si="1"/>
        <v>2</v>
      </c>
      <c r="H28" s="6">
        <f>IF(E28&lt;&gt;"",SUMIF($J$3:$J$22,"&lt;="&amp;$D28,$L$3:$L$22)-SUM($F$3:$F28),"")</f>
        <v>4.2300000000000004</v>
      </c>
      <c r="J28" s="1"/>
      <c r="K28" s="1"/>
      <c r="L28" s="1"/>
    </row>
    <row r="29" spans="4:12" x14ac:dyDescent="0.25">
      <c r="D29" s="1">
        <v>27</v>
      </c>
      <c r="E29" s="5">
        <f t="shared" si="2"/>
        <v>56</v>
      </c>
      <c r="F29" s="6">
        <f t="shared" si="0"/>
        <v>1.07</v>
      </c>
      <c r="G29" s="1">
        <f t="shared" si="1"/>
        <v>2</v>
      </c>
      <c r="H29" s="6">
        <f>IF(E29&lt;&gt;"",SUMIF($J$3:$J$22,"&lt;="&amp;$D29,$L$3:$L$22)-SUM($F$3:$F29),"")</f>
        <v>3.16</v>
      </c>
      <c r="J29" s="1"/>
      <c r="K29" s="1"/>
      <c r="L29" s="1"/>
    </row>
    <row r="30" spans="4:12" x14ac:dyDescent="0.25">
      <c r="D30" s="1">
        <v>28</v>
      </c>
      <c r="E30" s="5">
        <f t="shared" si="2"/>
        <v>57</v>
      </c>
      <c r="F30" s="6">
        <f t="shared" si="0"/>
        <v>1.085</v>
      </c>
      <c r="G30" s="1">
        <f t="shared" si="1"/>
        <v>2</v>
      </c>
      <c r="H30" s="6">
        <f>IF(E30&lt;&gt;"",SUMIF($J$3:$J$22,"&lt;="&amp;$D30,$L$3:$L$22)-SUM($F$3:$F30),"")</f>
        <v>2.0749999999999993</v>
      </c>
      <c r="J30" s="1"/>
      <c r="K30" s="1"/>
      <c r="L30" s="1"/>
    </row>
    <row r="31" spans="4:12" x14ac:dyDescent="0.25">
      <c r="D31" s="1">
        <v>29</v>
      </c>
      <c r="E31" s="5">
        <f t="shared" si="2"/>
        <v>58</v>
      </c>
      <c r="F31" s="6">
        <f t="shared" si="0"/>
        <v>1.095</v>
      </c>
      <c r="G31" s="1">
        <f t="shared" si="1"/>
        <v>2</v>
      </c>
      <c r="H31" s="6">
        <f>IF(E31&lt;&gt;"",SUMIF($J$3:$J$22,"&lt;="&amp;$D31,$L$3:$L$22)-SUM($F$3:$F31),"")</f>
        <v>0.98000000000000043</v>
      </c>
      <c r="J31" s="1"/>
      <c r="K31" s="1"/>
      <c r="L31" s="1"/>
    </row>
    <row r="32" spans="4:12" x14ac:dyDescent="0.25">
      <c r="D32" s="1">
        <v>30</v>
      </c>
      <c r="E32" s="5">
        <f t="shared" si="2"/>
        <v>59</v>
      </c>
      <c r="F32" s="6">
        <f t="shared" si="0"/>
        <v>1.105</v>
      </c>
      <c r="G32" s="1">
        <f t="shared" si="1"/>
        <v>2</v>
      </c>
      <c r="H32" s="6">
        <f>IF(E32&lt;&gt;"",SUMIF($J$3:$J$22,"&lt;="&amp;$D32,$L$3:$L$22)-SUM($F$3:$F32),"")</f>
        <v>9.875</v>
      </c>
      <c r="J32" s="1"/>
      <c r="K32" s="1"/>
      <c r="L32" s="1"/>
    </row>
    <row r="33" spans="4:12" x14ac:dyDescent="0.25">
      <c r="D33" s="1">
        <v>31</v>
      </c>
      <c r="E33" s="5">
        <f t="shared" si="2"/>
        <v>60</v>
      </c>
      <c r="F33" s="6">
        <f t="shared" si="0"/>
        <v>1.115</v>
      </c>
      <c r="G33" s="1">
        <f t="shared" si="1"/>
        <v>2</v>
      </c>
      <c r="H33" s="6">
        <f>IF(E33&lt;&gt;"",SUMIF($J$3:$J$22,"&lt;="&amp;$D33,$L$3:$L$22)-SUM($F$3:$F33),"")</f>
        <v>8.7600000000000016</v>
      </c>
      <c r="J33" s="1"/>
      <c r="K33" s="1"/>
      <c r="L33" s="1"/>
    </row>
    <row r="34" spans="4:12" x14ac:dyDescent="0.25">
      <c r="D34" s="1">
        <v>32</v>
      </c>
      <c r="E34" s="5">
        <f t="shared" si="2"/>
        <v>61</v>
      </c>
      <c r="F34" s="6">
        <f t="shared" si="0"/>
        <v>1.125</v>
      </c>
      <c r="G34" s="1">
        <f t="shared" si="1"/>
        <v>2</v>
      </c>
      <c r="H34" s="6">
        <f>IF(E34&lt;&gt;"",SUMIF($J$3:$J$22,"&lt;="&amp;$D34,$L$3:$L$22)-SUM($F$3:$F34),"")</f>
        <v>7.6350000000000016</v>
      </c>
    </row>
    <row r="35" spans="4:12" x14ac:dyDescent="0.25">
      <c r="D35" s="1">
        <v>33</v>
      </c>
      <c r="E35" s="5">
        <f t="shared" si="2"/>
        <v>62</v>
      </c>
      <c r="F35" s="6">
        <f t="shared" si="0"/>
        <v>1.135</v>
      </c>
      <c r="G35" s="1">
        <f t="shared" si="1"/>
        <v>2</v>
      </c>
      <c r="H35" s="6">
        <f>IF(E35&lt;&gt;"",SUMIF($J$3:$J$22,"&lt;="&amp;$D35,$L$3:$L$22)-SUM($F$3:$F35),"")</f>
        <v>6.5</v>
      </c>
    </row>
    <row r="36" spans="4:12" x14ac:dyDescent="0.25">
      <c r="D36" s="1">
        <v>34</v>
      </c>
      <c r="E36" s="5">
        <f t="shared" si="2"/>
        <v>63</v>
      </c>
      <c r="F36" s="6">
        <f t="shared" si="0"/>
        <v>1.145</v>
      </c>
      <c r="G36" s="1">
        <f t="shared" si="1"/>
        <v>2</v>
      </c>
      <c r="H36" s="6">
        <f>IF(E36&lt;&gt;"",SUMIF($J$3:$J$22,"&lt;="&amp;$D36,$L$3:$L$22)-SUM($F$3:$F36),"")</f>
        <v>5.3549999999999969</v>
      </c>
    </row>
    <row r="37" spans="4:12" x14ac:dyDescent="0.25">
      <c r="D37" s="1">
        <v>35</v>
      </c>
      <c r="E37" s="5">
        <f t="shared" si="2"/>
        <v>64</v>
      </c>
      <c r="F37" s="6">
        <f t="shared" si="0"/>
        <v>1.155</v>
      </c>
      <c r="G37" s="1">
        <f t="shared" si="1"/>
        <v>2</v>
      </c>
      <c r="H37" s="6">
        <f>IF(E37&lt;&gt;"",SUMIF($J$3:$J$22,"&lt;="&amp;$D37,$L$3:$L$22)-SUM($F$3:$F37),"")</f>
        <v>4.1999999999999957</v>
      </c>
    </row>
    <row r="38" spans="4:12" x14ac:dyDescent="0.25">
      <c r="D38" s="1">
        <v>36</v>
      </c>
      <c r="E38" s="5">
        <f t="shared" si="2"/>
        <v>65</v>
      </c>
      <c r="F38" s="6">
        <f t="shared" si="0"/>
        <v>1.165</v>
      </c>
      <c r="G38" s="1">
        <f t="shared" si="1"/>
        <v>2</v>
      </c>
      <c r="H38" s="6">
        <f>IF(E38&lt;&gt;"",SUMIF($J$3:$J$22,"&lt;="&amp;$D38,$L$3:$L$22)-SUM($F$3:$F38),"")</f>
        <v>3.0349999999999966</v>
      </c>
    </row>
    <row r="39" spans="4:12" x14ac:dyDescent="0.25">
      <c r="D39" s="1">
        <v>37</v>
      </c>
      <c r="E39" s="5">
        <f t="shared" si="2"/>
        <v>66</v>
      </c>
      <c r="F39" s="6">
        <f t="shared" si="0"/>
        <v>1.175</v>
      </c>
      <c r="G39" s="1">
        <f t="shared" si="1"/>
        <v>2</v>
      </c>
      <c r="H39" s="6">
        <f>IF(E39&lt;&gt;"",SUMIF($J$3:$J$22,"&lt;="&amp;$D39,$L$3:$L$22)-SUM($F$3:$F39),"")</f>
        <v>1.8599999999999994</v>
      </c>
    </row>
    <row r="40" spans="4:12" x14ac:dyDescent="0.25">
      <c r="D40" s="1">
        <v>38</v>
      </c>
      <c r="E40" s="5">
        <f t="shared" si="2"/>
        <v>67</v>
      </c>
      <c r="F40" s="6">
        <f t="shared" si="0"/>
        <v>1.1850000000000001</v>
      </c>
      <c r="G40" s="1">
        <f t="shared" si="1"/>
        <v>2</v>
      </c>
      <c r="H40" s="6">
        <f>IF(E40&lt;&gt;"",SUMIF($J$3:$J$22,"&lt;="&amp;$D40,$L$3:$L$22)-SUM($F$3:$F40),"")</f>
        <v>0.67499999999999716</v>
      </c>
    </row>
    <row r="41" spans="4:12" x14ac:dyDescent="0.25">
      <c r="D41" s="1">
        <v>39</v>
      </c>
      <c r="E41" s="5">
        <f t="shared" si="2"/>
        <v>68</v>
      </c>
      <c r="F41" s="6">
        <f t="shared" si="0"/>
        <v>1.1950000000000001</v>
      </c>
      <c r="G41" s="1">
        <f t="shared" si="1"/>
        <v>2</v>
      </c>
      <c r="H41" s="6">
        <f>IF(E41&lt;&gt;"",SUMIF($J$3:$J$22,"&lt;="&amp;$D41,$L$3:$L$22)-SUM($F$3:$F41),"")</f>
        <v>7.4799999999999969</v>
      </c>
    </row>
    <row r="42" spans="4:12" x14ac:dyDescent="0.25">
      <c r="D42" s="1">
        <v>40</v>
      </c>
      <c r="E42" s="5">
        <f t="shared" si="2"/>
        <v>69</v>
      </c>
      <c r="F42" s="6">
        <f t="shared" si="0"/>
        <v>1.2</v>
      </c>
      <c r="G42" s="1">
        <f t="shared" si="1"/>
        <v>2</v>
      </c>
      <c r="H42" s="6">
        <f>IF(E42&lt;&gt;"",SUMIF($J$3:$J$22,"&lt;="&amp;$D42,$L$3:$L$22)-SUM($F$3:$F42),"")</f>
        <v>6.279999999999994</v>
      </c>
    </row>
    <row r="43" spans="4:12" x14ac:dyDescent="0.25">
      <c r="D43" s="1">
        <v>41</v>
      </c>
      <c r="E43" s="5">
        <f t="shared" si="2"/>
        <v>70</v>
      </c>
      <c r="F43" s="6">
        <f t="shared" si="0"/>
        <v>1.21</v>
      </c>
      <c r="G43" s="1">
        <f t="shared" si="1"/>
        <v>2</v>
      </c>
      <c r="H43" s="6">
        <f>IF(E43&lt;&gt;"",SUMIF($J$3:$J$22,"&lt;="&amp;$D43,$L$3:$L$22)-SUM($F$3:$F43),"")</f>
        <v>5.0699999999999932</v>
      </c>
    </row>
    <row r="44" spans="4:12" x14ac:dyDescent="0.25">
      <c r="D44" s="1">
        <v>42</v>
      </c>
      <c r="E44" s="5">
        <f t="shared" si="2"/>
        <v>71</v>
      </c>
      <c r="F44" s="6">
        <f t="shared" si="0"/>
        <v>1.22</v>
      </c>
      <c r="G44" s="1">
        <f t="shared" si="1"/>
        <v>2</v>
      </c>
      <c r="H44" s="6">
        <f>IF(E44&lt;&gt;"",SUMIF($J$3:$J$22,"&lt;="&amp;$D44,$L$3:$L$22)-SUM($F$3:$F44),"")</f>
        <v>3.8499999999999943</v>
      </c>
    </row>
    <row r="45" spans="4:12" x14ac:dyDescent="0.25">
      <c r="D45" s="1">
        <v>43</v>
      </c>
      <c r="E45" s="5">
        <f t="shared" si="2"/>
        <v>72</v>
      </c>
      <c r="F45" s="6">
        <f t="shared" si="0"/>
        <v>1.2250000000000001</v>
      </c>
      <c r="G45" s="1">
        <f t="shared" si="1"/>
        <v>2</v>
      </c>
      <c r="H45" s="6">
        <f>IF(E45&lt;&gt;"",SUMIF($J$3:$J$22,"&lt;="&amp;$D45,$L$3:$L$22)-SUM($F$3:$F45),"")</f>
        <v>2.6249999999999929</v>
      </c>
    </row>
    <row r="46" spans="4:12" x14ac:dyDescent="0.25">
      <c r="D46" s="1">
        <v>44</v>
      </c>
      <c r="E46" s="5">
        <f t="shared" si="2"/>
        <v>73</v>
      </c>
      <c r="F46" s="6">
        <f t="shared" si="0"/>
        <v>1.2350000000000001</v>
      </c>
      <c r="G46" s="1">
        <f t="shared" si="1"/>
        <v>2</v>
      </c>
      <c r="H46" s="6">
        <f>IF(E46&lt;&gt;"",SUMIF($J$3:$J$22,"&lt;="&amp;$D46,$L$3:$L$22)-SUM($F$3:$F46),"")</f>
        <v>1.3899999999999935</v>
      </c>
    </row>
    <row r="47" spans="4:12" x14ac:dyDescent="0.25">
      <c r="D47" s="1">
        <v>45</v>
      </c>
      <c r="E47" s="5">
        <f t="shared" si="2"/>
        <v>74</v>
      </c>
      <c r="F47" s="6">
        <f t="shared" si="0"/>
        <v>1.24</v>
      </c>
      <c r="G47" s="1">
        <f t="shared" si="1"/>
        <v>2</v>
      </c>
      <c r="H47" s="6">
        <f>IF(E47&lt;&gt;"",SUMIF($J$3:$J$22,"&lt;="&amp;$D47,$L$3:$L$22)-SUM($F$3:$F47),"")</f>
        <v>0.14999999999999147</v>
      </c>
    </row>
    <row r="48" spans="4:12" x14ac:dyDescent="0.25">
      <c r="D48" s="1">
        <v>46</v>
      </c>
      <c r="E48" s="5">
        <f t="shared" si="2"/>
        <v>75</v>
      </c>
      <c r="F48" s="6">
        <f t="shared" si="0"/>
        <v>1.25</v>
      </c>
      <c r="G48" s="1">
        <f t="shared" si="1"/>
        <v>3</v>
      </c>
      <c r="H48" s="6">
        <f>IF(E48&lt;&gt;"",SUMIF($J$3:$J$22,"&lt;="&amp;$D48,$L$3:$L$22)-SUM($F$3:$F48),"")</f>
        <v>10.899999999999991</v>
      </c>
    </row>
    <row r="49" spans="4:8" x14ac:dyDescent="0.25">
      <c r="D49" s="1">
        <v>47</v>
      </c>
      <c r="E49" s="5">
        <f t="shared" si="2"/>
        <v>76</v>
      </c>
      <c r="F49" s="6">
        <f t="shared" si="0"/>
        <v>1.2549999999999999</v>
      </c>
      <c r="G49" s="1">
        <f t="shared" si="1"/>
        <v>3</v>
      </c>
      <c r="H49" s="6">
        <f>IF(E49&lt;&gt;"",SUMIF($J$3:$J$22,"&lt;="&amp;$D49,$L$3:$L$22)-SUM($F$3:$F49),"")</f>
        <v>9.6449999999999889</v>
      </c>
    </row>
    <row r="50" spans="4:8" x14ac:dyDescent="0.25">
      <c r="D50" s="1">
        <v>48</v>
      </c>
      <c r="E50" s="5">
        <f t="shared" si="2"/>
        <v>77</v>
      </c>
      <c r="F50" s="6">
        <f t="shared" si="0"/>
        <v>1.2649999999999999</v>
      </c>
      <c r="G50" s="1">
        <f t="shared" si="1"/>
        <v>3</v>
      </c>
      <c r="H50" s="6">
        <f>IF(E50&lt;&gt;"",SUMIF($J$3:$J$22,"&lt;="&amp;$D50,$L$3:$L$22)-SUM($F$3:$F50),"")</f>
        <v>8.3799999999999883</v>
      </c>
    </row>
    <row r="51" spans="4:8" x14ac:dyDescent="0.25">
      <c r="D51" s="1">
        <v>49</v>
      </c>
      <c r="E51" s="5">
        <f t="shared" si="2"/>
        <v>78</v>
      </c>
      <c r="F51" s="6">
        <f t="shared" si="0"/>
        <v>1.27</v>
      </c>
      <c r="G51" s="1">
        <f t="shared" si="1"/>
        <v>3</v>
      </c>
      <c r="H51" s="6">
        <f>IF(E51&lt;&gt;"",SUMIF($J$3:$J$22,"&lt;="&amp;$D51,$L$3:$L$22)-SUM($F$3:$F51),"")</f>
        <v>7.1099999999999852</v>
      </c>
    </row>
    <row r="52" spans="4:8" x14ac:dyDescent="0.25">
      <c r="D52" s="1">
        <v>50</v>
      </c>
      <c r="E52" s="5">
        <f t="shared" si="2"/>
        <v>79</v>
      </c>
      <c r="F52" s="6">
        <f t="shared" si="0"/>
        <v>1.28</v>
      </c>
      <c r="G52" s="1">
        <f t="shared" si="1"/>
        <v>3</v>
      </c>
      <c r="H52" s="6">
        <f>IF(E52&lt;&gt;"",SUMIF($J$3:$J$22,"&lt;="&amp;$D52,$L$3:$L$22)-SUM($F$3:$F52),"")</f>
        <v>5.8299999999999841</v>
      </c>
    </row>
    <row r="53" spans="4:8" x14ac:dyDescent="0.25">
      <c r="D53" s="1">
        <v>51</v>
      </c>
      <c r="E53" s="5">
        <f t="shared" si="2"/>
        <v>80</v>
      </c>
      <c r="F53" s="6">
        <f t="shared" si="0"/>
        <v>1.2849999999999999</v>
      </c>
      <c r="G53" s="1">
        <f t="shared" si="1"/>
        <v>3</v>
      </c>
      <c r="H53" s="6">
        <f>IF(E53&lt;&gt;"",SUMIF($J$3:$J$22,"&lt;="&amp;$D53,$L$3:$L$22)-SUM($F$3:$F53),"")</f>
        <v>4.5449999999999875</v>
      </c>
    </row>
    <row r="54" spans="4:8" x14ac:dyDescent="0.25">
      <c r="D54" s="1">
        <v>52</v>
      </c>
      <c r="E54" s="5">
        <f t="shared" si="2"/>
        <v>81</v>
      </c>
      <c r="F54" s="6">
        <f t="shared" si="0"/>
        <v>1.29</v>
      </c>
      <c r="G54" s="1">
        <f t="shared" si="1"/>
        <v>3</v>
      </c>
      <c r="H54" s="6">
        <f>IF(E54&lt;&gt;"",SUMIF($J$3:$J$22,"&lt;="&amp;$D54,$L$3:$L$22)-SUM($F$3:$F54),"")</f>
        <v>3.2549999999999883</v>
      </c>
    </row>
    <row r="55" spans="4:8" x14ac:dyDescent="0.25">
      <c r="D55" s="1">
        <v>53</v>
      </c>
      <c r="E55" s="5">
        <f t="shared" si="2"/>
        <v>82</v>
      </c>
      <c r="F55" s="6">
        <f t="shared" si="0"/>
        <v>1.3</v>
      </c>
      <c r="G55" s="1">
        <f t="shared" si="1"/>
        <v>3</v>
      </c>
      <c r="H55" s="6">
        <f>IF(E55&lt;&gt;"",SUMIF($J$3:$J$22,"&lt;="&amp;$D55,$L$3:$L$22)-SUM($F$3:$F55),"")</f>
        <v>1.9549999999999912</v>
      </c>
    </row>
    <row r="56" spans="4:8" x14ac:dyDescent="0.25">
      <c r="D56" s="1">
        <v>54</v>
      </c>
      <c r="E56" s="5">
        <f t="shared" si="2"/>
        <v>83</v>
      </c>
      <c r="F56" s="6">
        <f t="shared" si="0"/>
        <v>1.3049999999999999</v>
      </c>
      <c r="G56" s="1">
        <f t="shared" si="1"/>
        <v>3</v>
      </c>
      <c r="H56" s="6">
        <f>IF(E56&lt;&gt;"",SUMIF($J$3:$J$22,"&lt;="&amp;$D56,$L$3:$L$22)-SUM($F$3:$F56),"")</f>
        <v>0.64999999999999147</v>
      </c>
    </row>
    <row r="57" spans="4:8" x14ac:dyDescent="0.25">
      <c r="D57" s="1">
        <v>55</v>
      </c>
      <c r="E57" s="5">
        <f t="shared" si="2"/>
        <v>84</v>
      </c>
      <c r="F57" s="6">
        <f t="shared" si="0"/>
        <v>1.31</v>
      </c>
      <c r="G57" s="1">
        <f t="shared" si="1"/>
        <v>3</v>
      </c>
      <c r="H57" s="6">
        <f>IF(E57&lt;&gt;"",SUMIF($J$3:$J$22,"&lt;="&amp;$D57,$L$3:$L$22)-SUM($F$3:$F57),"")</f>
        <v>11.339999999999989</v>
      </c>
    </row>
    <row r="58" spans="4:8" x14ac:dyDescent="0.25">
      <c r="D58" s="1">
        <v>56</v>
      </c>
      <c r="E58" s="5">
        <f t="shared" si="2"/>
        <v>85</v>
      </c>
      <c r="F58" s="6">
        <f t="shared" si="0"/>
        <v>1.3149999999999999</v>
      </c>
      <c r="G58" s="1">
        <f t="shared" si="1"/>
        <v>3</v>
      </c>
      <c r="H58" s="6">
        <f>IF(E58&lt;&gt;"",SUMIF($J$3:$J$22,"&lt;="&amp;$D58,$L$3:$L$22)-SUM($F$3:$F58),"")</f>
        <v>10.024999999999991</v>
      </c>
    </row>
    <row r="59" spans="4:8" x14ac:dyDescent="0.25">
      <c r="D59" s="1">
        <v>57</v>
      </c>
      <c r="E59" s="5">
        <f t="shared" si="2"/>
        <v>86</v>
      </c>
      <c r="F59" s="6">
        <f t="shared" si="0"/>
        <v>1.32</v>
      </c>
      <c r="G59" s="1">
        <f t="shared" si="1"/>
        <v>3</v>
      </c>
      <c r="H59" s="6">
        <f>IF(E59&lt;&gt;"",SUMIF($J$3:$J$22,"&lt;="&amp;$D59,$L$3:$L$22)-SUM($F$3:$F59),"")</f>
        <v>8.7049999999999912</v>
      </c>
    </row>
    <row r="60" spans="4:8" x14ac:dyDescent="0.25">
      <c r="D60" s="1">
        <v>58</v>
      </c>
      <c r="E60" s="5">
        <f t="shared" si="2"/>
        <v>87</v>
      </c>
      <c r="F60" s="6">
        <f t="shared" si="0"/>
        <v>1.325</v>
      </c>
      <c r="G60" s="1">
        <f t="shared" si="1"/>
        <v>3</v>
      </c>
      <c r="H60" s="6">
        <f>IF(E60&lt;&gt;"",SUMIF($J$3:$J$22,"&lt;="&amp;$D60,$L$3:$L$22)-SUM($F$3:$F60),"")</f>
        <v>7.3799999999999883</v>
      </c>
    </row>
    <row r="61" spans="4:8" x14ac:dyDescent="0.25">
      <c r="D61" s="1">
        <v>59</v>
      </c>
      <c r="E61" s="5">
        <f t="shared" si="2"/>
        <v>88</v>
      </c>
      <c r="F61" s="6">
        <f t="shared" si="0"/>
        <v>1.33</v>
      </c>
      <c r="G61" s="1">
        <f t="shared" si="1"/>
        <v>3</v>
      </c>
      <c r="H61" s="6">
        <f>IF(E61&lt;&gt;"",SUMIF($J$3:$J$22,"&lt;="&amp;$D61,$L$3:$L$22)-SUM($F$3:$F61),"")</f>
        <v>6.0499999999999901</v>
      </c>
    </row>
    <row r="62" spans="4:8" x14ac:dyDescent="0.25">
      <c r="D62" s="1">
        <v>60</v>
      </c>
      <c r="E62" s="5">
        <f t="shared" si="2"/>
        <v>89</v>
      </c>
      <c r="F62" s="6">
        <f t="shared" si="0"/>
        <v>1.335</v>
      </c>
      <c r="G62" s="1">
        <f t="shared" si="1"/>
        <v>3</v>
      </c>
      <c r="H62" s="6">
        <f>IF(E62&lt;&gt;"",SUMIF($J$3:$J$22,"&lt;="&amp;$D62,$L$3:$L$22)-SUM($F$3:$F62),"")</f>
        <v>4.7149999999999892</v>
      </c>
    </row>
    <row r="63" spans="4:8" x14ac:dyDescent="0.25">
      <c r="D63" s="1">
        <v>61</v>
      </c>
      <c r="E63" s="5">
        <f t="shared" si="2"/>
        <v>90</v>
      </c>
      <c r="F63" s="6">
        <f t="shared" si="0"/>
        <v>1.34</v>
      </c>
      <c r="G63" s="1">
        <f t="shared" si="1"/>
        <v>3</v>
      </c>
      <c r="H63" s="6">
        <f>IF(E63&lt;&gt;"",SUMIF($J$3:$J$22,"&lt;="&amp;$D63,$L$3:$L$22)-SUM($F$3:$F63),"")</f>
        <v>3.3749999999999858</v>
      </c>
    </row>
    <row r="64" spans="4:8" x14ac:dyDescent="0.25">
      <c r="D64" s="1">
        <v>62</v>
      </c>
      <c r="E64" s="5">
        <f t="shared" si="2"/>
        <v>91</v>
      </c>
      <c r="F64" s="6">
        <f t="shared" si="0"/>
        <v>1.345</v>
      </c>
      <c r="G64" s="1">
        <f t="shared" si="1"/>
        <v>3</v>
      </c>
      <c r="H64" s="6">
        <f>IF(E64&lt;&gt;"",SUMIF($J$3:$J$22,"&lt;="&amp;$D64,$L$3:$L$22)-SUM($F$3:$F64),"")</f>
        <v>2.0299999999999869</v>
      </c>
    </row>
    <row r="65" spans="4:8" x14ac:dyDescent="0.25">
      <c r="D65" s="1">
        <v>63</v>
      </c>
      <c r="E65" s="5">
        <f t="shared" si="2"/>
        <v>92</v>
      </c>
      <c r="F65" s="6">
        <f t="shared" si="0"/>
        <v>1.35</v>
      </c>
      <c r="G65" s="1">
        <f t="shared" si="1"/>
        <v>3</v>
      </c>
      <c r="H65" s="6">
        <f>IF(E65&lt;&gt;"",SUMIF($J$3:$J$22,"&lt;="&amp;$D65,$L$3:$L$22)-SUM($F$3:$F65),"")</f>
        <v>0.67999999999999261</v>
      </c>
    </row>
    <row r="66" spans="4:8" x14ac:dyDescent="0.25">
      <c r="D66" s="1">
        <v>64</v>
      </c>
      <c r="E66" s="5">
        <f t="shared" si="2"/>
        <v>93</v>
      </c>
      <c r="F66" s="6">
        <f t="shared" si="0"/>
        <v>1.355</v>
      </c>
      <c r="G66" s="1">
        <f t="shared" si="1"/>
        <v>3</v>
      </c>
      <c r="H66" s="6">
        <f>IF(E66&lt;&gt;"",SUMIF($J$3:$J$22,"&lt;="&amp;$D66,$L$3:$L$22)-SUM($F$3:$F66),"")</f>
        <v>8.3249999999999886</v>
      </c>
    </row>
    <row r="67" spans="4:8" x14ac:dyDescent="0.25">
      <c r="D67" s="1">
        <v>65</v>
      </c>
      <c r="E67" s="5">
        <f t="shared" si="2"/>
        <v>94</v>
      </c>
      <c r="F67" s="6">
        <f t="shared" si="0"/>
        <v>1.355</v>
      </c>
      <c r="G67" s="1">
        <f t="shared" si="1"/>
        <v>3</v>
      </c>
      <c r="H67" s="6">
        <f>IF(E67&lt;&gt;"",SUMIF($J$3:$J$22,"&lt;="&amp;$D67,$L$3:$L$22)-SUM($F$3:$F67),"")</f>
        <v>6.9699999999999847</v>
      </c>
    </row>
    <row r="68" spans="4:8" x14ac:dyDescent="0.25">
      <c r="D68" s="1">
        <v>66</v>
      </c>
      <c r="E68" s="5">
        <f t="shared" si="2"/>
        <v>95</v>
      </c>
      <c r="F68" s="6">
        <f t="shared" ref="F68:F102" si="3">IFERROR(ROUND(-0.0002*$E68^2+0.045*$E68+0.25,2)*$B$3/1000,"")</f>
        <v>1.36</v>
      </c>
      <c r="G68" s="1">
        <f t="shared" ref="G68:G102" si="4">IFERROR(MEDIAN($B$5,INT($E68/25),1),"")</f>
        <v>3</v>
      </c>
      <c r="H68" s="6">
        <f>IF(E68&lt;&gt;"",SUMIF($J$3:$J$22,"&lt;="&amp;$D68,$L$3:$L$22)-SUM($F$3:$F68),"")</f>
        <v>5.6099999999999852</v>
      </c>
    </row>
    <row r="69" spans="4:8" x14ac:dyDescent="0.25">
      <c r="D69" s="1">
        <v>67</v>
      </c>
      <c r="E69" s="5">
        <f t="shared" ref="E69:E102" si="5">IFERROR(IF(E68&lt;125,E68+$B$4,""),"")</f>
        <v>96</v>
      </c>
      <c r="F69" s="6">
        <f t="shared" si="3"/>
        <v>1.365</v>
      </c>
      <c r="G69" s="1">
        <f t="shared" si="4"/>
        <v>3</v>
      </c>
      <c r="H69" s="6">
        <f>IF(E69&lt;&gt;"",SUMIF($J$3:$J$22,"&lt;="&amp;$D69,$L$3:$L$22)-SUM($F$3:$F69),"")</f>
        <v>4.2449999999999903</v>
      </c>
    </row>
    <row r="70" spans="4:8" x14ac:dyDescent="0.25">
      <c r="D70" s="1">
        <v>68</v>
      </c>
      <c r="E70" s="5">
        <f t="shared" si="5"/>
        <v>97</v>
      </c>
      <c r="F70" s="6">
        <f t="shared" si="3"/>
        <v>1.365</v>
      </c>
      <c r="G70" s="1">
        <f t="shared" si="4"/>
        <v>3</v>
      </c>
      <c r="H70" s="6">
        <f>IF(E70&lt;&gt;"",SUMIF($J$3:$J$22,"&lt;="&amp;$D70,$L$3:$L$22)-SUM($F$3:$F70),"")</f>
        <v>2.8799999999999955</v>
      </c>
    </row>
    <row r="71" spans="4:8" x14ac:dyDescent="0.25">
      <c r="D71" s="1">
        <v>69</v>
      </c>
      <c r="E71" s="5">
        <f t="shared" si="5"/>
        <v>98</v>
      </c>
      <c r="F71" s="6">
        <f t="shared" si="3"/>
        <v>1.37</v>
      </c>
      <c r="G71" s="1">
        <f t="shared" si="4"/>
        <v>3</v>
      </c>
      <c r="H71" s="6">
        <f>IF(E71&lt;&gt;"",SUMIF($J$3:$J$22,"&lt;="&amp;$D71,$L$3:$L$22)-SUM($F$3:$F71),"")</f>
        <v>1.5099999999999909</v>
      </c>
    </row>
    <row r="72" spans="4:8" x14ac:dyDescent="0.25">
      <c r="D72" s="1">
        <v>70</v>
      </c>
      <c r="E72" s="5">
        <f t="shared" si="5"/>
        <v>99</v>
      </c>
      <c r="F72" s="6">
        <f t="shared" si="3"/>
        <v>1.37</v>
      </c>
      <c r="G72" s="1">
        <f t="shared" si="4"/>
        <v>3</v>
      </c>
      <c r="H72" s="6">
        <f>IF(E72&lt;&gt;"",SUMIF($J$3:$J$22,"&lt;="&amp;$D72,$L$3:$L$22)-SUM($F$3:$F72),"")</f>
        <v>0.13999999999998636</v>
      </c>
    </row>
    <row r="73" spans="4:8" x14ac:dyDescent="0.25">
      <c r="D73" s="1">
        <v>71</v>
      </c>
      <c r="E73" s="5">
        <f t="shared" si="5"/>
        <v>100</v>
      </c>
      <c r="F73" s="6">
        <f t="shared" si="3"/>
        <v>1.375</v>
      </c>
      <c r="G73" s="1">
        <f t="shared" si="4"/>
        <v>4</v>
      </c>
      <c r="H73" s="6">
        <f>IF(E73&lt;&gt;"",SUMIF($J$3:$J$22,"&lt;="&amp;$D73,$L$3:$L$22)-SUM($F$3:$F73),"")</f>
        <v>10.764999999999986</v>
      </c>
    </row>
    <row r="74" spans="4:8" x14ac:dyDescent="0.25">
      <c r="D74" s="1">
        <v>72</v>
      </c>
      <c r="E74" s="5">
        <f t="shared" si="5"/>
        <v>101</v>
      </c>
      <c r="F74" s="6">
        <f t="shared" si="3"/>
        <v>1.375</v>
      </c>
      <c r="G74" s="1">
        <f t="shared" si="4"/>
        <v>4</v>
      </c>
      <c r="H74" s="6">
        <f>IF(E74&lt;&gt;"",SUMIF($J$3:$J$22,"&lt;="&amp;$D74,$L$3:$L$22)-SUM($F$3:$F74),"")</f>
        <v>9.3899999999999864</v>
      </c>
    </row>
    <row r="75" spans="4:8" x14ac:dyDescent="0.25">
      <c r="D75" s="1">
        <v>73</v>
      </c>
      <c r="E75" s="5">
        <f t="shared" si="5"/>
        <v>102</v>
      </c>
      <c r="F75" s="6">
        <f t="shared" si="3"/>
        <v>1.38</v>
      </c>
      <c r="G75" s="1">
        <f t="shared" si="4"/>
        <v>4</v>
      </c>
      <c r="H75" s="6">
        <f>IF(E75&lt;&gt;"",SUMIF($J$3:$J$22,"&lt;="&amp;$D75,$L$3:$L$22)-SUM($F$3:$F75),"")</f>
        <v>8.0099999999999909</v>
      </c>
    </row>
    <row r="76" spans="4:8" x14ac:dyDescent="0.25">
      <c r="D76" s="1">
        <v>74</v>
      </c>
      <c r="E76" s="5">
        <f t="shared" si="5"/>
        <v>103</v>
      </c>
      <c r="F76" s="6">
        <f t="shared" si="3"/>
        <v>1.38</v>
      </c>
      <c r="G76" s="1">
        <f t="shared" si="4"/>
        <v>4</v>
      </c>
      <c r="H76" s="6">
        <f>IF(E76&lt;&gt;"",SUMIF($J$3:$J$22,"&lt;="&amp;$D76,$L$3:$L$22)-SUM($F$3:$F76),"")</f>
        <v>6.6299999999999955</v>
      </c>
    </row>
    <row r="77" spans="4:8" x14ac:dyDescent="0.25">
      <c r="D77" s="1">
        <v>75</v>
      </c>
      <c r="E77" s="5">
        <f t="shared" si="5"/>
        <v>104</v>
      </c>
      <c r="F77" s="6">
        <f t="shared" si="3"/>
        <v>1.385</v>
      </c>
      <c r="G77" s="1">
        <f t="shared" si="4"/>
        <v>4</v>
      </c>
      <c r="H77" s="6">
        <f>IF(E77&lt;&gt;"",SUMIF($J$3:$J$22,"&lt;="&amp;$D77,$L$3:$L$22)-SUM($F$3:$F77),"")</f>
        <v>5.2449999999999903</v>
      </c>
    </row>
    <row r="78" spans="4:8" x14ac:dyDescent="0.25">
      <c r="D78" s="1">
        <v>76</v>
      </c>
      <c r="E78" s="5">
        <f t="shared" si="5"/>
        <v>105</v>
      </c>
      <c r="F78" s="6">
        <f t="shared" si="3"/>
        <v>1.385</v>
      </c>
      <c r="G78" s="1">
        <f t="shared" si="4"/>
        <v>4</v>
      </c>
      <c r="H78" s="6">
        <f>IF(E78&lt;&gt;"",SUMIF($J$3:$J$22,"&lt;="&amp;$D78,$L$3:$L$22)-SUM($F$3:$F78),"")</f>
        <v>3.8599999999999852</v>
      </c>
    </row>
    <row r="79" spans="4:8" x14ac:dyDescent="0.25">
      <c r="D79" s="1">
        <v>77</v>
      </c>
      <c r="E79" s="5">
        <f t="shared" si="5"/>
        <v>106</v>
      </c>
      <c r="F79" s="6">
        <f t="shared" si="3"/>
        <v>1.385</v>
      </c>
      <c r="G79" s="1">
        <f t="shared" si="4"/>
        <v>4</v>
      </c>
      <c r="H79" s="6">
        <f>IF(E79&lt;&gt;"",SUMIF($J$3:$J$22,"&lt;="&amp;$D79,$L$3:$L$22)-SUM($F$3:$F79),"")</f>
        <v>2.4749999999999801</v>
      </c>
    </row>
    <row r="80" spans="4:8" x14ac:dyDescent="0.25">
      <c r="D80" s="1">
        <v>78</v>
      </c>
      <c r="E80" s="5">
        <f t="shared" si="5"/>
        <v>107</v>
      </c>
      <c r="F80" s="6">
        <f t="shared" si="3"/>
        <v>1.39</v>
      </c>
      <c r="G80" s="1">
        <f t="shared" si="4"/>
        <v>4</v>
      </c>
      <c r="H80" s="6">
        <f>IF(E80&lt;&gt;"",SUMIF($J$3:$J$22,"&lt;="&amp;$D80,$L$3:$L$22)-SUM($F$3:$F80),"")</f>
        <v>1.0849999999999795</v>
      </c>
    </row>
    <row r="81" spans="4:8" x14ac:dyDescent="0.25">
      <c r="D81" s="1">
        <v>79</v>
      </c>
      <c r="E81" s="5">
        <f t="shared" si="5"/>
        <v>108</v>
      </c>
      <c r="F81" s="6">
        <f t="shared" si="3"/>
        <v>1.39</v>
      </c>
      <c r="G81" s="1">
        <f t="shared" si="4"/>
        <v>4</v>
      </c>
      <c r="H81" s="6">
        <f>IF(E81&lt;&gt;"",SUMIF($J$3:$J$22,"&lt;="&amp;$D81,$L$3:$L$22)-SUM($F$3:$F81),"")</f>
        <v>11.694999999999979</v>
      </c>
    </row>
    <row r="82" spans="4:8" x14ac:dyDescent="0.25">
      <c r="D82" s="1">
        <v>80</v>
      </c>
      <c r="E82" s="5">
        <f t="shared" si="5"/>
        <v>109</v>
      </c>
      <c r="F82" s="6">
        <f t="shared" si="3"/>
        <v>1.39</v>
      </c>
      <c r="G82" s="1">
        <f t="shared" si="4"/>
        <v>4</v>
      </c>
      <c r="H82" s="6">
        <f>IF(E82&lt;&gt;"",SUMIF($J$3:$J$22,"&lt;="&amp;$D82,$L$3:$L$22)-SUM($F$3:$F82),"")</f>
        <v>10.304999999999978</v>
      </c>
    </row>
    <row r="83" spans="4:8" x14ac:dyDescent="0.25">
      <c r="D83" s="1">
        <v>81</v>
      </c>
      <c r="E83" s="5">
        <f t="shared" si="5"/>
        <v>110</v>
      </c>
      <c r="F83" s="6">
        <f t="shared" si="3"/>
        <v>1.39</v>
      </c>
      <c r="G83" s="1">
        <f t="shared" si="4"/>
        <v>4</v>
      </c>
      <c r="H83" s="6">
        <f>IF(E83&lt;&gt;"",SUMIF($J$3:$J$22,"&lt;="&amp;$D83,$L$3:$L$22)-SUM($F$3:$F83),"")</f>
        <v>8.9149999999999778</v>
      </c>
    </row>
    <row r="84" spans="4:8" x14ac:dyDescent="0.25">
      <c r="D84" s="1">
        <v>82</v>
      </c>
      <c r="E84" s="5">
        <f t="shared" si="5"/>
        <v>111</v>
      </c>
      <c r="F84" s="6">
        <f t="shared" si="3"/>
        <v>1.39</v>
      </c>
      <c r="G84" s="1">
        <f t="shared" si="4"/>
        <v>4</v>
      </c>
      <c r="H84" s="6">
        <f>IF(E84&lt;&gt;"",SUMIF($J$3:$J$22,"&lt;="&amp;$D84,$L$3:$L$22)-SUM($F$3:$F84),"")</f>
        <v>7.5249999999999773</v>
      </c>
    </row>
    <row r="85" spans="4:8" x14ac:dyDescent="0.25">
      <c r="D85" s="1">
        <v>83</v>
      </c>
      <c r="E85" s="5">
        <f t="shared" si="5"/>
        <v>112</v>
      </c>
      <c r="F85" s="6">
        <f t="shared" si="3"/>
        <v>1.39</v>
      </c>
      <c r="G85" s="1">
        <f t="shared" si="4"/>
        <v>4</v>
      </c>
      <c r="H85" s="6">
        <f>IF(E85&lt;&gt;"",SUMIF($J$3:$J$22,"&lt;="&amp;$D85,$L$3:$L$22)-SUM($F$3:$F85),"")</f>
        <v>6.1349999999999767</v>
      </c>
    </row>
    <row r="86" spans="4:8" x14ac:dyDescent="0.25">
      <c r="D86" s="1">
        <v>84</v>
      </c>
      <c r="E86" s="5">
        <f t="shared" si="5"/>
        <v>113</v>
      </c>
      <c r="F86" s="6">
        <f t="shared" si="3"/>
        <v>1.39</v>
      </c>
      <c r="G86" s="1">
        <f t="shared" si="4"/>
        <v>4</v>
      </c>
      <c r="H86" s="6">
        <f>IF(E86&lt;&gt;"",SUMIF($J$3:$J$22,"&lt;="&amp;$D86,$L$3:$L$22)-SUM($F$3:$F86),"")</f>
        <v>4.7449999999999761</v>
      </c>
    </row>
    <row r="87" spans="4:8" x14ac:dyDescent="0.25">
      <c r="D87" s="1">
        <v>85</v>
      </c>
      <c r="E87" s="5">
        <f t="shared" si="5"/>
        <v>114</v>
      </c>
      <c r="F87" s="6">
        <f t="shared" si="3"/>
        <v>1.39</v>
      </c>
      <c r="G87" s="1">
        <f t="shared" si="4"/>
        <v>4</v>
      </c>
      <c r="H87" s="6">
        <f>IF(E87&lt;&gt;"",SUMIF($J$3:$J$22,"&lt;="&amp;$D87,$L$3:$L$22)-SUM($F$3:$F87),"")</f>
        <v>3.3549999999999756</v>
      </c>
    </row>
    <row r="88" spans="4:8" x14ac:dyDescent="0.25">
      <c r="D88" s="1">
        <v>86</v>
      </c>
      <c r="E88" s="5">
        <f t="shared" si="5"/>
        <v>115</v>
      </c>
      <c r="F88" s="6">
        <f t="shared" si="3"/>
        <v>1.39</v>
      </c>
      <c r="G88" s="1">
        <f t="shared" si="4"/>
        <v>4</v>
      </c>
      <c r="H88" s="6">
        <f>IF(E88&lt;&gt;"",SUMIF($J$3:$J$22,"&lt;="&amp;$D88,$L$3:$L$22)-SUM($F$3:$F88),"")</f>
        <v>1.964999999999975</v>
      </c>
    </row>
    <row r="89" spans="4:8" x14ac:dyDescent="0.25">
      <c r="D89" s="1">
        <v>87</v>
      </c>
      <c r="E89" s="5">
        <f t="shared" si="5"/>
        <v>116</v>
      </c>
      <c r="F89" s="6">
        <f t="shared" si="3"/>
        <v>1.39</v>
      </c>
      <c r="G89" s="1">
        <f t="shared" si="4"/>
        <v>4</v>
      </c>
      <c r="H89" s="6">
        <f>IF(E89&lt;&gt;"",SUMIF($J$3:$J$22,"&lt;="&amp;$D89,$L$3:$L$22)-SUM($F$3:$F89),"")</f>
        <v>0.57499999999997442</v>
      </c>
    </row>
    <row r="90" spans="4:8" x14ac:dyDescent="0.25">
      <c r="D90" s="1">
        <v>88</v>
      </c>
      <c r="E90" s="5">
        <f t="shared" si="5"/>
        <v>117</v>
      </c>
      <c r="F90" s="6">
        <f t="shared" si="3"/>
        <v>1.39</v>
      </c>
      <c r="G90" s="1">
        <f t="shared" si="4"/>
        <v>4</v>
      </c>
      <c r="H90" s="6">
        <f>IF(E90&lt;&gt;"",SUMIF($J$3:$J$22,"&lt;="&amp;$D90,$L$3:$L$22)-SUM($F$3:$F90),"")</f>
        <v>11.184999999999974</v>
      </c>
    </row>
    <row r="91" spans="4:8" x14ac:dyDescent="0.25">
      <c r="D91" s="1">
        <v>89</v>
      </c>
      <c r="E91" s="5">
        <f t="shared" si="5"/>
        <v>118</v>
      </c>
      <c r="F91" s="6">
        <f t="shared" si="3"/>
        <v>1.39</v>
      </c>
      <c r="G91" s="1">
        <f t="shared" si="4"/>
        <v>4</v>
      </c>
      <c r="H91" s="6">
        <f>IF(E91&lt;&gt;"",SUMIF($J$3:$J$22,"&lt;="&amp;$D91,$L$3:$L$22)-SUM($F$3:$F91),"")</f>
        <v>9.7949999999999733</v>
      </c>
    </row>
    <row r="92" spans="4:8" x14ac:dyDescent="0.25">
      <c r="D92" s="1">
        <v>90</v>
      </c>
      <c r="E92" s="5">
        <f t="shared" si="5"/>
        <v>119</v>
      </c>
      <c r="F92" s="6">
        <f t="shared" si="3"/>
        <v>1.385</v>
      </c>
      <c r="G92" s="1">
        <f t="shared" si="4"/>
        <v>4</v>
      </c>
      <c r="H92" s="6">
        <f>IF(E92&lt;&gt;"",SUMIF($J$3:$J$22,"&lt;="&amp;$D92,$L$3:$L$22)-SUM($F$3:$F92),"")</f>
        <v>8.4099999999999682</v>
      </c>
    </row>
    <row r="93" spans="4:8" x14ac:dyDescent="0.25">
      <c r="D93" s="1">
        <v>91</v>
      </c>
      <c r="E93" s="5">
        <f t="shared" si="5"/>
        <v>120</v>
      </c>
      <c r="F93" s="6">
        <f t="shared" si="3"/>
        <v>1.385</v>
      </c>
      <c r="G93" s="1">
        <f t="shared" si="4"/>
        <v>4</v>
      </c>
      <c r="H93" s="6">
        <f>IF(E93&lt;&gt;"",SUMIF($J$3:$J$22,"&lt;="&amp;$D93,$L$3:$L$22)-SUM($F$3:$F93),"")</f>
        <v>7.0249999999999631</v>
      </c>
    </row>
    <row r="94" spans="4:8" x14ac:dyDescent="0.25">
      <c r="D94" s="1">
        <v>92</v>
      </c>
      <c r="E94" s="5">
        <f t="shared" si="5"/>
        <v>121</v>
      </c>
      <c r="F94" s="6">
        <f t="shared" si="3"/>
        <v>1.385</v>
      </c>
      <c r="G94" s="1">
        <f t="shared" si="4"/>
        <v>4</v>
      </c>
      <c r="H94" s="6">
        <f>IF(E94&lt;&gt;"",SUMIF($J$3:$J$22,"&lt;="&amp;$D94,$L$3:$L$22)-SUM($F$3:$F94),"")</f>
        <v>5.6399999999999579</v>
      </c>
    </row>
    <row r="95" spans="4:8" x14ac:dyDescent="0.25">
      <c r="D95" s="1">
        <v>93</v>
      </c>
      <c r="E95" s="5">
        <f t="shared" si="5"/>
        <v>122</v>
      </c>
      <c r="F95" s="6">
        <f t="shared" si="3"/>
        <v>1.38</v>
      </c>
      <c r="G95" s="1">
        <f t="shared" si="4"/>
        <v>4</v>
      </c>
      <c r="H95" s="6">
        <f>IF(E95&lt;&gt;"",SUMIF($J$3:$J$22,"&lt;="&amp;$D95,$L$3:$L$22)-SUM($F$3:$F95),"")</f>
        <v>4.2599999999999625</v>
      </c>
    </row>
    <row r="96" spans="4:8" x14ac:dyDescent="0.25">
      <c r="D96" s="1">
        <v>94</v>
      </c>
      <c r="E96" s="5">
        <f t="shared" si="5"/>
        <v>123</v>
      </c>
      <c r="F96" s="6">
        <f t="shared" si="3"/>
        <v>1.38</v>
      </c>
      <c r="G96" s="1">
        <f t="shared" si="4"/>
        <v>4</v>
      </c>
      <c r="H96" s="6">
        <f>IF(E96&lt;&gt;"",SUMIF($J$3:$J$22,"&lt;="&amp;$D96,$L$3:$L$22)-SUM($F$3:$F96),"")</f>
        <v>2.879999999999967</v>
      </c>
    </row>
    <row r="97" spans="4:8" x14ac:dyDescent="0.25">
      <c r="D97" s="1">
        <v>95</v>
      </c>
      <c r="E97" s="5">
        <f t="shared" si="5"/>
        <v>124</v>
      </c>
      <c r="F97" s="6">
        <f t="shared" si="3"/>
        <v>1.375</v>
      </c>
      <c r="G97" s="1">
        <f t="shared" si="4"/>
        <v>4</v>
      </c>
      <c r="H97" s="6">
        <f>IF(E97&lt;&gt;"",SUMIF($J$3:$J$22,"&lt;="&amp;$D97,$L$3:$L$22)-SUM($F$3:$F97),"")</f>
        <v>1.504999999999967</v>
      </c>
    </row>
    <row r="98" spans="4:8" x14ac:dyDescent="0.25">
      <c r="D98" s="1">
        <v>96</v>
      </c>
      <c r="E98" s="5">
        <f t="shared" si="5"/>
        <v>125</v>
      </c>
      <c r="F98" s="6">
        <f t="shared" si="3"/>
        <v>1.375</v>
      </c>
      <c r="G98" s="1">
        <f t="shared" si="4"/>
        <v>4</v>
      </c>
      <c r="H98" s="6">
        <f>IF(E98&lt;&gt;"",SUMIF($J$3:$J$22,"&lt;="&amp;$D98,$L$3:$L$22)-SUM($F$3:$F98),"")</f>
        <v>0.12999999999996703</v>
      </c>
    </row>
    <row r="99" spans="4:8" x14ac:dyDescent="0.25">
      <c r="D99" s="1">
        <v>97</v>
      </c>
      <c r="E99" s="5" t="str">
        <f t="shared" si="5"/>
        <v/>
      </c>
      <c r="F99" s="6" t="str">
        <f t="shared" si="3"/>
        <v/>
      </c>
      <c r="G99" s="1" t="str">
        <f t="shared" si="4"/>
        <v/>
      </c>
      <c r="H99" s="6" t="str">
        <f>IF(E99&lt;&gt;"",SUMIF($J$3:$J$22,"&lt;="&amp;$D99,$L$3:$L$22)-SUM($F$3:$F99),"")</f>
        <v/>
      </c>
    </row>
    <row r="100" spans="4:8" x14ac:dyDescent="0.25">
      <c r="D100" s="1">
        <v>98</v>
      </c>
      <c r="E100" s="5" t="str">
        <f t="shared" si="5"/>
        <v/>
      </c>
      <c r="F100" s="6" t="str">
        <f t="shared" si="3"/>
        <v/>
      </c>
      <c r="G100" s="1" t="str">
        <f t="shared" si="4"/>
        <v/>
      </c>
      <c r="H100" s="6" t="str">
        <f>IF(E100&lt;&gt;"",SUMIF($J$3:$J$22,"&lt;="&amp;$D100,$L$3:$L$22)-SUM($F$3:$F100),"")</f>
        <v/>
      </c>
    </row>
    <row r="101" spans="4:8" x14ac:dyDescent="0.25">
      <c r="D101" s="1">
        <v>99</v>
      </c>
      <c r="E101" s="5" t="str">
        <f t="shared" si="5"/>
        <v/>
      </c>
      <c r="F101" s="6" t="str">
        <f t="shared" si="3"/>
        <v/>
      </c>
      <c r="G101" s="1" t="str">
        <f t="shared" si="4"/>
        <v/>
      </c>
      <c r="H101" s="6" t="str">
        <f>IF(E101&lt;&gt;"",SUMIF($J$3:$J$22,"&lt;="&amp;$D101,$L$3:$L$22)-SUM($F$3:$F101),"")</f>
        <v/>
      </c>
    </row>
    <row r="102" spans="4:8" x14ac:dyDescent="0.25">
      <c r="D102" s="1">
        <v>100</v>
      </c>
      <c r="E102" s="5" t="str">
        <f t="shared" si="5"/>
        <v/>
      </c>
      <c r="F102" s="6" t="str">
        <f t="shared" si="3"/>
        <v/>
      </c>
      <c r="G102" s="1" t="str">
        <f t="shared" si="4"/>
        <v/>
      </c>
      <c r="H102" s="6" t="str">
        <f>IF(E102&lt;&gt;"",SUMIF($J$3:$J$22,"&lt;="&amp;$D102,$L$3:$L$22)-SUM($F$3:$F102),"")</f>
        <v/>
      </c>
    </row>
  </sheetData>
  <conditionalFormatting sqref="H3:H10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2023-04-11T08:29:16Z</dcterms:created>
  <dcterms:modified xsi:type="dcterms:W3CDTF">2023-04-11T08:53:16Z</dcterms:modified>
</cp:coreProperties>
</file>