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1.xml" ContentType="application/vnd.openxmlformats-officedocument.drawing+xml"/>
  <Override PartName="/xl/ctrlProps/ctrlProp1.xml" ContentType="application/vnd.ms-excel.controlpropertie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 codeName="{8C4F1C90-05EB-6A55-5F09-09C24B55AC0B}"/>
  <workbookPr codeName="ThisWorkbook"/>
  <bookViews>
    <workbookView xWindow="-120" yWindow="-120" windowWidth="23256" windowHeight="13176" activeTab="4"/>
  </bookViews>
  <sheets>
    <sheet name="FournitureEPI" sheetId="1" r:id="rId1"/>
    <sheet name="Salariés" sheetId="8" r:id="rId2"/>
    <sheet name="Fiche" sheetId="6" r:id="rId3"/>
    <sheet name="Données" sheetId="5" r:id="rId4"/>
    <sheet name="TCD_EPI" sheetId="9" r:id="rId5"/>
  </sheets>
  <definedNames>
    <definedName name="_xlnm._FilterDatabase" localSheetId="2" hidden="1">Fiche!$B$7:$E$7</definedName>
  </definedNames>
  <calcPr calcId="145621"/>
  <pivotCaches>
    <pivotCache cacheId="3" r:id="rId6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G23" i="8" l="1"/>
  <c r="G22" i="8"/>
  <c r="B3" i="6"/>
  <c r="C5" i="6" s="1"/>
  <c r="D23" i="1"/>
  <c r="E23" i="1" s="1"/>
  <c r="D24" i="1"/>
  <c r="E24" i="1" s="1"/>
  <c r="D25" i="1"/>
  <c r="E25" i="1" s="1"/>
  <c r="D26" i="1"/>
  <c r="E26" i="1" s="1"/>
  <c r="D20" i="1"/>
  <c r="E20" i="1" s="1"/>
  <c r="D21" i="1"/>
  <c r="E21" i="1" s="1"/>
  <c r="D22" i="1"/>
  <c r="E22" i="1" s="1"/>
  <c r="D2" i="1"/>
  <c r="E2" i="1" s="1"/>
  <c r="D3" i="1"/>
  <c r="E3" i="1" s="1"/>
  <c r="D4" i="1"/>
  <c r="E4" i="1" s="1"/>
  <c r="D5" i="1"/>
  <c r="E5" i="1" s="1"/>
  <c r="D6" i="1"/>
  <c r="E6" i="1" s="1"/>
  <c r="D7" i="1"/>
  <c r="E7" i="1" s="1"/>
  <c r="D8" i="1"/>
  <c r="E8" i="1" s="1"/>
  <c r="D9" i="1"/>
  <c r="E9" i="1" s="1"/>
  <c r="D10" i="1"/>
  <c r="E10" i="1" s="1"/>
  <c r="D11" i="1"/>
  <c r="E11" i="1" s="1"/>
  <c r="D12" i="1"/>
  <c r="E12" i="1" s="1"/>
  <c r="D13" i="1"/>
  <c r="E13" i="1" s="1"/>
  <c r="D14" i="1"/>
  <c r="E14" i="1" s="1"/>
  <c r="D15" i="1"/>
  <c r="E15" i="1" s="1"/>
  <c r="D16" i="1"/>
  <c r="E16" i="1" s="1"/>
  <c r="D17" i="1"/>
  <c r="E17" i="1" s="1"/>
  <c r="D18" i="1"/>
  <c r="E18" i="1" s="1"/>
  <c r="D19" i="1"/>
  <c r="E19" i="1" s="1"/>
  <c r="G2" i="8"/>
  <c r="G3" i="8"/>
  <c r="G4" i="8"/>
  <c r="G5" i="8"/>
  <c r="G6" i="8"/>
  <c r="G7" i="8"/>
  <c r="G8" i="8"/>
  <c r="G9" i="8"/>
  <c r="G10" i="8"/>
  <c r="G11" i="8"/>
  <c r="G12" i="8"/>
  <c r="G13" i="8"/>
  <c r="G14" i="8"/>
  <c r="G15" i="8"/>
  <c r="G16" i="8"/>
  <c r="G17" i="8"/>
  <c r="G18" i="8"/>
  <c r="G19" i="8"/>
  <c r="G20" i="8"/>
  <c r="G21" i="8"/>
</calcChain>
</file>

<file path=xl/sharedStrings.xml><?xml version="1.0" encoding="utf-8"?>
<sst xmlns="http://schemas.openxmlformats.org/spreadsheetml/2006/main" count="241" uniqueCount="76">
  <si>
    <t xml:space="preserve">Nom </t>
  </si>
  <si>
    <t>Prénom</t>
  </si>
  <si>
    <t>Nom 1</t>
  </si>
  <si>
    <t>Nom 2</t>
  </si>
  <si>
    <t>Nom 3</t>
  </si>
  <si>
    <t>Nom 4</t>
  </si>
  <si>
    <t>Nom 5</t>
  </si>
  <si>
    <t>Nom 6</t>
  </si>
  <si>
    <t>Nom 7</t>
  </si>
  <si>
    <t>Nom 8</t>
  </si>
  <si>
    <t>Nom 9</t>
  </si>
  <si>
    <t>Nom 10</t>
  </si>
  <si>
    <t>Nom 11</t>
  </si>
  <si>
    <t>Prénom 1</t>
  </si>
  <si>
    <t>Prénom 4</t>
  </si>
  <si>
    <t>Prénom 5</t>
  </si>
  <si>
    <t>Prénom 6</t>
  </si>
  <si>
    <t>Prénom 7</t>
  </si>
  <si>
    <t>Prénom 8</t>
  </si>
  <si>
    <t>Prénom 9</t>
  </si>
  <si>
    <t>Prénom 10</t>
  </si>
  <si>
    <t>Prénom 11</t>
  </si>
  <si>
    <t>Prénom 2</t>
  </si>
  <si>
    <t>Prénom 3</t>
  </si>
  <si>
    <t>Modèle</t>
  </si>
  <si>
    <t>Date</t>
  </si>
  <si>
    <t>dibond</t>
  </si>
  <si>
    <t>argon</t>
  </si>
  <si>
    <t>testimonial</t>
  </si>
  <si>
    <t>dike breeze</t>
  </si>
  <si>
    <t>Cause</t>
  </si>
  <si>
    <t>Renouvellement</t>
  </si>
  <si>
    <t>Abimée</t>
  </si>
  <si>
    <t>Perte</t>
  </si>
  <si>
    <t xml:space="preserve">Vol </t>
  </si>
  <si>
    <t>Embauche</t>
  </si>
  <si>
    <t>Service 1</t>
  </si>
  <si>
    <t>Service</t>
  </si>
  <si>
    <t>Service 2</t>
  </si>
  <si>
    <t>Service 3</t>
  </si>
  <si>
    <t>Service 4</t>
  </si>
  <si>
    <t>Service 5</t>
  </si>
  <si>
    <t>ID</t>
  </si>
  <si>
    <t>Entrée</t>
  </si>
  <si>
    <t>Sortie</t>
  </si>
  <si>
    <t>Dernier EPI</t>
  </si>
  <si>
    <t>Etat</t>
  </si>
  <si>
    <t>ID salarié</t>
  </si>
  <si>
    <t>Nom</t>
  </si>
  <si>
    <t>DUPUIS</t>
  </si>
  <si>
    <t>MICHEL</t>
  </si>
  <si>
    <t>MARTIN</t>
  </si>
  <si>
    <t>LAMBERT</t>
  </si>
  <si>
    <t>MORAUX</t>
  </si>
  <si>
    <t>LAFLAMME</t>
  </si>
  <si>
    <t>LEMETAYER</t>
  </si>
  <si>
    <t>FORGERON</t>
  </si>
  <si>
    <t>LABUCHE</t>
  </si>
  <si>
    <t>Patrice</t>
  </si>
  <si>
    <t>Monique</t>
  </si>
  <si>
    <t>Jean</t>
  </si>
  <si>
    <t>Martin</t>
  </si>
  <si>
    <t>Pierre</t>
  </si>
  <si>
    <t>Anthony</t>
  </si>
  <si>
    <t>Hubert</t>
  </si>
  <si>
    <t>Anne</t>
  </si>
  <si>
    <t>Hélène</t>
  </si>
  <si>
    <t>Service :</t>
  </si>
  <si>
    <t>Alain</t>
  </si>
  <si>
    <t>ID fournit.</t>
  </si>
  <si>
    <t>LEMONNIER</t>
  </si>
  <si>
    <t>Jérôme</t>
  </si>
  <si>
    <t>Étiquettes de lignes</t>
  </si>
  <si>
    <t>Total général</t>
  </si>
  <si>
    <t>Nombre de fournitures EPI</t>
  </si>
  <si>
    <t>Dernière fourniture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</si>
</sst>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1" tint="0.499984740745262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4" tint="0.79998168889431442"/>
        <bgColor indexed="64"/>
      </patternFill>
    </fill>
  </fills>
  <borders count="10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2" borderId="0" xfId="0" applyFill="1"/>
    <xf numFmtId="0" fontId="0" fillId="2" borderId="3" xfId="0" applyFill="1" applyBorder="1"/>
    <xf numFmtId="0" fontId="0" fillId="2" borderId="4" xfId="0" applyFill="1" applyBorder="1"/>
    <xf numFmtId="0" fontId="0" fillId="2" borderId="0" xfId="0" applyFill="1" applyBorder="1"/>
    <xf numFmtId="0" fontId="0" fillId="2" borderId="5" xfId="0" applyFill="1" applyBorder="1"/>
    <xf numFmtId="0" fontId="1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3" fillId="3" borderId="0" xfId="0" applyFont="1" applyFill="1" applyBorder="1" applyAlignment="1">
      <alignment horizontal="center" vertical="center"/>
    </xf>
    <xf numFmtId="0" fontId="0" fillId="4" borderId="0" xfId="0" applyFont="1" applyFill="1" applyBorder="1" applyAlignment="1">
      <alignment horizontal="center"/>
    </xf>
    <xf numFmtId="0" fontId="0" fillId="0" borderId="0" xfId="0" applyFont="1" applyBorder="1" applyAlignment="1">
      <alignment horizontal="center"/>
    </xf>
    <xf numFmtId="0" fontId="0" fillId="0" borderId="0" xfId="0" applyBorder="1" applyAlignment="1">
      <alignment horizontal="center"/>
    </xf>
    <xf numFmtId="14" fontId="0" fillId="0" borderId="0" xfId="0" applyNumberFormat="1" applyBorder="1" applyAlignment="1">
      <alignment horizontal="center"/>
    </xf>
    <xf numFmtId="0" fontId="1" fillId="0" borderId="0" xfId="0" applyFont="1" applyBorder="1" applyAlignment="1">
      <alignment horizontal="center" vertical="center"/>
    </xf>
    <xf numFmtId="0" fontId="1" fillId="0" borderId="0" xfId="0" applyFont="1" applyBorder="1" applyAlignment="1">
      <alignment horizontal="center"/>
    </xf>
    <xf numFmtId="0" fontId="1" fillId="0" borderId="0" xfId="0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/>
    </xf>
    <xf numFmtId="0" fontId="4" fillId="0" borderId="0" xfId="0" applyFont="1" applyBorder="1" applyAlignment="1">
      <alignment horizontal="center"/>
    </xf>
    <xf numFmtId="0" fontId="4" fillId="0" borderId="0" xfId="0" applyNumberFormat="1" applyFont="1" applyAlignment="1">
      <alignment horizontal="center"/>
    </xf>
    <xf numFmtId="0" fontId="4" fillId="0" borderId="0" xfId="0" applyFont="1" applyAlignment="1">
      <alignment horizontal="center"/>
    </xf>
    <xf numFmtId="14" fontId="0" fillId="2" borderId="0" xfId="0" applyNumberFormat="1" applyFill="1" applyBorder="1" applyAlignment="1">
      <alignment horizontal="center"/>
    </xf>
    <xf numFmtId="0" fontId="1" fillId="0" borderId="9" xfId="0" applyFont="1" applyBorder="1" applyAlignment="1">
      <alignment horizontal="center" vertical="center"/>
    </xf>
    <xf numFmtId="0" fontId="0" fillId="2" borderId="4" xfId="0" applyFill="1" applyBorder="1" applyAlignment="1">
      <alignment horizontal="center"/>
    </xf>
    <xf numFmtId="0" fontId="0" fillId="2" borderId="0" xfId="0" applyFill="1" applyBorder="1" applyAlignment="1">
      <alignment horizontal="center"/>
    </xf>
    <xf numFmtId="0" fontId="0" fillId="2" borderId="5" xfId="0" applyFill="1" applyBorder="1" applyAlignment="1">
      <alignment horizontal="center"/>
    </xf>
    <xf numFmtId="0" fontId="0" fillId="2" borderId="6" xfId="0" applyFill="1" applyBorder="1" applyAlignment="1">
      <alignment horizontal="center"/>
    </xf>
    <xf numFmtId="0" fontId="0" fillId="2" borderId="7" xfId="0" applyFill="1" applyBorder="1" applyAlignment="1">
      <alignment horizontal="center"/>
    </xf>
    <xf numFmtId="0" fontId="0" fillId="2" borderId="8" xfId="0" applyFill="1" applyBorder="1" applyAlignment="1">
      <alignment horizontal="center"/>
    </xf>
    <xf numFmtId="14" fontId="0" fillId="2" borderId="7" xfId="0" applyNumberFormat="1" applyFill="1" applyBorder="1" applyAlignment="1">
      <alignment horizontal="center"/>
    </xf>
    <xf numFmtId="0" fontId="1" fillId="5" borderId="4" xfId="0" applyFont="1" applyFill="1" applyBorder="1" applyAlignment="1">
      <alignment horizontal="center"/>
    </xf>
    <xf numFmtId="0" fontId="1" fillId="5" borderId="0" xfId="0" applyFont="1" applyFill="1" applyBorder="1" applyAlignment="1">
      <alignment horizontal="center"/>
    </xf>
    <xf numFmtId="0" fontId="1" fillId="5" borderId="5" xfId="0" applyFont="1" applyFill="1" applyBorder="1" applyAlignment="1">
      <alignment horizontal="center"/>
    </xf>
    <xf numFmtId="0" fontId="1" fillId="5" borderId="1" xfId="0" applyFont="1" applyFill="1" applyBorder="1" applyAlignment="1">
      <alignment horizontal="center"/>
    </xf>
    <xf numFmtId="0" fontId="1" fillId="5" borderId="2" xfId="0" applyFont="1" applyFill="1" applyBorder="1" applyAlignment="1">
      <alignment horizont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14" fontId="0" fillId="0" borderId="0" xfId="0" applyNumberFormat="1"/>
    <xf numFmtId="0" fontId="0" fillId="0" borderId="0" xfId="0" applyAlignment="1">
      <alignment horizontal="left" indent="1"/>
    </xf>
  </cellXfs>
  <cellStyles count="1">
    <cellStyle name="Normal" xfId="0" builtinId="0"/>
  </cellStyles>
  <dxfs count="23">
    <dxf>
      <numFmt numFmtId="19" formatCode="dd/mm/yyyy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 tint="0.499984740745262"/>
        <name val="Calibri"/>
        <scheme val="minor"/>
      </font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 tint="0.499984740745262"/>
        <name val="Calibri"/>
        <scheme val="minor"/>
      </font>
      <numFmt numFmtId="0" formatCode="General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numFmt numFmtId="19" formatCode="dd/mm/yyyy"/>
      <alignment horizont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alignment horizont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4"/>
          <bgColor theme="4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alignment horizont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alignment horizontal="center" textRotation="0" wrapText="0" indent="0" justifyLastLine="0" shrinkToFit="0" readingOrder="0"/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586740</xdr:colOff>
          <xdr:row>1</xdr:row>
          <xdr:rowOff>45720</xdr:rowOff>
        </xdr:from>
        <xdr:to>
          <xdr:col>7</xdr:col>
          <xdr:colOff>403860</xdr:colOff>
          <xdr:row>2</xdr:row>
          <xdr:rowOff>160020</xdr:rowOff>
        </xdr:to>
        <xdr:sp macro="" textlink="">
          <xdr:nvSpPr>
            <xdr:cNvPr id="3078" name="Button 6" hidden="1">
              <a:extLst>
                <a:ext uri="{63B3BB69-23CF-44E3-9099-C40C66FF867C}">
                  <a14:compatExt spid="_x0000_s307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Actualiser</a:t>
              </a:r>
            </a:p>
          </xdr:txBody>
        </xdr:sp>
        <xdr:clientData fPrintsWithSheet="0"/>
      </xdr:twoCellAnchor>
    </mc:Choice>
    <mc:Fallback/>
  </mc:AlternateContent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inconnu" refreshedDate="44685.728140624997" createdVersion="4" refreshedVersion="4" minRefreshableVersion="3" recordCount="25">
  <cacheSource type="worksheet">
    <worksheetSource name="FournitureEPI"/>
  </cacheSource>
  <cacheFields count="8">
    <cacheField name="ID" numFmtId="0">
      <sharedItems containsSemiMixedTypes="0" containsString="0" containsNumber="1" containsInteger="1" minValue="1" maxValue="25"/>
    </cacheField>
    <cacheField name="Nom " numFmtId="0">
      <sharedItems/>
    </cacheField>
    <cacheField name="Prénom" numFmtId="0">
      <sharedItems/>
    </cacheField>
    <cacheField name="ID salarié" numFmtId="0">
      <sharedItems containsSemiMixedTypes="0" containsString="0" containsNumber="1" containsInteger="1" minValue="1" maxValue="20"/>
    </cacheField>
    <cacheField name="Service" numFmtId="0">
      <sharedItems count="4">
        <s v="Service 1"/>
        <s v="Service 3"/>
        <s v="Service 2"/>
        <s v="Service 4"/>
      </sharedItems>
    </cacheField>
    <cacheField name="Date" numFmtId="14">
      <sharedItems containsSemiMixedTypes="0" containsNonDate="0" containsDate="1" containsString="0" minDate="2015-01-01T00:00:00" maxDate="2022-02-16T00:00:00"/>
    </cacheField>
    <cacheField name="Modèle" numFmtId="0">
      <sharedItems/>
    </cacheField>
    <cacheField name="Cause" numFmtId="0">
      <sharedItems count="5">
        <s v="Renouvellement"/>
        <s v="Perte"/>
        <s v="Abimée"/>
        <s v="Vol "/>
        <s v="Embauche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5">
  <r>
    <n v="1"/>
    <s v="Nom 3"/>
    <s v="Prénom 3"/>
    <n v="3"/>
    <x v="0"/>
    <d v="2020-01-12T00:00:00"/>
    <s v="dibond"/>
    <x v="0"/>
  </r>
  <r>
    <n v="2"/>
    <s v="Nom 4"/>
    <s v="Prénom 4"/>
    <n v="4"/>
    <x v="1"/>
    <d v="2019-09-29T00:00:00"/>
    <s v="argon"/>
    <x v="1"/>
  </r>
  <r>
    <n v="3"/>
    <s v="Nom 5"/>
    <s v="Prénom 5"/>
    <n v="5"/>
    <x v="2"/>
    <d v="2020-05-10T00:00:00"/>
    <s v="testimonial"/>
    <x v="2"/>
  </r>
  <r>
    <n v="4"/>
    <s v="Nom 6"/>
    <s v="Prénom 6"/>
    <n v="6"/>
    <x v="3"/>
    <d v="2021-04-18T00:00:00"/>
    <s v="dike breeze"/>
    <x v="0"/>
  </r>
  <r>
    <n v="5"/>
    <s v="Nom 7"/>
    <s v="Prénom 7"/>
    <n v="7"/>
    <x v="0"/>
    <d v="2019-11-30T00:00:00"/>
    <s v="dibond"/>
    <x v="3"/>
  </r>
  <r>
    <n v="6"/>
    <s v="Nom 8"/>
    <s v="Prénom 8"/>
    <n v="8"/>
    <x v="1"/>
    <d v="2020-11-13T00:00:00"/>
    <s v="argon"/>
    <x v="0"/>
  </r>
  <r>
    <n v="7"/>
    <s v="Nom 9"/>
    <s v="Prénom 9"/>
    <n v="9"/>
    <x v="2"/>
    <d v="2019-09-20T00:00:00"/>
    <s v="testimonial"/>
    <x v="3"/>
  </r>
  <r>
    <n v="8"/>
    <s v="Nom 10"/>
    <s v="Prénom 10"/>
    <n v="10"/>
    <x v="3"/>
    <d v="2021-03-21T00:00:00"/>
    <s v="dike breeze"/>
    <x v="1"/>
  </r>
  <r>
    <n v="9"/>
    <s v="Nom 11"/>
    <s v="Prénom 11"/>
    <n v="11"/>
    <x v="0"/>
    <d v="2020-07-04T00:00:00"/>
    <s v="dibond"/>
    <x v="3"/>
  </r>
  <r>
    <n v="10"/>
    <s v="DUPUIS"/>
    <s v="Patrice"/>
    <n v="12"/>
    <x v="1"/>
    <d v="2019-10-28T00:00:00"/>
    <s v="argon"/>
    <x v="0"/>
  </r>
  <r>
    <n v="11"/>
    <s v="MICHEL"/>
    <s v="Monique"/>
    <n v="13"/>
    <x v="2"/>
    <d v="2022-02-15T00:00:00"/>
    <s v="testimonial"/>
    <x v="2"/>
  </r>
  <r>
    <n v="12"/>
    <s v="MARTIN"/>
    <s v="Jean"/>
    <n v="14"/>
    <x v="3"/>
    <d v="2021-09-14T00:00:00"/>
    <s v="dike breeze"/>
    <x v="4"/>
  </r>
  <r>
    <n v="13"/>
    <s v="LAMBERT"/>
    <s v="Martin"/>
    <n v="15"/>
    <x v="0"/>
    <d v="2019-11-22T00:00:00"/>
    <s v="dibond"/>
    <x v="1"/>
  </r>
  <r>
    <n v="14"/>
    <s v="MORAUX"/>
    <s v="Pierre"/>
    <n v="16"/>
    <x v="1"/>
    <d v="2021-02-08T00:00:00"/>
    <s v="argon"/>
    <x v="3"/>
  </r>
  <r>
    <n v="15"/>
    <s v="LAFLAMME"/>
    <s v="Anthony"/>
    <n v="17"/>
    <x v="2"/>
    <d v="2021-09-04T00:00:00"/>
    <s v="testimonial"/>
    <x v="0"/>
  </r>
  <r>
    <n v="16"/>
    <s v="LEMETAYER"/>
    <s v="Hubert"/>
    <n v="18"/>
    <x v="3"/>
    <d v="2020-08-26T00:00:00"/>
    <s v="dike breeze"/>
    <x v="2"/>
  </r>
  <r>
    <n v="17"/>
    <s v="FORGERON"/>
    <s v="Anne"/>
    <n v="19"/>
    <x v="0"/>
    <d v="2020-12-05T00:00:00"/>
    <s v="argon"/>
    <x v="4"/>
  </r>
  <r>
    <n v="18"/>
    <s v="LABUCHE"/>
    <s v="Hélène"/>
    <n v="20"/>
    <x v="1"/>
    <d v="2021-03-14T00:00:00"/>
    <s v="testimonial"/>
    <x v="2"/>
  </r>
  <r>
    <n v="19"/>
    <s v="Nom 1"/>
    <s v="Prénom 1"/>
    <n v="1"/>
    <x v="2"/>
    <d v="2015-01-01T00:00:00"/>
    <s v="dike breeze"/>
    <x v="0"/>
  </r>
  <r>
    <n v="20"/>
    <s v="Nom 1"/>
    <s v="Prénom 1"/>
    <n v="1"/>
    <x v="2"/>
    <d v="2016-01-01T00:00:00"/>
    <s v="argon"/>
    <x v="1"/>
  </r>
  <r>
    <n v="21"/>
    <s v="Nom 1"/>
    <s v="Prénom 1"/>
    <n v="1"/>
    <x v="2"/>
    <d v="2018-01-01T00:00:00"/>
    <s v="testimonial"/>
    <x v="2"/>
  </r>
  <r>
    <n v="22"/>
    <s v="Nom 2"/>
    <s v="Prénom 2"/>
    <n v="2"/>
    <x v="3"/>
    <d v="2015-01-01T00:00:00"/>
    <s v="dike breeze"/>
    <x v="0"/>
  </r>
  <r>
    <n v="23"/>
    <s v="Nom 2"/>
    <s v="Prénom 2"/>
    <n v="2"/>
    <x v="3"/>
    <d v="2016-01-01T00:00:00"/>
    <s v="argon"/>
    <x v="3"/>
  </r>
  <r>
    <n v="24"/>
    <s v="Nom 2"/>
    <s v="Prénom 2"/>
    <n v="2"/>
    <x v="3"/>
    <d v="2018-01-01T00:00:00"/>
    <s v="dike breeze"/>
    <x v="0"/>
  </r>
  <r>
    <n v="25"/>
    <s v="Nom 2"/>
    <s v="Prénom 2"/>
    <n v="2"/>
    <x v="3"/>
    <d v="2020-11-05T00:00:00"/>
    <s v="dibond"/>
    <x v="3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3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3:C26" firstHeaderRow="0" firstDataRow="1" firstDataCol="1"/>
  <pivotFields count="8">
    <pivotField dataField="1" showAll="0"/>
    <pivotField showAll="0"/>
    <pivotField showAll="0"/>
    <pivotField showAll="0"/>
    <pivotField axis="axisRow" showAll="0">
      <items count="5">
        <item x="0"/>
        <item x="2"/>
        <item x="1"/>
        <item x="3"/>
        <item t="default"/>
      </items>
    </pivotField>
    <pivotField dataField="1" numFmtId="14" showAll="0"/>
    <pivotField showAll="0"/>
    <pivotField axis="axisRow" showAll="0">
      <items count="6">
        <item x="2"/>
        <item x="4"/>
        <item x="1"/>
        <item x="0"/>
        <item x="3"/>
        <item t="default"/>
      </items>
    </pivotField>
  </pivotFields>
  <rowFields count="2">
    <field x="7"/>
    <field x="4"/>
  </rowFields>
  <rowItems count="23">
    <i>
      <x/>
    </i>
    <i r="1">
      <x v="1"/>
    </i>
    <i r="1">
      <x v="2"/>
    </i>
    <i r="1">
      <x v="3"/>
    </i>
    <i>
      <x v="1"/>
    </i>
    <i r="1">
      <x/>
    </i>
    <i r="1">
      <x v="3"/>
    </i>
    <i>
      <x v="2"/>
    </i>
    <i r="1">
      <x/>
    </i>
    <i r="1">
      <x v="1"/>
    </i>
    <i r="1">
      <x v="2"/>
    </i>
    <i r="1">
      <x v="3"/>
    </i>
    <i>
      <x v="3"/>
    </i>
    <i r="1">
      <x/>
    </i>
    <i r="1">
      <x v="1"/>
    </i>
    <i r="1">
      <x v="2"/>
    </i>
    <i r="1">
      <x v="3"/>
    </i>
    <i>
      <x v="4"/>
    </i>
    <i r="1">
      <x/>
    </i>
    <i r="1">
      <x v="1"/>
    </i>
    <i r="1">
      <x v="2"/>
    </i>
    <i r="1">
      <x v="3"/>
    </i>
    <i t="grand">
      <x/>
    </i>
  </rowItems>
  <colFields count="1">
    <field x="-2"/>
  </colFields>
  <colItems count="2">
    <i>
      <x/>
    </i>
    <i i="1">
      <x v="1"/>
    </i>
  </colItems>
  <dataFields count="2">
    <dataField name="Nombre de fournitures EPI" fld="0" subtotal="count" baseField="4" baseItem="0"/>
    <dataField name="Dernière fourniture" fld="5" subtotal="max" baseField="4" baseItem="0" numFmtId="14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FournitureEPI" displayName="FournitureEPI" ref="A1:H26" totalsRowShown="0" headerRowDxfId="21" dataDxfId="22">
  <autoFilter ref="A1:H26"/>
  <tableColumns count="8">
    <tableColumn id="8" name="ID" dataDxfId="1"/>
    <tableColumn id="1" name="Nom " dataDxfId="7"/>
    <tableColumn id="2" name="Prénom" dataDxfId="5"/>
    <tableColumn id="7" name="ID salarié" dataDxfId="4">
      <calculatedColumnFormula>AVERAGEIFS(Salariés[ID],Salariés[[Nom ]],FournitureEPI[[#This Row],[Nom ]],Salariés[Prénom],FournitureEPI[[#This Row],[Prénom]])</calculatedColumnFormula>
    </tableColumn>
    <tableColumn id="3" name="Service" dataDxfId="2">
      <calculatedColumnFormula>VLOOKUP(FournitureEPI[[#This Row],[ID salarié]],Salariés[[ID]:[Service]],4,0)</calculatedColumnFormula>
    </tableColumn>
    <tableColumn id="4" name="Date" dataDxfId="3"/>
    <tableColumn id="5" name="Modèle" dataDxfId="0"/>
    <tableColumn id="6" name="Cause" dataDxfId="6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Salariés" displayName="Salariés" ref="A1:H23" totalsRowShown="0" headerRowDxfId="13" dataDxfId="12" headerRowBorderDxfId="19" tableBorderDxfId="20" totalsRowBorderDxfId="18">
  <autoFilter ref="A1:H23"/>
  <tableColumns count="8">
    <tableColumn id="7" name="ID" dataDxfId="17"/>
    <tableColumn id="1" name="Nom " dataDxfId="16"/>
    <tableColumn id="2" name="Prénom" dataDxfId="15"/>
    <tableColumn id="3" name="Service" dataDxfId="11"/>
    <tableColumn id="4" name="Entrée" dataDxfId="10"/>
    <tableColumn id="5" name="Sortie" dataDxfId="9"/>
    <tableColumn id="8" name="Etat" dataDxfId="8">
      <calculatedColumnFormula>IF(Salariés[[#This Row],[Sortie]]="","Actif","Sorti")</calculatedColumnFormula>
    </tableColumn>
    <tableColumn id="6" name="Dernier EPI" dataDxfId="14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26"/>
  <sheetViews>
    <sheetView workbookViewId="0"/>
  </sheetViews>
  <sheetFormatPr baseColWidth="10" defaultRowHeight="14.4" x14ac:dyDescent="0.3"/>
  <cols>
    <col min="1" max="7" width="11.5546875" style="7"/>
    <col min="8" max="8" width="15.88671875" style="7" bestFit="1" customWidth="1"/>
  </cols>
  <sheetData>
    <row r="1" spans="1:8" x14ac:dyDescent="0.3">
      <c r="A1" s="21" t="s">
        <v>42</v>
      </c>
      <c r="B1" s="13" t="s">
        <v>0</v>
      </c>
      <c r="C1" s="13" t="s">
        <v>1</v>
      </c>
      <c r="D1" s="13" t="s">
        <v>47</v>
      </c>
      <c r="E1" s="13" t="s">
        <v>37</v>
      </c>
      <c r="F1" s="14" t="s">
        <v>25</v>
      </c>
      <c r="G1" s="13" t="s">
        <v>24</v>
      </c>
      <c r="H1" s="15" t="s">
        <v>30</v>
      </c>
    </row>
    <row r="2" spans="1:8" x14ac:dyDescent="0.3">
      <c r="A2" s="11">
        <v>1</v>
      </c>
      <c r="B2" s="11" t="s">
        <v>4</v>
      </c>
      <c r="C2" s="11" t="s">
        <v>23</v>
      </c>
      <c r="D2" s="17">
        <f>AVERAGEIFS(Salariés[ID],Salariés[[Nom ]],FournitureEPI[[#This Row],[Nom ]],Salariés[Prénom],FournitureEPI[[#This Row],[Prénom]])</f>
        <v>3</v>
      </c>
      <c r="E2" s="17" t="str">
        <f>VLOOKUP(FournitureEPI[[#This Row],[ID salarié]],Salariés[[ID]:[Service]],4,0)</f>
        <v>Service 1</v>
      </c>
      <c r="F2" s="12">
        <v>43842</v>
      </c>
      <c r="G2" s="11" t="s">
        <v>26</v>
      </c>
      <c r="H2" s="16" t="s">
        <v>31</v>
      </c>
    </row>
    <row r="3" spans="1:8" x14ac:dyDescent="0.3">
      <c r="A3" s="11">
        <v>2</v>
      </c>
      <c r="B3" s="11" t="s">
        <v>5</v>
      </c>
      <c r="C3" s="11" t="s">
        <v>14</v>
      </c>
      <c r="D3" s="17">
        <f>AVERAGEIFS(Salariés[ID],Salariés[[Nom ]],FournitureEPI[[#This Row],[Nom ]],Salariés[Prénom],FournitureEPI[[#This Row],[Prénom]])</f>
        <v>4</v>
      </c>
      <c r="E3" s="17" t="str">
        <f>VLOOKUP(FournitureEPI[[#This Row],[ID salarié]],Salariés[[ID]:[Service]],4,0)</f>
        <v>Service 3</v>
      </c>
      <c r="F3" s="12">
        <v>43737</v>
      </c>
      <c r="G3" s="11" t="s">
        <v>27</v>
      </c>
      <c r="H3" s="16" t="s">
        <v>33</v>
      </c>
    </row>
    <row r="4" spans="1:8" x14ac:dyDescent="0.3">
      <c r="A4" s="11">
        <v>3</v>
      </c>
      <c r="B4" s="11" t="s">
        <v>6</v>
      </c>
      <c r="C4" s="11" t="s">
        <v>15</v>
      </c>
      <c r="D4" s="17">
        <f>AVERAGEIFS(Salariés[ID],Salariés[[Nom ]],FournitureEPI[[#This Row],[Nom ]],Salariés[Prénom],FournitureEPI[[#This Row],[Prénom]])</f>
        <v>5</v>
      </c>
      <c r="E4" s="17" t="str">
        <f>VLOOKUP(FournitureEPI[[#This Row],[ID salarié]],Salariés[[ID]:[Service]],4,0)</f>
        <v>Service 2</v>
      </c>
      <c r="F4" s="12">
        <v>43961</v>
      </c>
      <c r="G4" s="11" t="s">
        <v>28</v>
      </c>
      <c r="H4" s="16" t="s">
        <v>32</v>
      </c>
    </row>
    <row r="5" spans="1:8" x14ac:dyDescent="0.3">
      <c r="A5" s="11">
        <v>4</v>
      </c>
      <c r="B5" s="11" t="s">
        <v>7</v>
      </c>
      <c r="C5" s="11" t="s">
        <v>16</v>
      </c>
      <c r="D5" s="17">
        <f>AVERAGEIFS(Salariés[ID],Salariés[[Nom ]],FournitureEPI[[#This Row],[Nom ]],Salariés[Prénom],FournitureEPI[[#This Row],[Prénom]])</f>
        <v>6</v>
      </c>
      <c r="E5" s="17" t="str">
        <f>VLOOKUP(FournitureEPI[[#This Row],[ID salarié]],Salariés[[ID]:[Service]],4,0)</f>
        <v>Service 4</v>
      </c>
      <c r="F5" s="12">
        <v>44304</v>
      </c>
      <c r="G5" s="11" t="s">
        <v>29</v>
      </c>
      <c r="H5" s="16" t="s">
        <v>31</v>
      </c>
    </row>
    <row r="6" spans="1:8" x14ac:dyDescent="0.3">
      <c r="A6" s="11">
        <v>5</v>
      </c>
      <c r="B6" s="11" t="s">
        <v>8</v>
      </c>
      <c r="C6" s="11" t="s">
        <v>17</v>
      </c>
      <c r="D6" s="17">
        <f>AVERAGEIFS(Salariés[ID],Salariés[[Nom ]],FournitureEPI[[#This Row],[Nom ]],Salariés[Prénom],FournitureEPI[[#This Row],[Prénom]])</f>
        <v>7</v>
      </c>
      <c r="E6" s="17" t="str">
        <f>VLOOKUP(FournitureEPI[[#This Row],[ID salarié]],Salariés[[ID]:[Service]],4,0)</f>
        <v>Service 1</v>
      </c>
      <c r="F6" s="12">
        <v>43799</v>
      </c>
      <c r="G6" s="11" t="s">
        <v>26</v>
      </c>
      <c r="H6" s="16" t="s">
        <v>34</v>
      </c>
    </row>
    <row r="7" spans="1:8" x14ac:dyDescent="0.3">
      <c r="A7" s="11">
        <v>6</v>
      </c>
      <c r="B7" s="11" t="s">
        <v>9</v>
      </c>
      <c r="C7" s="11" t="s">
        <v>18</v>
      </c>
      <c r="D7" s="17">
        <f>AVERAGEIFS(Salariés[ID],Salariés[[Nom ]],FournitureEPI[[#This Row],[Nom ]],Salariés[Prénom],FournitureEPI[[#This Row],[Prénom]])</f>
        <v>8</v>
      </c>
      <c r="E7" s="17" t="str">
        <f>VLOOKUP(FournitureEPI[[#This Row],[ID salarié]],Salariés[[ID]:[Service]],4,0)</f>
        <v>Service 3</v>
      </c>
      <c r="F7" s="12">
        <v>44148</v>
      </c>
      <c r="G7" s="11" t="s">
        <v>27</v>
      </c>
      <c r="H7" s="16" t="s">
        <v>31</v>
      </c>
    </row>
    <row r="8" spans="1:8" x14ac:dyDescent="0.3">
      <c r="A8" s="11">
        <v>7</v>
      </c>
      <c r="B8" s="11" t="s">
        <v>10</v>
      </c>
      <c r="C8" s="11" t="s">
        <v>19</v>
      </c>
      <c r="D8" s="17">
        <f>AVERAGEIFS(Salariés[ID],Salariés[[Nom ]],FournitureEPI[[#This Row],[Nom ]],Salariés[Prénom],FournitureEPI[[#This Row],[Prénom]])</f>
        <v>9</v>
      </c>
      <c r="E8" s="17" t="str">
        <f>VLOOKUP(FournitureEPI[[#This Row],[ID salarié]],Salariés[[ID]:[Service]],4,0)</f>
        <v>Service 2</v>
      </c>
      <c r="F8" s="12">
        <v>43728</v>
      </c>
      <c r="G8" s="11" t="s">
        <v>28</v>
      </c>
      <c r="H8" s="16" t="s">
        <v>34</v>
      </c>
    </row>
    <row r="9" spans="1:8" x14ac:dyDescent="0.3">
      <c r="A9" s="11">
        <v>8</v>
      </c>
      <c r="B9" s="11" t="s">
        <v>11</v>
      </c>
      <c r="C9" s="11" t="s">
        <v>20</v>
      </c>
      <c r="D9" s="17">
        <f>AVERAGEIFS(Salariés[ID],Salariés[[Nom ]],FournitureEPI[[#This Row],[Nom ]],Salariés[Prénom],FournitureEPI[[#This Row],[Prénom]])</f>
        <v>10</v>
      </c>
      <c r="E9" s="17" t="str">
        <f>VLOOKUP(FournitureEPI[[#This Row],[ID salarié]],Salariés[[ID]:[Service]],4,0)</f>
        <v>Service 4</v>
      </c>
      <c r="F9" s="12">
        <v>44276</v>
      </c>
      <c r="G9" s="11" t="s">
        <v>29</v>
      </c>
      <c r="H9" s="7" t="s">
        <v>33</v>
      </c>
    </row>
    <row r="10" spans="1:8" x14ac:dyDescent="0.3">
      <c r="A10" s="11">
        <v>9</v>
      </c>
      <c r="B10" s="11" t="s">
        <v>12</v>
      </c>
      <c r="C10" s="11" t="s">
        <v>21</v>
      </c>
      <c r="D10" s="17">
        <f>AVERAGEIFS(Salariés[ID],Salariés[[Nom ]],FournitureEPI[[#This Row],[Nom ]],Salariés[Prénom],FournitureEPI[[#This Row],[Prénom]])</f>
        <v>11</v>
      </c>
      <c r="E10" s="17" t="str">
        <f>VLOOKUP(FournitureEPI[[#This Row],[ID salarié]],Salariés[[ID]:[Service]],4,0)</f>
        <v>Service 1</v>
      </c>
      <c r="F10" s="12">
        <v>44016</v>
      </c>
      <c r="G10" s="11" t="s">
        <v>26</v>
      </c>
      <c r="H10" s="7" t="s">
        <v>34</v>
      </c>
    </row>
    <row r="11" spans="1:8" x14ac:dyDescent="0.3">
      <c r="A11" s="11">
        <v>10</v>
      </c>
      <c r="B11" s="10" t="s">
        <v>49</v>
      </c>
      <c r="C11" s="10" t="s">
        <v>58</v>
      </c>
      <c r="D11" s="17">
        <f>AVERAGEIFS(Salariés[ID],Salariés[[Nom ]],FournitureEPI[[#This Row],[Nom ]],Salariés[Prénom],FournitureEPI[[#This Row],[Prénom]])</f>
        <v>12</v>
      </c>
      <c r="E11" s="17" t="str">
        <f>VLOOKUP(FournitureEPI[[#This Row],[ID salarié]],Salariés[[ID]:[Service]],4,0)</f>
        <v>Service 3</v>
      </c>
      <c r="F11" s="12">
        <v>43766</v>
      </c>
      <c r="G11" s="11" t="s">
        <v>27</v>
      </c>
      <c r="H11" s="7" t="s">
        <v>31</v>
      </c>
    </row>
    <row r="12" spans="1:8" x14ac:dyDescent="0.3">
      <c r="A12" s="11">
        <v>11</v>
      </c>
      <c r="B12" s="9" t="s">
        <v>50</v>
      </c>
      <c r="C12" s="9" t="s">
        <v>59</v>
      </c>
      <c r="D12" s="17">
        <f>AVERAGEIFS(Salariés[ID],Salariés[[Nom ]],FournitureEPI[[#This Row],[Nom ]],Salariés[Prénom],FournitureEPI[[#This Row],[Prénom]])</f>
        <v>13</v>
      </c>
      <c r="E12" s="17" t="str">
        <f>VLOOKUP(FournitureEPI[[#This Row],[ID salarié]],Salariés[[ID]:[Service]],4,0)</f>
        <v>Service 2</v>
      </c>
      <c r="F12" s="12">
        <v>44607</v>
      </c>
      <c r="G12" s="11" t="s">
        <v>28</v>
      </c>
      <c r="H12" s="7" t="s">
        <v>32</v>
      </c>
    </row>
    <row r="13" spans="1:8" x14ac:dyDescent="0.3">
      <c r="A13" s="11">
        <v>12</v>
      </c>
      <c r="B13" s="10" t="s">
        <v>51</v>
      </c>
      <c r="C13" s="10" t="s">
        <v>60</v>
      </c>
      <c r="D13" s="17">
        <f>AVERAGEIFS(Salariés[ID],Salariés[[Nom ]],FournitureEPI[[#This Row],[Nom ]],Salariés[Prénom],FournitureEPI[[#This Row],[Prénom]])</f>
        <v>14</v>
      </c>
      <c r="E13" s="17" t="str">
        <f>VLOOKUP(FournitureEPI[[#This Row],[ID salarié]],Salariés[[ID]:[Service]],4,0)</f>
        <v>Service 4</v>
      </c>
      <c r="F13" s="12">
        <v>44453</v>
      </c>
      <c r="G13" s="11" t="s">
        <v>29</v>
      </c>
      <c r="H13" s="7" t="s">
        <v>35</v>
      </c>
    </row>
    <row r="14" spans="1:8" x14ac:dyDescent="0.3">
      <c r="A14" s="11">
        <v>13</v>
      </c>
      <c r="B14" s="9" t="s">
        <v>52</v>
      </c>
      <c r="C14" s="9" t="s">
        <v>61</v>
      </c>
      <c r="D14" s="17">
        <f>AVERAGEIFS(Salariés[ID],Salariés[[Nom ]],FournitureEPI[[#This Row],[Nom ]],Salariés[Prénom],FournitureEPI[[#This Row],[Prénom]])</f>
        <v>15</v>
      </c>
      <c r="E14" s="17" t="str">
        <f>VLOOKUP(FournitureEPI[[#This Row],[ID salarié]],Salariés[[ID]:[Service]],4,0)</f>
        <v>Service 1</v>
      </c>
      <c r="F14" s="12">
        <v>43791</v>
      </c>
      <c r="G14" s="11" t="s">
        <v>26</v>
      </c>
      <c r="H14" s="7" t="s">
        <v>33</v>
      </c>
    </row>
    <row r="15" spans="1:8" x14ac:dyDescent="0.3">
      <c r="A15" s="11">
        <v>14</v>
      </c>
      <c r="B15" s="10" t="s">
        <v>53</v>
      </c>
      <c r="C15" s="10" t="s">
        <v>62</v>
      </c>
      <c r="D15" s="17">
        <f>AVERAGEIFS(Salariés[ID],Salariés[[Nom ]],FournitureEPI[[#This Row],[Nom ]],Salariés[Prénom],FournitureEPI[[#This Row],[Prénom]])</f>
        <v>16</v>
      </c>
      <c r="E15" s="17" t="str">
        <f>VLOOKUP(FournitureEPI[[#This Row],[ID salarié]],Salariés[[ID]:[Service]],4,0)</f>
        <v>Service 3</v>
      </c>
      <c r="F15" s="12">
        <v>44235</v>
      </c>
      <c r="G15" s="11" t="s">
        <v>27</v>
      </c>
      <c r="H15" s="7" t="s">
        <v>34</v>
      </c>
    </row>
    <row r="16" spans="1:8" x14ac:dyDescent="0.3">
      <c r="A16" s="11">
        <v>15</v>
      </c>
      <c r="B16" s="9" t="s">
        <v>54</v>
      </c>
      <c r="C16" s="9" t="s">
        <v>63</v>
      </c>
      <c r="D16" s="17">
        <f>AVERAGEIFS(Salariés[ID],Salariés[[Nom ]],FournitureEPI[[#This Row],[Nom ]],Salariés[Prénom],FournitureEPI[[#This Row],[Prénom]])</f>
        <v>17</v>
      </c>
      <c r="E16" s="17" t="str">
        <f>VLOOKUP(FournitureEPI[[#This Row],[ID salarié]],Salariés[[ID]:[Service]],4,0)</f>
        <v>Service 2</v>
      </c>
      <c r="F16" s="12">
        <v>44443</v>
      </c>
      <c r="G16" s="11" t="s">
        <v>28</v>
      </c>
      <c r="H16" s="7" t="s">
        <v>31</v>
      </c>
    </row>
    <row r="17" spans="1:8" x14ac:dyDescent="0.3">
      <c r="A17" s="11">
        <v>16</v>
      </c>
      <c r="B17" s="10" t="s">
        <v>55</v>
      </c>
      <c r="C17" s="10" t="s">
        <v>64</v>
      </c>
      <c r="D17" s="17">
        <f>AVERAGEIFS(Salariés[ID],Salariés[[Nom ]],FournitureEPI[[#This Row],[Nom ]],Salariés[Prénom],FournitureEPI[[#This Row],[Prénom]])</f>
        <v>18</v>
      </c>
      <c r="E17" s="17" t="str">
        <f>VLOOKUP(FournitureEPI[[#This Row],[ID salarié]],Salariés[[ID]:[Service]],4,0)</f>
        <v>Service 4</v>
      </c>
      <c r="F17" s="12">
        <v>44069</v>
      </c>
      <c r="G17" s="11" t="s">
        <v>29</v>
      </c>
      <c r="H17" s="7" t="s">
        <v>32</v>
      </c>
    </row>
    <row r="18" spans="1:8" x14ac:dyDescent="0.3">
      <c r="A18" s="11">
        <v>17</v>
      </c>
      <c r="B18" s="9" t="s">
        <v>56</v>
      </c>
      <c r="C18" s="9" t="s">
        <v>65</v>
      </c>
      <c r="D18" s="17">
        <f>AVERAGEIFS(Salariés[ID],Salariés[[Nom ]],FournitureEPI[[#This Row],[Nom ]],Salariés[Prénom],FournitureEPI[[#This Row],[Prénom]])</f>
        <v>19</v>
      </c>
      <c r="E18" s="17" t="str">
        <f>VLOOKUP(FournitureEPI[[#This Row],[ID salarié]],Salariés[[ID]:[Service]],4,0)</f>
        <v>Service 1</v>
      </c>
      <c r="F18" s="12">
        <v>44170</v>
      </c>
      <c r="G18" s="11" t="s">
        <v>27</v>
      </c>
      <c r="H18" s="7" t="s">
        <v>35</v>
      </c>
    </row>
    <row r="19" spans="1:8" x14ac:dyDescent="0.3">
      <c r="A19" s="11">
        <v>18</v>
      </c>
      <c r="B19" s="10" t="s">
        <v>57</v>
      </c>
      <c r="C19" s="10" t="s">
        <v>66</v>
      </c>
      <c r="D19" s="17">
        <f>AVERAGEIFS(Salariés[ID],Salariés[[Nom ]],FournitureEPI[[#This Row],[Nom ]],Salariés[Prénom],FournitureEPI[[#This Row],[Prénom]])</f>
        <v>20</v>
      </c>
      <c r="E19" s="17" t="str">
        <f>VLOOKUP(FournitureEPI[[#This Row],[ID salarié]],Salariés[[ID]:[Service]],4,0)</f>
        <v>Service 3</v>
      </c>
      <c r="F19" s="12">
        <v>44269</v>
      </c>
      <c r="G19" s="11" t="s">
        <v>28</v>
      </c>
      <c r="H19" s="7" t="s">
        <v>32</v>
      </c>
    </row>
    <row r="20" spans="1:8" x14ac:dyDescent="0.3">
      <c r="A20" s="11">
        <v>19</v>
      </c>
      <c r="B20" s="11" t="s">
        <v>2</v>
      </c>
      <c r="C20" s="11" t="s">
        <v>13</v>
      </c>
      <c r="D20" s="18">
        <f>AVERAGEIFS(Salariés[ID],Salariés[[Nom ]],FournitureEPI[[#This Row],[Nom ]],Salariés[Prénom],FournitureEPI[[#This Row],[Prénom]])</f>
        <v>1</v>
      </c>
      <c r="E20" s="19" t="str">
        <f>VLOOKUP(FournitureEPI[[#This Row],[ID salarié]],Salariés[[ID]:[Service]],4,0)</f>
        <v>Service 2</v>
      </c>
      <c r="F20" s="12">
        <v>42005</v>
      </c>
      <c r="G20" s="11" t="s">
        <v>29</v>
      </c>
      <c r="H20" s="16" t="s">
        <v>31</v>
      </c>
    </row>
    <row r="21" spans="1:8" x14ac:dyDescent="0.3">
      <c r="A21" s="11">
        <v>20</v>
      </c>
      <c r="B21" s="11" t="s">
        <v>2</v>
      </c>
      <c r="C21" s="11" t="s">
        <v>13</v>
      </c>
      <c r="D21" s="18">
        <f>AVERAGEIFS(Salariés[ID],Salariés[[Nom ]],FournitureEPI[[#This Row],[Nom ]],Salariés[Prénom],FournitureEPI[[#This Row],[Prénom]])</f>
        <v>1</v>
      </c>
      <c r="E21" s="19" t="str">
        <f>VLOOKUP(FournitureEPI[[#This Row],[ID salarié]],Salariés[[ID]:[Service]],4,0)</f>
        <v>Service 2</v>
      </c>
      <c r="F21" s="12">
        <v>42370</v>
      </c>
      <c r="G21" s="11" t="s">
        <v>27</v>
      </c>
      <c r="H21" s="16" t="s">
        <v>33</v>
      </c>
    </row>
    <row r="22" spans="1:8" x14ac:dyDescent="0.3">
      <c r="A22" s="11">
        <v>21</v>
      </c>
      <c r="B22" s="11" t="s">
        <v>2</v>
      </c>
      <c r="C22" s="11" t="s">
        <v>13</v>
      </c>
      <c r="D22" s="18">
        <f>AVERAGEIFS(Salariés[ID],Salariés[[Nom ]],FournitureEPI[[#This Row],[Nom ]],Salariés[Prénom],FournitureEPI[[#This Row],[Prénom]])</f>
        <v>1</v>
      </c>
      <c r="E22" s="19" t="str">
        <f>VLOOKUP(FournitureEPI[[#This Row],[ID salarié]],Salariés[[ID]:[Service]],4,0)</f>
        <v>Service 2</v>
      </c>
      <c r="F22" s="12">
        <v>43101</v>
      </c>
      <c r="G22" s="11" t="s">
        <v>28</v>
      </c>
      <c r="H22" s="16" t="s">
        <v>32</v>
      </c>
    </row>
    <row r="23" spans="1:8" x14ac:dyDescent="0.3">
      <c r="A23" s="11">
        <v>22</v>
      </c>
      <c r="B23" s="11" t="s">
        <v>3</v>
      </c>
      <c r="C23" s="11" t="s">
        <v>22</v>
      </c>
      <c r="D23" s="18">
        <f>AVERAGEIFS(Salariés[ID],Salariés[[Nom ]],FournitureEPI[[#This Row],[Nom ]],Salariés[Prénom],FournitureEPI[[#This Row],[Prénom]])</f>
        <v>2</v>
      </c>
      <c r="E23" s="19" t="str">
        <f>VLOOKUP(FournitureEPI[[#This Row],[ID salarié]],Salariés[[ID]:[Service]],4,0)</f>
        <v>Service 4</v>
      </c>
      <c r="F23" s="12">
        <v>42005</v>
      </c>
      <c r="G23" s="11" t="s">
        <v>29</v>
      </c>
      <c r="H23" s="16" t="s">
        <v>31</v>
      </c>
    </row>
    <row r="24" spans="1:8" x14ac:dyDescent="0.3">
      <c r="A24" s="11">
        <v>23</v>
      </c>
      <c r="B24" s="11" t="s">
        <v>3</v>
      </c>
      <c r="C24" s="11" t="s">
        <v>22</v>
      </c>
      <c r="D24" s="18">
        <f>AVERAGEIFS(Salariés[ID],Salariés[[Nom ]],FournitureEPI[[#This Row],[Nom ]],Salariés[Prénom],FournitureEPI[[#This Row],[Prénom]])</f>
        <v>2</v>
      </c>
      <c r="E24" s="19" t="str">
        <f>VLOOKUP(FournitureEPI[[#This Row],[ID salarié]],Salariés[[ID]:[Service]],4,0)</f>
        <v>Service 4</v>
      </c>
      <c r="F24" s="12">
        <v>42370</v>
      </c>
      <c r="G24" s="11" t="s">
        <v>27</v>
      </c>
      <c r="H24" s="16" t="s">
        <v>34</v>
      </c>
    </row>
    <row r="25" spans="1:8" x14ac:dyDescent="0.3">
      <c r="A25" s="11">
        <v>24</v>
      </c>
      <c r="B25" s="11" t="s">
        <v>3</v>
      </c>
      <c r="C25" s="11" t="s">
        <v>22</v>
      </c>
      <c r="D25" s="18">
        <f>AVERAGEIFS(Salariés[ID],Salariés[[Nom ]],FournitureEPI[[#This Row],[Nom ]],Salariés[Prénom],FournitureEPI[[#This Row],[Prénom]])</f>
        <v>2</v>
      </c>
      <c r="E25" s="19" t="str">
        <f>VLOOKUP(FournitureEPI[[#This Row],[ID salarié]],Salariés[[ID]:[Service]],4,0)</f>
        <v>Service 4</v>
      </c>
      <c r="F25" s="12">
        <v>43101</v>
      </c>
      <c r="G25" s="11" t="s">
        <v>29</v>
      </c>
      <c r="H25" s="16" t="s">
        <v>31</v>
      </c>
    </row>
    <row r="26" spans="1:8" x14ac:dyDescent="0.3">
      <c r="A26" s="11">
        <v>25</v>
      </c>
      <c r="B26" s="11" t="s">
        <v>3</v>
      </c>
      <c r="C26" s="11" t="s">
        <v>22</v>
      </c>
      <c r="D26" s="18">
        <f>AVERAGEIFS(Salariés[ID],Salariés[[Nom ]],FournitureEPI[[#This Row],[Nom ]],Salariés[Prénom],FournitureEPI[[#This Row],[Prénom]])</f>
        <v>2</v>
      </c>
      <c r="E26" s="19" t="str">
        <f>VLOOKUP(FournitureEPI[[#This Row],[ID salarié]],Salariés[[ID]:[Service]],4,0)</f>
        <v>Service 4</v>
      </c>
      <c r="F26" s="12">
        <v>44140</v>
      </c>
      <c r="G26" s="11" t="s">
        <v>26</v>
      </c>
      <c r="H26" s="16" t="s">
        <v>34</v>
      </c>
    </row>
  </sheetData>
  <dataConsolidate/>
  <phoneticPr fontId="2" type="noConversion"/>
  <pageMargins left="0.7" right="0.7" top="0.75" bottom="0.75" header="0.3" footer="0.3"/>
  <pageSetup paperSize="9" orientation="portrait" verticalDpi="0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Données!$B$2:$B$21</xm:f>
          </x14:formula1>
          <xm:sqref>H2:H26</xm:sqref>
        </x14:dataValidation>
        <x14:dataValidation type="list" allowBlank="1" showInputMessage="1" showErrorMessage="1">
          <x14:formula1>
            <xm:f>Données!$A$2:$A$13</xm:f>
          </x14:formula1>
          <xm:sqref>G2:G26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H23"/>
  <sheetViews>
    <sheetView workbookViewId="0">
      <selection activeCell="C24" sqref="C24"/>
    </sheetView>
  </sheetViews>
  <sheetFormatPr baseColWidth="10" defaultRowHeight="14.4" x14ac:dyDescent="0.3"/>
  <cols>
    <col min="1" max="16384" width="11.5546875" style="11"/>
  </cols>
  <sheetData>
    <row r="1" spans="1:8" x14ac:dyDescent="0.3">
      <c r="A1" s="8" t="s">
        <v>42</v>
      </c>
      <c r="B1" s="8" t="s">
        <v>0</v>
      </c>
      <c r="C1" s="8" t="s">
        <v>1</v>
      </c>
      <c r="D1" s="8" t="s">
        <v>37</v>
      </c>
      <c r="E1" s="8" t="s">
        <v>43</v>
      </c>
      <c r="F1" s="8" t="s">
        <v>44</v>
      </c>
      <c r="G1" s="8" t="s">
        <v>46</v>
      </c>
      <c r="H1" s="8" t="s">
        <v>45</v>
      </c>
    </row>
    <row r="2" spans="1:8" x14ac:dyDescent="0.3">
      <c r="A2" s="11">
        <v>1</v>
      </c>
      <c r="B2" s="9" t="s">
        <v>2</v>
      </c>
      <c r="C2" s="9" t="s">
        <v>13</v>
      </c>
      <c r="D2" s="9" t="s">
        <v>38</v>
      </c>
      <c r="E2" s="12">
        <v>43190</v>
      </c>
      <c r="F2" s="12">
        <v>43453</v>
      </c>
      <c r="G2" s="12" t="str">
        <f>IF(Salariés[[#This Row],[Sortie]]="","Actif","Sorti")</f>
        <v>Sorti</v>
      </c>
    </row>
    <row r="3" spans="1:8" x14ac:dyDescent="0.3">
      <c r="A3" s="11">
        <v>2</v>
      </c>
      <c r="B3" s="10" t="s">
        <v>3</v>
      </c>
      <c r="C3" s="10" t="s">
        <v>22</v>
      </c>
      <c r="D3" s="10" t="s">
        <v>40</v>
      </c>
      <c r="E3" s="12">
        <v>41348</v>
      </c>
      <c r="F3" s="12">
        <v>41379</v>
      </c>
      <c r="G3" s="12" t="str">
        <f>IF(Salariés[[#This Row],[Sortie]]="","Actif","Sorti")</f>
        <v>Sorti</v>
      </c>
    </row>
    <row r="4" spans="1:8" x14ac:dyDescent="0.3">
      <c r="A4" s="11">
        <v>3</v>
      </c>
      <c r="B4" s="9" t="s">
        <v>4</v>
      </c>
      <c r="C4" s="9" t="s">
        <v>23</v>
      </c>
      <c r="D4" s="9" t="s">
        <v>36</v>
      </c>
      <c r="E4" s="12">
        <v>44639</v>
      </c>
      <c r="F4" s="12"/>
      <c r="G4" s="12" t="str">
        <f>IF(Salariés[[#This Row],[Sortie]]="","Actif","Sorti")</f>
        <v>Actif</v>
      </c>
    </row>
    <row r="5" spans="1:8" x14ac:dyDescent="0.3">
      <c r="A5" s="11">
        <v>4</v>
      </c>
      <c r="B5" s="10" t="s">
        <v>5</v>
      </c>
      <c r="C5" s="10" t="s">
        <v>14</v>
      </c>
      <c r="D5" s="10" t="s">
        <v>39</v>
      </c>
      <c r="E5" s="12">
        <v>42259</v>
      </c>
      <c r="F5" s="12">
        <v>42519</v>
      </c>
      <c r="G5" s="12" t="str">
        <f>IF(Salariés[[#This Row],[Sortie]]="","Actif","Sorti")</f>
        <v>Sorti</v>
      </c>
    </row>
    <row r="6" spans="1:8" x14ac:dyDescent="0.3">
      <c r="A6" s="11">
        <v>5</v>
      </c>
      <c r="B6" s="9" t="s">
        <v>6</v>
      </c>
      <c r="C6" s="9" t="s">
        <v>15</v>
      </c>
      <c r="D6" s="9" t="s">
        <v>38</v>
      </c>
      <c r="E6" s="12">
        <v>41057</v>
      </c>
      <c r="F6" s="12"/>
      <c r="G6" s="12" t="str">
        <f>IF(Salariés[[#This Row],[Sortie]]="","Actif","Sorti")</f>
        <v>Actif</v>
      </c>
    </row>
    <row r="7" spans="1:8" x14ac:dyDescent="0.3">
      <c r="A7" s="11">
        <v>6</v>
      </c>
      <c r="B7" s="10" t="s">
        <v>7</v>
      </c>
      <c r="C7" s="10" t="s">
        <v>16</v>
      </c>
      <c r="D7" s="10" t="s">
        <v>40</v>
      </c>
      <c r="E7" s="12">
        <v>40718</v>
      </c>
      <c r="F7" s="12">
        <v>43955</v>
      </c>
      <c r="G7" s="12" t="str">
        <f>IF(Salariés[[#This Row],[Sortie]]="","Actif","Sorti")</f>
        <v>Sorti</v>
      </c>
    </row>
    <row r="8" spans="1:8" x14ac:dyDescent="0.3">
      <c r="A8" s="11">
        <v>7</v>
      </c>
      <c r="B8" s="9" t="s">
        <v>8</v>
      </c>
      <c r="C8" s="9" t="s">
        <v>17</v>
      </c>
      <c r="D8" s="9" t="s">
        <v>36</v>
      </c>
      <c r="E8" s="12">
        <v>40080</v>
      </c>
      <c r="F8" s="12"/>
      <c r="G8" s="12" t="str">
        <f>IF(Salariés[[#This Row],[Sortie]]="","Actif","Sorti")</f>
        <v>Actif</v>
      </c>
    </row>
    <row r="9" spans="1:8" x14ac:dyDescent="0.3">
      <c r="A9" s="11">
        <v>8</v>
      </c>
      <c r="B9" s="10" t="s">
        <v>9</v>
      </c>
      <c r="C9" s="10" t="s">
        <v>18</v>
      </c>
      <c r="D9" s="10" t="s">
        <v>39</v>
      </c>
      <c r="E9" s="12">
        <v>42157</v>
      </c>
      <c r="F9" s="12"/>
      <c r="G9" s="12" t="str">
        <f>IF(Salariés[[#This Row],[Sortie]]="","Actif","Sorti")</f>
        <v>Actif</v>
      </c>
    </row>
    <row r="10" spans="1:8" x14ac:dyDescent="0.3">
      <c r="A10" s="11">
        <v>9</v>
      </c>
      <c r="B10" s="9" t="s">
        <v>10</v>
      </c>
      <c r="C10" s="9" t="s">
        <v>19</v>
      </c>
      <c r="D10" s="9" t="s">
        <v>38</v>
      </c>
      <c r="E10" s="12">
        <v>42509</v>
      </c>
      <c r="F10" s="12"/>
      <c r="G10" s="12" t="str">
        <f>IF(Salariés[[#This Row],[Sortie]]="","Actif","Sorti")</f>
        <v>Actif</v>
      </c>
    </row>
    <row r="11" spans="1:8" x14ac:dyDescent="0.3">
      <c r="A11" s="11">
        <v>10</v>
      </c>
      <c r="B11" s="10" t="s">
        <v>11</v>
      </c>
      <c r="C11" s="10" t="s">
        <v>20</v>
      </c>
      <c r="D11" s="10" t="s">
        <v>40</v>
      </c>
      <c r="E11" s="12">
        <v>42320</v>
      </c>
      <c r="F11" s="12">
        <v>43904</v>
      </c>
      <c r="G11" s="12" t="str">
        <f>IF(Salariés[[#This Row],[Sortie]]="","Actif","Sorti")</f>
        <v>Sorti</v>
      </c>
    </row>
    <row r="12" spans="1:8" x14ac:dyDescent="0.3">
      <c r="A12" s="11">
        <v>11</v>
      </c>
      <c r="B12" s="9" t="s">
        <v>12</v>
      </c>
      <c r="C12" s="9" t="s">
        <v>21</v>
      </c>
      <c r="D12" s="9" t="s">
        <v>36</v>
      </c>
      <c r="E12" s="12">
        <v>41647</v>
      </c>
      <c r="F12" s="12"/>
      <c r="G12" s="12" t="str">
        <f>IF(Salariés[[#This Row],[Sortie]]="","Actif","Sorti")</f>
        <v>Actif</v>
      </c>
    </row>
    <row r="13" spans="1:8" x14ac:dyDescent="0.3">
      <c r="A13" s="11">
        <v>12</v>
      </c>
      <c r="B13" s="10" t="s">
        <v>49</v>
      </c>
      <c r="C13" s="10" t="s">
        <v>58</v>
      </c>
      <c r="D13" s="10" t="s">
        <v>39</v>
      </c>
      <c r="E13" s="12">
        <v>43102</v>
      </c>
      <c r="F13" s="12"/>
      <c r="G13" s="12" t="str">
        <f>IF(Salariés[[#This Row],[Sortie]]="","Actif","Sorti")</f>
        <v>Actif</v>
      </c>
    </row>
    <row r="14" spans="1:8" x14ac:dyDescent="0.3">
      <c r="A14" s="11">
        <v>13</v>
      </c>
      <c r="B14" s="9" t="s">
        <v>50</v>
      </c>
      <c r="C14" s="9" t="s">
        <v>59</v>
      </c>
      <c r="D14" s="9" t="s">
        <v>38</v>
      </c>
      <c r="E14" s="12">
        <v>44647</v>
      </c>
      <c r="F14" s="12"/>
      <c r="G14" s="12" t="str">
        <f>IF(Salariés[[#This Row],[Sortie]]="","Actif","Sorti")</f>
        <v>Actif</v>
      </c>
    </row>
    <row r="15" spans="1:8" x14ac:dyDescent="0.3">
      <c r="A15" s="11">
        <v>14</v>
      </c>
      <c r="B15" s="10" t="s">
        <v>51</v>
      </c>
      <c r="C15" s="10" t="s">
        <v>60</v>
      </c>
      <c r="D15" s="10" t="s">
        <v>40</v>
      </c>
      <c r="E15" s="12">
        <v>44530</v>
      </c>
      <c r="F15" s="12"/>
      <c r="G15" s="12" t="str">
        <f>IF(Salariés[[#This Row],[Sortie]]="","Actif","Sorti")</f>
        <v>Actif</v>
      </c>
    </row>
    <row r="16" spans="1:8" x14ac:dyDescent="0.3">
      <c r="A16" s="11">
        <v>15</v>
      </c>
      <c r="B16" s="9" t="s">
        <v>52</v>
      </c>
      <c r="C16" s="9" t="s">
        <v>61</v>
      </c>
      <c r="D16" s="9" t="s">
        <v>36</v>
      </c>
      <c r="E16" s="12">
        <v>42995</v>
      </c>
      <c r="F16" s="12"/>
      <c r="G16" s="12" t="str">
        <f>IF(Salariés[[#This Row],[Sortie]]="","Actif","Sorti")</f>
        <v>Actif</v>
      </c>
    </row>
    <row r="17" spans="1:7" x14ac:dyDescent="0.3">
      <c r="A17" s="11">
        <v>16</v>
      </c>
      <c r="B17" s="10" t="s">
        <v>53</v>
      </c>
      <c r="C17" s="10" t="s">
        <v>62</v>
      </c>
      <c r="D17" s="10" t="s">
        <v>39</v>
      </c>
      <c r="E17" s="12">
        <v>40558</v>
      </c>
      <c r="F17" s="12"/>
      <c r="G17" s="12" t="str">
        <f>IF(Salariés[[#This Row],[Sortie]]="","Actif","Sorti")</f>
        <v>Actif</v>
      </c>
    </row>
    <row r="18" spans="1:7" x14ac:dyDescent="0.3">
      <c r="A18" s="11">
        <v>17</v>
      </c>
      <c r="B18" s="9" t="s">
        <v>54</v>
      </c>
      <c r="C18" s="9" t="s">
        <v>63</v>
      </c>
      <c r="D18" s="9" t="s">
        <v>38</v>
      </c>
      <c r="E18" s="12">
        <v>39711</v>
      </c>
      <c r="F18" s="12">
        <v>44020</v>
      </c>
      <c r="G18" s="12" t="str">
        <f>IF(Salariés[[#This Row],[Sortie]]="","Actif","Sorti")</f>
        <v>Sorti</v>
      </c>
    </row>
    <row r="19" spans="1:7" x14ac:dyDescent="0.3">
      <c r="A19" s="11">
        <v>18</v>
      </c>
      <c r="B19" s="10" t="s">
        <v>55</v>
      </c>
      <c r="C19" s="10" t="s">
        <v>64</v>
      </c>
      <c r="D19" s="10" t="s">
        <v>40</v>
      </c>
      <c r="E19" s="12">
        <v>44091</v>
      </c>
      <c r="F19" s="12"/>
      <c r="G19" s="12" t="str">
        <f>IF(Salariés[[#This Row],[Sortie]]="","Actif","Sorti")</f>
        <v>Actif</v>
      </c>
    </row>
    <row r="20" spans="1:7" x14ac:dyDescent="0.3">
      <c r="A20" s="11">
        <v>19</v>
      </c>
      <c r="B20" s="9" t="s">
        <v>56</v>
      </c>
      <c r="C20" s="9" t="s">
        <v>65</v>
      </c>
      <c r="D20" s="9" t="s">
        <v>36</v>
      </c>
      <c r="E20" s="12">
        <v>40998</v>
      </c>
      <c r="F20" s="12"/>
      <c r="G20" s="12" t="str">
        <f>IF(Salariés[[#This Row],[Sortie]]="","Actif","Sorti")</f>
        <v>Actif</v>
      </c>
    </row>
    <row r="21" spans="1:7" x14ac:dyDescent="0.3">
      <c r="A21" s="11">
        <v>20</v>
      </c>
      <c r="B21" s="10" t="s">
        <v>57</v>
      </c>
      <c r="C21" s="10" t="s">
        <v>66</v>
      </c>
      <c r="D21" s="10" t="s">
        <v>39</v>
      </c>
      <c r="E21" s="12">
        <v>43169</v>
      </c>
      <c r="F21" s="12">
        <v>44059</v>
      </c>
      <c r="G21" s="12" t="str">
        <f>IF(Salariés[[#This Row],[Sortie]]="","Actif","Sorti")</f>
        <v>Sorti</v>
      </c>
    </row>
    <row r="22" spans="1:7" x14ac:dyDescent="0.3">
      <c r="A22" s="11">
        <v>21</v>
      </c>
      <c r="B22" s="10" t="s">
        <v>49</v>
      </c>
      <c r="C22" s="10" t="s">
        <v>68</v>
      </c>
      <c r="D22" s="10" t="s">
        <v>36</v>
      </c>
      <c r="E22" s="12">
        <v>44571</v>
      </c>
      <c r="F22" s="12"/>
      <c r="G22" s="12" t="str">
        <f>IF(Salariés[[#This Row],[Sortie]]="","Actif","Sorti")</f>
        <v>Actif</v>
      </c>
    </row>
    <row r="23" spans="1:7" x14ac:dyDescent="0.3">
      <c r="A23" s="11">
        <v>22</v>
      </c>
      <c r="B23" s="10" t="s">
        <v>70</v>
      </c>
      <c r="C23" s="10" t="s">
        <v>71</v>
      </c>
      <c r="D23" s="10" t="s">
        <v>36</v>
      </c>
      <c r="E23" s="12">
        <v>44685</v>
      </c>
      <c r="F23" s="12"/>
      <c r="G23" s="12" t="str">
        <f>IF(Salariés[[#This Row],[Sortie]]="","Actif","Sorti")</f>
        <v>Actif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B1:E29"/>
  <sheetViews>
    <sheetView workbookViewId="0">
      <selection activeCell="G10" sqref="G10"/>
    </sheetView>
  </sheetViews>
  <sheetFormatPr baseColWidth="10" defaultColWidth="11.44140625" defaultRowHeight="14.4" x14ac:dyDescent="0.3"/>
  <cols>
    <col min="1" max="2" width="11.44140625" style="1"/>
    <col min="3" max="3" width="14.44140625" style="1" customWidth="1"/>
    <col min="4" max="5" width="14.21875" style="1" customWidth="1"/>
    <col min="6" max="16384" width="11.44140625" style="1"/>
  </cols>
  <sheetData>
    <row r="1" spans="2:5" ht="15.75" thickBot="1" x14ac:dyDescent="0.3"/>
    <row r="2" spans="2:5" x14ac:dyDescent="0.3">
      <c r="B2" s="32" t="s">
        <v>47</v>
      </c>
      <c r="C2" s="33" t="s">
        <v>48</v>
      </c>
      <c r="D2" s="33" t="s">
        <v>1</v>
      </c>
      <c r="E2" s="2"/>
    </row>
    <row r="3" spans="2:5" x14ac:dyDescent="0.3">
      <c r="B3" s="22">
        <f>AVERAGEIFS(Salariés[ID],Salariés[[Nom ]],$C$3,Salariés[Prénom],$D$3)</f>
        <v>1</v>
      </c>
      <c r="C3" s="4" t="s">
        <v>2</v>
      </c>
      <c r="D3" s="4" t="s">
        <v>13</v>
      </c>
      <c r="E3" s="5"/>
    </row>
    <row r="4" spans="2:5" ht="15" x14ac:dyDescent="0.25">
      <c r="B4" s="3"/>
      <c r="C4" s="4"/>
      <c r="D4" s="4"/>
      <c r="E4" s="5"/>
    </row>
    <row r="5" spans="2:5" x14ac:dyDescent="0.3">
      <c r="B5" s="29" t="s">
        <v>67</v>
      </c>
      <c r="C5" s="4" t="str">
        <f>VLOOKUP($B$3,Salariés[[ID]:[Service]],4,0)</f>
        <v>Service 2</v>
      </c>
      <c r="D5" s="4"/>
      <c r="E5" s="5"/>
    </row>
    <row r="6" spans="2:5" ht="15" x14ac:dyDescent="0.25">
      <c r="B6" s="3"/>
      <c r="C6" s="4"/>
      <c r="D6" s="4"/>
      <c r="E6" s="5"/>
    </row>
    <row r="7" spans="2:5" x14ac:dyDescent="0.3">
      <c r="B7" s="29" t="s">
        <v>69</v>
      </c>
      <c r="C7" s="30" t="s">
        <v>25</v>
      </c>
      <c r="D7" s="30" t="s">
        <v>24</v>
      </c>
      <c r="E7" s="31" t="s">
        <v>30</v>
      </c>
    </row>
    <row r="8" spans="2:5" ht="15" x14ac:dyDescent="0.25">
      <c r="B8" s="22">
        <v>19</v>
      </c>
      <c r="C8" s="20">
        <v>42005</v>
      </c>
      <c r="D8" s="23" t="s">
        <v>29</v>
      </c>
      <c r="E8" s="24" t="s">
        <v>31</v>
      </c>
    </row>
    <row r="9" spans="2:5" ht="15" x14ac:dyDescent="0.25">
      <c r="B9" s="22">
        <v>20</v>
      </c>
      <c r="C9" s="20">
        <v>42370</v>
      </c>
      <c r="D9" s="23" t="s">
        <v>27</v>
      </c>
      <c r="E9" s="24" t="s">
        <v>33</v>
      </c>
    </row>
    <row r="10" spans="2:5" x14ac:dyDescent="0.3">
      <c r="B10" s="22">
        <v>21</v>
      </c>
      <c r="C10" s="20">
        <v>43101</v>
      </c>
      <c r="D10" s="23" t="s">
        <v>28</v>
      </c>
      <c r="E10" s="24" t="s">
        <v>32</v>
      </c>
    </row>
    <row r="11" spans="2:5" ht="15" x14ac:dyDescent="0.25">
      <c r="B11" s="22"/>
      <c r="C11" s="20"/>
      <c r="D11" s="23"/>
      <c r="E11" s="24"/>
    </row>
    <row r="12" spans="2:5" ht="15" x14ac:dyDescent="0.25">
      <c r="B12" s="22"/>
      <c r="C12" s="20"/>
      <c r="D12" s="23"/>
      <c r="E12" s="24"/>
    </row>
    <row r="13" spans="2:5" ht="15" x14ac:dyDescent="0.25">
      <c r="B13" s="22"/>
      <c r="C13" s="20"/>
      <c r="D13" s="23"/>
      <c r="E13" s="24"/>
    </row>
    <row r="14" spans="2:5" ht="15" x14ac:dyDescent="0.25">
      <c r="B14" s="22"/>
      <c r="C14" s="20"/>
      <c r="D14" s="23"/>
      <c r="E14" s="24"/>
    </row>
    <row r="15" spans="2:5" ht="15" x14ac:dyDescent="0.25">
      <c r="B15" s="22"/>
      <c r="C15" s="20"/>
      <c r="D15" s="23"/>
      <c r="E15" s="24"/>
    </row>
    <row r="16" spans="2:5" ht="15" x14ac:dyDescent="0.25">
      <c r="B16" s="22"/>
      <c r="C16" s="20"/>
      <c r="D16" s="23"/>
      <c r="E16" s="24"/>
    </row>
    <row r="17" spans="2:5" ht="15" x14ac:dyDescent="0.25">
      <c r="B17" s="22"/>
      <c r="C17" s="20"/>
      <c r="D17" s="23"/>
      <c r="E17" s="24"/>
    </row>
    <row r="18" spans="2:5" ht="15" x14ac:dyDescent="0.25">
      <c r="B18" s="22"/>
      <c r="C18" s="20"/>
      <c r="D18" s="23"/>
      <c r="E18" s="24"/>
    </row>
    <row r="19" spans="2:5" ht="15" x14ac:dyDescent="0.25">
      <c r="B19" s="22"/>
      <c r="C19" s="20"/>
      <c r="D19" s="23"/>
      <c r="E19" s="24"/>
    </row>
    <row r="20" spans="2:5" ht="15" x14ac:dyDescent="0.25">
      <c r="B20" s="22"/>
      <c r="C20" s="20"/>
      <c r="D20" s="23"/>
      <c r="E20" s="24"/>
    </row>
    <row r="21" spans="2:5" ht="15" x14ac:dyDescent="0.25">
      <c r="B21" s="22"/>
      <c r="C21" s="20"/>
      <c r="D21" s="23"/>
      <c r="E21" s="24"/>
    </row>
    <row r="22" spans="2:5" ht="15" x14ac:dyDescent="0.25">
      <c r="B22" s="22"/>
      <c r="C22" s="20"/>
      <c r="D22" s="23"/>
      <c r="E22" s="24"/>
    </row>
    <row r="23" spans="2:5" ht="15" x14ac:dyDescent="0.25">
      <c r="B23" s="22"/>
      <c r="C23" s="20"/>
      <c r="D23" s="23"/>
      <c r="E23" s="24"/>
    </row>
    <row r="24" spans="2:5" ht="15" x14ac:dyDescent="0.25">
      <c r="B24" s="22"/>
      <c r="C24" s="20"/>
      <c r="D24" s="23"/>
      <c r="E24" s="24"/>
    </row>
    <row r="25" spans="2:5" ht="15" x14ac:dyDescent="0.25">
      <c r="B25" s="22"/>
      <c r="C25" s="20"/>
      <c r="D25" s="23"/>
      <c r="E25" s="24"/>
    </row>
    <row r="26" spans="2:5" ht="15" x14ac:dyDescent="0.25">
      <c r="B26" s="22"/>
      <c r="C26" s="20"/>
      <c r="D26" s="23"/>
      <c r="E26" s="24"/>
    </row>
    <row r="27" spans="2:5" ht="15" x14ac:dyDescent="0.25">
      <c r="B27" s="22"/>
      <c r="C27" s="20"/>
      <c r="D27" s="23"/>
      <c r="E27" s="24"/>
    </row>
    <row r="28" spans="2:5" ht="15" x14ac:dyDescent="0.25">
      <c r="B28" s="22"/>
      <c r="C28" s="20"/>
      <c r="D28" s="23"/>
      <c r="E28" s="24"/>
    </row>
    <row r="29" spans="2:5" ht="15.75" thickBot="1" x14ac:dyDescent="0.3">
      <c r="B29" s="25"/>
      <c r="C29" s="28"/>
      <c r="D29" s="26"/>
      <c r="E29" s="27"/>
    </row>
  </sheetData>
  <autoFilter ref="B7:E7"/>
  <pageMargins left="0.7" right="0.7" top="0.75" bottom="0.75" header="0.3" footer="0.3"/>
  <pageSetup paperSize="9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8" r:id="rId4" name="Button 6">
              <controlPr defaultSize="0" print="0" autoFill="0" autoPict="0" macro="[0]!AfficherFiche">
                <anchor moveWithCells="1" sizeWithCells="1">
                  <from>
                    <xdr:col>5</xdr:col>
                    <xdr:colOff>586740</xdr:colOff>
                    <xdr:row>1</xdr:row>
                    <xdr:rowOff>45720</xdr:rowOff>
                  </from>
                  <to>
                    <xdr:col>7</xdr:col>
                    <xdr:colOff>403860</xdr:colOff>
                    <xdr:row>2</xdr:row>
                    <xdr:rowOff>160020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C6"/>
  <sheetViews>
    <sheetView workbookViewId="0">
      <selection activeCell="E14" sqref="E14"/>
    </sheetView>
  </sheetViews>
  <sheetFormatPr baseColWidth="10" defaultRowHeight="14.4" x14ac:dyDescent="0.3"/>
  <cols>
    <col min="2" max="2" width="15.88671875" bestFit="1" customWidth="1"/>
  </cols>
  <sheetData>
    <row r="1" spans="1:3" x14ac:dyDescent="0.3">
      <c r="A1" s="6" t="s">
        <v>24</v>
      </c>
      <c r="B1" s="6" t="s">
        <v>30</v>
      </c>
      <c r="C1" s="6" t="s">
        <v>37</v>
      </c>
    </row>
    <row r="2" spans="1:3" ht="15" x14ac:dyDescent="0.25">
      <c r="A2" s="7" t="s">
        <v>26</v>
      </c>
      <c r="B2" s="7" t="s">
        <v>33</v>
      </c>
      <c r="C2" s="7" t="s">
        <v>36</v>
      </c>
    </row>
    <row r="3" spans="1:3" ht="15" x14ac:dyDescent="0.25">
      <c r="A3" s="7" t="s">
        <v>27</v>
      </c>
      <c r="B3" s="7" t="s">
        <v>34</v>
      </c>
      <c r="C3" s="7" t="s">
        <v>38</v>
      </c>
    </row>
    <row r="4" spans="1:3" ht="15" x14ac:dyDescent="0.25">
      <c r="A4" s="7" t="s">
        <v>28</v>
      </c>
      <c r="B4" s="7" t="s">
        <v>31</v>
      </c>
      <c r="C4" s="7" t="s">
        <v>39</v>
      </c>
    </row>
    <row r="5" spans="1:3" x14ac:dyDescent="0.3">
      <c r="A5" s="7" t="s">
        <v>29</v>
      </c>
      <c r="B5" s="7" t="s">
        <v>32</v>
      </c>
      <c r="C5" s="7" t="s">
        <v>40</v>
      </c>
    </row>
    <row r="6" spans="1:3" ht="15" x14ac:dyDescent="0.25">
      <c r="A6" s="7"/>
      <c r="B6" s="7" t="s">
        <v>35</v>
      </c>
      <c r="C6" s="7" t="s">
        <v>41</v>
      </c>
    </row>
  </sheetData>
  <phoneticPr fontId="2" type="noConversion"/>
  <pageMargins left="0.7" right="0.7" top="0.75" bottom="0.75" header="0.3" footer="0.3"/>
  <pageSetup paperSize="9" orientation="portrait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C26"/>
  <sheetViews>
    <sheetView tabSelected="1" workbookViewId="0">
      <selection activeCell="A3" sqref="A3"/>
    </sheetView>
  </sheetViews>
  <sheetFormatPr baseColWidth="10" defaultRowHeight="14.4" x14ac:dyDescent="0.3"/>
  <cols>
    <col min="1" max="1" width="19.5546875" bestFit="1" customWidth="1"/>
    <col min="2" max="2" width="23.5546875" bestFit="1" customWidth="1"/>
    <col min="3" max="3" width="17.21875" bestFit="1" customWidth="1"/>
  </cols>
  <sheetData>
    <row r="3" spans="1:3" x14ac:dyDescent="0.3">
      <c r="A3" s="34" t="s">
        <v>72</v>
      </c>
      <c r="B3" t="s">
        <v>74</v>
      </c>
      <c r="C3" t="s">
        <v>75</v>
      </c>
    </row>
    <row r="4" spans="1:3" x14ac:dyDescent="0.3">
      <c r="A4" s="35" t="s">
        <v>32</v>
      </c>
      <c r="B4" s="36">
        <v>5</v>
      </c>
      <c r="C4" s="37">
        <v>44607</v>
      </c>
    </row>
    <row r="5" spans="1:3" x14ac:dyDescent="0.3">
      <c r="A5" s="38" t="s">
        <v>38</v>
      </c>
      <c r="B5" s="36">
        <v>3</v>
      </c>
      <c r="C5" s="37">
        <v>44607</v>
      </c>
    </row>
    <row r="6" spans="1:3" x14ac:dyDescent="0.3">
      <c r="A6" s="38" t="s">
        <v>39</v>
      </c>
      <c r="B6" s="36">
        <v>1</v>
      </c>
      <c r="C6" s="37">
        <v>44269</v>
      </c>
    </row>
    <row r="7" spans="1:3" x14ac:dyDescent="0.3">
      <c r="A7" s="38" t="s">
        <v>40</v>
      </c>
      <c r="B7" s="36">
        <v>1</v>
      </c>
      <c r="C7" s="37">
        <v>44069</v>
      </c>
    </row>
    <row r="8" spans="1:3" x14ac:dyDescent="0.3">
      <c r="A8" s="35" t="s">
        <v>35</v>
      </c>
      <c r="B8" s="36">
        <v>2</v>
      </c>
      <c r="C8" s="37">
        <v>44453</v>
      </c>
    </row>
    <row r="9" spans="1:3" x14ac:dyDescent="0.3">
      <c r="A9" s="38" t="s">
        <v>36</v>
      </c>
      <c r="B9" s="36">
        <v>1</v>
      </c>
      <c r="C9" s="37">
        <v>44170</v>
      </c>
    </row>
    <row r="10" spans="1:3" x14ac:dyDescent="0.3">
      <c r="A10" s="38" t="s">
        <v>40</v>
      </c>
      <c r="B10" s="36">
        <v>1</v>
      </c>
      <c r="C10" s="37">
        <v>44453</v>
      </c>
    </row>
    <row r="11" spans="1:3" x14ac:dyDescent="0.3">
      <c r="A11" s="35" t="s">
        <v>33</v>
      </c>
      <c r="B11" s="36">
        <v>4</v>
      </c>
      <c r="C11" s="37">
        <v>44276</v>
      </c>
    </row>
    <row r="12" spans="1:3" x14ac:dyDescent="0.3">
      <c r="A12" s="38" t="s">
        <v>36</v>
      </c>
      <c r="B12" s="36">
        <v>1</v>
      </c>
      <c r="C12" s="37">
        <v>43791</v>
      </c>
    </row>
    <row r="13" spans="1:3" x14ac:dyDescent="0.3">
      <c r="A13" s="38" t="s">
        <v>38</v>
      </c>
      <c r="B13" s="36">
        <v>1</v>
      </c>
      <c r="C13" s="37">
        <v>42370</v>
      </c>
    </row>
    <row r="14" spans="1:3" x14ac:dyDescent="0.3">
      <c r="A14" s="38" t="s">
        <v>39</v>
      </c>
      <c r="B14" s="36">
        <v>1</v>
      </c>
      <c r="C14" s="37">
        <v>43737</v>
      </c>
    </row>
    <row r="15" spans="1:3" x14ac:dyDescent="0.3">
      <c r="A15" s="38" t="s">
        <v>40</v>
      </c>
      <c r="B15" s="36">
        <v>1</v>
      </c>
      <c r="C15" s="37">
        <v>44276</v>
      </c>
    </row>
    <row r="16" spans="1:3" x14ac:dyDescent="0.3">
      <c r="A16" s="35" t="s">
        <v>31</v>
      </c>
      <c r="B16" s="36">
        <v>8</v>
      </c>
      <c r="C16" s="37">
        <v>44443</v>
      </c>
    </row>
    <row r="17" spans="1:3" x14ac:dyDescent="0.3">
      <c r="A17" s="38" t="s">
        <v>36</v>
      </c>
      <c r="B17" s="36">
        <v>1</v>
      </c>
      <c r="C17" s="37">
        <v>43842</v>
      </c>
    </row>
    <row r="18" spans="1:3" x14ac:dyDescent="0.3">
      <c r="A18" s="38" t="s">
        <v>38</v>
      </c>
      <c r="B18" s="36">
        <v>2</v>
      </c>
      <c r="C18" s="37">
        <v>44443</v>
      </c>
    </row>
    <row r="19" spans="1:3" x14ac:dyDescent="0.3">
      <c r="A19" s="38" t="s">
        <v>39</v>
      </c>
      <c r="B19" s="36">
        <v>2</v>
      </c>
      <c r="C19" s="37">
        <v>44148</v>
      </c>
    </row>
    <row r="20" spans="1:3" x14ac:dyDescent="0.3">
      <c r="A20" s="38" t="s">
        <v>40</v>
      </c>
      <c r="B20" s="36">
        <v>3</v>
      </c>
      <c r="C20" s="37">
        <v>44304</v>
      </c>
    </row>
    <row r="21" spans="1:3" x14ac:dyDescent="0.3">
      <c r="A21" s="35" t="s">
        <v>34</v>
      </c>
      <c r="B21" s="36">
        <v>6</v>
      </c>
      <c r="C21" s="37">
        <v>44235</v>
      </c>
    </row>
    <row r="22" spans="1:3" x14ac:dyDescent="0.3">
      <c r="A22" s="38" t="s">
        <v>36</v>
      </c>
      <c r="B22" s="36">
        <v>2</v>
      </c>
      <c r="C22" s="37">
        <v>44016</v>
      </c>
    </row>
    <row r="23" spans="1:3" x14ac:dyDescent="0.3">
      <c r="A23" s="38" t="s">
        <v>38</v>
      </c>
      <c r="B23" s="36">
        <v>1</v>
      </c>
      <c r="C23" s="37">
        <v>43728</v>
      </c>
    </row>
    <row r="24" spans="1:3" x14ac:dyDescent="0.3">
      <c r="A24" s="38" t="s">
        <v>39</v>
      </c>
      <c r="B24" s="36">
        <v>1</v>
      </c>
      <c r="C24" s="37">
        <v>44235</v>
      </c>
    </row>
    <row r="25" spans="1:3" x14ac:dyDescent="0.3">
      <c r="A25" s="38" t="s">
        <v>40</v>
      </c>
      <c r="B25" s="36">
        <v>2</v>
      </c>
      <c r="C25" s="37">
        <v>44140</v>
      </c>
    </row>
    <row r="26" spans="1:3" x14ac:dyDescent="0.3">
      <c r="A26" s="35" t="s">
        <v>73</v>
      </c>
      <c r="B26" s="36">
        <v>25</v>
      </c>
      <c r="C26" s="37">
        <v>44607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FournitureEPI</vt:lpstr>
      <vt:lpstr>Salariés</vt:lpstr>
      <vt:lpstr>Fiche</vt:lpstr>
      <vt:lpstr>Données</vt:lpstr>
      <vt:lpstr>TCD_EPI</vt:lpstr>
    </vt:vector>
  </TitlesOfParts>
  <Company>ASN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Maxime DEBRUYNE</dc:creator>
  <cp:lastModifiedBy>inconnu</cp:lastModifiedBy>
  <dcterms:created xsi:type="dcterms:W3CDTF">2022-05-04T08:37:46Z</dcterms:created>
  <dcterms:modified xsi:type="dcterms:W3CDTF">2022-05-04T15:30:08Z</dcterms:modified>
</cp:coreProperties>
</file>