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2225" activeTab="1"/>
  </bookViews>
  <sheets>
    <sheet name="ZH16KCU-TFMN" sheetId="1" r:id="rId1"/>
    <sheet name="REG" sheetId="2" r:id="rId2"/>
  </sheets>
  <definedNames>
    <definedName name="solver_adj" localSheetId="1" hidden="1">REG!$I$3:$I$7</definedName>
    <definedName name="solver_cvg" localSheetId="1" hidden="1">0.0001</definedName>
    <definedName name="solver_drv" localSheetId="1" hidden="1">1</definedName>
    <definedName name="solver_eng" localSheetId="1" hidden="1">1</definedName>
    <definedName name="solver_est" localSheetId="1" hidden="1">1</definedName>
    <definedName name="solver_itr" localSheetId="1" hidden="1">2147483647</definedName>
    <definedName name="solver_lhs1" localSheetId="1" hidden="1">REG!$I$3:$I$7</definedName>
    <definedName name="solver_lhs2" localSheetId="1" hidden="1">REG!$I$3:$I$7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2</definedName>
    <definedName name="solver_nwt" localSheetId="1" hidden="1">1</definedName>
    <definedName name="solver_opt" localSheetId="1" hidden="1">REG!$I$9</definedName>
    <definedName name="solver_pre" localSheetId="1" hidden="1">0.000001</definedName>
    <definedName name="solver_rbv" localSheetId="1" hidden="1">1</definedName>
    <definedName name="solver_rel1" localSheetId="1" hidden="1">1</definedName>
    <definedName name="solver_rel2" localSheetId="1" hidden="1">3</definedName>
    <definedName name="solver_rhs1" localSheetId="1" hidden="1">1000</definedName>
    <definedName name="solver_rhs2" localSheetId="1" hidden="1">-1000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2</definedName>
    <definedName name="solver_val" localSheetId="1" hidden="1">0</definedName>
    <definedName name="solver_ver" localSheetId="1" hidden="1">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0" i="2" l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2" i="2"/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2" i="2"/>
  <c r="I9" i="2" l="1"/>
  <c r="L52" i="1"/>
  <c r="L53" i="1"/>
  <c r="L54" i="1"/>
  <c r="L55" i="1"/>
  <c r="L56" i="1"/>
  <c r="L57" i="1"/>
  <c r="L58" i="1"/>
  <c r="L51" i="1"/>
  <c r="K51" i="1"/>
  <c r="K52" i="1"/>
  <c r="K53" i="1"/>
  <c r="K54" i="1"/>
  <c r="K55" i="1"/>
  <c r="K56" i="1"/>
  <c r="K57" i="1"/>
  <c r="K58" i="1"/>
  <c r="K50" i="1"/>
  <c r="J51" i="1"/>
  <c r="J52" i="1"/>
  <c r="J53" i="1"/>
  <c r="J54" i="1"/>
  <c r="J55" i="1"/>
  <c r="J56" i="1"/>
  <c r="J57" i="1"/>
  <c r="J58" i="1"/>
  <c r="J50" i="1"/>
  <c r="I51" i="1"/>
  <c r="I52" i="1"/>
  <c r="I53" i="1"/>
  <c r="I54" i="1"/>
  <c r="I50" i="1"/>
  <c r="I55" i="1"/>
  <c r="I56" i="1"/>
  <c r="I57" i="1"/>
  <c r="I58" i="1"/>
  <c r="I49" i="1"/>
  <c r="H49" i="1"/>
  <c r="H50" i="1"/>
  <c r="H51" i="1"/>
  <c r="H52" i="1"/>
  <c r="H53" i="1"/>
  <c r="H54" i="1"/>
  <c r="H55" i="1"/>
  <c r="H56" i="1"/>
  <c r="H57" i="1"/>
  <c r="H58" i="1"/>
  <c r="H48" i="1"/>
  <c r="G47" i="1"/>
  <c r="G48" i="1"/>
  <c r="G49" i="1"/>
  <c r="G50" i="1"/>
  <c r="G51" i="1"/>
  <c r="G52" i="1"/>
  <c r="G53" i="1"/>
  <c r="G54" i="1"/>
  <c r="G55" i="1"/>
  <c r="G56" i="1"/>
  <c r="G57" i="1"/>
  <c r="G58" i="1"/>
  <c r="G46" i="1"/>
  <c r="F47" i="1"/>
  <c r="F48" i="1"/>
  <c r="F49" i="1"/>
  <c r="F50" i="1"/>
  <c r="F51" i="1"/>
  <c r="F52" i="1"/>
  <c r="F53" i="1"/>
  <c r="F54" i="1"/>
  <c r="F55" i="1"/>
  <c r="F56" i="1"/>
  <c r="F46" i="1"/>
  <c r="E47" i="1"/>
  <c r="E48" i="1"/>
  <c r="E49" i="1"/>
  <c r="E50" i="1"/>
  <c r="E51" i="1"/>
  <c r="E52" i="1"/>
  <c r="E53" i="1"/>
  <c r="E54" i="1"/>
  <c r="E55" i="1"/>
  <c r="E46" i="1"/>
  <c r="D47" i="1"/>
  <c r="D48" i="1"/>
  <c r="D49" i="1"/>
  <c r="D50" i="1"/>
  <c r="D51" i="1"/>
  <c r="D52" i="1"/>
  <c r="D53" i="1"/>
  <c r="D54" i="1"/>
  <c r="D46" i="1"/>
  <c r="C53" i="1"/>
  <c r="C47" i="1"/>
  <c r="C48" i="1"/>
  <c r="C49" i="1"/>
  <c r="C50" i="1"/>
  <c r="C51" i="1"/>
  <c r="C52" i="1"/>
  <c r="C46" i="1"/>
  <c r="B47" i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D45" i="1"/>
  <c r="E45" i="1" s="1"/>
  <c r="F45" i="1" s="1"/>
  <c r="G45" i="1" s="1"/>
  <c r="H45" i="1" s="1"/>
  <c r="I45" i="1" s="1"/>
  <c r="J45" i="1" s="1"/>
  <c r="B28" i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D26" i="1"/>
  <c r="E26" i="1" s="1"/>
  <c r="F26" i="1" s="1"/>
  <c r="G26" i="1" s="1"/>
  <c r="H26" i="1" s="1"/>
  <c r="I26" i="1" s="1"/>
  <c r="J26" i="1" s="1"/>
  <c r="E7" i="1" l="1"/>
  <c r="F7" i="1" s="1"/>
  <c r="G7" i="1" s="1"/>
  <c r="H7" i="1" s="1"/>
  <c r="I7" i="1" s="1"/>
  <c r="J7" i="1" s="1"/>
  <c r="D7" i="1"/>
  <c r="B9" i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</calcChain>
</file>

<file path=xl/sharedStrings.xml><?xml version="1.0" encoding="utf-8"?>
<sst xmlns="http://schemas.openxmlformats.org/spreadsheetml/2006/main" count="26" uniqueCount="20">
  <si>
    <t xml:space="preserve">Fluide </t>
  </si>
  <si>
    <t>R290</t>
  </si>
  <si>
    <t>Emerson Copland</t>
  </si>
  <si>
    <t>Tc (°C)</t>
  </si>
  <si>
    <t>To (°C)</t>
  </si>
  <si>
    <t>Fabricant</t>
  </si>
  <si>
    <t>Puissance frigo (kW)</t>
  </si>
  <si>
    <t>Puissance abs (kW)</t>
  </si>
  <si>
    <t>Puissance calo (kW)</t>
  </si>
  <si>
    <t>Tc</t>
  </si>
  <si>
    <t>To</t>
  </si>
  <si>
    <t>Pf</t>
  </si>
  <si>
    <t>Ordonnée à l'origine</t>
  </si>
  <si>
    <t>Estimation</t>
  </si>
  <si>
    <t>SCE</t>
  </si>
  <si>
    <t>Carrés des écarts</t>
  </si>
  <si>
    <t>Coef</t>
  </si>
  <si>
    <t>Tc²</t>
  </si>
  <si>
    <t>To²</t>
  </si>
  <si>
    <t>ETR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</si>
</sst>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2" borderId="4" xfId="0" applyFill="1" applyBorder="1"/>
    <xf numFmtId="0" fontId="0" fillId="2" borderId="9" xfId="0" applyFill="1" applyBorder="1"/>
    <xf numFmtId="0" fontId="0" fillId="2" borderId="0" xfId="0" applyFill="1" applyBorder="1"/>
    <xf numFmtId="0" fontId="0" fillId="2" borderId="11" xfId="0" applyFill="1" applyBorder="1"/>
    <xf numFmtId="0" fontId="0" fillId="2" borderId="10" xfId="0" applyFill="1" applyBorder="1"/>
    <xf numFmtId="0" fontId="0" fillId="2" borderId="12" xfId="0" applyFill="1" applyBorder="1"/>
    <xf numFmtId="0" fontId="0" fillId="2" borderId="1" xfId="0" applyFill="1" applyBorder="1"/>
    <xf numFmtId="0" fontId="0" fillId="0" borderId="6" xfId="0" applyBorder="1"/>
    <xf numFmtId="0" fontId="0" fillId="0" borderId="8" xfId="0" applyBorder="1"/>
    <xf numFmtId="0" fontId="1" fillId="3" borderId="0" xfId="0" applyFont="1" applyFill="1"/>
    <xf numFmtId="0" fontId="0" fillId="3" borderId="0" xfId="0" applyFill="1"/>
    <xf numFmtId="2" fontId="0" fillId="0" borderId="5" xfId="0" applyNumberFormat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Fill="1" applyBorder="1" applyAlignment="1">
      <alignment horizontal="center"/>
    </xf>
    <xf numFmtId="164" fontId="4" fillId="0" borderId="0" xfId="0" applyNumberFormat="1" applyFont="1" applyAlignment="1">
      <alignment horizontal="center"/>
    </xf>
    <xf numFmtId="0" fontId="4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2" fontId="4" fillId="0" borderId="0" xfId="0" applyNumberFormat="1" applyFont="1" applyAlignment="1">
      <alignment horizontal="center"/>
    </xf>
    <xf numFmtId="2" fontId="4" fillId="0" borderId="0" xfId="0" applyNumberFormat="1" applyFont="1"/>
    <xf numFmtId="0" fontId="1" fillId="0" borderId="5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/>
    </xf>
    <xf numFmtId="165" fontId="1" fillId="3" borderId="0" xfId="0" applyNumberFormat="1" applyFont="1" applyFill="1" applyAlignment="1">
      <alignment horizontal="center"/>
    </xf>
    <xf numFmtId="165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0"/>
      <c:rotY val="9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surface3DChart>
        <c:wireframe val="0"/>
        <c:ser>
          <c:idx val="0"/>
          <c:order val="0"/>
          <c:tx>
            <c:strRef>
              <c:f>'ZH16KCU-TFMN'!$C$7</c:f>
              <c:strCache>
                <c:ptCount val="1"/>
                <c:pt idx="0">
                  <c:v>-30</c:v>
                </c:pt>
              </c:strCache>
            </c:strRef>
          </c:tx>
          <c:cat>
            <c:numRef>
              <c:f>'ZH16KCU-TFMN'!$B$8:$B$20</c:f>
              <c:numCache>
                <c:formatCode>General</c:formatCode>
                <c:ptCount val="13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</c:numCache>
            </c:numRef>
          </c:cat>
          <c:val>
            <c:numRef>
              <c:f>'ZH16KCU-TFMN'!$C$8:$C$20</c:f>
              <c:numCache>
                <c:formatCode>General</c:formatCode>
                <c:ptCount val="13"/>
                <c:pt idx="0">
                  <c:v>6.82</c:v>
                </c:pt>
                <c:pt idx="1">
                  <c:v>6.56</c:v>
                </c:pt>
                <c:pt idx="2">
                  <c:v>6.27</c:v>
                </c:pt>
                <c:pt idx="3">
                  <c:v>5.96</c:v>
                </c:pt>
                <c:pt idx="4">
                  <c:v>5.64</c:v>
                </c:pt>
                <c:pt idx="5">
                  <c:v>5.31</c:v>
                </c:pt>
                <c:pt idx="6">
                  <c:v>4.97</c:v>
                </c:pt>
                <c:pt idx="7">
                  <c:v>4.63</c:v>
                </c:pt>
              </c:numCache>
            </c:numRef>
          </c:val>
        </c:ser>
        <c:ser>
          <c:idx val="1"/>
          <c:order val="1"/>
          <c:tx>
            <c:strRef>
              <c:f>'ZH16KCU-TFMN'!$D$7</c:f>
              <c:strCache>
                <c:ptCount val="1"/>
                <c:pt idx="0">
                  <c:v>-25</c:v>
                </c:pt>
              </c:strCache>
            </c:strRef>
          </c:tx>
          <c:cat>
            <c:numRef>
              <c:f>'ZH16KCU-TFMN'!$B$8:$B$20</c:f>
              <c:numCache>
                <c:formatCode>General</c:formatCode>
                <c:ptCount val="13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</c:numCache>
            </c:numRef>
          </c:cat>
          <c:val>
            <c:numRef>
              <c:f>'ZH16KCU-TFMN'!$D$8:$D$20</c:f>
              <c:numCache>
                <c:formatCode>General</c:formatCode>
                <c:ptCount val="13"/>
                <c:pt idx="0">
                  <c:v>8.3800000000000008</c:v>
                </c:pt>
                <c:pt idx="1">
                  <c:v>8.1</c:v>
                </c:pt>
                <c:pt idx="2">
                  <c:v>7.78</c:v>
                </c:pt>
                <c:pt idx="3">
                  <c:v>7.45</c:v>
                </c:pt>
                <c:pt idx="4">
                  <c:v>7.1</c:v>
                </c:pt>
                <c:pt idx="5">
                  <c:v>6.73</c:v>
                </c:pt>
                <c:pt idx="6">
                  <c:v>6.34</c:v>
                </c:pt>
                <c:pt idx="7">
                  <c:v>5.95</c:v>
                </c:pt>
                <c:pt idx="8">
                  <c:v>5.55</c:v>
                </c:pt>
              </c:numCache>
            </c:numRef>
          </c:val>
        </c:ser>
        <c:ser>
          <c:idx val="2"/>
          <c:order val="2"/>
          <c:tx>
            <c:strRef>
              <c:f>'ZH16KCU-TFMN'!$E$7</c:f>
              <c:strCache>
                <c:ptCount val="1"/>
                <c:pt idx="0">
                  <c:v>-20</c:v>
                </c:pt>
              </c:strCache>
            </c:strRef>
          </c:tx>
          <c:cat>
            <c:numRef>
              <c:f>'ZH16KCU-TFMN'!$B$8:$B$20</c:f>
              <c:numCache>
                <c:formatCode>General</c:formatCode>
                <c:ptCount val="13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</c:numCache>
            </c:numRef>
          </c:cat>
          <c:val>
            <c:numRef>
              <c:f>'ZH16KCU-TFMN'!$E$8:$E$20</c:f>
              <c:numCache>
                <c:formatCode>General</c:formatCode>
                <c:ptCount val="13"/>
                <c:pt idx="0">
                  <c:v>10.199999999999999</c:v>
                </c:pt>
                <c:pt idx="1">
                  <c:v>9.91</c:v>
                </c:pt>
                <c:pt idx="2">
                  <c:v>9.56</c:v>
                </c:pt>
                <c:pt idx="3">
                  <c:v>9.18</c:v>
                </c:pt>
                <c:pt idx="4">
                  <c:v>8.7799999999999994</c:v>
                </c:pt>
                <c:pt idx="5">
                  <c:v>8.36</c:v>
                </c:pt>
                <c:pt idx="6">
                  <c:v>7.92</c:v>
                </c:pt>
                <c:pt idx="7">
                  <c:v>7.47</c:v>
                </c:pt>
                <c:pt idx="8">
                  <c:v>7.01</c:v>
                </c:pt>
                <c:pt idx="9">
                  <c:v>6.55</c:v>
                </c:pt>
              </c:numCache>
            </c:numRef>
          </c:val>
        </c:ser>
        <c:ser>
          <c:idx val="3"/>
          <c:order val="3"/>
          <c:tx>
            <c:strRef>
              <c:f>'ZH16KCU-TFMN'!$F$7</c:f>
              <c:strCache>
                <c:ptCount val="1"/>
                <c:pt idx="0">
                  <c:v>-15</c:v>
                </c:pt>
              </c:strCache>
            </c:strRef>
          </c:tx>
          <c:cat>
            <c:numRef>
              <c:f>'ZH16KCU-TFMN'!$B$8:$B$20</c:f>
              <c:numCache>
                <c:formatCode>General</c:formatCode>
                <c:ptCount val="13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</c:numCache>
            </c:numRef>
          </c:cat>
          <c:val>
            <c:numRef>
              <c:f>'ZH16KCU-TFMN'!$F$8:$F$20</c:f>
              <c:numCache>
                <c:formatCode>General</c:formatCode>
                <c:ptCount val="13"/>
                <c:pt idx="0">
                  <c:v>12.4</c:v>
                </c:pt>
                <c:pt idx="1">
                  <c:v>12</c:v>
                </c:pt>
                <c:pt idx="2">
                  <c:v>11.65</c:v>
                </c:pt>
                <c:pt idx="3">
                  <c:v>11.2</c:v>
                </c:pt>
                <c:pt idx="4">
                  <c:v>10.75</c:v>
                </c:pt>
                <c:pt idx="5">
                  <c:v>10.25</c:v>
                </c:pt>
                <c:pt idx="6">
                  <c:v>9.74</c:v>
                </c:pt>
                <c:pt idx="7">
                  <c:v>9.2200000000000006</c:v>
                </c:pt>
                <c:pt idx="8">
                  <c:v>8.68</c:v>
                </c:pt>
                <c:pt idx="9">
                  <c:v>8.14</c:v>
                </c:pt>
                <c:pt idx="10">
                  <c:v>7.63</c:v>
                </c:pt>
              </c:numCache>
            </c:numRef>
          </c:val>
        </c:ser>
        <c:ser>
          <c:idx val="4"/>
          <c:order val="4"/>
          <c:tx>
            <c:strRef>
              <c:f>'ZH16KCU-TFMN'!$G$7</c:f>
              <c:strCache>
                <c:ptCount val="1"/>
                <c:pt idx="0">
                  <c:v>-10</c:v>
                </c:pt>
              </c:strCache>
            </c:strRef>
          </c:tx>
          <c:cat>
            <c:numRef>
              <c:f>'ZH16KCU-TFMN'!$B$8:$B$20</c:f>
              <c:numCache>
                <c:formatCode>General</c:formatCode>
                <c:ptCount val="13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</c:numCache>
            </c:numRef>
          </c:cat>
          <c:val>
            <c:numRef>
              <c:f>'ZH16KCU-TFMN'!$G$8:$G$20</c:f>
              <c:numCache>
                <c:formatCode>General</c:formatCode>
                <c:ptCount val="13"/>
                <c:pt idx="0">
                  <c:v>14.9</c:v>
                </c:pt>
                <c:pt idx="1">
                  <c:v>14.45</c:v>
                </c:pt>
                <c:pt idx="2">
                  <c:v>14</c:v>
                </c:pt>
                <c:pt idx="3">
                  <c:v>13.5</c:v>
                </c:pt>
                <c:pt idx="4">
                  <c:v>13</c:v>
                </c:pt>
                <c:pt idx="5">
                  <c:v>12.45</c:v>
                </c:pt>
                <c:pt idx="6">
                  <c:v>11.85</c:v>
                </c:pt>
                <c:pt idx="7">
                  <c:v>11.25</c:v>
                </c:pt>
                <c:pt idx="8">
                  <c:v>10.6</c:v>
                </c:pt>
                <c:pt idx="9">
                  <c:v>9.98</c:v>
                </c:pt>
                <c:pt idx="10">
                  <c:v>9.3800000000000008</c:v>
                </c:pt>
                <c:pt idx="11">
                  <c:v>8.86</c:v>
                </c:pt>
                <c:pt idx="12">
                  <c:v>8.6199999999999992</c:v>
                </c:pt>
              </c:numCache>
            </c:numRef>
          </c:val>
        </c:ser>
        <c:ser>
          <c:idx val="5"/>
          <c:order val="5"/>
          <c:tx>
            <c:strRef>
              <c:f>'ZH16KCU-TFMN'!$H$7</c:f>
              <c:strCache>
                <c:ptCount val="1"/>
                <c:pt idx="0">
                  <c:v>-5</c:v>
                </c:pt>
              </c:strCache>
            </c:strRef>
          </c:tx>
          <c:cat>
            <c:numRef>
              <c:f>'ZH16KCU-TFMN'!$B$8:$B$20</c:f>
              <c:numCache>
                <c:formatCode>General</c:formatCode>
                <c:ptCount val="13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</c:numCache>
            </c:numRef>
          </c:cat>
          <c:val>
            <c:numRef>
              <c:f>'ZH16KCU-TFMN'!$H$8:$H$20</c:f>
              <c:numCache>
                <c:formatCode>General</c:formatCode>
                <c:ptCount val="13"/>
                <c:pt idx="2">
                  <c:v>16.75</c:v>
                </c:pt>
                <c:pt idx="3">
                  <c:v>16.2</c:v>
                </c:pt>
                <c:pt idx="4">
                  <c:v>15.6</c:v>
                </c:pt>
                <c:pt idx="5">
                  <c:v>14.95</c:v>
                </c:pt>
                <c:pt idx="6">
                  <c:v>14.25</c:v>
                </c:pt>
                <c:pt idx="7">
                  <c:v>13.55</c:v>
                </c:pt>
                <c:pt idx="8">
                  <c:v>12.8</c:v>
                </c:pt>
                <c:pt idx="9">
                  <c:v>12.1</c:v>
                </c:pt>
                <c:pt idx="10">
                  <c:v>11.4</c:v>
                </c:pt>
                <c:pt idx="11">
                  <c:v>10.8</c:v>
                </c:pt>
                <c:pt idx="12">
                  <c:v>10.5</c:v>
                </c:pt>
              </c:numCache>
            </c:numRef>
          </c:val>
        </c:ser>
        <c:ser>
          <c:idx val="6"/>
          <c:order val="6"/>
          <c:tx>
            <c:strRef>
              <c:f>'ZH16KCU-TFMN'!$I$7</c:f>
              <c:strCache>
                <c:ptCount val="1"/>
                <c:pt idx="0">
                  <c:v>0</c:v>
                </c:pt>
              </c:strCache>
            </c:strRef>
          </c:tx>
          <c:cat>
            <c:numRef>
              <c:f>'ZH16KCU-TFMN'!$B$8:$B$20</c:f>
              <c:numCache>
                <c:formatCode>General</c:formatCode>
                <c:ptCount val="13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</c:numCache>
            </c:numRef>
          </c:cat>
          <c:val>
            <c:numRef>
              <c:f>'ZH16KCU-TFMN'!$I$8:$I$20</c:f>
              <c:numCache>
                <c:formatCode>General</c:formatCode>
                <c:ptCount val="13"/>
                <c:pt idx="3">
                  <c:v>19.25</c:v>
                </c:pt>
                <c:pt idx="4">
                  <c:v>18.55</c:v>
                </c:pt>
                <c:pt idx="5">
                  <c:v>17.8</c:v>
                </c:pt>
                <c:pt idx="6">
                  <c:v>17</c:v>
                </c:pt>
                <c:pt idx="7">
                  <c:v>16.2</c:v>
                </c:pt>
                <c:pt idx="8">
                  <c:v>15.35</c:v>
                </c:pt>
                <c:pt idx="9">
                  <c:v>14.5</c:v>
                </c:pt>
                <c:pt idx="10">
                  <c:v>13.7</c:v>
                </c:pt>
                <c:pt idx="11">
                  <c:v>13</c:v>
                </c:pt>
                <c:pt idx="12">
                  <c:v>12.65</c:v>
                </c:pt>
              </c:numCache>
            </c:numRef>
          </c:val>
        </c:ser>
        <c:ser>
          <c:idx val="7"/>
          <c:order val="7"/>
          <c:tx>
            <c:strRef>
              <c:f>'ZH16KCU-TFMN'!$J$7</c:f>
              <c:strCache>
                <c:ptCount val="1"/>
                <c:pt idx="0">
                  <c:v>5</c:v>
                </c:pt>
              </c:strCache>
            </c:strRef>
          </c:tx>
          <c:cat>
            <c:numRef>
              <c:f>'ZH16KCU-TFMN'!$B$8:$B$20</c:f>
              <c:numCache>
                <c:formatCode>General</c:formatCode>
                <c:ptCount val="13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</c:numCache>
            </c:numRef>
          </c:cat>
          <c:val>
            <c:numRef>
              <c:f>'ZH16KCU-TFMN'!$J$8:$J$20</c:f>
              <c:numCache>
                <c:formatCode>General</c:formatCode>
                <c:ptCount val="13"/>
                <c:pt idx="4">
                  <c:v>21.9</c:v>
                </c:pt>
                <c:pt idx="5">
                  <c:v>21</c:v>
                </c:pt>
                <c:pt idx="6">
                  <c:v>20.100000000000001</c:v>
                </c:pt>
                <c:pt idx="7">
                  <c:v>19.2</c:v>
                </c:pt>
                <c:pt idx="8">
                  <c:v>18.25</c:v>
                </c:pt>
                <c:pt idx="9">
                  <c:v>17.25</c:v>
                </c:pt>
                <c:pt idx="10">
                  <c:v>16.350000000000001</c:v>
                </c:pt>
                <c:pt idx="11">
                  <c:v>15.55</c:v>
                </c:pt>
                <c:pt idx="12">
                  <c:v>15.1</c:v>
                </c:pt>
              </c:numCache>
            </c:numRef>
          </c:val>
        </c:ser>
        <c:ser>
          <c:idx val="8"/>
          <c:order val="8"/>
          <c:tx>
            <c:strRef>
              <c:f>'ZH16KCU-TFMN'!$K$7</c:f>
              <c:strCache>
                <c:ptCount val="1"/>
                <c:pt idx="0">
                  <c:v>7</c:v>
                </c:pt>
              </c:strCache>
            </c:strRef>
          </c:tx>
          <c:cat>
            <c:numRef>
              <c:f>'ZH16KCU-TFMN'!$B$8:$B$20</c:f>
              <c:numCache>
                <c:formatCode>General</c:formatCode>
                <c:ptCount val="13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</c:numCache>
            </c:numRef>
          </c:cat>
          <c:val>
            <c:numRef>
              <c:f>'ZH16KCU-TFMN'!$K$8:$K$20</c:f>
              <c:numCache>
                <c:formatCode>General</c:formatCode>
                <c:ptCount val="13"/>
                <c:pt idx="4">
                  <c:v>23.4</c:v>
                </c:pt>
                <c:pt idx="5">
                  <c:v>22.4</c:v>
                </c:pt>
                <c:pt idx="6">
                  <c:v>21.5</c:v>
                </c:pt>
                <c:pt idx="7">
                  <c:v>20.5</c:v>
                </c:pt>
                <c:pt idx="8">
                  <c:v>19.5</c:v>
                </c:pt>
                <c:pt idx="9">
                  <c:v>18.45</c:v>
                </c:pt>
                <c:pt idx="10">
                  <c:v>17.5</c:v>
                </c:pt>
                <c:pt idx="11">
                  <c:v>16.649999999999999</c:v>
                </c:pt>
                <c:pt idx="12">
                  <c:v>16.2</c:v>
                </c:pt>
              </c:numCache>
            </c:numRef>
          </c:val>
        </c:ser>
        <c:ser>
          <c:idx val="9"/>
          <c:order val="9"/>
          <c:tx>
            <c:strRef>
              <c:f>'ZH16KCU-TFMN'!$L$7</c:f>
              <c:strCache>
                <c:ptCount val="1"/>
                <c:pt idx="0">
                  <c:v>10</c:v>
                </c:pt>
              </c:strCache>
            </c:strRef>
          </c:tx>
          <c:cat>
            <c:numRef>
              <c:f>'ZH16KCU-TFMN'!$B$8:$B$20</c:f>
              <c:numCache>
                <c:formatCode>General</c:formatCode>
                <c:ptCount val="13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</c:numCache>
            </c:numRef>
          </c:cat>
          <c:val>
            <c:numRef>
              <c:f>'ZH16KCU-TFMN'!$L$8:$L$20</c:f>
              <c:numCache>
                <c:formatCode>General</c:formatCode>
                <c:ptCount val="13"/>
                <c:pt idx="5">
                  <c:v>24.7</c:v>
                </c:pt>
                <c:pt idx="6">
                  <c:v>23.7</c:v>
                </c:pt>
                <c:pt idx="7">
                  <c:v>22.6</c:v>
                </c:pt>
                <c:pt idx="8">
                  <c:v>21.5</c:v>
                </c:pt>
                <c:pt idx="9">
                  <c:v>20.399999999999999</c:v>
                </c:pt>
                <c:pt idx="10">
                  <c:v>19.350000000000001</c:v>
                </c:pt>
                <c:pt idx="11">
                  <c:v>18.399999999999999</c:v>
                </c:pt>
                <c:pt idx="12">
                  <c:v>17.899999999999999</c:v>
                </c:pt>
              </c:numCache>
            </c:numRef>
          </c:val>
        </c:ser>
        <c:bandFmts/>
        <c:axId val="556821504"/>
        <c:axId val="553147136"/>
        <c:axId val="97942016"/>
      </c:surface3DChart>
      <c:catAx>
        <c:axId val="556821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553147136"/>
        <c:crosses val="autoZero"/>
        <c:auto val="1"/>
        <c:lblAlgn val="ctr"/>
        <c:lblOffset val="100"/>
        <c:noMultiLvlLbl val="0"/>
      </c:catAx>
      <c:valAx>
        <c:axId val="553147136"/>
        <c:scaling>
          <c:orientation val="minMax"/>
        </c:scaling>
        <c:delete val="0"/>
        <c:axPos val="r"/>
        <c:majorGridlines/>
        <c:numFmt formatCode="General" sourceLinked="1"/>
        <c:majorTickMark val="out"/>
        <c:minorTickMark val="none"/>
        <c:tickLblPos val="nextTo"/>
        <c:crossAx val="556821504"/>
        <c:crosses val="autoZero"/>
        <c:crossBetween val="midCat"/>
      </c:valAx>
      <c:serAx>
        <c:axId val="97942016"/>
        <c:scaling>
          <c:orientation val="minMax"/>
        </c:scaling>
        <c:delete val="0"/>
        <c:axPos val="b"/>
        <c:majorTickMark val="out"/>
        <c:minorTickMark val="none"/>
        <c:tickLblPos val="nextTo"/>
        <c:crossAx val="553147136"/>
        <c:crosses val="autoZero"/>
      </c:serAx>
    </c:plotArea>
    <c:legend>
      <c:legendPos val="r"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428625</xdr:colOff>
      <xdr:row>7</xdr:row>
      <xdr:rowOff>95250</xdr:rowOff>
    </xdr:from>
    <xdr:to>
      <xdr:col>19</xdr:col>
      <xdr:colOff>428625</xdr:colOff>
      <xdr:row>21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workbookViewId="0">
      <selection activeCell="B7" sqref="B7:L20"/>
    </sheetView>
  </sheetViews>
  <sheetFormatPr baseColWidth="10" defaultRowHeight="15" x14ac:dyDescent="0.25"/>
  <cols>
    <col min="1" max="1" width="3.7109375" bestFit="1" customWidth="1"/>
    <col min="2" max="2" width="4.85546875" customWidth="1"/>
  </cols>
  <sheetData>
    <row r="1" spans="1:12" x14ac:dyDescent="0.25">
      <c r="C1" t="s">
        <v>5</v>
      </c>
      <c r="D1" t="s">
        <v>2</v>
      </c>
    </row>
    <row r="2" spans="1:12" x14ac:dyDescent="0.25">
      <c r="C2" t="s">
        <v>0</v>
      </c>
      <c r="D2" t="s">
        <v>1</v>
      </c>
    </row>
    <row r="4" spans="1:12" x14ac:dyDescent="0.25">
      <c r="A4" s="13" t="s">
        <v>6</v>
      </c>
      <c r="B4" s="13"/>
      <c r="C4" s="13"/>
    </row>
    <row r="6" spans="1:12" x14ac:dyDescent="0.25">
      <c r="C6" s="29" t="s">
        <v>4</v>
      </c>
      <c r="D6" s="30"/>
      <c r="E6" s="30"/>
      <c r="F6" s="30"/>
      <c r="G6" s="30"/>
      <c r="H6" s="30"/>
      <c r="I6" s="30"/>
      <c r="J6" s="30"/>
      <c r="K6" s="30"/>
      <c r="L6" s="31"/>
    </row>
    <row r="7" spans="1:12" x14ac:dyDescent="0.25">
      <c r="A7" s="1"/>
      <c r="C7" s="3">
        <v>-30</v>
      </c>
      <c r="D7" s="3">
        <f>C7+5</f>
        <v>-25</v>
      </c>
      <c r="E7" s="3">
        <f t="shared" ref="E7:I7" si="0">D7+5</f>
        <v>-20</v>
      </c>
      <c r="F7" s="3">
        <f t="shared" si="0"/>
        <v>-15</v>
      </c>
      <c r="G7" s="3">
        <f t="shared" si="0"/>
        <v>-10</v>
      </c>
      <c r="H7" s="3">
        <f>G7+5</f>
        <v>-5</v>
      </c>
      <c r="I7" s="3">
        <f t="shared" si="0"/>
        <v>0</v>
      </c>
      <c r="J7" s="3">
        <f>I7+5</f>
        <v>5</v>
      </c>
      <c r="K7" s="3">
        <v>7</v>
      </c>
      <c r="L7" s="3">
        <v>10</v>
      </c>
    </row>
    <row r="8" spans="1:12" x14ac:dyDescent="0.25">
      <c r="A8" s="32" t="s">
        <v>3</v>
      </c>
      <c r="B8" s="3">
        <v>10</v>
      </c>
      <c r="C8" s="3">
        <v>6.82</v>
      </c>
      <c r="D8" s="3">
        <v>8.3800000000000008</v>
      </c>
      <c r="E8" s="3">
        <v>10.199999999999999</v>
      </c>
      <c r="F8" s="3">
        <v>12.4</v>
      </c>
      <c r="G8" s="3">
        <v>14.9</v>
      </c>
      <c r="H8" s="4"/>
      <c r="I8" s="4"/>
      <c r="J8" s="4"/>
      <c r="K8" s="4"/>
      <c r="L8" s="5"/>
    </row>
    <row r="9" spans="1:12" x14ac:dyDescent="0.25">
      <c r="A9" s="33"/>
      <c r="B9" s="3">
        <f>5+B8</f>
        <v>15</v>
      </c>
      <c r="C9" s="3">
        <v>6.56</v>
      </c>
      <c r="D9" s="3">
        <v>8.1</v>
      </c>
      <c r="E9" s="3">
        <v>9.91</v>
      </c>
      <c r="F9" s="3">
        <v>12</v>
      </c>
      <c r="G9" s="3">
        <v>14.45</v>
      </c>
      <c r="H9" s="6"/>
      <c r="I9" s="6"/>
      <c r="J9" s="6"/>
      <c r="K9" s="6"/>
      <c r="L9" s="7"/>
    </row>
    <row r="10" spans="1:12" x14ac:dyDescent="0.25">
      <c r="A10" s="33"/>
      <c r="B10" s="3">
        <f t="shared" ref="B10:B20" si="1">5+B9</f>
        <v>20</v>
      </c>
      <c r="C10" s="3">
        <v>6.27</v>
      </c>
      <c r="D10" s="3">
        <v>7.78</v>
      </c>
      <c r="E10" s="3">
        <v>9.56</v>
      </c>
      <c r="F10" s="3">
        <v>11.65</v>
      </c>
      <c r="G10" s="3">
        <v>14</v>
      </c>
      <c r="H10" s="3">
        <v>16.75</v>
      </c>
      <c r="I10" s="6"/>
      <c r="J10" s="6"/>
      <c r="K10" s="6"/>
      <c r="L10" s="7"/>
    </row>
    <row r="11" spans="1:12" x14ac:dyDescent="0.25">
      <c r="A11" s="33"/>
      <c r="B11" s="3">
        <f t="shared" si="1"/>
        <v>25</v>
      </c>
      <c r="C11" s="3">
        <v>5.96</v>
      </c>
      <c r="D11" s="3">
        <v>7.45</v>
      </c>
      <c r="E11" s="3">
        <v>9.18</v>
      </c>
      <c r="F11" s="3">
        <v>11.2</v>
      </c>
      <c r="G11" s="3">
        <v>13.5</v>
      </c>
      <c r="H11" s="3">
        <v>16.2</v>
      </c>
      <c r="I11" s="3">
        <v>19.25</v>
      </c>
      <c r="J11" s="6"/>
      <c r="K11" s="6"/>
      <c r="L11" s="7"/>
    </row>
    <row r="12" spans="1:12" x14ac:dyDescent="0.25">
      <c r="A12" s="33"/>
      <c r="B12" s="3">
        <f t="shared" si="1"/>
        <v>30</v>
      </c>
      <c r="C12" s="3">
        <v>5.64</v>
      </c>
      <c r="D12" s="3">
        <v>7.1</v>
      </c>
      <c r="E12" s="3">
        <v>8.7799999999999994</v>
      </c>
      <c r="F12" s="3">
        <v>10.75</v>
      </c>
      <c r="G12" s="3">
        <v>13</v>
      </c>
      <c r="H12" s="3">
        <v>15.6</v>
      </c>
      <c r="I12" s="3">
        <v>18.55</v>
      </c>
      <c r="J12" s="3">
        <v>21.9</v>
      </c>
      <c r="K12" s="3">
        <v>23.4</v>
      </c>
      <c r="L12" s="7"/>
    </row>
    <row r="13" spans="1:12" x14ac:dyDescent="0.25">
      <c r="A13" s="33"/>
      <c r="B13" s="3">
        <f t="shared" si="1"/>
        <v>35</v>
      </c>
      <c r="C13" s="3">
        <v>5.31</v>
      </c>
      <c r="D13" s="3">
        <v>6.73</v>
      </c>
      <c r="E13" s="3">
        <v>8.36</v>
      </c>
      <c r="F13" s="3">
        <v>10.25</v>
      </c>
      <c r="G13" s="11">
        <v>12.45</v>
      </c>
      <c r="H13" s="3">
        <v>14.95</v>
      </c>
      <c r="I13" s="3">
        <v>17.8</v>
      </c>
      <c r="J13" s="3">
        <v>21</v>
      </c>
      <c r="K13" s="3">
        <v>22.4</v>
      </c>
      <c r="L13" s="12">
        <v>24.7</v>
      </c>
    </row>
    <row r="14" spans="1:12" x14ac:dyDescent="0.25">
      <c r="A14" s="33"/>
      <c r="B14" s="3">
        <f t="shared" si="1"/>
        <v>40</v>
      </c>
      <c r="C14" s="3">
        <v>4.97</v>
      </c>
      <c r="D14" s="3">
        <v>6.34</v>
      </c>
      <c r="E14" s="3">
        <v>7.92</v>
      </c>
      <c r="F14" s="3">
        <v>9.74</v>
      </c>
      <c r="G14" s="11">
        <v>11.85</v>
      </c>
      <c r="H14" s="3">
        <v>14.25</v>
      </c>
      <c r="I14" s="3">
        <v>17</v>
      </c>
      <c r="J14" s="3">
        <v>20.100000000000001</v>
      </c>
      <c r="K14" s="3">
        <v>21.5</v>
      </c>
      <c r="L14" s="3">
        <v>23.7</v>
      </c>
    </row>
    <row r="15" spans="1:12" x14ac:dyDescent="0.25">
      <c r="A15" s="33"/>
      <c r="B15" s="3">
        <f t="shared" si="1"/>
        <v>45</v>
      </c>
      <c r="C15" s="3">
        <v>4.63</v>
      </c>
      <c r="D15" s="3">
        <v>5.95</v>
      </c>
      <c r="E15" s="3">
        <v>7.47</v>
      </c>
      <c r="F15" s="3">
        <v>9.2200000000000006</v>
      </c>
      <c r="G15" s="11">
        <v>11.25</v>
      </c>
      <c r="H15" s="3">
        <v>13.55</v>
      </c>
      <c r="I15" s="3">
        <v>16.2</v>
      </c>
      <c r="J15" s="3">
        <v>19.2</v>
      </c>
      <c r="K15" s="3">
        <v>20.5</v>
      </c>
      <c r="L15" s="3">
        <v>22.6</v>
      </c>
    </row>
    <row r="16" spans="1:12" x14ac:dyDescent="0.25">
      <c r="A16" s="33"/>
      <c r="B16" s="3">
        <f t="shared" si="1"/>
        <v>50</v>
      </c>
      <c r="C16" s="8"/>
      <c r="D16" s="3">
        <v>5.55</v>
      </c>
      <c r="E16" s="3">
        <v>7.01</v>
      </c>
      <c r="F16" s="3">
        <v>8.68</v>
      </c>
      <c r="G16" s="3">
        <v>10.6</v>
      </c>
      <c r="H16" s="3">
        <v>12.8</v>
      </c>
      <c r="I16" s="3">
        <v>15.35</v>
      </c>
      <c r="J16" s="3">
        <v>18.25</v>
      </c>
      <c r="K16" s="3">
        <v>19.5</v>
      </c>
      <c r="L16" s="3">
        <v>21.5</v>
      </c>
    </row>
    <row r="17" spans="1:12" x14ac:dyDescent="0.25">
      <c r="A17" s="33"/>
      <c r="B17" s="3">
        <f t="shared" si="1"/>
        <v>55</v>
      </c>
      <c r="C17" s="8"/>
      <c r="D17" s="6"/>
      <c r="E17" s="3">
        <v>6.55</v>
      </c>
      <c r="F17" s="3">
        <v>8.14</v>
      </c>
      <c r="G17" s="3">
        <v>9.98</v>
      </c>
      <c r="H17" s="3">
        <v>12.1</v>
      </c>
      <c r="I17" s="3">
        <v>14.5</v>
      </c>
      <c r="J17" s="3">
        <v>17.25</v>
      </c>
      <c r="K17" s="3">
        <v>18.45</v>
      </c>
      <c r="L17" s="3">
        <v>20.399999999999999</v>
      </c>
    </row>
    <row r="18" spans="1:12" x14ac:dyDescent="0.25">
      <c r="A18" s="33"/>
      <c r="B18" s="3">
        <f t="shared" si="1"/>
        <v>60</v>
      </c>
      <c r="C18" s="8"/>
      <c r="D18" s="6"/>
      <c r="E18" s="6"/>
      <c r="F18" s="3">
        <v>7.63</v>
      </c>
      <c r="G18" s="3">
        <v>9.3800000000000008</v>
      </c>
      <c r="H18" s="3">
        <v>11.4</v>
      </c>
      <c r="I18" s="3">
        <v>13.7</v>
      </c>
      <c r="J18" s="3">
        <v>16.350000000000001</v>
      </c>
      <c r="K18" s="3">
        <v>17.5</v>
      </c>
      <c r="L18" s="3">
        <v>19.350000000000001</v>
      </c>
    </row>
    <row r="19" spans="1:12" x14ac:dyDescent="0.25">
      <c r="A19" s="33"/>
      <c r="B19" s="3">
        <f t="shared" si="1"/>
        <v>65</v>
      </c>
      <c r="C19" s="8"/>
      <c r="D19" s="6"/>
      <c r="E19" s="6"/>
      <c r="F19" s="6"/>
      <c r="G19" s="3">
        <v>8.86</v>
      </c>
      <c r="H19" s="3">
        <v>10.8</v>
      </c>
      <c r="I19" s="3">
        <v>13</v>
      </c>
      <c r="J19" s="3">
        <v>15.55</v>
      </c>
      <c r="K19" s="3">
        <v>16.649999999999999</v>
      </c>
      <c r="L19" s="3">
        <v>18.399999999999999</v>
      </c>
    </row>
    <row r="20" spans="1:12" x14ac:dyDescent="0.25">
      <c r="A20" s="33"/>
      <c r="B20" s="3">
        <f t="shared" si="1"/>
        <v>70</v>
      </c>
      <c r="C20" s="9"/>
      <c r="D20" s="10"/>
      <c r="E20" s="10"/>
      <c r="F20" s="10"/>
      <c r="G20" s="3">
        <v>8.6199999999999992</v>
      </c>
      <c r="H20" s="3">
        <v>10.5</v>
      </c>
      <c r="I20" s="3">
        <v>12.65</v>
      </c>
      <c r="J20" s="3">
        <v>15.1</v>
      </c>
      <c r="K20" s="3">
        <v>16.2</v>
      </c>
      <c r="L20" s="3">
        <v>17.899999999999999</v>
      </c>
    </row>
    <row r="21" spans="1:12" x14ac:dyDescent="0.25">
      <c r="A21" s="2"/>
    </row>
    <row r="23" spans="1:12" x14ac:dyDescent="0.25">
      <c r="A23" s="13" t="s">
        <v>7</v>
      </c>
      <c r="B23" s="14"/>
      <c r="C23" s="14"/>
    </row>
    <row r="25" spans="1:12" x14ac:dyDescent="0.25">
      <c r="C25" s="29" t="s">
        <v>4</v>
      </c>
      <c r="D25" s="30"/>
      <c r="E25" s="30"/>
      <c r="F25" s="30"/>
      <c r="G25" s="30"/>
      <c r="H25" s="30"/>
      <c r="I25" s="30"/>
      <c r="J25" s="30"/>
      <c r="K25" s="30"/>
      <c r="L25" s="31"/>
    </row>
    <row r="26" spans="1:12" x14ac:dyDescent="0.25">
      <c r="A26" s="1"/>
      <c r="C26" s="3">
        <v>-30</v>
      </c>
      <c r="D26" s="3">
        <f>C26+5</f>
        <v>-25</v>
      </c>
      <c r="E26" s="3">
        <f t="shared" ref="E26:G26" si="2">D26+5</f>
        <v>-20</v>
      </c>
      <c r="F26" s="3">
        <f t="shared" si="2"/>
        <v>-15</v>
      </c>
      <c r="G26" s="3">
        <f t="shared" si="2"/>
        <v>-10</v>
      </c>
      <c r="H26" s="3">
        <f>G26+5</f>
        <v>-5</v>
      </c>
      <c r="I26" s="3">
        <f t="shared" ref="I26" si="3">H26+5</f>
        <v>0</v>
      </c>
      <c r="J26" s="3">
        <f>I26+5</f>
        <v>5</v>
      </c>
      <c r="K26" s="3">
        <v>7</v>
      </c>
      <c r="L26" s="3">
        <v>10</v>
      </c>
    </row>
    <row r="27" spans="1:12" x14ac:dyDescent="0.25">
      <c r="A27" s="28" t="s">
        <v>3</v>
      </c>
      <c r="B27" s="3">
        <v>10</v>
      </c>
      <c r="C27" s="3">
        <v>2.1800000000000002</v>
      </c>
      <c r="D27" s="3">
        <v>2.21</v>
      </c>
      <c r="E27" s="3">
        <v>2.23</v>
      </c>
      <c r="F27" s="3">
        <v>2.2599999999999998</v>
      </c>
      <c r="G27" s="3">
        <v>2.2799999999999998</v>
      </c>
      <c r="H27" s="4"/>
      <c r="I27" s="4"/>
      <c r="J27" s="4"/>
      <c r="K27" s="4"/>
      <c r="L27" s="5"/>
    </row>
    <row r="28" spans="1:12" x14ac:dyDescent="0.25">
      <c r="A28" s="28"/>
      <c r="B28" s="3">
        <f>5+B27</f>
        <v>15</v>
      </c>
      <c r="C28" s="3">
        <v>2.35</v>
      </c>
      <c r="D28" s="3">
        <v>2.39</v>
      </c>
      <c r="E28" s="3">
        <v>2.4300000000000002</v>
      </c>
      <c r="F28" s="3">
        <v>2.46</v>
      </c>
      <c r="G28" s="3">
        <v>2.5</v>
      </c>
      <c r="H28" s="6"/>
      <c r="I28" s="6"/>
      <c r="J28" s="6"/>
      <c r="K28" s="6"/>
      <c r="L28" s="7"/>
    </row>
    <row r="29" spans="1:12" x14ac:dyDescent="0.25">
      <c r="A29" s="28"/>
      <c r="B29" s="3">
        <f t="shared" ref="B29:B39" si="4">5+B28</f>
        <v>20</v>
      </c>
      <c r="C29" s="3">
        <v>2.5499999999999998</v>
      </c>
      <c r="D29" s="3">
        <v>2.59</v>
      </c>
      <c r="E29" s="3">
        <v>2.64</v>
      </c>
      <c r="F29" s="3">
        <v>2.69</v>
      </c>
      <c r="G29" s="3">
        <v>2.74</v>
      </c>
      <c r="H29" s="3">
        <v>2.78</v>
      </c>
      <c r="I29" s="6"/>
      <c r="J29" s="6"/>
      <c r="K29" s="6"/>
      <c r="L29" s="7"/>
    </row>
    <row r="30" spans="1:12" x14ac:dyDescent="0.25">
      <c r="A30" s="28"/>
      <c r="B30" s="3">
        <f t="shared" si="4"/>
        <v>25</v>
      </c>
      <c r="C30" s="3">
        <v>2.76</v>
      </c>
      <c r="D30" s="3">
        <v>2.82</v>
      </c>
      <c r="E30" s="3">
        <v>2.88</v>
      </c>
      <c r="F30" s="3">
        <v>2.93</v>
      </c>
      <c r="G30" s="3">
        <v>2.99</v>
      </c>
      <c r="H30" s="3">
        <v>3.05</v>
      </c>
      <c r="I30" s="3">
        <v>3.11</v>
      </c>
      <c r="J30" s="6"/>
      <c r="K30" s="6"/>
      <c r="L30" s="7"/>
    </row>
    <row r="31" spans="1:12" x14ac:dyDescent="0.25">
      <c r="A31" s="28"/>
      <c r="B31" s="3">
        <f t="shared" si="4"/>
        <v>30</v>
      </c>
      <c r="C31" s="3">
        <v>3.01</v>
      </c>
      <c r="D31" s="3">
        <v>3.07</v>
      </c>
      <c r="E31" s="3">
        <v>3.14</v>
      </c>
      <c r="F31" s="3">
        <v>3.2</v>
      </c>
      <c r="G31" s="3">
        <v>3.27</v>
      </c>
      <c r="H31" s="3">
        <v>3.34</v>
      </c>
      <c r="I31" s="3">
        <v>3.4</v>
      </c>
      <c r="J31" s="3">
        <v>3.47</v>
      </c>
      <c r="K31" s="3">
        <v>3.5</v>
      </c>
      <c r="L31" s="7"/>
    </row>
    <row r="32" spans="1:12" x14ac:dyDescent="0.25">
      <c r="A32" s="28"/>
      <c r="B32" s="3">
        <f t="shared" si="4"/>
        <v>35</v>
      </c>
      <c r="C32" s="3">
        <v>3.28</v>
      </c>
      <c r="D32" s="3">
        <v>3.36</v>
      </c>
      <c r="E32" s="3">
        <v>3.43</v>
      </c>
      <c r="F32" s="3">
        <v>3.5</v>
      </c>
      <c r="G32" s="11">
        <v>3.58</v>
      </c>
      <c r="H32" s="3">
        <v>3.65</v>
      </c>
      <c r="I32" s="3">
        <v>3.73</v>
      </c>
      <c r="J32" s="3">
        <v>3.8</v>
      </c>
      <c r="K32" s="3">
        <v>3.83</v>
      </c>
      <c r="L32" s="12">
        <v>3.87</v>
      </c>
    </row>
    <row r="33" spans="1:12" x14ac:dyDescent="0.25">
      <c r="A33" s="28"/>
      <c r="B33" s="3">
        <f t="shared" si="4"/>
        <v>40</v>
      </c>
      <c r="C33" s="3">
        <v>3.59</v>
      </c>
      <c r="D33" s="3">
        <v>3.67</v>
      </c>
      <c r="E33" s="3">
        <v>3.75</v>
      </c>
      <c r="F33" s="3">
        <v>3.83</v>
      </c>
      <c r="G33" s="11">
        <v>3.92</v>
      </c>
      <c r="H33" s="3">
        <v>4</v>
      </c>
      <c r="I33" s="3">
        <v>4.08</v>
      </c>
      <c r="J33" s="3">
        <v>4.16</v>
      </c>
      <c r="K33" s="3">
        <v>4.1900000000000004</v>
      </c>
      <c r="L33" s="3">
        <v>4.24</v>
      </c>
    </row>
    <row r="34" spans="1:12" x14ac:dyDescent="0.25">
      <c r="A34" s="28"/>
      <c r="B34" s="3">
        <f t="shared" si="4"/>
        <v>45</v>
      </c>
      <c r="C34" s="3">
        <v>3.94</v>
      </c>
      <c r="D34" s="3">
        <v>4.03</v>
      </c>
      <c r="E34" s="3">
        <v>4.1100000000000003</v>
      </c>
      <c r="F34" s="3">
        <v>4.2</v>
      </c>
      <c r="G34" s="11">
        <v>4.29</v>
      </c>
      <c r="H34" s="3">
        <v>4.38</v>
      </c>
      <c r="I34" s="3">
        <v>4.46</v>
      </c>
      <c r="J34" s="3">
        <v>4.55</v>
      </c>
      <c r="K34" s="3">
        <v>4.59</v>
      </c>
      <c r="L34" s="3">
        <v>4.6399999999999997</v>
      </c>
    </row>
    <row r="35" spans="1:12" x14ac:dyDescent="0.25">
      <c r="A35" s="28"/>
      <c r="B35" s="3">
        <f t="shared" si="4"/>
        <v>50</v>
      </c>
      <c r="C35" s="8"/>
      <c r="D35" s="3">
        <v>4.42</v>
      </c>
      <c r="E35" s="3">
        <v>4.51</v>
      </c>
      <c r="F35" s="3">
        <v>4.6100000000000003</v>
      </c>
      <c r="G35" s="3">
        <v>4.7</v>
      </c>
      <c r="H35" s="3">
        <v>4.79</v>
      </c>
      <c r="I35" s="3">
        <v>4.8899999999999997</v>
      </c>
      <c r="J35" s="3">
        <v>4.9800000000000004</v>
      </c>
      <c r="K35" s="3">
        <v>5.0199999999999996</v>
      </c>
      <c r="L35" s="3">
        <v>5.07</v>
      </c>
    </row>
    <row r="36" spans="1:12" x14ac:dyDescent="0.25">
      <c r="A36" s="28"/>
      <c r="B36" s="3">
        <f t="shared" si="4"/>
        <v>55</v>
      </c>
      <c r="C36" s="8"/>
      <c r="D36" s="6"/>
      <c r="E36" s="3">
        <v>4.96</v>
      </c>
      <c r="F36" s="3">
        <v>5.0599999999999996</v>
      </c>
      <c r="G36" s="3">
        <v>5.15</v>
      </c>
      <c r="H36" s="3">
        <v>5.25</v>
      </c>
      <c r="I36" s="3">
        <v>5.35</v>
      </c>
      <c r="J36" s="3">
        <v>5.45</v>
      </c>
      <c r="K36" s="3">
        <v>5.48</v>
      </c>
      <c r="L36" s="3">
        <v>5.54</v>
      </c>
    </row>
    <row r="37" spans="1:12" x14ac:dyDescent="0.25">
      <c r="A37" s="28"/>
      <c r="B37" s="3">
        <f t="shared" si="4"/>
        <v>60</v>
      </c>
      <c r="C37" s="8"/>
      <c r="D37" s="6"/>
      <c r="E37" s="6"/>
      <c r="F37" s="3">
        <v>5.55</v>
      </c>
      <c r="G37" s="3">
        <v>5.65</v>
      </c>
      <c r="H37" s="3">
        <v>5.75</v>
      </c>
      <c r="I37" s="3">
        <v>5.85</v>
      </c>
      <c r="J37" s="3">
        <v>5.95</v>
      </c>
      <c r="K37" s="3">
        <v>6</v>
      </c>
      <c r="L37" s="3">
        <v>6.06</v>
      </c>
    </row>
    <row r="38" spans="1:12" x14ac:dyDescent="0.25">
      <c r="A38" s="28"/>
      <c r="B38" s="3">
        <f t="shared" si="4"/>
        <v>65</v>
      </c>
      <c r="C38" s="8"/>
      <c r="D38" s="6"/>
      <c r="E38" s="6"/>
      <c r="F38" s="6"/>
      <c r="G38" s="3">
        <v>6.2</v>
      </c>
      <c r="H38" s="3">
        <v>6.3</v>
      </c>
      <c r="I38" s="3">
        <v>6.41</v>
      </c>
      <c r="J38" s="3">
        <v>6.51</v>
      </c>
      <c r="K38" s="3">
        <v>6.55</v>
      </c>
      <c r="L38" s="3">
        <v>6.61</v>
      </c>
    </row>
    <row r="39" spans="1:12" x14ac:dyDescent="0.25">
      <c r="A39" s="28"/>
      <c r="B39" s="3">
        <f t="shared" si="4"/>
        <v>70</v>
      </c>
      <c r="C39" s="9"/>
      <c r="D39" s="10"/>
      <c r="E39" s="10"/>
      <c r="F39" s="10"/>
      <c r="G39" s="3">
        <v>6.8</v>
      </c>
      <c r="H39" s="3">
        <v>6.9</v>
      </c>
      <c r="I39" s="3">
        <v>7.01</v>
      </c>
      <c r="J39" s="3">
        <v>7.11</v>
      </c>
      <c r="K39" s="3">
        <v>7.16</v>
      </c>
      <c r="L39" s="3">
        <v>7.22</v>
      </c>
    </row>
    <row r="42" spans="1:12" x14ac:dyDescent="0.25">
      <c r="A42" s="13" t="s">
        <v>8</v>
      </c>
      <c r="B42" s="14"/>
      <c r="C42" s="14"/>
    </row>
    <row r="44" spans="1:12" x14ac:dyDescent="0.25">
      <c r="C44" s="29" t="s">
        <v>4</v>
      </c>
      <c r="D44" s="30"/>
      <c r="E44" s="30"/>
      <c r="F44" s="30"/>
      <c r="G44" s="30"/>
      <c r="H44" s="30"/>
      <c r="I44" s="30"/>
      <c r="J44" s="30"/>
      <c r="K44" s="30"/>
      <c r="L44" s="31"/>
    </row>
    <row r="45" spans="1:12" x14ac:dyDescent="0.25">
      <c r="A45" s="1"/>
      <c r="C45" s="3">
        <v>-30</v>
      </c>
      <c r="D45" s="3">
        <f>C45+5</f>
        <v>-25</v>
      </c>
      <c r="E45" s="3">
        <f t="shared" ref="E45:G45" si="5">D45+5</f>
        <v>-20</v>
      </c>
      <c r="F45" s="3">
        <f t="shared" si="5"/>
        <v>-15</v>
      </c>
      <c r="G45" s="3">
        <f t="shared" si="5"/>
        <v>-10</v>
      </c>
      <c r="H45" s="3">
        <f>G45+5</f>
        <v>-5</v>
      </c>
      <c r="I45" s="3">
        <f t="shared" ref="I45" si="6">H45+5</f>
        <v>0</v>
      </c>
      <c r="J45" s="3">
        <f>I45+5</f>
        <v>5</v>
      </c>
      <c r="K45" s="3">
        <v>7</v>
      </c>
      <c r="L45" s="3">
        <v>10</v>
      </c>
    </row>
    <row r="46" spans="1:12" x14ac:dyDescent="0.25">
      <c r="A46" s="28" t="s">
        <v>3</v>
      </c>
      <c r="B46" s="3">
        <v>10</v>
      </c>
      <c r="C46" s="15">
        <f>SUM(C8+C27)</f>
        <v>9</v>
      </c>
      <c r="D46" s="15">
        <f>SUM(D8+D27)</f>
        <v>10.59</v>
      </c>
      <c r="E46" s="15">
        <f>SUM(E8+E27)</f>
        <v>12.43</v>
      </c>
      <c r="F46" s="15">
        <f>SUM(F8+F27)</f>
        <v>14.66</v>
      </c>
      <c r="G46" s="15">
        <f>SUM(G8+G27)</f>
        <v>17.18</v>
      </c>
      <c r="H46" s="4"/>
      <c r="I46" s="4"/>
      <c r="J46" s="4"/>
      <c r="K46" s="4"/>
      <c r="L46" s="5"/>
    </row>
    <row r="47" spans="1:12" x14ac:dyDescent="0.25">
      <c r="A47" s="28"/>
      <c r="B47" s="3">
        <f>5+B46</f>
        <v>15</v>
      </c>
      <c r="C47" s="15">
        <f t="shared" ref="C47:H52" si="7">SUM(C9+C28)</f>
        <v>8.91</v>
      </c>
      <c r="D47" s="15">
        <f t="shared" si="7"/>
        <v>10.49</v>
      </c>
      <c r="E47" s="15">
        <f t="shared" si="7"/>
        <v>12.34</v>
      </c>
      <c r="F47" s="15">
        <f t="shared" si="7"/>
        <v>14.46</v>
      </c>
      <c r="G47" s="15">
        <f t="shared" si="7"/>
        <v>16.95</v>
      </c>
      <c r="H47" s="6"/>
      <c r="I47" s="6"/>
      <c r="J47" s="6"/>
      <c r="K47" s="6"/>
      <c r="L47" s="7"/>
    </row>
    <row r="48" spans="1:12" x14ac:dyDescent="0.25">
      <c r="A48" s="28"/>
      <c r="B48" s="3">
        <f t="shared" ref="B48:B58" si="8">5+B47</f>
        <v>20</v>
      </c>
      <c r="C48" s="15">
        <f t="shared" si="7"/>
        <v>8.82</v>
      </c>
      <c r="D48" s="15">
        <f t="shared" si="7"/>
        <v>10.370000000000001</v>
      </c>
      <c r="E48" s="15">
        <f t="shared" si="7"/>
        <v>12.200000000000001</v>
      </c>
      <c r="F48" s="15">
        <f t="shared" si="7"/>
        <v>14.34</v>
      </c>
      <c r="G48" s="15">
        <f t="shared" si="7"/>
        <v>16.740000000000002</v>
      </c>
      <c r="H48" s="15">
        <f t="shared" si="7"/>
        <v>19.53</v>
      </c>
      <c r="I48" s="6"/>
      <c r="J48" s="6"/>
      <c r="K48" s="6"/>
      <c r="L48" s="7"/>
    </row>
    <row r="49" spans="1:12" x14ac:dyDescent="0.25">
      <c r="A49" s="28"/>
      <c r="B49" s="3">
        <f t="shared" si="8"/>
        <v>25</v>
      </c>
      <c r="C49" s="15">
        <f t="shared" si="7"/>
        <v>8.7199999999999989</v>
      </c>
      <c r="D49" s="15">
        <f t="shared" si="7"/>
        <v>10.27</v>
      </c>
      <c r="E49" s="15">
        <f t="shared" si="7"/>
        <v>12.059999999999999</v>
      </c>
      <c r="F49" s="15">
        <f t="shared" si="7"/>
        <v>14.129999999999999</v>
      </c>
      <c r="G49" s="15">
        <f t="shared" si="7"/>
        <v>16.490000000000002</v>
      </c>
      <c r="H49" s="15">
        <f t="shared" ref="H49:I49" si="9">SUM(H11+H30)</f>
        <v>19.25</v>
      </c>
      <c r="I49" s="15">
        <f t="shared" si="9"/>
        <v>22.36</v>
      </c>
      <c r="J49" s="6"/>
      <c r="K49" s="6"/>
      <c r="L49" s="7"/>
    </row>
    <row r="50" spans="1:12" x14ac:dyDescent="0.25">
      <c r="A50" s="28"/>
      <c r="B50" s="3">
        <f t="shared" si="8"/>
        <v>30</v>
      </c>
      <c r="C50" s="15">
        <f t="shared" si="7"/>
        <v>8.6499999999999986</v>
      </c>
      <c r="D50" s="15">
        <f t="shared" si="7"/>
        <v>10.17</v>
      </c>
      <c r="E50" s="15">
        <f t="shared" si="7"/>
        <v>11.92</v>
      </c>
      <c r="F50" s="15">
        <f t="shared" si="7"/>
        <v>13.95</v>
      </c>
      <c r="G50" s="15">
        <f t="shared" si="7"/>
        <v>16.27</v>
      </c>
      <c r="H50" s="15">
        <f t="shared" ref="H50:I50" si="10">SUM(H12+H31)</f>
        <v>18.939999999999998</v>
      </c>
      <c r="I50" s="15">
        <f t="shared" si="10"/>
        <v>21.95</v>
      </c>
      <c r="J50" s="15">
        <f>SUM(J12+J31)</f>
        <v>25.369999999999997</v>
      </c>
      <c r="K50" s="15">
        <f>SUM(K12+K31)</f>
        <v>26.9</v>
      </c>
      <c r="L50" s="7"/>
    </row>
    <row r="51" spans="1:12" x14ac:dyDescent="0.25">
      <c r="A51" s="28"/>
      <c r="B51" s="3">
        <f t="shared" si="8"/>
        <v>35</v>
      </c>
      <c r="C51" s="15">
        <f t="shared" si="7"/>
        <v>8.59</v>
      </c>
      <c r="D51" s="15">
        <f t="shared" si="7"/>
        <v>10.09</v>
      </c>
      <c r="E51" s="15">
        <f t="shared" si="7"/>
        <v>11.79</v>
      </c>
      <c r="F51" s="15">
        <f t="shared" si="7"/>
        <v>13.75</v>
      </c>
      <c r="G51" s="15">
        <f t="shared" si="7"/>
        <v>16.03</v>
      </c>
      <c r="H51" s="15">
        <f t="shared" ref="H51:L51" si="11">SUM(H13+H32)</f>
        <v>18.599999999999998</v>
      </c>
      <c r="I51" s="15">
        <f t="shared" si="11"/>
        <v>21.53</v>
      </c>
      <c r="J51" s="15">
        <f t="shared" si="11"/>
        <v>24.8</v>
      </c>
      <c r="K51" s="15">
        <f t="shared" si="11"/>
        <v>26.229999999999997</v>
      </c>
      <c r="L51" s="15">
        <f t="shared" si="11"/>
        <v>28.57</v>
      </c>
    </row>
    <row r="52" spans="1:12" x14ac:dyDescent="0.25">
      <c r="A52" s="28"/>
      <c r="B52" s="3">
        <f t="shared" si="8"/>
        <v>40</v>
      </c>
      <c r="C52" s="15">
        <f t="shared" si="7"/>
        <v>8.5599999999999987</v>
      </c>
      <c r="D52" s="15">
        <f t="shared" si="7"/>
        <v>10.01</v>
      </c>
      <c r="E52" s="15">
        <f t="shared" si="7"/>
        <v>11.67</v>
      </c>
      <c r="F52" s="15">
        <f t="shared" si="7"/>
        <v>13.57</v>
      </c>
      <c r="G52" s="15">
        <f t="shared" si="7"/>
        <v>15.77</v>
      </c>
      <c r="H52" s="15">
        <f t="shared" ref="H52:L52" si="12">SUM(H14+H33)</f>
        <v>18.25</v>
      </c>
      <c r="I52" s="15">
        <f t="shared" si="12"/>
        <v>21.08</v>
      </c>
      <c r="J52" s="15">
        <f t="shared" si="12"/>
        <v>24.26</v>
      </c>
      <c r="K52" s="15">
        <f t="shared" si="12"/>
        <v>25.69</v>
      </c>
      <c r="L52" s="15">
        <f t="shared" si="12"/>
        <v>27.939999999999998</v>
      </c>
    </row>
    <row r="53" spans="1:12" x14ac:dyDescent="0.25">
      <c r="A53" s="28"/>
      <c r="B53" s="3">
        <f t="shared" si="8"/>
        <v>45</v>
      </c>
      <c r="C53" s="15">
        <f>SUM(C15+C34)</f>
        <v>8.57</v>
      </c>
      <c r="D53" s="15">
        <f t="shared" ref="D53:L54" si="13">SUM(D15+D34)</f>
        <v>9.98</v>
      </c>
      <c r="E53" s="15">
        <f t="shared" si="13"/>
        <v>11.58</v>
      </c>
      <c r="F53" s="15">
        <f t="shared" si="13"/>
        <v>13.420000000000002</v>
      </c>
      <c r="G53" s="15">
        <f t="shared" si="13"/>
        <v>15.54</v>
      </c>
      <c r="H53" s="15">
        <f t="shared" si="13"/>
        <v>17.93</v>
      </c>
      <c r="I53" s="15">
        <f t="shared" si="13"/>
        <v>20.66</v>
      </c>
      <c r="J53" s="15">
        <f t="shared" si="13"/>
        <v>23.75</v>
      </c>
      <c r="K53" s="15">
        <f t="shared" si="13"/>
        <v>25.09</v>
      </c>
      <c r="L53" s="15">
        <f t="shared" si="13"/>
        <v>27.240000000000002</v>
      </c>
    </row>
    <row r="54" spans="1:12" x14ac:dyDescent="0.25">
      <c r="A54" s="28"/>
      <c r="B54" s="3">
        <f t="shared" si="8"/>
        <v>50</v>
      </c>
      <c r="C54" s="8"/>
      <c r="D54" s="15">
        <f t="shared" si="13"/>
        <v>9.9699999999999989</v>
      </c>
      <c r="E54" s="15">
        <f t="shared" si="13"/>
        <v>11.52</v>
      </c>
      <c r="F54" s="15">
        <f t="shared" si="13"/>
        <v>13.29</v>
      </c>
      <c r="G54" s="15">
        <f t="shared" si="13"/>
        <v>15.3</v>
      </c>
      <c r="H54" s="15">
        <f t="shared" si="13"/>
        <v>17.59</v>
      </c>
      <c r="I54" s="15">
        <f t="shared" si="13"/>
        <v>20.239999999999998</v>
      </c>
      <c r="J54" s="15">
        <f t="shared" si="13"/>
        <v>23.23</v>
      </c>
      <c r="K54" s="15">
        <f t="shared" si="13"/>
        <v>24.52</v>
      </c>
      <c r="L54" s="15">
        <f t="shared" si="13"/>
        <v>26.57</v>
      </c>
    </row>
    <row r="55" spans="1:12" x14ac:dyDescent="0.25">
      <c r="A55" s="28"/>
      <c r="B55" s="3">
        <f t="shared" si="8"/>
        <v>55</v>
      </c>
      <c r="C55" s="8"/>
      <c r="D55" s="6"/>
      <c r="E55" s="15">
        <f t="shared" ref="E55:L55" si="14">SUM(E17+E36)</f>
        <v>11.51</v>
      </c>
      <c r="F55" s="15">
        <f t="shared" si="14"/>
        <v>13.2</v>
      </c>
      <c r="G55" s="15">
        <f t="shared" si="14"/>
        <v>15.13</v>
      </c>
      <c r="H55" s="15">
        <f t="shared" si="14"/>
        <v>17.350000000000001</v>
      </c>
      <c r="I55" s="15">
        <f t="shared" si="14"/>
        <v>19.850000000000001</v>
      </c>
      <c r="J55" s="15">
        <f t="shared" si="14"/>
        <v>22.7</v>
      </c>
      <c r="K55" s="15">
        <f t="shared" si="14"/>
        <v>23.93</v>
      </c>
      <c r="L55" s="15">
        <f t="shared" si="14"/>
        <v>25.939999999999998</v>
      </c>
    </row>
    <row r="56" spans="1:12" x14ac:dyDescent="0.25">
      <c r="A56" s="28"/>
      <c r="B56" s="3">
        <f t="shared" si="8"/>
        <v>60</v>
      </c>
      <c r="C56" s="8"/>
      <c r="D56" s="6"/>
      <c r="E56" s="6"/>
      <c r="F56" s="15">
        <f t="shared" ref="F56:L56" si="15">SUM(F18+F37)</f>
        <v>13.18</v>
      </c>
      <c r="G56" s="15">
        <f t="shared" si="15"/>
        <v>15.030000000000001</v>
      </c>
      <c r="H56" s="15">
        <f t="shared" si="15"/>
        <v>17.149999999999999</v>
      </c>
      <c r="I56" s="15">
        <f t="shared" si="15"/>
        <v>19.549999999999997</v>
      </c>
      <c r="J56" s="15">
        <f t="shared" si="15"/>
        <v>22.3</v>
      </c>
      <c r="K56" s="15">
        <f t="shared" si="15"/>
        <v>23.5</v>
      </c>
      <c r="L56" s="15">
        <f t="shared" si="15"/>
        <v>25.41</v>
      </c>
    </row>
    <row r="57" spans="1:12" x14ac:dyDescent="0.25">
      <c r="A57" s="28"/>
      <c r="B57" s="3">
        <f t="shared" si="8"/>
        <v>65</v>
      </c>
      <c r="C57" s="8"/>
      <c r="D57" s="6"/>
      <c r="E57" s="6"/>
      <c r="F57" s="6"/>
      <c r="G57" s="15">
        <f t="shared" ref="G57:L58" si="16">SUM(G19+G38)</f>
        <v>15.059999999999999</v>
      </c>
      <c r="H57" s="15">
        <f t="shared" si="16"/>
        <v>17.100000000000001</v>
      </c>
      <c r="I57" s="15">
        <f t="shared" si="16"/>
        <v>19.41</v>
      </c>
      <c r="J57" s="15">
        <f t="shared" si="16"/>
        <v>22.060000000000002</v>
      </c>
      <c r="K57" s="15">
        <f t="shared" si="16"/>
        <v>23.2</v>
      </c>
      <c r="L57" s="15">
        <f t="shared" si="16"/>
        <v>25.009999999999998</v>
      </c>
    </row>
    <row r="58" spans="1:12" x14ac:dyDescent="0.25">
      <c r="A58" s="28"/>
      <c r="B58" s="3">
        <f t="shared" si="8"/>
        <v>70</v>
      </c>
      <c r="C58" s="9"/>
      <c r="D58" s="10"/>
      <c r="E58" s="10"/>
      <c r="F58" s="10"/>
      <c r="G58" s="15">
        <f t="shared" si="16"/>
        <v>15.419999999999998</v>
      </c>
      <c r="H58" s="15">
        <f t="shared" si="16"/>
        <v>17.399999999999999</v>
      </c>
      <c r="I58" s="15">
        <f t="shared" si="16"/>
        <v>19.66</v>
      </c>
      <c r="J58" s="15">
        <f t="shared" si="16"/>
        <v>22.21</v>
      </c>
      <c r="K58" s="15">
        <f t="shared" si="16"/>
        <v>23.36</v>
      </c>
      <c r="L58" s="15">
        <f t="shared" si="16"/>
        <v>25.119999999999997</v>
      </c>
    </row>
  </sheetData>
  <mergeCells count="6">
    <mergeCell ref="A46:A58"/>
    <mergeCell ref="C6:L6"/>
    <mergeCell ref="A8:A20"/>
    <mergeCell ref="C25:L25"/>
    <mergeCell ref="A27:A39"/>
    <mergeCell ref="C44:L44"/>
  </mergeCells>
  <dataValidations count="1">
    <dataValidation type="list" allowBlank="1" showInputMessage="1" showErrorMessage="1" sqref="D2">
      <formula1>"R290,R454c"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tabSelected="1" workbookViewId="0">
      <selection activeCell="L9" sqref="L9"/>
    </sheetView>
  </sheetViews>
  <sheetFormatPr baseColWidth="10" defaultRowHeight="15" x14ac:dyDescent="0.25"/>
  <cols>
    <col min="1" max="3" width="11.42578125" style="16"/>
    <col min="4" max="4" width="11.42578125" style="27"/>
    <col min="5" max="5" width="15.140625" style="22" customWidth="1"/>
    <col min="8" max="8" width="22.42578125" customWidth="1"/>
  </cols>
  <sheetData>
    <row r="1" spans="1:9" x14ac:dyDescent="0.25">
      <c r="A1" s="18" t="s">
        <v>9</v>
      </c>
      <c r="B1" s="18" t="s">
        <v>10</v>
      </c>
      <c r="C1" s="18" t="s">
        <v>11</v>
      </c>
      <c r="D1" s="25" t="s">
        <v>13</v>
      </c>
      <c r="E1" s="20" t="s">
        <v>15</v>
      </c>
    </row>
    <row r="2" spans="1:9" ht="15" customHeight="1" x14ac:dyDescent="0.25">
      <c r="A2" s="16">
        <v>10</v>
      </c>
      <c r="B2" s="16">
        <v>-30</v>
      </c>
      <c r="C2" s="16">
        <v>6.82</v>
      </c>
      <c r="D2" s="26">
        <f>$I$3+$I$4*$A2+$I$5*POWER($A2,2)+$I$6*$B2+$I$7*POWER($B2,2)</f>
        <v>6.9983971454652067</v>
      </c>
      <c r="E2" s="21">
        <f>POWER(C2-D2,2)</f>
        <v>3.1825541510134038E-2</v>
      </c>
      <c r="H2" s="23"/>
      <c r="I2" s="24" t="s">
        <v>16</v>
      </c>
    </row>
    <row r="3" spans="1:9" x14ac:dyDescent="0.25">
      <c r="A3" s="16">
        <v>15</v>
      </c>
      <c r="B3" s="16">
        <v>-30</v>
      </c>
      <c r="C3" s="16">
        <v>6.56</v>
      </c>
      <c r="D3" s="26">
        <f t="shared" ref="D3:D66" si="0">$I$3+$I$4*$A3+$I$5*POWER($A3,2)+$I$6*$B3+$I$7*POWER($B3,2)</f>
        <v>6.7862767541103128</v>
      </c>
      <c r="E3" s="21">
        <f t="shared" ref="E3:E66" si="1">POWER(C3-D3,2)</f>
        <v>5.1201169450699156E-2</v>
      </c>
      <c r="H3" s="23" t="s">
        <v>12</v>
      </c>
      <c r="I3" s="34">
        <v>19.691331408782375</v>
      </c>
    </row>
    <row r="4" spans="1:9" x14ac:dyDescent="0.25">
      <c r="A4" s="16">
        <v>20</v>
      </c>
      <c r="B4" s="16">
        <v>-30</v>
      </c>
      <c r="C4" s="16">
        <v>6.27</v>
      </c>
      <c r="D4" s="26">
        <f t="shared" si="0"/>
        <v>6.5029771025575105</v>
      </c>
      <c r="E4" s="21">
        <f t="shared" si="1"/>
        <v>5.4278330316092957E-2</v>
      </c>
      <c r="H4" s="23" t="s">
        <v>9</v>
      </c>
      <c r="I4" s="34">
        <v>-6.8344481720215349E-3</v>
      </c>
    </row>
    <row r="5" spans="1:9" x14ac:dyDescent="0.25">
      <c r="A5" s="16">
        <v>25</v>
      </c>
      <c r="B5" s="16">
        <v>-30</v>
      </c>
      <c r="C5" s="16">
        <v>5.96</v>
      </c>
      <c r="D5" s="26">
        <f t="shared" si="0"/>
        <v>6.1484981908067962</v>
      </c>
      <c r="E5" s="21">
        <f t="shared" si="1"/>
        <v>3.5531567937435345E-2</v>
      </c>
      <c r="H5" s="23" t="s">
        <v>17</v>
      </c>
      <c r="I5" s="34">
        <v>-1.4235852039582559E-3</v>
      </c>
    </row>
    <row r="6" spans="1:9" x14ac:dyDescent="0.25">
      <c r="A6" s="16">
        <v>30</v>
      </c>
      <c r="B6" s="16">
        <v>-30</v>
      </c>
      <c r="C6" s="16">
        <v>5.64</v>
      </c>
      <c r="D6" s="26">
        <f t="shared" si="0"/>
        <v>5.7228400188581698</v>
      </c>
      <c r="E6" s="21">
        <f t="shared" si="1"/>
        <v>6.8624687244219877E-3</v>
      </c>
      <c r="H6" s="23" t="s">
        <v>10</v>
      </c>
      <c r="I6" s="34">
        <v>0.53991046731393533</v>
      </c>
    </row>
    <row r="7" spans="1:9" x14ac:dyDescent="0.25">
      <c r="A7" s="16">
        <v>35</v>
      </c>
      <c r="B7" s="16">
        <v>-30</v>
      </c>
      <c r="C7" s="16">
        <v>5.31</v>
      </c>
      <c r="D7" s="26">
        <f t="shared" si="0"/>
        <v>5.226002586711628</v>
      </c>
      <c r="E7" s="21">
        <f t="shared" si="1"/>
        <v>7.05556543913751E-3</v>
      </c>
      <c r="H7" s="23" t="s">
        <v>18</v>
      </c>
      <c r="I7" s="34">
        <v>4.1278697313521431E-3</v>
      </c>
    </row>
    <row r="8" spans="1:9" x14ac:dyDescent="0.25">
      <c r="A8" s="16">
        <v>40</v>
      </c>
      <c r="B8" s="16">
        <v>-30</v>
      </c>
      <c r="C8" s="16">
        <v>4.97</v>
      </c>
      <c r="D8" s="26">
        <f t="shared" si="0"/>
        <v>4.6579858943671741</v>
      </c>
      <c r="E8" s="21">
        <f t="shared" si="1"/>
        <v>9.7352802113852055E-2</v>
      </c>
    </row>
    <row r="9" spans="1:9" x14ac:dyDescent="0.25">
      <c r="A9" s="16">
        <v>45</v>
      </c>
      <c r="B9" s="16">
        <v>-30</v>
      </c>
      <c r="C9" s="16">
        <v>4.63</v>
      </c>
      <c r="D9" s="26">
        <f t="shared" si="0"/>
        <v>4.0187899418248048</v>
      </c>
      <c r="E9" s="21">
        <f t="shared" si="1"/>
        <v>0.37357773521452542</v>
      </c>
      <c r="H9" s="23" t="s">
        <v>14</v>
      </c>
      <c r="I9" s="19">
        <f>SUM(E2:E99)</f>
        <v>17.529197410069386</v>
      </c>
    </row>
    <row r="10" spans="1:9" x14ac:dyDescent="0.25">
      <c r="A10" s="16">
        <v>10</v>
      </c>
      <c r="B10" s="16">
        <v>-25</v>
      </c>
      <c r="C10" s="16">
        <v>8.3800000000000008</v>
      </c>
      <c r="D10" s="26">
        <f t="shared" si="0"/>
        <v>8.5627853059130441</v>
      </c>
      <c r="E10" s="21">
        <f t="shared" si="1"/>
        <v>3.3410468057724831E-2</v>
      </c>
      <c r="H10" s="23" t="s">
        <v>19</v>
      </c>
      <c r="I10" s="35">
        <f>SQRT(I9/(COUNTA(A:A)-5))</f>
        <v>0.43183425467576847</v>
      </c>
    </row>
    <row r="11" spans="1:9" x14ac:dyDescent="0.25">
      <c r="A11" s="16">
        <v>15</v>
      </c>
      <c r="B11" s="16">
        <v>-25</v>
      </c>
      <c r="C11" s="16">
        <v>8.1</v>
      </c>
      <c r="D11" s="26">
        <f t="shared" si="0"/>
        <v>8.3506649145581502</v>
      </c>
      <c r="E11" s="21">
        <f t="shared" si="1"/>
        <v>6.283289939044491E-2</v>
      </c>
    </row>
    <row r="12" spans="1:9" x14ac:dyDescent="0.25">
      <c r="A12" s="16">
        <v>20</v>
      </c>
      <c r="B12" s="16">
        <v>-25</v>
      </c>
      <c r="C12" s="16">
        <v>7.78</v>
      </c>
      <c r="D12" s="26">
        <f t="shared" si="0"/>
        <v>8.0673652630053478</v>
      </c>
      <c r="E12" s="21">
        <f t="shared" si="1"/>
        <v>8.25787943821326E-2</v>
      </c>
    </row>
    <row r="13" spans="1:9" x14ac:dyDescent="0.25">
      <c r="A13" s="16">
        <v>25</v>
      </c>
      <c r="B13" s="16">
        <v>-25</v>
      </c>
      <c r="C13" s="16">
        <v>7.45</v>
      </c>
      <c r="D13" s="26">
        <f t="shared" si="0"/>
        <v>7.7128863512546335</v>
      </c>
      <c r="E13" s="21">
        <f t="shared" si="1"/>
        <v>6.9109233675974463E-2</v>
      </c>
    </row>
    <row r="14" spans="1:9" x14ac:dyDescent="0.25">
      <c r="A14" s="16">
        <v>30</v>
      </c>
      <c r="B14" s="16">
        <v>-25</v>
      </c>
      <c r="C14" s="16">
        <v>7.1</v>
      </c>
      <c r="D14" s="26">
        <f t="shared" si="0"/>
        <v>7.2872281793060072</v>
      </c>
      <c r="E14" s="21">
        <f t="shared" si="1"/>
        <v>3.5054391126242514E-2</v>
      </c>
    </row>
    <row r="15" spans="1:9" x14ac:dyDescent="0.25">
      <c r="A15" s="16">
        <v>35</v>
      </c>
      <c r="B15" s="16">
        <v>-25</v>
      </c>
      <c r="C15" s="16">
        <v>6.73</v>
      </c>
      <c r="D15" s="26">
        <f t="shared" si="0"/>
        <v>6.7903907471594653</v>
      </c>
      <c r="E15" s="21">
        <f t="shared" si="1"/>
        <v>3.647042342478419E-3</v>
      </c>
    </row>
    <row r="16" spans="1:9" x14ac:dyDescent="0.25">
      <c r="A16" s="16">
        <v>40</v>
      </c>
      <c r="B16" s="16">
        <v>-25</v>
      </c>
      <c r="C16" s="16">
        <v>6.34</v>
      </c>
      <c r="D16" s="26">
        <f t="shared" si="0"/>
        <v>6.2223740548150115</v>
      </c>
      <c r="E16" s="21">
        <f t="shared" si="1"/>
        <v>1.3835862980661888E-2</v>
      </c>
    </row>
    <row r="17" spans="1:5" x14ac:dyDescent="0.25">
      <c r="A17" s="16">
        <v>45</v>
      </c>
      <c r="B17" s="16">
        <v>-25</v>
      </c>
      <c r="C17" s="16">
        <v>5.95</v>
      </c>
      <c r="D17" s="26">
        <f t="shared" si="0"/>
        <v>5.5831781022726421</v>
      </c>
      <c r="E17" s="21">
        <f t="shared" si="1"/>
        <v>0.13455830465230034</v>
      </c>
    </row>
    <row r="18" spans="1:5" x14ac:dyDescent="0.25">
      <c r="A18" s="16">
        <v>50</v>
      </c>
      <c r="B18" s="16">
        <v>-25</v>
      </c>
      <c r="C18" s="16">
        <v>5.55</v>
      </c>
      <c r="D18" s="26">
        <f t="shared" si="0"/>
        <v>4.8728028895323661</v>
      </c>
      <c r="E18" s="21">
        <f t="shared" si="1"/>
        <v>0.45859592642571256</v>
      </c>
    </row>
    <row r="19" spans="1:5" x14ac:dyDescent="0.25">
      <c r="A19" s="16">
        <v>10</v>
      </c>
      <c r="B19" s="16">
        <v>-20</v>
      </c>
      <c r="C19" s="16">
        <v>10.199999999999999</v>
      </c>
      <c r="D19" s="26">
        <f t="shared" si="0"/>
        <v>10.333566952928487</v>
      </c>
      <c r="E19" s="21">
        <f t="shared" si="1"/>
        <v>1.7840130914600981E-2</v>
      </c>
    </row>
    <row r="20" spans="1:5" x14ac:dyDescent="0.25">
      <c r="A20" s="16">
        <v>15</v>
      </c>
      <c r="B20" s="16">
        <v>-20</v>
      </c>
      <c r="C20" s="16">
        <v>9.91</v>
      </c>
      <c r="D20" s="26">
        <f t="shared" si="0"/>
        <v>10.121446561573594</v>
      </c>
      <c r="E20" s="21">
        <f t="shared" si="1"/>
        <v>4.4709648401295439E-2</v>
      </c>
    </row>
    <row r="21" spans="1:5" x14ac:dyDescent="0.25">
      <c r="A21" s="16">
        <v>20</v>
      </c>
      <c r="B21" s="16">
        <v>-20</v>
      </c>
      <c r="C21" s="16">
        <v>9.56</v>
      </c>
      <c r="D21" s="26">
        <f t="shared" si="0"/>
        <v>9.8381469100207912</v>
      </c>
      <c r="E21" s="21">
        <f t="shared" si="1"/>
        <v>7.736570355411386E-2</v>
      </c>
    </row>
    <row r="22" spans="1:5" x14ac:dyDescent="0.25">
      <c r="A22" s="16">
        <v>25</v>
      </c>
      <c r="B22" s="16">
        <v>-20</v>
      </c>
      <c r="C22" s="16">
        <v>9.18</v>
      </c>
      <c r="D22" s="26">
        <f t="shared" si="0"/>
        <v>9.4836679982700769</v>
      </c>
      <c r="E22" s="21">
        <f t="shared" si="1"/>
        <v>9.221425317335559E-2</v>
      </c>
    </row>
    <row r="23" spans="1:5" x14ac:dyDescent="0.25">
      <c r="A23" s="16">
        <v>30</v>
      </c>
      <c r="B23" s="16">
        <v>-20</v>
      </c>
      <c r="C23" s="16">
        <v>8.7799999999999994</v>
      </c>
      <c r="D23" s="26">
        <f t="shared" si="0"/>
        <v>9.0580098263214506</v>
      </c>
      <c r="E23" s="21">
        <f t="shared" si="1"/>
        <v>7.7289463531283464E-2</v>
      </c>
    </row>
    <row r="24" spans="1:5" x14ac:dyDescent="0.25">
      <c r="A24" s="16">
        <v>35</v>
      </c>
      <c r="B24" s="16">
        <v>-20</v>
      </c>
      <c r="C24" s="16">
        <v>8.36</v>
      </c>
      <c r="D24" s="26">
        <f t="shared" si="0"/>
        <v>8.5611723941749087</v>
      </c>
      <c r="E24" s="21">
        <f t="shared" si="1"/>
        <v>4.0470332178065074E-2</v>
      </c>
    </row>
    <row r="25" spans="1:5" x14ac:dyDescent="0.25">
      <c r="A25" s="16">
        <v>40</v>
      </c>
      <c r="B25" s="16">
        <v>-20</v>
      </c>
      <c r="C25" s="16">
        <v>7.92</v>
      </c>
      <c r="D25" s="26">
        <f t="shared" si="0"/>
        <v>7.9931557018304549</v>
      </c>
      <c r="E25" s="21">
        <f t="shared" si="1"/>
        <v>5.3517567103064292E-3</v>
      </c>
    </row>
    <row r="26" spans="1:5" x14ac:dyDescent="0.25">
      <c r="A26" s="16">
        <v>45</v>
      </c>
      <c r="B26" s="16">
        <v>-20</v>
      </c>
      <c r="C26" s="16">
        <v>7.47</v>
      </c>
      <c r="D26" s="26">
        <f t="shared" si="0"/>
        <v>7.3539597492880855</v>
      </c>
      <c r="E26" s="21">
        <f t="shared" si="1"/>
        <v>1.3465339785283918E-2</v>
      </c>
    </row>
    <row r="27" spans="1:5" x14ac:dyDescent="0.25">
      <c r="A27" s="16">
        <v>50</v>
      </c>
      <c r="B27" s="16">
        <v>-20</v>
      </c>
      <c r="C27" s="16">
        <v>7.01</v>
      </c>
      <c r="D27" s="26">
        <f t="shared" si="0"/>
        <v>6.6435845365478094</v>
      </c>
      <c r="E27" s="21">
        <f t="shared" si="1"/>
        <v>0.13426029185688343</v>
      </c>
    </row>
    <row r="28" spans="1:5" x14ac:dyDescent="0.25">
      <c r="A28" s="16">
        <v>55</v>
      </c>
      <c r="B28" s="16">
        <v>-20</v>
      </c>
      <c r="C28" s="16">
        <v>6.55</v>
      </c>
      <c r="D28" s="26">
        <f t="shared" si="0"/>
        <v>5.8620300636096179</v>
      </c>
      <c r="E28" s="21">
        <f t="shared" si="1"/>
        <v>0.47330263337698619</v>
      </c>
    </row>
    <row r="29" spans="1:5" x14ac:dyDescent="0.25">
      <c r="A29" s="16">
        <v>10</v>
      </c>
      <c r="B29" s="16">
        <v>-15</v>
      </c>
      <c r="C29" s="16">
        <v>12.4</v>
      </c>
      <c r="D29" s="26">
        <f t="shared" si="0"/>
        <v>12.31074208651154</v>
      </c>
      <c r="E29" s="21">
        <f t="shared" si="1"/>
        <v>7.9669751203133923E-3</v>
      </c>
    </row>
    <row r="30" spans="1:5" x14ac:dyDescent="0.25">
      <c r="A30" s="16">
        <v>15</v>
      </c>
      <c r="B30" s="16">
        <v>-15</v>
      </c>
      <c r="C30" s="16">
        <v>12</v>
      </c>
      <c r="D30" s="26">
        <f t="shared" si="0"/>
        <v>12.098621695156647</v>
      </c>
      <c r="E30" s="21">
        <f t="shared" si="1"/>
        <v>9.7262387555705192E-3</v>
      </c>
    </row>
    <row r="31" spans="1:5" x14ac:dyDescent="0.25">
      <c r="A31" s="16">
        <v>20</v>
      </c>
      <c r="B31" s="16">
        <v>-15</v>
      </c>
      <c r="C31" s="16">
        <v>11.65</v>
      </c>
      <c r="D31" s="26">
        <f t="shared" si="0"/>
        <v>11.815322043603844</v>
      </c>
      <c r="E31" s="21">
        <f t="shared" si="1"/>
        <v>2.7331378101351243E-2</v>
      </c>
    </row>
    <row r="32" spans="1:5" x14ac:dyDescent="0.25">
      <c r="A32" s="16">
        <v>25</v>
      </c>
      <c r="B32" s="16">
        <v>-15</v>
      </c>
      <c r="C32" s="16">
        <v>11.2</v>
      </c>
      <c r="D32" s="26">
        <f t="shared" si="0"/>
        <v>11.46084313185313</v>
      </c>
      <c r="E32" s="21">
        <f t="shared" si="1"/>
        <v>6.8039139434949658E-2</v>
      </c>
    </row>
    <row r="33" spans="1:5" x14ac:dyDescent="0.25">
      <c r="A33" s="16">
        <v>30</v>
      </c>
      <c r="B33" s="16">
        <v>-15</v>
      </c>
      <c r="C33" s="16">
        <v>10.75</v>
      </c>
      <c r="D33" s="26">
        <f t="shared" si="0"/>
        <v>11.035184959904504</v>
      </c>
      <c r="E33" s="21">
        <f t="shared" si="1"/>
        <v>8.1330461355733297E-2</v>
      </c>
    </row>
    <row r="34" spans="1:5" x14ac:dyDescent="0.25">
      <c r="A34" s="16">
        <v>35</v>
      </c>
      <c r="B34" s="16">
        <v>-15</v>
      </c>
      <c r="C34" s="16">
        <v>10.25</v>
      </c>
      <c r="D34" s="26">
        <f t="shared" si="0"/>
        <v>10.538347527757962</v>
      </c>
      <c r="E34" s="21">
        <f t="shared" si="1"/>
        <v>8.3144296764128489E-2</v>
      </c>
    </row>
    <row r="35" spans="1:5" x14ac:dyDescent="0.25">
      <c r="A35" s="16">
        <v>40</v>
      </c>
      <c r="B35" s="16">
        <v>-15</v>
      </c>
      <c r="C35" s="16">
        <v>9.74</v>
      </c>
      <c r="D35" s="26">
        <f t="shared" si="0"/>
        <v>9.9703308354135078</v>
      </c>
      <c r="E35" s="21">
        <f t="shared" si="1"/>
        <v>5.3052293742284339E-2</v>
      </c>
    </row>
    <row r="36" spans="1:5" x14ac:dyDescent="0.25">
      <c r="A36" s="16">
        <v>45</v>
      </c>
      <c r="B36" s="16">
        <v>-15</v>
      </c>
      <c r="C36" s="16">
        <v>9.2200000000000006</v>
      </c>
      <c r="D36" s="26">
        <f t="shared" si="0"/>
        <v>9.3311348828711385</v>
      </c>
      <c r="E36" s="21">
        <f t="shared" si="1"/>
        <v>1.2350962190781523E-2</v>
      </c>
    </row>
    <row r="37" spans="1:5" x14ac:dyDescent="0.25">
      <c r="A37" s="16">
        <v>50</v>
      </c>
      <c r="B37" s="16">
        <v>-15</v>
      </c>
      <c r="C37" s="16">
        <v>8.68</v>
      </c>
      <c r="D37" s="26">
        <f t="shared" si="0"/>
        <v>8.6207596701308624</v>
      </c>
      <c r="E37" s="21">
        <f t="shared" si="1"/>
        <v>3.5094166830042005E-3</v>
      </c>
    </row>
    <row r="38" spans="1:5" x14ac:dyDescent="0.25">
      <c r="A38" s="16">
        <v>55</v>
      </c>
      <c r="B38" s="16">
        <v>-15</v>
      </c>
      <c r="C38" s="16">
        <v>8.14</v>
      </c>
      <c r="D38" s="26">
        <f t="shared" si="0"/>
        <v>7.8392051971926708</v>
      </c>
      <c r="E38" s="21">
        <f t="shared" si="1"/>
        <v>9.0477513395900377E-2</v>
      </c>
    </row>
    <row r="39" spans="1:5" x14ac:dyDescent="0.25">
      <c r="A39" s="16">
        <v>60</v>
      </c>
      <c r="B39" s="16">
        <v>-15</v>
      </c>
      <c r="C39" s="16">
        <v>7.63</v>
      </c>
      <c r="D39" s="26">
        <f t="shared" si="0"/>
        <v>6.9864714640565655</v>
      </c>
      <c r="E39" s="21">
        <f t="shared" si="1"/>
        <v>0.41412897657350012</v>
      </c>
    </row>
    <row r="40" spans="1:5" x14ac:dyDescent="0.25">
      <c r="A40" s="16">
        <v>10</v>
      </c>
      <c r="B40" s="17">
        <v>-10</v>
      </c>
      <c r="C40" s="16">
        <v>14.9</v>
      </c>
      <c r="D40" s="26">
        <f t="shared" si="0"/>
        <v>14.494310706662198</v>
      </c>
      <c r="E40" s="21">
        <f t="shared" si="1"/>
        <v>0.1645838027289257</v>
      </c>
    </row>
    <row r="41" spans="1:5" x14ac:dyDescent="0.25">
      <c r="A41" s="16">
        <v>15</v>
      </c>
      <c r="B41" s="17">
        <v>-10</v>
      </c>
      <c r="C41" s="16">
        <v>14.45</v>
      </c>
      <c r="D41" s="26">
        <f t="shared" si="0"/>
        <v>14.282190315307304</v>
      </c>
      <c r="E41" s="21">
        <f t="shared" si="1"/>
        <v>2.816009027666189E-2</v>
      </c>
    </row>
    <row r="42" spans="1:5" x14ac:dyDescent="0.25">
      <c r="A42" s="16">
        <v>20</v>
      </c>
      <c r="B42" s="17">
        <v>-10</v>
      </c>
      <c r="C42" s="16">
        <v>14</v>
      </c>
      <c r="D42" s="26">
        <f t="shared" si="0"/>
        <v>13.998890663754501</v>
      </c>
      <c r="E42" s="21">
        <f t="shared" si="1"/>
        <v>1.2306269055768906E-6</v>
      </c>
    </row>
    <row r="43" spans="1:5" x14ac:dyDescent="0.25">
      <c r="A43" s="16">
        <v>25</v>
      </c>
      <c r="B43" s="17">
        <v>-10</v>
      </c>
      <c r="C43" s="16">
        <v>13.5</v>
      </c>
      <c r="D43" s="26">
        <f t="shared" si="0"/>
        <v>13.644411752003787</v>
      </c>
      <c r="E43" s="21">
        <f t="shared" si="1"/>
        <v>2.0854754116803303E-2</v>
      </c>
    </row>
    <row r="44" spans="1:5" x14ac:dyDescent="0.25">
      <c r="A44" s="16">
        <v>30</v>
      </c>
      <c r="B44" s="17">
        <v>-10</v>
      </c>
      <c r="C44" s="16">
        <v>13</v>
      </c>
      <c r="D44" s="26">
        <f t="shared" si="0"/>
        <v>13.218753580055161</v>
      </c>
      <c r="E44" s="21">
        <f t="shared" si="1"/>
        <v>4.7853128786949632E-2</v>
      </c>
    </row>
    <row r="45" spans="1:5" x14ac:dyDescent="0.25">
      <c r="A45" s="16">
        <v>35</v>
      </c>
      <c r="B45" s="17">
        <v>-10</v>
      </c>
      <c r="C45" s="16">
        <v>12.45</v>
      </c>
      <c r="D45" s="26">
        <f t="shared" si="0"/>
        <v>12.721916147908619</v>
      </c>
      <c r="E45" s="21">
        <f t="shared" si="1"/>
        <v>7.3938391493462305E-2</v>
      </c>
    </row>
    <row r="46" spans="1:5" x14ac:dyDescent="0.25">
      <c r="A46" s="16">
        <v>40</v>
      </c>
      <c r="B46" s="17">
        <v>-10</v>
      </c>
      <c r="C46" s="16">
        <v>11.85</v>
      </c>
      <c r="D46" s="26">
        <f t="shared" si="0"/>
        <v>12.153899455564165</v>
      </c>
      <c r="E46" s="21">
        <f t="shared" si="1"/>
        <v>9.2354879092196154E-2</v>
      </c>
    </row>
    <row r="47" spans="1:5" x14ac:dyDescent="0.25">
      <c r="A47" s="16">
        <v>45</v>
      </c>
      <c r="B47" s="17">
        <v>-10</v>
      </c>
      <c r="C47" s="16">
        <v>11.25</v>
      </c>
      <c r="D47" s="26">
        <f t="shared" si="0"/>
        <v>11.514703503021796</v>
      </c>
      <c r="E47" s="21">
        <f t="shared" si="1"/>
        <v>7.0067944512009803E-2</v>
      </c>
    </row>
    <row r="48" spans="1:5" x14ac:dyDescent="0.25">
      <c r="A48" s="16">
        <v>50</v>
      </c>
      <c r="B48" s="17">
        <v>-10</v>
      </c>
      <c r="C48" s="16">
        <v>10.6</v>
      </c>
      <c r="D48" s="26">
        <f t="shared" si="0"/>
        <v>10.80432829028152</v>
      </c>
      <c r="E48" s="21">
        <f t="shared" si="1"/>
        <v>4.1750050209369102E-2</v>
      </c>
    </row>
    <row r="49" spans="1:5" x14ac:dyDescent="0.25">
      <c r="A49" s="16">
        <v>55</v>
      </c>
      <c r="B49" s="17">
        <v>-10</v>
      </c>
      <c r="C49" s="16">
        <v>9.98</v>
      </c>
      <c r="D49" s="26">
        <f t="shared" si="0"/>
        <v>10.022773817343328</v>
      </c>
      <c r="E49" s="21">
        <f t="shared" si="1"/>
        <v>1.829599450120356E-3</v>
      </c>
    </row>
    <row r="50" spans="1:5" x14ac:dyDescent="0.25">
      <c r="A50" s="16">
        <v>60</v>
      </c>
      <c r="B50" s="17">
        <v>-10</v>
      </c>
      <c r="C50" s="16">
        <v>9.3800000000000008</v>
      </c>
      <c r="D50" s="26">
        <f t="shared" si="0"/>
        <v>9.1700400842072227</v>
      </c>
      <c r="E50" s="21">
        <f t="shared" si="1"/>
        <v>4.4083166239710453E-2</v>
      </c>
    </row>
    <row r="51" spans="1:5" x14ac:dyDescent="0.25">
      <c r="A51" s="16">
        <v>65</v>
      </c>
      <c r="B51" s="17">
        <v>-10</v>
      </c>
      <c r="C51" s="16">
        <v>8.86</v>
      </c>
      <c r="D51" s="26">
        <f t="shared" si="0"/>
        <v>8.2461270908732018</v>
      </c>
      <c r="E51" s="21">
        <f t="shared" si="1"/>
        <v>0.37683994855979752</v>
      </c>
    </row>
    <row r="52" spans="1:5" x14ac:dyDescent="0.25">
      <c r="A52" s="16">
        <v>70</v>
      </c>
      <c r="B52" s="17">
        <v>-10</v>
      </c>
      <c r="C52" s="16">
        <v>8.6199999999999992</v>
      </c>
      <c r="D52" s="26">
        <f t="shared" si="0"/>
        <v>7.2510348373412761</v>
      </c>
      <c r="E52" s="21">
        <f t="shared" si="1"/>
        <v>1.8740656165732243</v>
      </c>
    </row>
    <row r="53" spans="1:5" x14ac:dyDescent="0.25">
      <c r="A53" s="16">
        <v>20</v>
      </c>
      <c r="B53" s="17">
        <v>-5</v>
      </c>
      <c r="C53" s="16">
        <v>16.75</v>
      </c>
      <c r="D53" s="26">
        <f t="shared" si="0"/>
        <v>16.388852770472766</v>
      </c>
      <c r="E53" s="21">
        <f t="shared" si="1"/>
        <v>0.13042732139519631</v>
      </c>
    </row>
    <row r="54" spans="1:5" x14ac:dyDescent="0.25">
      <c r="A54" s="16">
        <v>25</v>
      </c>
      <c r="B54" s="17">
        <v>-5</v>
      </c>
      <c r="C54" s="16">
        <v>16.2</v>
      </c>
      <c r="D54" s="26">
        <f t="shared" si="0"/>
        <v>16.034373858722052</v>
      </c>
      <c r="E54" s="21">
        <f t="shared" si="1"/>
        <v>2.7432018674622517E-2</v>
      </c>
    </row>
    <row r="55" spans="1:5" x14ac:dyDescent="0.25">
      <c r="A55" s="16">
        <v>30</v>
      </c>
      <c r="B55" s="17">
        <v>-5</v>
      </c>
      <c r="C55" s="16">
        <v>15.6</v>
      </c>
      <c r="D55" s="26">
        <f t="shared" si="0"/>
        <v>15.608715686773426</v>
      </c>
      <c r="E55" s="21">
        <f t="shared" si="1"/>
        <v>7.5963195932475652E-5</v>
      </c>
    </row>
    <row r="56" spans="1:5" x14ac:dyDescent="0.25">
      <c r="A56" s="16">
        <v>35</v>
      </c>
      <c r="B56" s="17">
        <v>-5</v>
      </c>
      <c r="C56" s="16">
        <v>14.95</v>
      </c>
      <c r="D56" s="26">
        <f t="shared" si="0"/>
        <v>15.111878254626884</v>
      </c>
      <c r="E56" s="21">
        <f t="shared" si="1"/>
        <v>2.6204569321046502E-2</v>
      </c>
    </row>
    <row r="57" spans="1:5" x14ac:dyDescent="0.25">
      <c r="A57" s="16">
        <v>40</v>
      </c>
      <c r="B57" s="17">
        <v>-5</v>
      </c>
      <c r="C57" s="16">
        <v>14.25</v>
      </c>
      <c r="D57" s="26">
        <f t="shared" si="0"/>
        <v>14.54386156228243</v>
      </c>
      <c r="E57" s="21">
        <f t="shared" si="1"/>
        <v>8.6354617787070542E-2</v>
      </c>
    </row>
    <row r="58" spans="1:5" x14ac:dyDescent="0.25">
      <c r="A58" s="16">
        <v>45</v>
      </c>
      <c r="B58" s="17">
        <v>-5</v>
      </c>
      <c r="C58" s="16">
        <v>13.55</v>
      </c>
      <c r="D58" s="26">
        <f t="shared" si="0"/>
        <v>13.904665609740061</v>
      </c>
      <c r="E58" s="21">
        <f t="shared" si="1"/>
        <v>0.12578769473228854</v>
      </c>
    </row>
    <row r="59" spans="1:5" x14ac:dyDescent="0.25">
      <c r="A59" s="16">
        <v>50</v>
      </c>
      <c r="B59" s="17">
        <v>-5</v>
      </c>
      <c r="C59" s="16">
        <v>12.8</v>
      </c>
      <c r="D59" s="26">
        <f t="shared" si="0"/>
        <v>13.194290396999786</v>
      </c>
      <c r="E59" s="21">
        <f t="shared" si="1"/>
        <v>0.15546491716624866</v>
      </c>
    </row>
    <row r="60" spans="1:5" x14ac:dyDescent="0.25">
      <c r="A60" s="16">
        <v>55</v>
      </c>
      <c r="B60" s="17">
        <v>-5</v>
      </c>
      <c r="C60" s="16">
        <v>12.1</v>
      </c>
      <c r="D60" s="26">
        <f t="shared" si="0"/>
        <v>12.412735924061593</v>
      </c>
      <c r="E60" s="21">
        <f t="shared" si="1"/>
        <v>9.7803758198658747E-2</v>
      </c>
    </row>
    <row r="61" spans="1:5" x14ac:dyDescent="0.25">
      <c r="A61" s="16">
        <v>60</v>
      </c>
      <c r="B61" s="17">
        <v>-5</v>
      </c>
      <c r="C61" s="16">
        <v>11.4</v>
      </c>
      <c r="D61" s="26">
        <f t="shared" si="0"/>
        <v>11.560002190925488</v>
      </c>
      <c r="E61" s="21">
        <f t="shared" si="1"/>
        <v>2.5600701100956122E-2</v>
      </c>
    </row>
    <row r="62" spans="1:5" x14ac:dyDescent="0.25">
      <c r="A62" s="16">
        <v>65</v>
      </c>
      <c r="B62" s="17">
        <v>-5</v>
      </c>
      <c r="C62" s="16">
        <v>10.8</v>
      </c>
      <c r="D62" s="26">
        <f t="shared" si="0"/>
        <v>10.636089197591467</v>
      </c>
      <c r="E62" s="21">
        <f t="shared" si="1"/>
        <v>2.6866751146209424E-2</v>
      </c>
    </row>
    <row r="63" spans="1:5" x14ac:dyDescent="0.25">
      <c r="A63" s="16">
        <v>70</v>
      </c>
      <c r="B63" s="17">
        <v>-5</v>
      </c>
      <c r="C63" s="16">
        <v>10.5</v>
      </c>
      <c r="D63" s="26">
        <f t="shared" si="0"/>
        <v>9.6409969440595411</v>
      </c>
      <c r="E63" s="21">
        <f t="shared" si="1"/>
        <v>0.73788625011504716</v>
      </c>
    </row>
    <row r="64" spans="1:5" x14ac:dyDescent="0.25">
      <c r="A64" s="16">
        <v>25</v>
      </c>
      <c r="B64" s="17">
        <v>0</v>
      </c>
      <c r="C64" s="16">
        <v>19.25</v>
      </c>
      <c r="D64" s="26">
        <f t="shared" si="0"/>
        <v>18.630729452007927</v>
      </c>
      <c r="E64" s="21">
        <f t="shared" si="1"/>
        <v>0.3834960116104027</v>
      </c>
    </row>
    <row r="65" spans="1:5" x14ac:dyDescent="0.25">
      <c r="A65" s="16">
        <v>30</v>
      </c>
      <c r="B65" s="17">
        <v>0</v>
      </c>
      <c r="C65" s="16">
        <v>18.55</v>
      </c>
      <c r="D65" s="26">
        <f t="shared" si="0"/>
        <v>18.2050712800593</v>
      </c>
      <c r="E65" s="21">
        <f t="shared" si="1"/>
        <v>0.11897582183993005</v>
      </c>
    </row>
    <row r="66" spans="1:5" x14ac:dyDescent="0.25">
      <c r="A66" s="16">
        <v>35</v>
      </c>
      <c r="B66" s="17">
        <v>0</v>
      </c>
      <c r="C66" s="16">
        <v>17.8</v>
      </c>
      <c r="D66" s="26">
        <f t="shared" si="0"/>
        <v>17.708233847912759</v>
      </c>
      <c r="E66" s="21">
        <f t="shared" si="1"/>
        <v>8.4210266688988563E-3</v>
      </c>
    </row>
    <row r="67" spans="1:5" x14ac:dyDescent="0.25">
      <c r="A67" s="16">
        <v>40</v>
      </c>
      <c r="B67" s="17">
        <v>0</v>
      </c>
      <c r="C67" s="16">
        <v>17</v>
      </c>
      <c r="D67" s="26">
        <f t="shared" ref="D67:D99" si="2">$I$3+$I$4*$A67+$I$5*POWER($A67,2)+$I$6*$B67+$I$7*POWER($B67,2)</f>
        <v>17.140217155568305</v>
      </c>
      <c r="E67" s="21">
        <f t="shared" ref="E67:E99" si="3">POWER(C67-D67,2)</f>
        <v>1.9660850715666166E-2</v>
      </c>
    </row>
    <row r="68" spans="1:5" x14ac:dyDescent="0.25">
      <c r="A68" s="16">
        <v>45</v>
      </c>
      <c r="B68" s="17">
        <v>0</v>
      </c>
      <c r="C68" s="16">
        <v>16.2</v>
      </c>
      <c r="D68" s="26">
        <f t="shared" si="2"/>
        <v>16.501021203025935</v>
      </c>
      <c r="E68" s="21">
        <f t="shared" si="3"/>
        <v>9.0613764671181804E-2</v>
      </c>
    </row>
    <row r="69" spans="1:5" x14ac:dyDescent="0.25">
      <c r="A69" s="16">
        <v>50</v>
      </c>
      <c r="B69" s="17">
        <v>0</v>
      </c>
      <c r="C69" s="16">
        <v>15.35</v>
      </c>
      <c r="D69" s="26">
        <f t="shared" si="2"/>
        <v>15.790645990285659</v>
      </c>
      <c r="E69" s="21">
        <f t="shared" si="3"/>
        <v>0.19416888875482965</v>
      </c>
    </row>
    <row r="70" spans="1:5" x14ac:dyDescent="0.25">
      <c r="A70" s="16">
        <v>55</v>
      </c>
      <c r="B70" s="17">
        <v>0</v>
      </c>
      <c r="C70" s="16">
        <v>14.5</v>
      </c>
      <c r="D70" s="26">
        <f t="shared" si="2"/>
        <v>15.009091517347468</v>
      </c>
      <c r="E70" s="21">
        <f t="shared" si="3"/>
        <v>0.259174173035147</v>
      </c>
    </row>
    <row r="71" spans="1:5" x14ac:dyDescent="0.25">
      <c r="A71" s="16">
        <v>60</v>
      </c>
      <c r="B71" s="17">
        <v>0</v>
      </c>
      <c r="C71" s="16">
        <v>13.7</v>
      </c>
      <c r="D71" s="26">
        <f t="shared" si="2"/>
        <v>14.156357784211362</v>
      </c>
      <c r="E71" s="21">
        <f t="shared" si="3"/>
        <v>0.20826242721030502</v>
      </c>
    </row>
    <row r="72" spans="1:5" x14ac:dyDescent="0.25">
      <c r="A72" s="16">
        <v>65</v>
      </c>
      <c r="B72" s="17">
        <v>0</v>
      </c>
      <c r="C72" s="16">
        <v>13</v>
      </c>
      <c r="D72" s="26">
        <f t="shared" si="2"/>
        <v>13.232444790877341</v>
      </c>
      <c r="E72" s="21">
        <f t="shared" si="3"/>
        <v>5.4030580806011017E-2</v>
      </c>
    </row>
    <row r="73" spans="1:5" x14ac:dyDescent="0.25">
      <c r="A73" s="16">
        <v>70</v>
      </c>
      <c r="B73" s="17">
        <v>0</v>
      </c>
      <c r="C73" s="16">
        <v>12.65</v>
      </c>
      <c r="D73" s="26">
        <f t="shared" si="2"/>
        <v>12.237352537345416</v>
      </c>
      <c r="E73" s="21">
        <f t="shared" si="3"/>
        <v>0.17027792843526682</v>
      </c>
    </row>
    <row r="74" spans="1:5" x14ac:dyDescent="0.25">
      <c r="A74" s="16">
        <v>30</v>
      </c>
      <c r="B74" s="17">
        <v>5</v>
      </c>
      <c r="C74" s="16">
        <v>21.9</v>
      </c>
      <c r="D74" s="26">
        <f t="shared" si="2"/>
        <v>21.007820359912781</v>
      </c>
      <c r="E74" s="21">
        <f t="shared" si="3"/>
        <v>0.79598451018615701</v>
      </c>
    </row>
    <row r="75" spans="1:5" x14ac:dyDescent="0.25">
      <c r="A75" s="16">
        <v>35</v>
      </c>
      <c r="B75" s="17">
        <v>5</v>
      </c>
      <c r="C75" s="16">
        <v>21</v>
      </c>
      <c r="D75" s="26">
        <f t="shared" si="2"/>
        <v>20.510982927766239</v>
      </c>
      <c r="E75" s="21">
        <f t="shared" si="3"/>
        <v>0.23913769693607922</v>
      </c>
    </row>
    <row r="76" spans="1:5" x14ac:dyDescent="0.25">
      <c r="A76" s="16">
        <v>40</v>
      </c>
      <c r="B76" s="17">
        <v>5</v>
      </c>
      <c r="C76" s="16">
        <v>20.100000000000001</v>
      </c>
      <c r="D76" s="26">
        <f t="shared" si="2"/>
        <v>19.942966235421785</v>
      </c>
      <c r="E76" s="21">
        <f t="shared" si="3"/>
        <v>2.4659603217606581E-2</v>
      </c>
    </row>
    <row r="77" spans="1:5" x14ac:dyDescent="0.25">
      <c r="A77" s="16">
        <v>45</v>
      </c>
      <c r="B77" s="17">
        <v>5</v>
      </c>
      <c r="C77" s="16">
        <v>19.2</v>
      </c>
      <c r="D77" s="26">
        <f t="shared" si="2"/>
        <v>19.303770282879416</v>
      </c>
      <c r="E77" s="21">
        <f t="shared" si="3"/>
        <v>1.0768271608874162E-2</v>
      </c>
    </row>
    <row r="78" spans="1:5" x14ac:dyDescent="0.25">
      <c r="A78" s="16">
        <v>50</v>
      </c>
      <c r="B78" s="17">
        <v>5</v>
      </c>
      <c r="C78" s="16">
        <v>18.25</v>
      </c>
      <c r="D78" s="26">
        <f t="shared" si="2"/>
        <v>18.593395070139138</v>
      </c>
      <c r="E78" s="21">
        <f t="shared" si="3"/>
        <v>0.11792017419586362</v>
      </c>
    </row>
    <row r="79" spans="1:5" x14ac:dyDescent="0.25">
      <c r="A79" s="16">
        <v>55</v>
      </c>
      <c r="B79" s="17">
        <v>5</v>
      </c>
      <c r="C79" s="16">
        <v>17.25</v>
      </c>
      <c r="D79" s="26">
        <f t="shared" si="2"/>
        <v>17.811840597200948</v>
      </c>
      <c r="E79" s="21">
        <f t="shared" si="3"/>
        <v>0.31566485666311833</v>
      </c>
    </row>
    <row r="80" spans="1:5" x14ac:dyDescent="0.25">
      <c r="A80" s="16">
        <v>60</v>
      </c>
      <c r="B80" s="17">
        <v>5</v>
      </c>
      <c r="C80" s="16">
        <v>16.350000000000001</v>
      </c>
      <c r="D80" s="26">
        <f t="shared" si="2"/>
        <v>16.959106864064843</v>
      </c>
      <c r="E80" s="21">
        <f t="shared" si="3"/>
        <v>0.37101117185090543</v>
      </c>
    </row>
    <row r="81" spans="1:5" x14ac:dyDescent="0.25">
      <c r="A81" s="16">
        <v>65</v>
      </c>
      <c r="B81" s="17">
        <v>5</v>
      </c>
      <c r="C81" s="16">
        <v>15.55</v>
      </c>
      <c r="D81" s="26">
        <f t="shared" si="2"/>
        <v>16.035193870730822</v>
      </c>
      <c r="E81" s="21">
        <f t="shared" si="3"/>
        <v>0.23541309219475706</v>
      </c>
    </row>
    <row r="82" spans="1:5" x14ac:dyDescent="0.25">
      <c r="A82" s="16">
        <v>70</v>
      </c>
      <c r="B82" s="17">
        <v>5</v>
      </c>
      <c r="C82" s="16">
        <v>15.1</v>
      </c>
      <c r="D82" s="26">
        <f t="shared" si="2"/>
        <v>15.040101617198896</v>
      </c>
      <c r="E82" s="21">
        <f t="shared" si="3"/>
        <v>3.5878162621875037E-3</v>
      </c>
    </row>
    <row r="83" spans="1:5" x14ac:dyDescent="0.25">
      <c r="A83" s="16">
        <v>30</v>
      </c>
      <c r="B83" s="17">
        <v>7</v>
      </c>
      <c r="C83" s="16">
        <v>23.4</v>
      </c>
      <c r="D83" s="26">
        <f t="shared" si="2"/>
        <v>22.1867101680931</v>
      </c>
      <c r="E83" s="21">
        <f t="shared" si="3"/>
        <v>1.4720722162086701</v>
      </c>
    </row>
    <row r="84" spans="1:5" x14ac:dyDescent="0.25">
      <c r="A84" s="16">
        <v>35</v>
      </c>
      <c r="B84" s="17">
        <v>7</v>
      </c>
      <c r="C84" s="16">
        <v>22.4</v>
      </c>
      <c r="D84" s="26">
        <f t="shared" si="2"/>
        <v>21.689872735946558</v>
      </c>
      <c r="E84" s="21">
        <f t="shared" si="3"/>
        <v>0.50428073115202465</v>
      </c>
    </row>
    <row r="85" spans="1:5" x14ac:dyDescent="0.25">
      <c r="A85" s="16">
        <v>40</v>
      </c>
      <c r="B85" s="17">
        <v>7</v>
      </c>
      <c r="C85" s="16">
        <v>21.5</v>
      </c>
      <c r="D85" s="26">
        <f t="shared" si="2"/>
        <v>21.121856043602104</v>
      </c>
      <c r="E85" s="21">
        <f t="shared" si="3"/>
        <v>0.14299285176025361</v>
      </c>
    </row>
    <row r="86" spans="1:5" x14ac:dyDescent="0.25">
      <c r="A86" s="16">
        <v>45</v>
      </c>
      <c r="B86" s="17">
        <v>7</v>
      </c>
      <c r="C86" s="16">
        <v>20.5</v>
      </c>
      <c r="D86" s="26">
        <f t="shared" si="2"/>
        <v>20.482660091059735</v>
      </c>
      <c r="E86" s="21">
        <f t="shared" si="3"/>
        <v>3.0067244205668372E-4</v>
      </c>
    </row>
    <row r="87" spans="1:5" x14ac:dyDescent="0.25">
      <c r="A87" s="16">
        <v>50</v>
      </c>
      <c r="B87" s="17">
        <v>7</v>
      </c>
      <c r="C87" s="16">
        <v>19.5</v>
      </c>
      <c r="D87" s="26">
        <f t="shared" si="2"/>
        <v>19.772284878319461</v>
      </c>
      <c r="E87" s="21">
        <f t="shared" si="3"/>
        <v>7.4139054961443518E-2</v>
      </c>
    </row>
    <row r="88" spans="1:5" x14ac:dyDescent="0.25">
      <c r="A88" s="16">
        <v>55</v>
      </c>
      <c r="B88" s="17">
        <v>7</v>
      </c>
      <c r="C88" s="16">
        <v>18.45</v>
      </c>
      <c r="D88" s="26">
        <f t="shared" si="2"/>
        <v>18.990730405381267</v>
      </c>
      <c r="E88" s="21">
        <f t="shared" si="3"/>
        <v>0.29238937130379045</v>
      </c>
    </row>
    <row r="89" spans="1:5" x14ac:dyDescent="0.25">
      <c r="A89" s="16">
        <v>60</v>
      </c>
      <c r="B89" s="17">
        <v>7</v>
      </c>
      <c r="C89" s="16">
        <v>17.5</v>
      </c>
      <c r="D89" s="26">
        <f t="shared" si="2"/>
        <v>18.137996672245162</v>
      </c>
      <c r="E89" s="21">
        <f t="shared" si="3"/>
        <v>0.40703975379590063</v>
      </c>
    </row>
    <row r="90" spans="1:5" x14ac:dyDescent="0.25">
      <c r="A90" s="16">
        <v>65</v>
      </c>
      <c r="B90" s="17">
        <v>7</v>
      </c>
      <c r="C90" s="16">
        <v>16.649999999999999</v>
      </c>
      <c r="D90" s="26">
        <f t="shared" si="2"/>
        <v>17.214083678911141</v>
      </c>
      <c r="E90" s="21">
        <f t="shared" si="3"/>
        <v>0.31819039681392897</v>
      </c>
    </row>
    <row r="91" spans="1:5" x14ac:dyDescent="0.25">
      <c r="A91" s="16">
        <v>70</v>
      </c>
      <c r="B91" s="17">
        <v>7</v>
      </c>
      <c r="C91" s="16">
        <v>16.2</v>
      </c>
      <c r="D91" s="26">
        <f t="shared" si="2"/>
        <v>16.218991425379215</v>
      </c>
      <c r="E91" s="21">
        <f t="shared" si="3"/>
        <v>3.6067423793433164E-4</v>
      </c>
    </row>
    <row r="92" spans="1:5" x14ac:dyDescent="0.25">
      <c r="A92" s="16">
        <v>35</v>
      </c>
      <c r="B92" s="17">
        <v>10</v>
      </c>
      <c r="C92" s="16">
        <v>24.7</v>
      </c>
      <c r="D92" s="26">
        <f t="shared" si="2"/>
        <v>23.520125494187329</v>
      </c>
      <c r="E92" s="21">
        <f t="shared" si="3"/>
        <v>1.392103849466692</v>
      </c>
    </row>
    <row r="93" spans="1:5" x14ac:dyDescent="0.25">
      <c r="A93" s="16">
        <v>40</v>
      </c>
      <c r="B93" s="17">
        <v>10</v>
      </c>
      <c r="C93" s="16">
        <v>23.7</v>
      </c>
      <c r="D93" s="26">
        <f t="shared" si="2"/>
        <v>22.952108801842872</v>
      </c>
      <c r="E93" s="21">
        <f t="shared" si="3"/>
        <v>0.55934124428090337</v>
      </c>
    </row>
    <row r="94" spans="1:5" x14ac:dyDescent="0.25">
      <c r="A94" s="16">
        <v>45</v>
      </c>
      <c r="B94" s="17">
        <v>10</v>
      </c>
      <c r="C94" s="16">
        <v>22.6</v>
      </c>
      <c r="D94" s="26">
        <f t="shared" si="2"/>
        <v>22.312912849300506</v>
      </c>
      <c r="E94" s="21">
        <f t="shared" si="3"/>
        <v>8.2419032096754663E-2</v>
      </c>
    </row>
    <row r="95" spans="1:5" x14ac:dyDescent="0.25">
      <c r="A95" s="16">
        <v>50</v>
      </c>
      <c r="B95" s="17">
        <v>10</v>
      </c>
      <c r="C95" s="16">
        <v>21.5</v>
      </c>
      <c r="D95" s="26">
        <f t="shared" si="2"/>
        <v>21.602537636560228</v>
      </c>
      <c r="E95" s="21">
        <f t="shared" si="3"/>
        <v>1.0513966911357489E-2</v>
      </c>
    </row>
    <row r="96" spans="1:5" x14ac:dyDescent="0.25">
      <c r="A96" s="16">
        <v>55</v>
      </c>
      <c r="B96" s="17">
        <v>10</v>
      </c>
      <c r="C96" s="16">
        <v>20.399999999999999</v>
      </c>
      <c r="D96" s="26">
        <f t="shared" si="2"/>
        <v>20.820983163622035</v>
      </c>
      <c r="E96" s="21">
        <f t="shared" si="3"/>
        <v>0.17722682405321832</v>
      </c>
    </row>
    <row r="97" spans="1:5" x14ac:dyDescent="0.25">
      <c r="A97" s="16">
        <v>60</v>
      </c>
      <c r="B97" s="17">
        <v>10</v>
      </c>
      <c r="C97" s="16">
        <v>19.350000000000001</v>
      </c>
      <c r="D97" s="26">
        <f t="shared" si="2"/>
        <v>19.96824943048593</v>
      </c>
      <c r="E97" s="21">
        <f t="shared" si="3"/>
        <v>0.38223235829617469</v>
      </c>
    </row>
    <row r="98" spans="1:5" x14ac:dyDescent="0.25">
      <c r="A98" s="16">
        <v>65</v>
      </c>
      <c r="B98" s="17">
        <v>10</v>
      </c>
      <c r="C98" s="16">
        <v>18.399999999999999</v>
      </c>
      <c r="D98" s="26">
        <f t="shared" si="2"/>
        <v>19.044336437151909</v>
      </c>
      <c r="E98" s="21">
        <f t="shared" si="3"/>
        <v>0.41516944424161756</v>
      </c>
    </row>
    <row r="99" spans="1:5" x14ac:dyDescent="0.25">
      <c r="A99" s="16">
        <v>70</v>
      </c>
      <c r="B99" s="17">
        <v>10</v>
      </c>
      <c r="C99" s="16">
        <v>17.899999999999999</v>
      </c>
      <c r="D99" s="26">
        <f t="shared" si="2"/>
        <v>18.049244183619987</v>
      </c>
      <c r="E99" s="21">
        <f t="shared" si="3"/>
        <v>2.2273826344396706E-2</v>
      </c>
    </row>
    <row r="100" spans="1:5" x14ac:dyDescent="0.25">
      <c r="B100" s="1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ZH16KCU-TFMN</vt:lpstr>
      <vt:lpstr>REG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Emna DELLALI</dc:creator>
  <cp:lastModifiedBy>Inconnu</cp:lastModifiedBy>
  <dcterms:created xsi:type="dcterms:W3CDTF">2019-07-30T15:29:57Z</dcterms:created>
  <dcterms:modified xsi:type="dcterms:W3CDTF">2019-07-31T07:24:34Z</dcterms:modified>
</cp:coreProperties>
</file>