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Feuil1!$A$1:$H$17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E10" i="1"/>
  <c r="E11" i="1"/>
  <c r="E12" i="1"/>
  <c r="H12" i="1" s="1"/>
  <c r="E13" i="1"/>
  <c r="H13" i="1" s="1"/>
  <c r="E14" i="1"/>
  <c r="H14" i="1" s="1"/>
  <c r="E15" i="1"/>
  <c r="E9" i="1"/>
  <c r="H11" i="1"/>
  <c r="H10" i="1"/>
  <c r="H15" i="1" l="1"/>
  <c r="H9" i="1"/>
  <c r="H8" i="1" l="1"/>
  <c r="H16" i="1"/>
  <c r="I9" i="1" s="1"/>
  <c r="I16" i="1" l="1"/>
  <c r="I14" i="1"/>
  <c r="I10" i="1"/>
  <c r="C5" i="1" s="1"/>
  <c r="I15" i="1"/>
  <c r="I12" i="1"/>
  <c r="I13" i="1"/>
  <c r="I11" i="1"/>
  <c r="I8" i="1" s="1"/>
</calcChain>
</file>

<file path=xl/sharedStrings.xml><?xml version="1.0" encoding="utf-8"?>
<sst xmlns="http://schemas.openxmlformats.org/spreadsheetml/2006/main" count="23" uniqueCount="23">
  <si>
    <t>COMMUNES</t>
  </si>
  <si>
    <t xml:space="preserve">THIAUCOURT </t>
  </si>
  <si>
    <t>BOUILLONVILLE</t>
  </si>
  <si>
    <t>VIEVILLE</t>
  </si>
  <si>
    <t>CHAREY</t>
  </si>
  <si>
    <t>XAMMES</t>
  </si>
  <si>
    <t>Scolarisés</t>
  </si>
  <si>
    <t>Transportés</t>
  </si>
  <si>
    <t>BENEY</t>
  </si>
  <si>
    <t>JAULNY</t>
  </si>
  <si>
    <t>TOTAL à REMBOURSER</t>
  </si>
  <si>
    <t xml:space="preserve">Total part du Syndicat </t>
  </si>
  <si>
    <t xml:space="preserve"> (Application du tarif au moins équivalent au tarif le plus élevé appliqué à un membre du RPI)</t>
  </si>
  <si>
    <r>
      <t xml:space="preserve">SOMMES DUES  pour </t>
    </r>
    <r>
      <rPr>
        <b/>
        <sz val="24"/>
        <color rgb="FFFF0000"/>
        <rFont val="Calibri"/>
        <family val="2"/>
        <scheme val="minor"/>
      </rPr>
      <t xml:space="preserve">TRANSPORTS MERIDIENS </t>
    </r>
    <r>
      <rPr>
        <b/>
        <sz val="24"/>
        <color theme="1"/>
        <rFont val="Calibri"/>
        <family val="2"/>
        <scheme val="minor"/>
      </rPr>
      <t xml:space="preserve">2018/2019  </t>
    </r>
  </si>
  <si>
    <t>St BENOIT (Hors Syndicat) Pratique</t>
  </si>
  <si>
    <t>Habitants</t>
  </si>
  <si>
    <t>Elèves scolarisés</t>
  </si>
  <si>
    <t>Elèves transportés</t>
  </si>
  <si>
    <t>Quote part-commune</t>
  </si>
  <si>
    <t>Correction St Benoit</t>
  </si>
  <si>
    <r>
      <t xml:space="preserve">Habitants                          </t>
    </r>
    <r>
      <rPr>
        <sz val="8"/>
        <color theme="1"/>
        <rFont val="Calibri"/>
        <family val="2"/>
        <scheme val="minor"/>
      </rPr>
      <t xml:space="preserve"> (INSEE DGF 2018)</t>
    </r>
  </si>
  <si>
    <t>Elèves</t>
  </si>
  <si>
    <t>Total syndicat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</si>
</sst>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-;\-* #,##0.00_-;_-* &quot;-&quot;??_-;_-@_-"/>
    <numFmt numFmtId="165" formatCode="0.00&quot; €&quot;"/>
    <numFmt numFmtId="166" formatCode="0&quot; habitants&quot;"/>
    <numFmt numFmtId="168" formatCode="0&quot; élève(s)&quot;"/>
    <numFmt numFmtId="169" formatCode="&quot;Différence = &quot;0.00&quot; €&quot;"/>
    <numFmt numFmtId="171" formatCode="#,##0.00\ &quot;€&quot;"/>
    <numFmt numFmtId="172" formatCode="0.0%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51">
    <xf numFmtId="0" fontId="0" fillId="0" borderId="0" xfId="0"/>
    <xf numFmtId="168" fontId="0" fillId="0" borderId="0" xfId="0" applyNumberFormat="1"/>
    <xf numFmtId="164" fontId="0" fillId="0" borderId="0" xfId="1" applyFont="1"/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0" fillId="0" borderId="2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72" fontId="0" fillId="0" borderId="1" xfId="2" applyNumberFormat="1" applyFont="1" applyBorder="1" applyAlignment="1">
      <alignment horizontal="center"/>
    </xf>
    <xf numFmtId="165" fontId="0" fillId="0" borderId="21" xfId="0" applyNumberFormat="1" applyBorder="1" applyAlignment="1">
      <alignment vertical="center"/>
    </xf>
    <xf numFmtId="9" fontId="2" fillId="0" borderId="21" xfId="2" applyFont="1" applyBorder="1" applyAlignment="1">
      <alignment horizontal="center" vertical="center" wrapText="1"/>
    </xf>
    <xf numFmtId="9" fontId="2" fillId="0" borderId="21" xfId="2" applyFont="1" applyBorder="1" applyAlignment="1">
      <alignment horizontal="center" vertical="center"/>
    </xf>
    <xf numFmtId="172" fontId="0" fillId="0" borderId="3" xfId="2" applyNumberFormat="1" applyFont="1" applyBorder="1" applyAlignment="1">
      <alignment horizontal="center"/>
    </xf>
    <xf numFmtId="168" fontId="0" fillId="2" borderId="8" xfId="0" applyNumberFormat="1" applyFill="1" applyBorder="1" applyAlignment="1">
      <alignment horizontal="center"/>
    </xf>
    <xf numFmtId="0" fontId="0" fillId="0" borderId="14" xfId="0" applyBorder="1"/>
    <xf numFmtId="0" fontId="0" fillId="0" borderId="18" xfId="0" applyBorder="1"/>
    <xf numFmtId="0" fontId="0" fillId="2" borderId="15" xfId="0" applyFill="1" applyBorder="1"/>
    <xf numFmtId="0" fontId="0" fillId="0" borderId="21" xfId="0" applyBorder="1" applyAlignment="1">
      <alignment horizontal="left"/>
    </xf>
    <xf numFmtId="165" fontId="0" fillId="0" borderId="21" xfId="0" applyNumberFormat="1" applyBorder="1"/>
    <xf numFmtId="169" fontId="0" fillId="0" borderId="21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9" fontId="9" fillId="0" borderId="17" xfId="2" applyFont="1" applyBorder="1" applyAlignment="1">
      <alignment horizontal="center" vertical="center" wrapText="1"/>
    </xf>
    <xf numFmtId="9" fontId="0" fillId="0" borderId="4" xfId="2" applyFont="1" applyBorder="1" applyAlignment="1">
      <alignment horizontal="center"/>
    </xf>
    <xf numFmtId="9" fontId="0" fillId="0" borderId="6" xfId="2" applyFont="1" applyBorder="1" applyAlignment="1">
      <alignment horizontal="center"/>
    </xf>
    <xf numFmtId="9" fontId="0" fillId="2" borderId="9" xfId="2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165" fontId="0" fillId="0" borderId="3" xfId="0" applyNumberFormat="1" applyBorder="1"/>
    <xf numFmtId="169" fontId="0" fillId="0" borderId="3" xfId="0" applyNumberFormat="1" applyBorder="1" applyAlignment="1">
      <alignment horizontal="center" vertical="center"/>
    </xf>
    <xf numFmtId="16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4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6" fontId="0" fillId="0" borderId="2" xfId="0" applyNumberFormat="1" applyBorder="1" applyAlignment="1">
      <alignment horizontal="center"/>
    </xf>
    <xf numFmtId="168" fontId="0" fillId="0" borderId="3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171" fontId="1" fillId="0" borderId="13" xfId="0" applyNumberFormat="1" applyFont="1" applyBorder="1" applyAlignment="1">
      <alignment horizontal="center"/>
    </xf>
    <xf numFmtId="171" fontId="1" fillId="0" borderId="20" xfId="0" applyNumberFormat="1" applyFont="1" applyBorder="1" applyAlignment="1">
      <alignment horizontal="center"/>
    </xf>
    <xf numFmtId="171" fontId="1" fillId="0" borderId="19" xfId="0" applyNumberFormat="1" applyFont="1" applyBorder="1" applyAlignment="1">
      <alignment horizontal="center"/>
    </xf>
    <xf numFmtId="169" fontId="0" fillId="0" borderId="17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71" fontId="2" fillId="0" borderId="12" xfId="2" applyNumberFormat="1" applyFont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115" zoomScaleNormal="115" workbookViewId="0">
      <selection activeCell="G30" sqref="G30"/>
    </sheetView>
  </sheetViews>
  <sheetFormatPr baseColWidth="10" defaultRowHeight="15" x14ac:dyDescent="0.25"/>
  <cols>
    <col min="1" max="1" width="60.7109375" customWidth="1"/>
    <col min="2" max="2" width="16.85546875" customWidth="1"/>
    <col min="3" max="3" width="14.42578125" customWidth="1"/>
    <col min="4" max="4" width="17.42578125" customWidth="1"/>
    <col min="5" max="7" width="17.42578125" style="8" customWidth="1"/>
    <col min="8" max="8" width="16.140625" customWidth="1"/>
  </cols>
  <sheetData>
    <row r="1" spans="1:9" ht="43.5" customHeight="1" x14ac:dyDescent="0.25">
      <c r="A1" s="4" t="s">
        <v>13</v>
      </c>
      <c r="B1" s="4"/>
      <c r="C1" s="4"/>
      <c r="D1" s="4"/>
      <c r="E1" s="4"/>
      <c r="F1" s="4"/>
      <c r="G1" s="4"/>
      <c r="H1" s="4"/>
    </row>
    <row r="2" spans="1:9" ht="15.75" customHeight="1" x14ac:dyDescent="0.25">
      <c r="A2" s="3" t="s">
        <v>12</v>
      </c>
      <c r="B2" s="3"/>
      <c r="C2" s="3"/>
      <c r="D2" s="3"/>
      <c r="E2" s="3"/>
      <c r="F2" s="3"/>
      <c r="G2" s="3"/>
      <c r="H2" s="3"/>
    </row>
    <row r="3" spans="1:9" ht="15.75" customHeight="1" thickBot="1" x14ac:dyDescent="0.3"/>
    <row r="4" spans="1:9" ht="17.25" customHeight="1" x14ac:dyDescent="0.25">
      <c r="A4" s="31" t="s">
        <v>10</v>
      </c>
      <c r="B4" s="32"/>
      <c r="C4" s="33">
        <v>29900.2</v>
      </c>
      <c r="D4" s="34"/>
      <c r="E4" s="34"/>
      <c r="F4" s="34"/>
      <c r="G4" s="34"/>
      <c r="H4" s="34"/>
      <c r="I4" s="35"/>
    </row>
    <row r="5" spans="1:9" ht="17.25" customHeight="1" thickBot="1" x14ac:dyDescent="0.3">
      <c r="A5" s="36" t="s">
        <v>11</v>
      </c>
      <c r="B5" s="21"/>
      <c r="C5" s="22">
        <f>SUM(I9:I15)</f>
        <v>21092.541620315584</v>
      </c>
      <c r="D5" s="23"/>
      <c r="E5" s="23"/>
      <c r="F5" s="23"/>
      <c r="G5" s="23"/>
      <c r="H5" s="23"/>
      <c r="I5" s="47"/>
    </row>
    <row r="6" spans="1:9" ht="15.75" customHeight="1" x14ac:dyDescent="0.25">
      <c r="A6" s="37" t="s">
        <v>0</v>
      </c>
      <c r="B6" s="5" t="s">
        <v>20</v>
      </c>
      <c r="C6" s="7" t="s">
        <v>21</v>
      </c>
      <c r="D6" s="7"/>
      <c r="E6" s="7" t="s">
        <v>18</v>
      </c>
      <c r="F6" s="7"/>
      <c r="G6" s="7"/>
      <c r="H6" s="6" t="s">
        <v>22</v>
      </c>
      <c r="I6" s="48" t="s">
        <v>19</v>
      </c>
    </row>
    <row r="7" spans="1:9" ht="15.75" customHeight="1" x14ac:dyDescent="0.25">
      <c r="A7" s="37"/>
      <c r="B7" s="24"/>
      <c r="C7" s="10" t="s">
        <v>6</v>
      </c>
      <c r="D7" s="10" t="s">
        <v>7</v>
      </c>
      <c r="E7" s="11" t="s">
        <v>15</v>
      </c>
      <c r="F7" s="10" t="s">
        <v>16</v>
      </c>
      <c r="G7" s="10" t="s">
        <v>17</v>
      </c>
      <c r="H7" s="25"/>
      <c r="I7" s="49"/>
    </row>
    <row r="8" spans="1:9" ht="15.75" customHeight="1" thickBot="1" x14ac:dyDescent="0.3">
      <c r="A8" s="38"/>
      <c r="B8" s="26"/>
      <c r="C8" s="13"/>
      <c r="D8" s="13"/>
      <c r="E8" s="14">
        <v>0.5</v>
      </c>
      <c r="F8" s="15">
        <v>0.25</v>
      </c>
      <c r="G8" s="15">
        <v>0.25</v>
      </c>
      <c r="H8" s="27">
        <f>SUM(H9:H15)</f>
        <v>1.0000000000000002</v>
      </c>
      <c r="I8" s="50">
        <f>SUM(I9:I16)</f>
        <v>29900.199999999997</v>
      </c>
    </row>
    <row r="9" spans="1:9" x14ac:dyDescent="0.25">
      <c r="A9" s="18" t="s">
        <v>1</v>
      </c>
      <c r="B9" s="39">
        <v>1193</v>
      </c>
      <c r="C9" s="40">
        <v>79</v>
      </c>
      <c r="D9" s="40">
        <v>1</v>
      </c>
      <c r="E9" s="16">
        <f>E$8*(B9/SUM(B$9:B$15))</f>
        <v>0.28150070788107601</v>
      </c>
      <c r="F9" s="16">
        <f t="shared" ref="F9:G15" si="0">F$8*(C9/SUM(C$9:C$15))</f>
        <v>0.1325503355704698</v>
      </c>
      <c r="G9" s="16">
        <f t="shared" si="0"/>
        <v>3.5211267605633804E-3</v>
      </c>
      <c r="H9" s="28">
        <f>SUM(E9:G9)</f>
        <v>0.41757217021210918</v>
      </c>
      <c r="I9" s="44">
        <f>H9/SUM($H$9:$H$16)*$C$4</f>
        <v>8807.6583796844152</v>
      </c>
    </row>
    <row r="10" spans="1:9" x14ac:dyDescent="0.25">
      <c r="A10" s="19" t="s">
        <v>2</v>
      </c>
      <c r="B10" s="41">
        <v>150</v>
      </c>
      <c r="C10" s="42">
        <v>22</v>
      </c>
      <c r="D10" s="42">
        <v>22</v>
      </c>
      <c r="E10" s="12">
        <f t="shared" ref="E10:E15" si="1">E$8*(B10/SUM(B$9:B$15))</f>
        <v>3.5394053798961773E-2</v>
      </c>
      <c r="F10" s="12">
        <f t="shared" si="0"/>
        <v>3.6912751677852351E-2</v>
      </c>
      <c r="G10" s="12">
        <f t="shared" si="0"/>
        <v>7.746478873239436E-2</v>
      </c>
      <c r="H10" s="29">
        <f t="shared" ref="H10:H15" si="2">SUM(E10:G10)</f>
        <v>0.14977159420920849</v>
      </c>
      <c r="I10" s="45">
        <f>H10/SUM($H$9:$H$16)*$C$4</f>
        <v>3159.0635843987461</v>
      </c>
    </row>
    <row r="11" spans="1:9" x14ac:dyDescent="0.25">
      <c r="A11" s="19" t="s">
        <v>3</v>
      </c>
      <c r="B11" s="41">
        <v>164</v>
      </c>
      <c r="C11" s="42">
        <v>11</v>
      </c>
      <c r="D11" s="42">
        <v>11</v>
      </c>
      <c r="E11" s="12">
        <f t="shared" si="1"/>
        <v>3.8697498820198205E-2</v>
      </c>
      <c r="F11" s="12">
        <f t="shared" si="0"/>
        <v>1.8456375838926176E-2</v>
      </c>
      <c r="G11" s="12">
        <f t="shared" si="0"/>
        <v>3.873239436619718E-2</v>
      </c>
      <c r="H11" s="29">
        <f t="shared" si="2"/>
        <v>9.588626902532156E-2</v>
      </c>
      <c r="I11" s="45">
        <f>H11/SUM($H$9:$H$16)*$C$4</f>
        <v>2022.4851202333716</v>
      </c>
    </row>
    <row r="12" spans="1:9" x14ac:dyDescent="0.25">
      <c r="A12" s="19" t="s">
        <v>4</v>
      </c>
      <c r="B12" s="41">
        <v>78</v>
      </c>
      <c r="C12" s="42">
        <v>4</v>
      </c>
      <c r="D12" s="42">
        <v>4</v>
      </c>
      <c r="E12" s="12">
        <f t="shared" si="1"/>
        <v>1.8404907975460124E-2</v>
      </c>
      <c r="F12" s="12">
        <f t="shared" si="0"/>
        <v>6.7114093959731542E-3</v>
      </c>
      <c r="G12" s="12">
        <f t="shared" si="0"/>
        <v>1.4084507042253521E-2</v>
      </c>
      <c r="H12" s="29">
        <f t="shared" si="2"/>
        <v>3.9200824413686802E-2</v>
      </c>
      <c r="I12" s="45">
        <f>H12/SUM($H$9:$H$16)*$C$4</f>
        <v>826.84502049637206</v>
      </c>
    </row>
    <row r="13" spans="1:9" x14ac:dyDescent="0.25">
      <c r="A13" s="19" t="s">
        <v>5</v>
      </c>
      <c r="B13" s="41">
        <v>155</v>
      </c>
      <c r="C13" s="42">
        <v>15</v>
      </c>
      <c r="D13" s="42">
        <v>15</v>
      </c>
      <c r="E13" s="12">
        <f t="shared" si="1"/>
        <v>3.65738555922605E-2</v>
      </c>
      <c r="F13" s="12">
        <f t="shared" si="0"/>
        <v>2.5167785234899327E-2</v>
      </c>
      <c r="G13" s="12">
        <f t="shared" si="0"/>
        <v>5.2816901408450703E-2</v>
      </c>
      <c r="H13" s="29">
        <f t="shared" si="2"/>
        <v>0.11455854223561053</v>
      </c>
      <c r="I13" s="45">
        <f>H13/SUM($H$9:$H$16)*$C$4</f>
        <v>2416.3308200672955</v>
      </c>
    </row>
    <row r="14" spans="1:9" x14ac:dyDescent="0.25">
      <c r="A14" s="19" t="s">
        <v>8</v>
      </c>
      <c r="B14" s="41">
        <v>142</v>
      </c>
      <c r="C14" s="42">
        <v>14</v>
      </c>
      <c r="D14" s="42">
        <v>14</v>
      </c>
      <c r="E14" s="12">
        <f t="shared" si="1"/>
        <v>3.350637092968381E-2</v>
      </c>
      <c r="F14" s="12">
        <f t="shared" si="0"/>
        <v>2.3489932885906041E-2</v>
      </c>
      <c r="G14" s="12">
        <f t="shared" si="0"/>
        <v>4.9295774647887321E-2</v>
      </c>
      <c r="H14" s="29">
        <f t="shared" si="2"/>
        <v>0.10629207846347717</v>
      </c>
      <c r="I14" s="45">
        <f>H14/SUM($H$9:$H$16)*$C$4</f>
        <v>2241.9700889007418</v>
      </c>
    </row>
    <row r="15" spans="1:9" x14ac:dyDescent="0.25">
      <c r="A15" s="19" t="s">
        <v>9</v>
      </c>
      <c r="B15" s="41">
        <v>237</v>
      </c>
      <c r="C15" s="42">
        <v>4</v>
      </c>
      <c r="D15" s="42">
        <v>4</v>
      </c>
      <c r="E15" s="12">
        <f t="shared" si="1"/>
        <v>5.5922605002359606E-2</v>
      </c>
      <c r="F15" s="12">
        <f t="shared" si="0"/>
        <v>6.7114093959731542E-3</v>
      </c>
      <c r="G15" s="12">
        <f t="shared" si="0"/>
        <v>1.4084507042253521E-2</v>
      </c>
      <c r="H15" s="29">
        <f t="shared" si="2"/>
        <v>7.6718521440586274E-2</v>
      </c>
      <c r="I15" s="45">
        <f>H15/SUM($H$9:$H$16)*$C$4</f>
        <v>1618.1886065346393</v>
      </c>
    </row>
    <row r="16" spans="1:9" ht="15.75" thickBot="1" x14ac:dyDescent="0.3">
      <c r="A16" s="20" t="s">
        <v>14</v>
      </c>
      <c r="B16" s="43">
        <v>42</v>
      </c>
      <c r="C16" s="17">
        <v>2</v>
      </c>
      <c r="D16" s="17">
        <v>2</v>
      </c>
      <c r="E16" s="17"/>
      <c r="F16" s="17"/>
      <c r="G16" s="17"/>
      <c r="H16" s="30">
        <f>MAX($H$9:$H$15)</f>
        <v>0.41757217021210918</v>
      </c>
      <c r="I16" s="46">
        <f>H16/SUM($H$9:$H$16)*$C$4</f>
        <v>8807.6583796844152</v>
      </c>
    </row>
    <row r="17" spans="3:8" ht="15.75" customHeight="1" x14ac:dyDescent="0.25">
      <c r="C17" s="1"/>
      <c r="D17" s="1"/>
      <c r="E17" s="9"/>
      <c r="F17" s="9"/>
      <c r="G17" s="9"/>
      <c r="H17" s="2"/>
    </row>
  </sheetData>
  <mergeCells count="11">
    <mergeCell ref="E6:G6"/>
    <mergeCell ref="I6:I7"/>
    <mergeCell ref="D4:I5"/>
    <mergeCell ref="A2:H2"/>
    <mergeCell ref="A1:H1"/>
    <mergeCell ref="A6:A7"/>
    <mergeCell ref="A4:B4"/>
    <mergeCell ref="A5:B5"/>
    <mergeCell ref="C6:D6"/>
    <mergeCell ref="B6:B7"/>
    <mergeCell ref="H6:H7"/>
  </mergeCells>
  <printOptions horizontalCentered="1"/>
  <pageMargins left="0.31496062992125984" right="0.11811023622047245" top="0.35433070866141736" bottom="0.15748031496062992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Inconnu</cp:lastModifiedBy>
  <cp:lastPrinted>2019-09-25T04:36:20Z</cp:lastPrinted>
  <dcterms:created xsi:type="dcterms:W3CDTF">2019-09-20T06:24:49Z</dcterms:created>
  <dcterms:modified xsi:type="dcterms:W3CDTF">2019-10-03T15:35:03Z</dcterms:modified>
</cp:coreProperties>
</file>