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Feuil1" sheetId="1" r:id="rId1"/>
    <sheet name="Référence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" i="1" l="1"/>
  <c r="F14" i="1"/>
  <c r="G14" i="1"/>
  <c r="H14" i="1"/>
  <c r="I14" i="1"/>
  <c r="J14" i="1"/>
  <c r="K14" i="1"/>
  <c r="L14" i="1"/>
  <c r="D14" i="1"/>
  <c r="E2" i="1"/>
  <c r="F2" i="1"/>
  <c r="G2" i="1"/>
  <c r="H2" i="1"/>
  <c r="I2" i="1"/>
  <c r="J2" i="1"/>
  <c r="K2" i="1"/>
  <c r="L2" i="1"/>
  <c r="D2" i="1"/>
  <c r="K18" i="1"/>
  <c r="K21" i="1" s="1"/>
  <c r="G18" i="1"/>
  <c r="G21" i="1" s="1"/>
  <c r="L18" i="1"/>
  <c r="K15" i="1"/>
  <c r="J18" i="1"/>
  <c r="H18" i="1"/>
  <c r="G15" i="1"/>
  <c r="F18" i="1"/>
  <c r="F21" i="1" l="1"/>
  <c r="J21" i="1"/>
  <c r="H21" i="1"/>
  <c r="H19" i="1"/>
  <c r="L21" i="1"/>
  <c r="L19" i="1"/>
  <c r="H15" i="1"/>
  <c r="L15" i="1"/>
  <c r="G19" i="1"/>
  <c r="K19" i="1"/>
  <c r="E15" i="1"/>
  <c r="I15" i="1"/>
  <c r="D18" i="1"/>
  <c r="D21" i="1" s="1"/>
  <c r="F15" i="1"/>
  <c r="J15" i="1"/>
  <c r="E18" i="1"/>
  <c r="I18" i="1"/>
  <c r="L6" i="1"/>
  <c r="H6" i="1"/>
  <c r="D6" i="1"/>
  <c r="D9" i="1" s="1"/>
  <c r="I6" i="1"/>
  <c r="E6" i="1"/>
  <c r="L3" i="1"/>
  <c r="J6" i="1"/>
  <c r="H3" i="1"/>
  <c r="F6" i="1"/>
  <c r="E21" i="1" l="1"/>
  <c r="E19" i="1"/>
  <c r="I21" i="1"/>
  <c r="I19" i="1"/>
  <c r="J19" i="1"/>
  <c r="F19" i="1"/>
  <c r="G3" i="1"/>
  <c r="K3" i="1"/>
  <c r="G6" i="1"/>
  <c r="G9" i="1" s="1"/>
  <c r="K6" i="1"/>
  <c r="K9" i="1" s="1"/>
  <c r="E3" i="1"/>
  <c r="I3" i="1"/>
  <c r="F7" i="1"/>
  <c r="F9" i="1"/>
  <c r="J7" i="1"/>
  <c r="J9" i="1"/>
  <c r="E7" i="1"/>
  <c r="E9" i="1"/>
  <c r="I7" i="1"/>
  <c r="I9" i="1"/>
  <c r="H9" i="1"/>
  <c r="L9" i="1"/>
  <c r="F3" i="1"/>
  <c r="J3" i="1"/>
  <c r="H7" i="1" l="1"/>
  <c r="K7" i="1"/>
  <c r="L7" i="1"/>
  <c r="G7" i="1"/>
</calcChain>
</file>

<file path=xl/sharedStrings.xml><?xml version="1.0" encoding="utf-8"?>
<sst xmlns="http://schemas.openxmlformats.org/spreadsheetml/2006/main" count="27" uniqueCount="15">
  <si>
    <t>CHIFFRE D'AFFAIRES</t>
  </si>
  <si>
    <t>% Croissance</t>
  </si>
  <si>
    <t>SUBVENTIONS D'EXPLOITATION</t>
  </si>
  <si>
    <t>PRODUCTION IMMOBILISEE</t>
  </si>
  <si>
    <t>PRODUCTION  ELARGIE</t>
  </si>
  <si>
    <t>60-61-62</t>
  </si>
  <si>
    <t>CONSOMMATIONS EXTERNES</t>
  </si>
  <si>
    <t>VALEUR AJOUTEE</t>
  </si>
  <si>
    <t>Revalorisation des subventions d'exploitation</t>
  </si>
  <si>
    <t>OUI</t>
  </si>
  <si>
    <t>Conjonture économique défavorable. % du CA normal</t>
  </si>
  <si>
    <t>CHIFFRE D'AFFAIRES NORMAL</t>
  </si>
  <si>
    <t>Cas 1 :</t>
  </si>
  <si>
    <t>Cas 2 :</t>
  </si>
  <si>
    <t>CHIFFRE D'AFFAIRES DEGRADE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</si>
</sst>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0"/>
    <numFmt numFmtId="166" formatCode="#,##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2"/>
      <name val="Times New Roman"/>
      <family val="1"/>
    </font>
    <font>
      <sz val="10"/>
      <name val="Times New Roman"/>
      <family val="1"/>
    </font>
    <font>
      <b/>
      <sz val="14"/>
      <color indexed="12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color theme="9"/>
      <name val="Times New Roman"/>
      <family val="1"/>
    </font>
    <font>
      <b/>
      <sz val="11"/>
      <color theme="9"/>
      <name val="Calibri"/>
      <family val="2"/>
      <scheme val="minor"/>
    </font>
    <font>
      <sz val="11"/>
      <color theme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9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9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3" fillId="2" borderId="1" xfId="2" applyFont="1" applyFill="1" applyBorder="1" applyAlignment="1">
      <alignment vertical="center"/>
    </xf>
    <xf numFmtId="0" fontId="4" fillId="2" borderId="2" xfId="2" applyFont="1" applyFill="1" applyBorder="1" applyAlignment="1">
      <alignment vertical="center"/>
    </xf>
    <xf numFmtId="4" fontId="5" fillId="3" borderId="3" xfId="2" applyNumberFormat="1" applyFont="1" applyFill="1" applyBorder="1" applyAlignment="1">
      <alignment vertical="center"/>
    </xf>
    <xf numFmtId="4" fontId="5" fillId="3" borderId="4" xfId="2" applyNumberFormat="1" applyFont="1" applyFill="1" applyBorder="1" applyAlignment="1">
      <alignment vertical="center"/>
    </xf>
    <xf numFmtId="4" fontId="5" fillId="3" borderId="5" xfId="2" applyNumberFormat="1" applyFont="1" applyFill="1" applyBorder="1" applyAlignment="1">
      <alignment vertical="center"/>
    </xf>
    <xf numFmtId="0" fontId="3" fillId="4" borderId="1" xfId="2" applyFont="1" applyFill="1" applyBorder="1" applyAlignment="1">
      <alignment vertical="center"/>
    </xf>
    <xf numFmtId="0" fontId="6" fillId="4" borderId="2" xfId="2" applyFont="1" applyFill="1" applyBorder="1" applyAlignment="1">
      <alignment vertical="center"/>
    </xf>
    <xf numFmtId="4" fontId="6" fillId="4" borderId="3" xfId="2" applyNumberFormat="1" applyFont="1" applyFill="1" applyBorder="1" applyAlignment="1">
      <alignment vertical="center"/>
    </xf>
    <xf numFmtId="164" fontId="6" fillId="4" borderId="3" xfId="1" applyNumberFormat="1" applyFont="1" applyFill="1" applyBorder="1" applyAlignment="1">
      <alignment vertical="center"/>
    </xf>
    <xf numFmtId="164" fontId="6" fillId="4" borderId="4" xfId="1" applyNumberFormat="1" applyFont="1" applyFill="1" applyBorder="1" applyAlignment="1">
      <alignment vertical="center"/>
    </xf>
    <xf numFmtId="164" fontId="6" fillId="4" borderId="5" xfId="1" applyNumberFormat="1" applyFont="1" applyFill="1" applyBorder="1" applyAlignment="1">
      <alignment vertical="center"/>
    </xf>
    <xf numFmtId="0" fontId="7" fillId="5" borderId="1" xfId="2" applyFont="1" applyFill="1" applyBorder="1" applyAlignment="1">
      <alignment horizontal="center" vertical="center"/>
    </xf>
    <xf numFmtId="0" fontId="7" fillId="5" borderId="2" xfId="2" applyFont="1" applyFill="1" applyBorder="1" applyAlignment="1">
      <alignment vertical="center"/>
    </xf>
    <xf numFmtId="4" fontId="8" fillId="6" borderId="3" xfId="2" applyNumberFormat="1" applyFont="1" applyFill="1" applyBorder="1" applyAlignment="1">
      <alignment vertical="center"/>
    </xf>
    <xf numFmtId="4" fontId="8" fillId="6" borderId="4" xfId="2" applyNumberFormat="1" applyFont="1" applyFill="1" applyBorder="1" applyAlignment="1">
      <alignment vertical="center"/>
    </xf>
    <xf numFmtId="4" fontId="8" fillId="6" borderId="5" xfId="2" applyNumberFormat="1" applyFont="1" applyFill="1" applyBorder="1" applyAlignment="1">
      <alignment vertical="center"/>
    </xf>
    <xf numFmtId="165" fontId="5" fillId="3" borderId="3" xfId="2" applyNumberFormat="1" applyFont="1" applyFill="1" applyBorder="1" applyAlignment="1">
      <alignment vertical="center"/>
    </xf>
    <xf numFmtId="166" fontId="5" fillId="7" borderId="5" xfId="2" applyNumberFormat="1" applyFont="1" applyFill="1" applyBorder="1" applyAlignment="1">
      <alignment vertical="center"/>
    </xf>
    <xf numFmtId="166" fontId="5" fillId="7" borderId="3" xfId="2" applyNumberFormat="1" applyFont="1" applyFill="1" applyBorder="1" applyAlignment="1">
      <alignment vertical="center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" fontId="9" fillId="3" borderId="3" xfId="2" applyNumberFormat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9" fontId="10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</cellXfs>
  <cellStyles count="3">
    <cellStyle name="Normal" xfId="0" builtinId="0"/>
    <cellStyle name="Normal 4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74083</xdr:colOff>
      <xdr:row>5</xdr:row>
      <xdr:rowOff>338666</xdr:rowOff>
    </xdr:from>
    <xdr:to>
      <xdr:col>7</xdr:col>
      <xdr:colOff>119802</xdr:colOff>
      <xdr:row>5</xdr:row>
      <xdr:rowOff>384385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3DDCA3CB-6362-47B5-AD73-77CE7D26F4C0}"/>
            </a:ext>
          </a:extLst>
        </xdr:cNvPr>
        <xdr:cNvSpPr txBox="1"/>
      </xdr:nvSpPr>
      <xdr:spPr>
        <a:xfrm>
          <a:off x="7535333" y="482811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8</xdr:col>
      <xdr:colOff>74083</xdr:colOff>
      <xdr:row>5</xdr:row>
      <xdr:rowOff>338666</xdr:rowOff>
    </xdr:from>
    <xdr:to>
      <xdr:col>8</xdr:col>
      <xdr:colOff>119802</xdr:colOff>
      <xdr:row>5</xdr:row>
      <xdr:rowOff>384385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94D72927-F22F-4068-B0D0-7CF6F858768B}"/>
            </a:ext>
          </a:extLst>
        </xdr:cNvPr>
        <xdr:cNvSpPr txBox="1"/>
      </xdr:nvSpPr>
      <xdr:spPr>
        <a:xfrm>
          <a:off x="8278283" y="482811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74083</xdr:colOff>
      <xdr:row>5</xdr:row>
      <xdr:rowOff>338666</xdr:rowOff>
    </xdr:from>
    <xdr:to>
      <xdr:col>6</xdr:col>
      <xdr:colOff>119802</xdr:colOff>
      <xdr:row>5</xdr:row>
      <xdr:rowOff>384385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EFF2C848-98FB-4B10-AF8F-158DF01D5861}"/>
            </a:ext>
          </a:extLst>
        </xdr:cNvPr>
        <xdr:cNvSpPr txBox="1"/>
      </xdr:nvSpPr>
      <xdr:spPr>
        <a:xfrm>
          <a:off x="6792383" y="482811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74083</xdr:colOff>
      <xdr:row>5</xdr:row>
      <xdr:rowOff>338666</xdr:rowOff>
    </xdr:from>
    <xdr:to>
      <xdr:col>9</xdr:col>
      <xdr:colOff>119802</xdr:colOff>
      <xdr:row>5</xdr:row>
      <xdr:rowOff>384385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E846DEA3-9971-4BF3-9A19-B90E2649B584}"/>
            </a:ext>
          </a:extLst>
        </xdr:cNvPr>
        <xdr:cNvSpPr txBox="1"/>
      </xdr:nvSpPr>
      <xdr:spPr>
        <a:xfrm>
          <a:off x="9021233" y="482811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10</xdr:col>
      <xdr:colOff>74083</xdr:colOff>
      <xdr:row>5</xdr:row>
      <xdr:rowOff>338666</xdr:rowOff>
    </xdr:from>
    <xdr:to>
      <xdr:col>10</xdr:col>
      <xdr:colOff>119802</xdr:colOff>
      <xdr:row>5</xdr:row>
      <xdr:rowOff>384385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xmlns="" id="{434B6C49-8F46-4A5B-A62D-CA8B709F068A}"/>
            </a:ext>
          </a:extLst>
        </xdr:cNvPr>
        <xdr:cNvSpPr txBox="1"/>
      </xdr:nvSpPr>
      <xdr:spPr>
        <a:xfrm>
          <a:off x="9764183" y="482811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11</xdr:col>
      <xdr:colOff>74083</xdr:colOff>
      <xdr:row>5</xdr:row>
      <xdr:rowOff>338666</xdr:rowOff>
    </xdr:from>
    <xdr:to>
      <xdr:col>11</xdr:col>
      <xdr:colOff>119802</xdr:colOff>
      <xdr:row>5</xdr:row>
      <xdr:rowOff>384385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xmlns="" id="{776625BB-1BE3-4CDD-BC11-919DE2886101}"/>
            </a:ext>
          </a:extLst>
        </xdr:cNvPr>
        <xdr:cNvSpPr txBox="1"/>
      </xdr:nvSpPr>
      <xdr:spPr>
        <a:xfrm>
          <a:off x="10507133" y="482811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7</xdr:col>
      <xdr:colOff>74083</xdr:colOff>
      <xdr:row>17</xdr:row>
      <xdr:rowOff>338666</xdr:rowOff>
    </xdr:from>
    <xdr:to>
      <xdr:col>7</xdr:col>
      <xdr:colOff>119802</xdr:colOff>
      <xdr:row>17</xdr:row>
      <xdr:rowOff>384385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3DDCA3CB-6362-47B5-AD73-77CE7D26F4C0}"/>
            </a:ext>
          </a:extLst>
        </xdr:cNvPr>
        <xdr:cNvSpPr txBox="1"/>
      </xdr:nvSpPr>
      <xdr:spPr>
        <a:xfrm>
          <a:off x="5617633" y="2167466"/>
          <a:ext cx="45719" cy="76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8</xdr:col>
      <xdr:colOff>74083</xdr:colOff>
      <xdr:row>17</xdr:row>
      <xdr:rowOff>338666</xdr:rowOff>
    </xdr:from>
    <xdr:to>
      <xdr:col>8</xdr:col>
      <xdr:colOff>119802</xdr:colOff>
      <xdr:row>17</xdr:row>
      <xdr:rowOff>384385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94D72927-F22F-4068-B0D0-7CF6F858768B}"/>
            </a:ext>
          </a:extLst>
        </xdr:cNvPr>
        <xdr:cNvSpPr txBox="1"/>
      </xdr:nvSpPr>
      <xdr:spPr>
        <a:xfrm>
          <a:off x="6379633" y="2167466"/>
          <a:ext cx="45719" cy="76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74083</xdr:colOff>
      <xdr:row>17</xdr:row>
      <xdr:rowOff>338666</xdr:rowOff>
    </xdr:from>
    <xdr:to>
      <xdr:col>6</xdr:col>
      <xdr:colOff>119802</xdr:colOff>
      <xdr:row>17</xdr:row>
      <xdr:rowOff>384385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EFF2C848-98FB-4B10-AF8F-158DF01D5861}"/>
            </a:ext>
          </a:extLst>
        </xdr:cNvPr>
        <xdr:cNvSpPr txBox="1"/>
      </xdr:nvSpPr>
      <xdr:spPr>
        <a:xfrm>
          <a:off x="4855633" y="2167466"/>
          <a:ext cx="45719" cy="76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74083</xdr:colOff>
      <xdr:row>17</xdr:row>
      <xdr:rowOff>338666</xdr:rowOff>
    </xdr:from>
    <xdr:to>
      <xdr:col>9</xdr:col>
      <xdr:colOff>119802</xdr:colOff>
      <xdr:row>17</xdr:row>
      <xdr:rowOff>384385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E846DEA3-9971-4BF3-9A19-B90E2649B584}"/>
            </a:ext>
          </a:extLst>
        </xdr:cNvPr>
        <xdr:cNvSpPr txBox="1"/>
      </xdr:nvSpPr>
      <xdr:spPr>
        <a:xfrm>
          <a:off x="7141633" y="2167466"/>
          <a:ext cx="45719" cy="76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10</xdr:col>
      <xdr:colOff>74083</xdr:colOff>
      <xdr:row>17</xdr:row>
      <xdr:rowOff>338666</xdr:rowOff>
    </xdr:from>
    <xdr:to>
      <xdr:col>10</xdr:col>
      <xdr:colOff>119802</xdr:colOff>
      <xdr:row>17</xdr:row>
      <xdr:rowOff>384385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434B6C49-8F46-4A5B-A62D-CA8B709F068A}"/>
            </a:ext>
          </a:extLst>
        </xdr:cNvPr>
        <xdr:cNvSpPr txBox="1"/>
      </xdr:nvSpPr>
      <xdr:spPr>
        <a:xfrm>
          <a:off x="7903633" y="2167466"/>
          <a:ext cx="45719" cy="76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11</xdr:col>
      <xdr:colOff>74083</xdr:colOff>
      <xdr:row>17</xdr:row>
      <xdr:rowOff>338666</xdr:rowOff>
    </xdr:from>
    <xdr:to>
      <xdr:col>11</xdr:col>
      <xdr:colOff>119802</xdr:colOff>
      <xdr:row>17</xdr:row>
      <xdr:rowOff>384385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776625BB-1BE3-4CDD-BC11-919DE2886101}"/>
            </a:ext>
          </a:extLst>
        </xdr:cNvPr>
        <xdr:cNvSpPr txBox="1"/>
      </xdr:nvSpPr>
      <xdr:spPr>
        <a:xfrm>
          <a:off x="8665633" y="2167466"/>
          <a:ext cx="45719" cy="76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topLeftCell="A2" workbookViewId="0">
      <selection activeCell="D25" sqref="D25"/>
    </sheetView>
  </sheetViews>
  <sheetFormatPr baseColWidth="10" defaultRowHeight="15" x14ac:dyDescent="0.25"/>
  <cols>
    <col min="4" max="4" width="14.5703125" bestFit="1" customWidth="1"/>
    <col min="13" max="13" width="8.42578125" customWidth="1"/>
    <col min="14" max="14" width="22.140625" customWidth="1"/>
    <col min="15" max="15" width="22.140625" style="23" customWidth="1"/>
    <col min="16" max="16" width="11.42578125" style="23"/>
  </cols>
  <sheetData>
    <row r="1" spans="1:15" x14ac:dyDescent="0.25">
      <c r="D1">
        <v>2017</v>
      </c>
      <c r="E1">
        <v>2018</v>
      </c>
      <c r="F1">
        <v>2019</v>
      </c>
      <c r="G1">
        <v>2020</v>
      </c>
      <c r="H1">
        <v>2021</v>
      </c>
      <c r="I1">
        <v>2022</v>
      </c>
      <c r="J1">
        <v>2023</v>
      </c>
      <c r="K1">
        <v>2024</v>
      </c>
      <c r="L1">
        <v>2025</v>
      </c>
      <c r="O1" s="25" t="s">
        <v>12</v>
      </c>
    </row>
    <row r="2" spans="1:15" ht="60" x14ac:dyDescent="0.25">
      <c r="A2" s="1" t="s">
        <v>0</v>
      </c>
      <c r="B2" s="2"/>
      <c r="C2" s="2"/>
      <c r="D2" s="24">
        <f>HLOOKUP(D$1,Références!$B$1:$J$2,2,0)*$O$2</f>
        <v>9.6000000000000014</v>
      </c>
      <c r="E2" s="24">
        <f>HLOOKUP(E$1,Références!$B$1:$J$2,2,0)*$O$2</f>
        <v>10.4</v>
      </c>
      <c r="F2" s="24">
        <f>HLOOKUP(F$1,Références!$B$1:$J$2,2,0)*$O$2</f>
        <v>11.200000000000001</v>
      </c>
      <c r="G2" s="24">
        <f>HLOOKUP(G$1,Références!$B$1:$J$2,2,0)*$O$2</f>
        <v>12</v>
      </c>
      <c r="H2" s="24">
        <f>HLOOKUP(H$1,Références!$B$1:$J$2,2,0)*$O$2</f>
        <v>12.8</v>
      </c>
      <c r="I2" s="24">
        <f>HLOOKUP(I$1,Références!$B$1:$J$2,2,0)*$O$2</f>
        <v>13.600000000000001</v>
      </c>
      <c r="J2" s="24">
        <f>HLOOKUP(J$1,Références!$B$1:$J$2,2,0)*$O$2</f>
        <v>14.4</v>
      </c>
      <c r="K2" s="24">
        <f>HLOOKUP(K$1,Références!$B$1:$J$2,2,0)*$O$2</f>
        <v>15.200000000000001</v>
      </c>
      <c r="L2" s="24">
        <f>HLOOKUP(L$1,Références!$B$1:$J$2,2,0)*$O$2</f>
        <v>16</v>
      </c>
      <c r="N2" s="21" t="s">
        <v>10</v>
      </c>
      <c r="O2" s="26">
        <v>0.8</v>
      </c>
    </row>
    <row r="3" spans="1:15" ht="45" x14ac:dyDescent="0.25">
      <c r="A3" s="6"/>
      <c r="B3" s="7" t="s">
        <v>1</v>
      </c>
      <c r="C3" s="7"/>
      <c r="D3" s="8"/>
      <c r="E3" s="9">
        <f>(E2/D2)-1</f>
        <v>8.3333333333333259E-2</v>
      </c>
      <c r="F3" s="10">
        <f t="shared" ref="F3:L3" si="0">(F2/E2)-1</f>
        <v>7.6923076923077094E-2</v>
      </c>
      <c r="G3" s="11">
        <f t="shared" si="0"/>
        <v>7.1428571428571397E-2</v>
      </c>
      <c r="H3" s="9">
        <f t="shared" si="0"/>
        <v>6.6666666666666652E-2</v>
      </c>
      <c r="I3" s="9">
        <f t="shared" si="0"/>
        <v>6.25E-2</v>
      </c>
      <c r="J3" s="9">
        <f t="shared" si="0"/>
        <v>5.8823529411764719E-2</v>
      </c>
      <c r="K3" s="9">
        <f t="shared" si="0"/>
        <v>5.555555555555558E-2</v>
      </c>
      <c r="L3" s="9">
        <f t="shared" si="0"/>
        <v>5.2631578947368363E-2</v>
      </c>
      <c r="N3" s="20" t="s">
        <v>8</v>
      </c>
      <c r="O3" s="27"/>
    </row>
    <row r="4" spans="1:15" ht="18.75" x14ac:dyDescent="0.25">
      <c r="A4" s="12">
        <v>74</v>
      </c>
      <c r="B4" s="13" t="s">
        <v>2</v>
      </c>
      <c r="C4" s="13"/>
      <c r="D4" s="14">
        <v>3</v>
      </c>
      <c r="E4" s="14">
        <v>3</v>
      </c>
      <c r="F4" s="15">
        <v>3</v>
      </c>
      <c r="G4" s="16">
        <v>3</v>
      </c>
      <c r="H4" s="16">
        <v>3</v>
      </c>
      <c r="I4" s="16">
        <v>3</v>
      </c>
      <c r="J4" s="16">
        <v>3</v>
      </c>
      <c r="K4" s="16">
        <v>3</v>
      </c>
      <c r="L4" s="16">
        <v>3</v>
      </c>
      <c r="N4" s="22"/>
      <c r="O4" s="27"/>
    </row>
    <row r="5" spans="1:15" ht="18.75" x14ac:dyDescent="0.25">
      <c r="A5" s="12">
        <v>72</v>
      </c>
      <c r="B5" s="13" t="s">
        <v>3</v>
      </c>
      <c r="C5" s="13"/>
      <c r="D5" s="14">
        <v>1</v>
      </c>
      <c r="E5" s="14">
        <v>1</v>
      </c>
      <c r="F5" s="15">
        <v>1</v>
      </c>
      <c r="G5" s="16">
        <v>1</v>
      </c>
      <c r="H5" s="14">
        <v>1</v>
      </c>
      <c r="I5" s="14">
        <v>1</v>
      </c>
      <c r="J5" s="14">
        <v>1</v>
      </c>
      <c r="K5" s="14">
        <v>1</v>
      </c>
      <c r="L5" s="14">
        <v>1</v>
      </c>
      <c r="O5" s="27"/>
    </row>
    <row r="6" spans="1:15" ht="18.75" x14ac:dyDescent="0.25">
      <c r="A6" s="1" t="s">
        <v>4</v>
      </c>
      <c r="B6" s="2"/>
      <c r="C6" s="2"/>
      <c r="D6" s="3">
        <f>D2+D4+D5</f>
        <v>13.600000000000001</v>
      </c>
      <c r="E6" s="3">
        <f t="shared" ref="E6:L6" si="1">E2+E4+E5</f>
        <v>14.4</v>
      </c>
      <c r="F6" s="4">
        <f t="shared" si="1"/>
        <v>15.200000000000001</v>
      </c>
      <c r="G6" s="5">
        <f>G2+G4+G5</f>
        <v>16</v>
      </c>
      <c r="H6" s="3">
        <f t="shared" si="1"/>
        <v>16.8</v>
      </c>
      <c r="I6" s="3">
        <f t="shared" si="1"/>
        <v>17.600000000000001</v>
      </c>
      <c r="J6" s="3">
        <f t="shared" si="1"/>
        <v>18.399999999999999</v>
      </c>
      <c r="K6" s="3">
        <f t="shared" si="1"/>
        <v>19.200000000000003</v>
      </c>
      <c r="L6" s="3">
        <f t="shared" si="1"/>
        <v>20</v>
      </c>
      <c r="O6" s="27"/>
    </row>
    <row r="7" spans="1:15" ht="15.75" x14ac:dyDescent="0.25">
      <c r="A7" s="6"/>
      <c r="B7" s="7" t="s">
        <v>1</v>
      </c>
      <c r="C7" s="7"/>
      <c r="D7" s="8"/>
      <c r="E7" s="9">
        <f>(E6/D6)-1</f>
        <v>5.8823529411764719E-2</v>
      </c>
      <c r="F7" s="10">
        <f t="shared" ref="F7:L7" si="2">(F6/E6)-1</f>
        <v>5.555555555555558E-2</v>
      </c>
      <c r="G7" s="11">
        <f t="shared" si="2"/>
        <v>5.2631578947368363E-2</v>
      </c>
      <c r="H7" s="9">
        <f t="shared" si="2"/>
        <v>5.0000000000000044E-2</v>
      </c>
      <c r="I7" s="9">
        <f t="shared" si="2"/>
        <v>4.7619047619047672E-2</v>
      </c>
      <c r="J7" s="9">
        <f t="shared" si="2"/>
        <v>4.5454545454545192E-2</v>
      </c>
      <c r="K7" s="9">
        <f t="shared" si="2"/>
        <v>4.347826086956541E-2</v>
      </c>
      <c r="L7" s="9">
        <f t="shared" si="2"/>
        <v>4.1666666666666519E-2</v>
      </c>
      <c r="O7" s="27"/>
    </row>
    <row r="8" spans="1:15" ht="18.75" x14ac:dyDescent="0.25">
      <c r="A8" s="12" t="s">
        <v>5</v>
      </c>
      <c r="B8" s="13" t="s">
        <v>6</v>
      </c>
      <c r="C8" s="13"/>
      <c r="D8" s="14">
        <v>9</v>
      </c>
      <c r="E8" s="14">
        <v>9</v>
      </c>
      <c r="F8" s="15">
        <v>9</v>
      </c>
      <c r="G8" s="16">
        <v>9</v>
      </c>
      <c r="H8" s="14">
        <v>9</v>
      </c>
      <c r="I8" s="14">
        <v>9</v>
      </c>
      <c r="J8" s="14">
        <v>9</v>
      </c>
      <c r="K8" s="14">
        <v>9</v>
      </c>
      <c r="L8" s="14">
        <v>9</v>
      </c>
      <c r="O8" s="27"/>
    </row>
    <row r="9" spans="1:15" ht="18.75" x14ac:dyDescent="0.25">
      <c r="A9" s="1" t="s">
        <v>7</v>
      </c>
      <c r="B9" s="2"/>
      <c r="C9" s="2"/>
      <c r="D9" s="17">
        <f t="shared" ref="D9:L9" si="3">+D6-D8</f>
        <v>4.6000000000000014</v>
      </c>
      <c r="E9" s="3">
        <f t="shared" si="3"/>
        <v>5.4</v>
      </c>
      <c r="F9" s="4">
        <f t="shared" si="3"/>
        <v>6.2000000000000011</v>
      </c>
      <c r="G9" s="18">
        <f t="shared" si="3"/>
        <v>7</v>
      </c>
      <c r="H9" s="19">
        <f t="shared" si="3"/>
        <v>7.8000000000000007</v>
      </c>
      <c r="I9" s="19">
        <f t="shared" si="3"/>
        <v>8.6000000000000014</v>
      </c>
      <c r="J9" s="19">
        <f t="shared" si="3"/>
        <v>9.3999999999999986</v>
      </c>
      <c r="K9" s="19">
        <f t="shared" si="3"/>
        <v>10.200000000000003</v>
      </c>
      <c r="L9" s="19">
        <f t="shared" si="3"/>
        <v>11</v>
      </c>
      <c r="O9" s="27"/>
    </row>
    <row r="10" spans="1:15" x14ac:dyDescent="0.25">
      <c r="O10" s="27"/>
    </row>
    <row r="11" spans="1:15" x14ac:dyDescent="0.25">
      <c r="O11" s="27"/>
    </row>
    <row r="12" spans="1:15" x14ac:dyDescent="0.25">
      <c r="O12" s="27"/>
    </row>
    <row r="13" spans="1:15" x14ac:dyDescent="0.25">
      <c r="D13">
        <v>2017</v>
      </c>
      <c r="E13">
        <v>2018</v>
      </c>
      <c r="F13">
        <v>2019</v>
      </c>
      <c r="G13">
        <v>2020</v>
      </c>
      <c r="H13">
        <v>2021</v>
      </c>
      <c r="I13">
        <v>2022</v>
      </c>
      <c r="J13">
        <v>2023</v>
      </c>
      <c r="K13">
        <v>2024</v>
      </c>
      <c r="L13">
        <v>2025</v>
      </c>
      <c r="O13" s="25" t="s">
        <v>13</v>
      </c>
    </row>
    <row r="14" spans="1:15" ht="60" x14ac:dyDescent="0.25">
      <c r="A14" s="1" t="s">
        <v>0</v>
      </c>
      <c r="B14" s="2"/>
      <c r="C14" s="2"/>
      <c r="D14" s="24">
        <f>HLOOKUP(D$13,Références!$B$1:$J$3,IF($O$14="OUI",3,2),0)</f>
        <v>9.6000000000000014</v>
      </c>
      <c r="E14" s="24">
        <f>HLOOKUP(E$13,Références!$B$1:$J$3,IF($O$14="OUI",3,2),0)</f>
        <v>10.4</v>
      </c>
      <c r="F14" s="24">
        <f>HLOOKUP(F$13,Références!$B$1:$J$3,IF($O$14="OUI",3,2),0)</f>
        <v>11.200000000000001</v>
      </c>
      <c r="G14" s="24">
        <f>HLOOKUP(G$13,Références!$B$1:$J$3,IF($O$14="OUI",3,2),0)</f>
        <v>12</v>
      </c>
      <c r="H14" s="24">
        <f>HLOOKUP(H$13,Références!$B$1:$J$3,IF($O$14="OUI",3,2),0)</f>
        <v>12.8</v>
      </c>
      <c r="I14" s="24">
        <f>HLOOKUP(I$13,Références!$B$1:$J$3,IF($O$14="OUI",3,2),0)</f>
        <v>13.600000000000001</v>
      </c>
      <c r="J14" s="24">
        <f>HLOOKUP(J$13,Références!$B$1:$J$3,IF($O$14="OUI",3,2),0)</f>
        <v>14.4</v>
      </c>
      <c r="K14" s="24">
        <f>HLOOKUP(K$13,Références!$B$1:$J$3,IF($O$14="OUI",3,2),0)</f>
        <v>15.200000000000001</v>
      </c>
      <c r="L14" s="24">
        <f>HLOOKUP(L$13,Références!$B$1:$J$3,IF($O$14="OUI",3,2),0)</f>
        <v>16</v>
      </c>
      <c r="N14" s="21" t="s">
        <v>10</v>
      </c>
      <c r="O14" s="26" t="s">
        <v>9</v>
      </c>
    </row>
    <row r="15" spans="1:15" ht="45" x14ac:dyDescent="0.25">
      <c r="A15" s="6"/>
      <c r="B15" s="7" t="s">
        <v>1</v>
      </c>
      <c r="C15" s="7"/>
      <c r="D15" s="8"/>
      <c r="E15" s="9">
        <f>(E14/D14)-1</f>
        <v>8.3333333333333259E-2</v>
      </c>
      <c r="F15" s="10">
        <f t="shared" ref="F15" si="4">(F14/E14)-1</f>
        <v>7.6923076923077094E-2</v>
      </c>
      <c r="G15" s="11">
        <f t="shared" ref="G15" si="5">(G14/F14)-1</f>
        <v>7.1428571428571397E-2</v>
      </c>
      <c r="H15" s="9">
        <f t="shared" ref="H15" si="6">(H14/G14)-1</f>
        <v>6.6666666666666652E-2</v>
      </c>
      <c r="I15" s="9">
        <f t="shared" ref="I15" si="7">(I14/H14)-1</f>
        <v>6.25E-2</v>
      </c>
      <c r="J15" s="9">
        <f t="shared" ref="J15" si="8">(J14/I14)-1</f>
        <v>5.8823529411764719E-2</v>
      </c>
      <c r="K15" s="9">
        <f t="shared" ref="K15" si="9">(K14/J14)-1</f>
        <v>5.555555555555558E-2</v>
      </c>
      <c r="L15" s="9">
        <f t="shared" ref="L15" si="10">(L14/K14)-1</f>
        <v>5.2631578947368363E-2</v>
      </c>
      <c r="N15" s="20" t="s">
        <v>8</v>
      </c>
      <c r="O15" s="27"/>
    </row>
    <row r="16" spans="1:15" ht="18.75" x14ac:dyDescent="0.25">
      <c r="A16" s="12">
        <v>74</v>
      </c>
      <c r="B16" s="13" t="s">
        <v>2</v>
      </c>
      <c r="C16" s="13"/>
      <c r="D16" s="14">
        <v>3</v>
      </c>
      <c r="E16" s="14">
        <v>3</v>
      </c>
      <c r="F16" s="15">
        <v>3</v>
      </c>
      <c r="G16" s="16">
        <v>3</v>
      </c>
      <c r="H16" s="16">
        <v>3</v>
      </c>
      <c r="I16" s="16">
        <v>3</v>
      </c>
      <c r="J16" s="16">
        <v>3</v>
      </c>
      <c r="K16" s="16">
        <v>3</v>
      </c>
      <c r="L16" s="16">
        <v>3</v>
      </c>
      <c r="N16" s="22"/>
      <c r="O16" s="27"/>
    </row>
    <row r="17" spans="1:12" ht="18.75" x14ac:dyDescent="0.25">
      <c r="A17" s="12">
        <v>72</v>
      </c>
      <c r="B17" s="13" t="s">
        <v>3</v>
      </c>
      <c r="C17" s="13"/>
      <c r="D17" s="14">
        <v>1</v>
      </c>
      <c r="E17" s="14">
        <v>1</v>
      </c>
      <c r="F17" s="15">
        <v>1</v>
      </c>
      <c r="G17" s="16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</row>
    <row r="18" spans="1:12" ht="18.75" x14ac:dyDescent="0.25">
      <c r="A18" s="1" t="s">
        <v>4</v>
      </c>
      <c r="B18" s="2"/>
      <c r="C18" s="2"/>
      <c r="D18" s="3">
        <f>D14+D16+D17</f>
        <v>13.600000000000001</v>
      </c>
      <c r="E18" s="3">
        <f t="shared" ref="E18:L18" si="11">E14+E16+E17</f>
        <v>14.4</v>
      </c>
      <c r="F18" s="4">
        <f t="shared" si="11"/>
        <v>15.200000000000001</v>
      </c>
      <c r="G18" s="5">
        <f>G14+G16+G17</f>
        <v>16</v>
      </c>
      <c r="H18" s="3">
        <f t="shared" ref="H18:O18" si="12">H14+H16+H17</f>
        <v>16.8</v>
      </c>
      <c r="I18" s="3">
        <f t="shared" si="12"/>
        <v>17.600000000000001</v>
      </c>
      <c r="J18" s="3">
        <f t="shared" si="12"/>
        <v>18.399999999999999</v>
      </c>
      <c r="K18" s="3">
        <f t="shared" si="12"/>
        <v>19.200000000000003</v>
      </c>
      <c r="L18" s="3">
        <f t="shared" si="12"/>
        <v>20</v>
      </c>
    </row>
    <row r="19" spans="1:12" ht="15.75" x14ac:dyDescent="0.25">
      <c r="A19" s="6"/>
      <c r="B19" s="7" t="s">
        <v>1</v>
      </c>
      <c r="C19" s="7"/>
      <c r="D19" s="8"/>
      <c r="E19" s="9">
        <f>(E18/D18)-1</f>
        <v>5.8823529411764719E-2</v>
      </c>
      <c r="F19" s="10">
        <f t="shared" ref="F19" si="13">(F18/E18)-1</f>
        <v>5.555555555555558E-2</v>
      </c>
      <c r="G19" s="11">
        <f t="shared" ref="G19" si="14">(G18/F18)-1</f>
        <v>5.2631578947368363E-2</v>
      </c>
      <c r="H19" s="9">
        <f t="shared" ref="H19" si="15">(H18/G18)-1</f>
        <v>5.0000000000000044E-2</v>
      </c>
      <c r="I19" s="9">
        <f t="shared" ref="I19" si="16">(I18/H18)-1</f>
        <v>4.7619047619047672E-2</v>
      </c>
      <c r="J19" s="9">
        <f t="shared" ref="J19" si="17">(J18/I18)-1</f>
        <v>4.5454545454545192E-2</v>
      </c>
      <c r="K19" s="9">
        <f t="shared" ref="K19" si="18">(K18/J18)-1</f>
        <v>4.347826086956541E-2</v>
      </c>
      <c r="L19" s="9">
        <f t="shared" ref="L19" si="19">(L18/K18)-1</f>
        <v>4.1666666666666519E-2</v>
      </c>
    </row>
    <row r="20" spans="1:12" ht="18.75" x14ac:dyDescent="0.25">
      <c r="A20" s="12" t="s">
        <v>5</v>
      </c>
      <c r="B20" s="13" t="s">
        <v>6</v>
      </c>
      <c r="C20" s="13"/>
      <c r="D20" s="14">
        <v>9</v>
      </c>
      <c r="E20" s="14">
        <v>9</v>
      </c>
      <c r="F20" s="15">
        <v>9</v>
      </c>
      <c r="G20" s="16">
        <v>9</v>
      </c>
      <c r="H20" s="14">
        <v>9</v>
      </c>
      <c r="I20" s="14">
        <v>9</v>
      </c>
      <c r="J20" s="14">
        <v>9</v>
      </c>
      <c r="K20" s="14">
        <v>9</v>
      </c>
      <c r="L20" s="14">
        <v>9</v>
      </c>
    </row>
    <row r="21" spans="1:12" ht="18.75" x14ac:dyDescent="0.25">
      <c r="A21" s="1" t="s">
        <v>7</v>
      </c>
      <c r="B21" s="2"/>
      <c r="C21" s="2"/>
      <c r="D21" s="17">
        <f t="shared" ref="D21:L21" si="20">+D18-D20</f>
        <v>4.6000000000000014</v>
      </c>
      <c r="E21" s="3">
        <f t="shared" si="20"/>
        <v>5.4</v>
      </c>
      <c r="F21" s="4">
        <f t="shared" si="20"/>
        <v>6.2000000000000011</v>
      </c>
      <c r="G21" s="18">
        <f t="shared" si="20"/>
        <v>7</v>
      </c>
      <c r="H21" s="19">
        <f t="shared" si="20"/>
        <v>7.8000000000000007</v>
      </c>
      <c r="I21" s="19">
        <f t="shared" si="20"/>
        <v>8.6000000000000014</v>
      </c>
      <c r="J21" s="19">
        <f t="shared" si="20"/>
        <v>9.3999999999999986</v>
      </c>
      <c r="K21" s="19">
        <f t="shared" si="20"/>
        <v>10.200000000000003</v>
      </c>
      <c r="L21" s="19">
        <f t="shared" si="20"/>
        <v>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J3"/>
  <sheetViews>
    <sheetView workbookViewId="0">
      <selection activeCell="G31" sqref="G31"/>
    </sheetView>
  </sheetViews>
  <sheetFormatPr baseColWidth="10" defaultRowHeight="15" x14ac:dyDescent="0.25"/>
  <cols>
    <col min="1" max="1" width="37.42578125" style="28" customWidth="1"/>
    <col min="2" max="10" width="11.42578125" style="27"/>
    <col min="11" max="16384" width="11.42578125" style="28"/>
  </cols>
  <sheetData>
    <row r="1" spans="1:10" x14ac:dyDescent="0.25">
      <c r="B1" s="27">
        <v>2017</v>
      </c>
      <c r="C1" s="27">
        <v>2018</v>
      </c>
      <c r="D1" s="27">
        <v>2019</v>
      </c>
      <c r="E1" s="27">
        <v>2020</v>
      </c>
      <c r="F1" s="27">
        <v>2021</v>
      </c>
      <c r="G1" s="27">
        <v>2022</v>
      </c>
      <c r="H1" s="27">
        <v>2023</v>
      </c>
      <c r="I1" s="27">
        <v>2024</v>
      </c>
      <c r="J1" s="27">
        <v>2025</v>
      </c>
    </row>
    <row r="2" spans="1:10" x14ac:dyDescent="0.25">
      <c r="A2" s="28" t="s">
        <v>11</v>
      </c>
      <c r="B2" s="27">
        <v>12</v>
      </c>
      <c r="C2" s="27">
        <v>13</v>
      </c>
      <c r="D2" s="27">
        <v>14</v>
      </c>
      <c r="E2" s="27">
        <v>15</v>
      </c>
      <c r="F2" s="27">
        <v>16</v>
      </c>
      <c r="G2" s="27">
        <v>17</v>
      </c>
      <c r="H2" s="27">
        <v>18</v>
      </c>
      <c r="I2" s="27">
        <v>19</v>
      </c>
      <c r="J2" s="27">
        <v>20</v>
      </c>
    </row>
    <row r="3" spans="1:10" x14ac:dyDescent="0.25">
      <c r="A3" s="28" t="s">
        <v>14</v>
      </c>
      <c r="B3" s="27">
        <v>9.6000000000000014</v>
      </c>
      <c r="C3" s="27">
        <v>10.4</v>
      </c>
      <c r="D3" s="27">
        <v>11.200000000000001</v>
      </c>
      <c r="E3" s="27">
        <v>12</v>
      </c>
      <c r="F3" s="27">
        <v>12.8</v>
      </c>
      <c r="G3" s="27">
        <v>13.600000000000001</v>
      </c>
      <c r="H3" s="27">
        <v>14.4</v>
      </c>
      <c r="I3" s="27">
        <v>15.200000000000001</v>
      </c>
      <c r="J3" s="27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Références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</dc:creator>
  <cp:lastModifiedBy>Inconnu</cp:lastModifiedBy>
  <dcterms:created xsi:type="dcterms:W3CDTF">2019-11-04T11:31:13Z</dcterms:created>
  <dcterms:modified xsi:type="dcterms:W3CDTF">2019-11-04T12:50:50Z</dcterms:modified>
</cp:coreProperties>
</file>