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vbaProject.bin" ContentType="application/vnd.ms-office.vbaProject"/>
  <Override PartName="/xl/drawings/drawing13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worksheets/sheet1.xml" ContentType="application/vnd.openxmlformats-officedocument.spreadsheetml.worksheet+xml"/>
  <Override PartName="/xl/drawings/drawing12.xml" ContentType="application/vnd.openxmlformats-officedocument.drawing+xml"/>
  <Override PartName="/xl/drawings/drawing11.xml" ContentType="application/vnd.openxmlformats-officedocument.drawing+xml"/>
  <Override PartName="/xl/drawings/drawing8.xml" ContentType="application/vnd.openxmlformats-officedocument.drawing+xml"/>
  <Override PartName="/xl/drawings/drawing5.xml" ContentType="application/vnd.openxmlformats-officedocument.drawing+xml"/>
  <Override PartName="/xl/drawings/drawing1.xml" ContentType="application/vnd.openxmlformats-officedocument.drawing+xml"/>
  <Override PartName="/xl/styles.xml" ContentType="application/vnd.openxmlformats-officedocument.spreadsheetml.styles+xml"/>
  <Override PartName="/xl/theme/theme1.xml" ContentType="application/vnd.openxmlformats-officedocument.theme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6.xml" ContentType="application/vnd.openxmlformats-officedocument.drawing+xml"/>
  <Override PartName="/xl/sharedStrings.xml" ContentType="application/vnd.openxmlformats-officedocument.spreadsheetml.sharedStrings+xml"/>
  <Override PartName="/xl/worksheets/sheet14.xml" ContentType="application/vnd.openxmlformats-officedocument.spreadsheetml.worksheet+xml"/>
  <Override PartName="/xl/worksheets/sheet7.xml" ContentType="application/vnd.openxmlformats-officedocument.spreadsheetml.worksheet+xml"/>
  <Override PartName="/xl/worksheets/sheet10.xml" ContentType="application/vnd.openxmlformats-officedocument.spreadsheetml.worksheet+xml"/>
  <Override PartName="/xl/worksheets/sheet9.xml" ContentType="application/vnd.openxmlformats-officedocument.spreadsheetml.worksheet+xml"/>
  <Override PartName="/xl/drawings/drawing7.xml" ContentType="application/vnd.openxmlformats-officedocument.drawing+xml"/>
  <Override PartName="/xl/worksheets/sheet11.xml" ContentType="application/vnd.openxmlformats-officedocument.spreadsheetml.worksheet+xml"/>
  <Override PartName="/xl/worksheets/sheet8.xml" ContentType="application/vnd.openxmlformats-officedocument.spreadsheetml.worksheet+xml"/>
  <Override PartName="/xl/worksheets/sheet6.xml" ContentType="application/vnd.openxmlformats-officedocument.spreadsheetml.worksheet+xml"/>
  <Override PartName="/xl/worksheets/sheet13.xml" ContentType="application/vnd.openxmlformats-officedocument.spreadsheetml.worksheet+xml"/>
  <Override PartName="/xl/worksheets/sheet5.xml" ContentType="application/vnd.openxmlformats-officedocument.spreadsheetml.worksheet+xml"/>
  <Override PartName="/xl/worksheets/sheet12.xml" ContentType="application/vnd.openxmlformats-officedocument.spreadsheetml.worksheet+xml"/>
  <Override PartName="/xl/comments1.xml" ContentType="application/vnd.openxmlformats-officedocument.spreadsheetml.comments+xml"/>
  <Override PartName="/xl/activeX/activeX1.bin" ContentType="application/vnd.ms-office.activeX"/>
  <Override PartName="/xl/externalLinks/externalLink1.xml" ContentType="application/vnd.openxmlformats-officedocument.spreadsheetml.externalLink+xml"/>
  <Override PartName="/xl/activeX/activeX1.xml" ContentType="application/vnd.ms-office.activeX+xml"/>
  <Override PartName="/xl/activeX/activeX3.xml" ContentType="application/vnd.ms-office.activeX+xml"/>
  <Override PartName="/xl/activeX/activeX2.xml" ContentType="application/vnd.ms-office.activeX+xml"/>
  <Override PartName="/xl/activeX/activeX10.bin" ContentType="application/vnd.ms-office.activeX"/>
  <Override PartName="/xl/activeX/activeX6.bin" ContentType="application/vnd.ms-office.activeX"/>
  <Override PartName="/xl/activeX/activeX6.xml" ContentType="application/vnd.ms-office.activeX+xml"/>
  <Override PartName="/xl/activeX/activeX11.xml" ContentType="application/vnd.ms-office.activeX+xml"/>
  <Override PartName="/xl/activeX/activeX11.bin" ContentType="application/vnd.ms-office.activeX"/>
  <Override PartName="/xl/activeX/activeX10.xml" ContentType="application/vnd.ms-office.activeX+xml"/>
  <Override PartName="/xl/activeX/activeX8.xml" ContentType="application/vnd.ms-office.activeX+xml"/>
  <Override PartName="/xl/activeX/activeX8.bin" ContentType="application/vnd.ms-office.activeX"/>
  <Override PartName="/xl/activeX/activeX7.bin" ContentType="application/vnd.ms-office.activeX"/>
  <Override PartName="/xl/activeX/activeX7.xml" ContentType="application/vnd.ms-office.activeX+xml"/>
  <Override PartName="/xl/activeX/activeX9.xml" ContentType="application/vnd.ms-office.activeX+xml"/>
  <Override PartName="/xl/activeX/activeX9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activeX/activeX4.bin" ContentType="application/vnd.ms-office.activeX"/>
  <Override PartName="/xl/activeX/activeX4.xml" ContentType="application/vnd.ms-office.activeX+xml"/>
  <Override PartName="/xl/activeX/activeX3.bin" ContentType="application/vnd.ms-office.activeX"/>
  <Override PartName="/xl/activeX/activeX2.bin" ContentType="application/vnd.ms-office.activeX"/>
  <Override PartName="/docProps/app.xml" ContentType="application/vnd.openxmlformats-officedocument.extended-properties+xml"/>
  <Override PartName="/docProps/core.xml" ContentType="application/vnd.openxmlformats-package.core-properties+xml"/>
  <Override PartName="/xl/activeX/activeX5.bin" ContentType="application/vnd.ms-office.activeX"/>
  <Override PartName="/xl/activeX/activeX5.xml" ContentType="application/vnd.ms-office.activeX+xml"/>
  <Override PartName="/xl/activeX/activeX13.xml" ContentType="application/vnd.ms-office.activeX+xml"/>
  <Override PartName="/xl/activeX/activeX13.bin" ContentType="application/vnd.ms-office.activeX"/>
  <Override PartName="/xl/calcChain.xml" ContentType="application/vnd.openxmlformats-officedocument.spreadsheetml.calcChain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LocalData\AV00146\Desktop\"/>
    </mc:Choice>
  </mc:AlternateContent>
  <bookViews>
    <workbookView xWindow="0" yWindow="0" windowWidth="14370" windowHeight="7260" firstSheet="6" activeTab="9"/>
  </bookViews>
  <sheets>
    <sheet name="Formulaire" sheetId="5" r:id="rId1"/>
    <sheet name="Programmation" sheetId="4" r:id="rId2"/>
    <sheet name="JANVIER" sheetId="6" r:id="rId3"/>
    <sheet name="FEVRIER" sheetId="8" r:id="rId4"/>
    <sheet name="MARS" sheetId="9" r:id="rId5"/>
    <sheet name="AVRIL" sheetId="10" r:id="rId6"/>
    <sheet name="MAI" sheetId="11" r:id="rId7"/>
    <sheet name="JUIN" sheetId="12" r:id="rId8"/>
    <sheet name="JUILLET" sheetId="13" r:id="rId9"/>
    <sheet name="AOUT" sheetId="14" r:id="rId10"/>
    <sheet name="SEPTEMBRE" sheetId="15" r:id="rId11"/>
    <sheet name="OCTOBRE" sheetId="16" r:id="rId12"/>
    <sheet name="NOVEMBRE" sheetId="17" r:id="rId13"/>
    <sheet name="DECEMBRE" sheetId="18" r:id="rId14"/>
  </sheets>
  <externalReferences>
    <externalReference r:id="rId15"/>
  </externalReferences>
  <definedNames>
    <definedName name="année" localSheetId="9">[1]Programmation!$B$11</definedName>
    <definedName name="année" localSheetId="5">[1]Programmation!$B$11</definedName>
    <definedName name="année" localSheetId="13">[1]Programmation!$B$11</definedName>
    <definedName name="année" localSheetId="3">[1]Programmation!$B$11</definedName>
    <definedName name="année" localSheetId="0">[1]Programmation!$B$11</definedName>
    <definedName name="année" localSheetId="2">[1]Programmation!$B$11</definedName>
    <definedName name="année" localSheetId="8">[1]Programmation!$B$11</definedName>
    <definedName name="année" localSheetId="7">[1]Programmation!$B$11</definedName>
    <definedName name="année" localSheetId="6">[1]Programmation!$B$11</definedName>
    <definedName name="année" localSheetId="4">[1]Programmation!$B$11</definedName>
    <definedName name="année" localSheetId="12">[1]Programmation!$B$11</definedName>
    <definedName name="année" localSheetId="11">[1]Programmation!$B$11</definedName>
    <definedName name="année" localSheetId="1">Programmation!$B$11</definedName>
    <definedName name="année" localSheetId="10">[1]Programmation!$B$11</definedName>
    <definedName name="année">#REF!</definedName>
    <definedName name="années">#REF!</definedName>
    <definedName name="Atelier" localSheetId="9">[1]Formulaire!$B$10</definedName>
    <definedName name="Atelier" localSheetId="5">[1]Formulaire!$B$10</definedName>
    <definedName name="Atelier" localSheetId="13">[1]Formulaire!$B$10</definedName>
    <definedName name="Atelier" localSheetId="3">[1]Formulaire!$B$10</definedName>
    <definedName name="Atelier" localSheetId="8">[1]Formulaire!$B$10</definedName>
    <definedName name="Atelier" localSheetId="7">[1]Formulaire!$B$10</definedName>
    <definedName name="Atelier" localSheetId="6">[1]Formulaire!$B$10</definedName>
    <definedName name="Atelier" localSheetId="4">[1]Formulaire!$B$10</definedName>
    <definedName name="Atelier" localSheetId="12">[1]Formulaire!$B$10</definedName>
    <definedName name="Atelier" localSheetId="11">[1]Formulaire!$B$10</definedName>
    <definedName name="Atelier" localSheetId="10">[1]Formulaire!$B$10</definedName>
    <definedName name="Atelier">Formulaire!$B$10</definedName>
    <definedName name="Debut_Colonne_Janvier" localSheetId="9">[1]JANVIER!$C$11</definedName>
    <definedName name="Debut_Colonne_Janvier" localSheetId="5">[1]JANVIER!$C$11</definedName>
    <definedName name="Debut_Colonne_Janvier" localSheetId="13">[1]JANVIER!$C$11</definedName>
    <definedName name="Debut_Colonne_Janvier" localSheetId="3">[1]JANVIER!$C$11</definedName>
    <definedName name="Debut_Colonne_Janvier" localSheetId="8">[1]JANVIER!$C$11</definedName>
    <definedName name="Debut_Colonne_Janvier" localSheetId="7">[1]JANVIER!$C$11</definedName>
    <definedName name="Debut_Colonne_Janvier" localSheetId="6">[1]JANVIER!$C$11</definedName>
    <definedName name="Debut_Colonne_Janvier" localSheetId="4">[1]JANVIER!$C$11</definedName>
    <definedName name="Debut_Colonne_Janvier" localSheetId="12">[1]JANVIER!$C$11</definedName>
    <definedName name="Debut_Colonne_Janvier" localSheetId="11">[1]JANVIER!$C$11</definedName>
    <definedName name="Debut_Colonne_Janvier" localSheetId="10">[1]JANVIER!$C$11</definedName>
    <definedName name="Debut_Colonne_Janvier">JANVIER!$D$11</definedName>
    <definedName name="Debut_Ligne_Janvier" localSheetId="9">[1]JANVIER!$A$11</definedName>
    <definedName name="Debut_Ligne_Janvier" localSheetId="5">[1]JANVIER!$A$11</definedName>
    <definedName name="Debut_Ligne_Janvier" localSheetId="13">[1]JANVIER!$A$11</definedName>
    <definedName name="Debut_Ligne_Janvier" localSheetId="3">[1]JANVIER!$A$11</definedName>
    <definedName name="Debut_Ligne_Janvier" localSheetId="8">[1]JANVIER!$A$11</definedName>
    <definedName name="Debut_Ligne_Janvier" localSheetId="7">[1]JANVIER!$A$11</definedName>
    <definedName name="Debut_Ligne_Janvier" localSheetId="6">[1]JANVIER!$A$11</definedName>
    <definedName name="Debut_Ligne_Janvier" localSheetId="4">[1]JANVIER!$A$11</definedName>
    <definedName name="Debut_Ligne_Janvier" localSheetId="12">[1]JANVIER!$A$11</definedName>
    <definedName name="Debut_Ligne_Janvier" localSheetId="11">[1]JANVIER!$A$11</definedName>
    <definedName name="Debut_Ligne_Janvier" localSheetId="10">[1]JANVIER!$A$11</definedName>
    <definedName name="Debut_Ligne_Janvier">JANVIER!$A$11</definedName>
    <definedName name="Departement" localSheetId="9">[1]Formulaire!$B$8</definedName>
    <definedName name="Departement" localSheetId="5">[1]Formulaire!$B$8</definedName>
    <definedName name="Departement" localSheetId="13">[1]Formulaire!$B$8</definedName>
    <definedName name="Departement" localSheetId="3">[1]Formulaire!$B$8</definedName>
    <definedName name="Departement" localSheetId="8">[1]Formulaire!$B$8</definedName>
    <definedName name="Departement" localSheetId="7">[1]Formulaire!$B$8</definedName>
    <definedName name="Departement" localSheetId="6">[1]Formulaire!$B$8</definedName>
    <definedName name="Departement" localSheetId="4">[1]Formulaire!$B$8</definedName>
    <definedName name="Departement" localSheetId="12">[1]Formulaire!$B$8</definedName>
    <definedName name="Departement" localSheetId="11">[1]Formulaire!$B$8</definedName>
    <definedName name="Departement" localSheetId="10">[1]Formulaire!$B$8</definedName>
    <definedName name="Departement">Formulaire!$B$8</definedName>
    <definedName name="Equipe" localSheetId="9">[1]Formulaire!$B$14</definedName>
    <definedName name="Equipe" localSheetId="5">[1]Formulaire!$B$14</definedName>
    <definedName name="Equipe" localSheetId="13">[1]Formulaire!$B$14</definedName>
    <definedName name="Equipe" localSheetId="3">[1]Formulaire!$B$14</definedName>
    <definedName name="Equipe" localSheetId="8">[1]Formulaire!$B$14</definedName>
    <definedName name="Equipe" localSheetId="7">[1]Formulaire!$B$14</definedName>
    <definedName name="Equipe" localSheetId="6">[1]Formulaire!$B$14</definedName>
    <definedName name="Equipe" localSheetId="4">[1]Formulaire!$B$14</definedName>
    <definedName name="Equipe" localSheetId="12">[1]Formulaire!$B$14</definedName>
    <definedName name="Equipe" localSheetId="11">[1]Formulaire!$B$14</definedName>
    <definedName name="Equipe" localSheetId="10">[1]Formulaire!$B$14</definedName>
    <definedName name="Equipe">Formulaire!$B$14</definedName>
    <definedName name="Etablissement" localSheetId="9">[1]Formulaire!$B$6</definedName>
    <definedName name="Etablissement" localSheetId="5">[1]Formulaire!$B$6</definedName>
    <definedName name="Etablissement" localSheetId="13">[1]Formulaire!$B$6</definedName>
    <definedName name="Etablissement" localSheetId="3">[1]Formulaire!$B$6</definedName>
    <definedName name="Etablissement" localSheetId="8">[1]Formulaire!$B$6</definedName>
    <definedName name="Etablissement" localSheetId="7">[1]Formulaire!$B$6</definedName>
    <definedName name="Etablissement" localSheetId="6">[1]Formulaire!$B$6</definedName>
    <definedName name="Etablissement" localSheetId="4">[1]Formulaire!$B$6</definedName>
    <definedName name="Etablissement" localSheetId="12">[1]Formulaire!$B$6</definedName>
    <definedName name="Etablissement" localSheetId="11">[1]Formulaire!$B$6</definedName>
    <definedName name="Etablissement" localSheetId="10">[1]Formulaire!$B$6</definedName>
    <definedName name="Etablissement">Formulaire!$B$6</definedName>
    <definedName name="Fin_Colonne_Janvier" localSheetId="9">[1]JANVIER!$AG$11</definedName>
    <definedName name="Fin_Colonne_Janvier" localSheetId="5">[1]JANVIER!$AG$11</definedName>
    <definedName name="Fin_Colonne_Janvier" localSheetId="13">[1]JANVIER!$AG$11</definedName>
    <definedName name="Fin_Colonne_Janvier" localSheetId="3">[1]JANVIER!$AG$11</definedName>
    <definedName name="Fin_Colonne_Janvier" localSheetId="8">[1]JANVIER!$AG$11</definedName>
    <definedName name="Fin_Colonne_Janvier" localSheetId="7">[1]JANVIER!$AG$11</definedName>
    <definedName name="Fin_Colonne_Janvier" localSheetId="6">[1]JANVIER!$AG$11</definedName>
    <definedName name="Fin_Colonne_Janvier" localSheetId="4">[1]JANVIER!$AG$11</definedName>
    <definedName name="Fin_Colonne_Janvier" localSheetId="12">[1]JANVIER!$AG$11</definedName>
    <definedName name="Fin_Colonne_Janvier" localSheetId="11">[1]JANVIER!$AG$11</definedName>
    <definedName name="Fin_Colonne_Janvier" localSheetId="10">[1]JANVIER!$AG$11</definedName>
    <definedName name="Fin_Colonne_Janvier">JANVIER!$AH$11</definedName>
    <definedName name="Fin_Ligne_Janvier" localSheetId="9">[1]JANVIER!$A$42</definedName>
    <definedName name="Fin_Ligne_Janvier" localSheetId="5">[1]JANVIER!$A$42</definedName>
    <definedName name="Fin_Ligne_Janvier" localSheetId="13">[1]JANVIER!$A$42</definedName>
    <definedName name="Fin_Ligne_Janvier" localSheetId="3">[1]JANVIER!$A$42</definedName>
    <definedName name="Fin_Ligne_Janvier" localSheetId="8">[1]JANVIER!$A$42</definedName>
    <definedName name="Fin_Ligne_Janvier" localSheetId="7">[1]JANVIER!$A$42</definedName>
    <definedName name="Fin_Ligne_Janvier" localSheetId="6">[1]JANVIER!$A$42</definedName>
    <definedName name="Fin_Ligne_Janvier" localSheetId="4">[1]JANVIER!$A$42</definedName>
    <definedName name="Fin_Ligne_Janvier" localSheetId="12">[1]JANVIER!$A$42</definedName>
    <definedName name="Fin_Ligne_Janvier" localSheetId="11">[1]JANVIER!$A$42</definedName>
    <definedName name="Fin_Ligne_Janvier" localSheetId="10">[1]JANVIER!$A$42</definedName>
    <definedName name="Fin_Ligne_Janvier">JANVIER!$A$57</definedName>
    <definedName name="UET" localSheetId="9">[1]Formulaire!$B$12</definedName>
    <definedName name="UET" localSheetId="5">[1]Formulaire!$B$12</definedName>
    <definedName name="UET" localSheetId="13">[1]Formulaire!$B$12</definedName>
    <definedName name="UET" localSheetId="3">[1]Formulaire!$B$12</definedName>
    <definedName name="UET" localSheetId="8">[1]Formulaire!$B$12</definedName>
    <definedName name="UET" localSheetId="7">[1]Formulaire!$B$12</definedName>
    <definedName name="UET" localSheetId="6">[1]Formulaire!$B$12</definedName>
    <definedName name="UET" localSheetId="4">[1]Formulaire!$B$12</definedName>
    <definedName name="UET" localSheetId="12">[1]Formulaire!$B$12</definedName>
    <definedName name="UET" localSheetId="11">[1]Formulaire!$B$12</definedName>
    <definedName name="UET" localSheetId="10">[1]Formulaire!$B$12</definedName>
    <definedName name="UET">Formulaire!$B$12</definedName>
    <definedName name="_xlnm.Print_Area" localSheetId="9">AOUT!$A$1:$AM$49</definedName>
    <definedName name="_xlnm.Print_Area" localSheetId="5">AVRIL!$A$1:$AM$49</definedName>
    <definedName name="_xlnm.Print_Area" localSheetId="13">DECEMBRE!$A$1:$AM$49</definedName>
    <definedName name="_xlnm.Print_Area" localSheetId="3">FEVRIER!$A$1:$AM$49</definedName>
    <definedName name="_xlnm.Print_Area" localSheetId="2">JANVIER!$A$1:$AM$64</definedName>
    <definedName name="_xlnm.Print_Area" localSheetId="8">JUILLET!$A$1:$AM$49</definedName>
    <definedName name="_xlnm.Print_Area" localSheetId="7">JUIN!$A$1:$AM$49</definedName>
    <definedName name="_xlnm.Print_Area" localSheetId="6">MAI!$A$1:$AM$49</definedName>
    <definedName name="_xlnm.Print_Area" localSheetId="4">MARS!$A$1:$AM$49</definedName>
    <definedName name="_xlnm.Print_Area" localSheetId="12">NOVEMBRE!$A$1:$AM$49</definedName>
    <definedName name="_xlnm.Print_Area" localSheetId="11">OCTOBRE!$A$1:$AM$49</definedName>
    <definedName name="_xlnm.Print_Area" localSheetId="10">SEPTEMBRE!$A$1:$AM$49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P15" i="6" l="1"/>
  <c r="AP14" i="6"/>
  <c r="AP13" i="6"/>
  <c r="AP12" i="6"/>
  <c r="AP11" i="6"/>
  <c r="A7" i="6" l="1"/>
  <c r="B7" i="6" s="1"/>
  <c r="D7" i="10"/>
  <c r="D8" i="10" s="1"/>
  <c r="D9" i="10"/>
  <c r="D10" i="10" s="1"/>
  <c r="D7" i="11"/>
  <c r="D8" i="11"/>
  <c r="D9" i="11"/>
  <c r="D10" i="11"/>
  <c r="D7" i="12"/>
  <c r="D8" i="12" s="1"/>
  <c r="D9" i="12"/>
  <c r="D10" i="12" s="1"/>
  <c r="D7" i="13"/>
  <c r="D8" i="13" s="1"/>
  <c r="D9" i="13"/>
  <c r="D10" i="13" s="1"/>
  <c r="D7" i="14"/>
  <c r="D8" i="14"/>
  <c r="D9" i="14"/>
  <c r="D10" i="14"/>
  <c r="D7" i="15"/>
  <c r="D8" i="15" s="1"/>
  <c r="D9" i="15"/>
  <c r="D10" i="15" s="1"/>
  <c r="D7" i="16"/>
  <c r="D8" i="16"/>
  <c r="D9" i="16"/>
  <c r="D10" i="16"/>
  <c r="D7" i="17"/>
  <c r="D8" i="17"/>
  <c r="D9" i="17"/>
  <c r="D10" i="17"/>
  <c r="D7" i="18"/>
  <c r="D8" i="18" s="1"/>
  <c r="D9" i="18"/>
  <c r="D10" i="18" s="1"/>
  <c r="X5" i="8" l="1"/>
  <c r="X5" i="9"/>
  <c r="X5" i="10"/>
  <c r="X5" i="11"/>
  <c r="X5" i="12"/>
  <c r="X5" i="13"/>
  <c r="X5" i="18"/>
  <c r="X5" i="17"/>
  <c r="X5" i="16"/>
  <c r="X5" i="15"/>
  <c r="X5" i="14"/>
  <c r="B5" i="11" l="1"/>
  <c r="E7" i="17"/>
  <c r="F7" i="17" s="1"/>
  <c r="E7" i="14"/>
  <c r="E9" i="14" s="1"/>
  <c r="E7" i="12"/>
  <c r="E7" i="11"/>
  <c r="D7" i="9"/>
  <c r="E7" i="9" s="1"/>
  <c r="D7" i="8"/>
  <c r="E7" i="8" s="1"/>
  <c r="E9" i="8" s="1"/>
  <c r="E9" i="12" l="1"/>
  <c r="E8" i="12"/>
  <c r="F7" i="12"/>
  <c r="G7" i="12" s="1"/>
  <c r="G9" i="12" s="1"/>
  <c r="D9" i="8"/>
  <c r="F9" i="17"/>
  <c r="G7" i="17"/>
  <c r="F7" i="9"/>
  <c r="E9" i="9"/>
  <c r="H7" i="12"/>
  <c r="E7" i="13"/>
  <c r="E7" i="16"/>
  <c r="F7" i="16" s="1"/>
  <c r="F9" i="16" s="1"/>
  <c r="F7" i="8"/>
  <c r="D9" i="9"/>
  <c r="E7" i="10"/>
  <c r="F7" i="11"/>
  <c r="E9" i="11"/>
  <c r="F7" i="14"/>
  <c r="E7" i="15"/>
  <c r="E7" i="18"/>
  <c r="G7" i="16"/>
  <c r="B41" i="18"/>
  <c r="B40" i="18"/>
  <c r="B39" i="18"/>
  <c r="B38" i="18"/>
  <c r="B37" i="18"/>
  <c r="B36" i="18"/>
  <c r="B35" i="18"/>
  <c r="B34" i="18"/>
  <c r="B33" i="18"/>
  <c r="B32" i="18"/>
  <c r="B31" i="18"/>
  <c r="B30" i="18"/>
  <c r="B29" i="18"/>
  <c r="B28" i="18"/>
  <c r="B27" i="18"/>
  <c r="B26" i="18"/>
  <c r="B25" i="18"/>
  <c r="B24" i="18"/>
  <c r="B23" i="18"/>
  <c r="B22" i="18"/>
  <c r="B21" i="18"/>
  <c r="B20" i="18"/>
  <c r="B19" i="18"/>
  <c r="B18" i="18"/>
  <c r="B17" i="18"/>
  <c r="B16" i="18"/>
  <c r="B15" i="18"/>
  <c r="B14" i="18"/>
  <c r="B13" i="18"/>
  <c r="B12" i="18"/>
  <c r="B5" i="18"/>
  <c r="W3" i="18"/>
  <c r="B3" i="18"/>
  <c r="B41" i="17"/>
  <c r="B40" i="17"/>
  <c r="B39" i="17"/>
  <c r="B38" i="17"/>
  <c r="B37" i="17"/>
  <c r="B36" i="17"/>
  <c r="B35" i="17"/>
  <c r="B34" i="17"/>
  <c r="B33" i="17"/>
  <c r="B32" i="17"/>
  <c r="B31" i="17"/>
  <c r="B30" i="17"/>
  <c r="B29" i="17"/>
  <c r="B28" i="17"/>
  <c r="B27" i="17"/>
  <c r="B26" i="17"/>
  <c r="B25" i="17"/>
  <c r="B24" i="17"/>
  <c r="B23" i="17"/>
  <c r="B22" i="17"/>
  <c r="B21" i="17"/>
  <c r="B20" i="17"/>
  <c r="B19" i="17"/>
  <c r="B18" i="17"/>
  <c r="B17" i="17"/>
  <c r="B16" i="17"/>
  <c r="B15" i="17"/>
  <c r="B14" i="17"/>
  <c r="B13" i="17"/>
  <c r="B12" i="17"/>
  <c r="B5" i="17"/>
  <c r="W3" i="17"/>
  <c r="B3" i="17"/>
  <c r="B41" i="16"/>
  <c r="B40" i="16"/>
  <c r="B39" i="16"/>
  <c r="B38" i="16"/>
  <c r="B37" i="16"/>
  <c r="B36" i="16"/>
  <c r="B35" i="16"/>
  <c r="B34" i="16"/>
  <c r="B33" i="16"/>
  <c r="B32" i="16"/>
  <c r="B31" i="16"/>
  <c r="B30" i="16"/>
  <c r="B29" i="16"/>
  <c r="B28" i="16"/>
  <c r="B27" i="16"/>
  <c r="B26" i="16"/>
  <c r="B25" i="16"/>
  <c r="B24" i="16"/>
  <c r="B23" i="16"/>
  <c r="B22" i="16"/>
  <c r="B21" i="16"/>
  <c r="B20" i="16"/>
  <c r="B19" i="16"/>
  <c r="B18" i="16"/>
  <c r="B17" i="16"/>
  <c r="B16" i="16"/>
  <c r="B15" i="16"/>
  <c r="B14" i="16"/>
  <c r="B13" i="16"/>
  <c r="B12" i="16"/>
  <c r="B5" i="16"/>
  <c r="W3" i="16"/>
  <c r="B3" i="16"/>
  <c r="B41" i="15"/>
  <c r="B40" i="15"/>
  <c r="B39" i="15"/>
  <c r="B38" i="15"/>
  <c r="B37" i="15"/>
  <c r="B36" i="15"/>
  <c r="B35" i="15"/>
  <c r="B34" i="15"/>
  <c r="B33" i="15"/>
  <c r="B32" i="15"/>
  <c r="B31" i="15"/>
  <c r="B30" i="15"/>
  <c r="B29" i="15"/>
  <c r="B28" i="15"/>
  <c r="B27" i="15"/>
  <c r="B26" i="15"/>
  <c r="B25" i="15"/>
  <c r="B24" i="15"/>
  <c r="B23" i="15"/>
  <c r="B22" i="15"/>
  <c r="B21" i="15"/>
  <c r="B20" i="15"/>
  <c r="B19" i="15"/>
  <c r="B18" i="15"/>
  <c r="B17" i="15"/>
  <c r="B16" i="15"/>
  <c r="B15" i="15"/>
  <c r="B14" i="15"/>
  <c r="B13" i="15"/>
  <c r="B12" i="15"/>
  <c r="B5" i="15"/>
  <c r="W3" i="15"/>
  <c r="B3" i="15"/>
  <c r="B41" i="14"/>
  <c r="B40" i="14"/>
  <c r="B39" i="14"/>
  <c r="B38" i="14"/>
  <c r="B37" i="14"/>
  <c r="B36" i="14"/>
  <c r="B35" i="14"/>
  <c r="B34" i="14"/>
  <c r="B33" i="14"/>
  <c r="B32" i="14"/>
  <c r="B31" i="14"/>
  <c r="B30" i="14"/>
  <c r="B29" i="14"/>
  <c r="B28" i="14"/>
  <c r="B27" i="14"/>
  <c r="B26" i="14"/>
  <c r="B25" i="14"/>
  <c r="B24" i="14"/>
  <c r="B23" i="14"/>
  <c r="B22" i="14"/>
  <c r="B21" i="14"/>
  <c r="B20" i="14"/>
  <c r="B19" i="14"/>
  <c r="B18" i="14"/>
  <c r="B17" i="14"/>
  <c r="B16" i="14"/>
  <c r="B15" i="14"/>
  <c r="B14" i="14"/>
  <c r="B13" i="14"/>
  <c r="B12" i="14"/>
  <c r="B5" i="14"/>
  <c r="W3" i="14"/>
  <c r="B3" i="14"/>
  <c r="B41" i="13"/>
  <c r="B40" i="13"/>
  <c r="B39" i="13"/>
  <c r="B38" i="13"/>
  <c r="B37" i="13"/>
  <c r="B36" i="13"/>
  <c r="B35" i="13"/>
  <c r="B34" i="13"/>
  <c r="B33" i="13"/>
  <c r="B32" i="13"/>
  <c r="B31" i="13"/>
  <c r="B30" i="13"/>
  <c r="B29" i="13"/>
  <c r="B28" i="13"/>
  <c r="B27" i="13"/>
  <c r="B26" i="13"/>
  <c r="B25" i="13"/>
  <c r="B24" i="13"/>
  <c r="B23" i="13"/>
  <c r="B22" i="13"/>
  <c r="B21" i="13"/>
  <c r="B20" i="13"/>
  <c r="B19" i="13"/>
  <c r="B18" i="13"/>
  <c r="B17" i="13"/>
  <c r="B16" i="13"/>
  <c r="B15" i="13"/>
  <c r="B14" i="13"/>
  <c r="B13" i="13"/>
  <c r="B12" i="13"/>
  <c r="B5" i="13"/>
  <c r="W3" i="13"/>
  <c r="B3" i="13"/>
  <c r="B41" i="12"/>
  <c r="B40" i="12"/>
  <c r="B39" i="12"/>
  <c r="B38" i="12"/>
  <c r="B37" i="12"/>
  <c r="B36" i="12"/>
  <c r="B35" i="12"/>
  <c r="B34" i="12"/>
  <c r="B33" i="12"/>
  <c r="B32" i="12"/>
  <c r="B31" i="12"/>
  <c r="B30" i="12"/>
  <c r="B29" i="12"/>
  <c r="B28" i="12"/>
  <c r="B27" i="12"/>
  <c r="B26" i="12"/>
  <c r="B25" i="12"/>
  <c r="B24" i="12"/>
  <c r="B23" i="12"/>
  <c r="B22" i="12"/>
  <c r="B21" i="12"/>
  <c r="B20" i="12"/>
  <c r="B19" i="12"/>
  <c r="B18" i="12"/>
  <c r="B17" i="12"/>
  <c r="B16" i="12"/>
  <c r="B15" i="12"/>
  <c r="B14" i="12"/>
  <c r="B13" i="12"/>
  <c r="B12" i="12"/>
  <c r="B5" i="12"/>
  <c r="W3" i="12"/>
  <c r="B3" i="12"/>
  <c r="B3" i="11"/>
  <c r="W3" i="11"/>
  <c r="B12" i="11"/>
  <c r="B13" i="11"/>
  <c r="B14" i="11"/>
  <c r="B15" i="11"/>
  <c r="B16" i="11"/>
  <c r="B17" i="11"/>
  <c r="B18" i="11"/>
  <c r="B19" i="11"/>
  <c r="B20" i="11"/>
  <c r="B21" i="11"/>
  <c r="B22" i="11"/>
  <c r="B23" i="11"/>
  <c r="B24" i="11"/>
  <c r="B25" i="11"/>
  <c r="B26" i="11"/>
  <c r="B27" i="11"/>
  <c r="B28" i="11"/>
  <c r="B29" i="11"/>
  <c r="B30" i="11"/>
  <c r="B31" i="11"/>
  <c r="B32" i="11"/>
  <c r="B33" i="11"/>
  <c r="B34" i="11"/>
  <c r="B35" i="11"/>
  <c r="B36" i="11"/>
  <c r="B37" i="11"/>
  <c r="B38" i="11"/>
  <c r="B39" i="11"/>
  <c r="B40" i="11"/>
  <c r="B41" i="11"/>
  <c r="B41" i="10"/>
  <c r="B40" i="10"/>
  <c r="B39" i="10"/>
  <c r="B38" i="10"/>
  <c r="B37" i="10"/>
  <c r="B36" i="10"/>
  <c r="B35" i="10"/>
  <c r="B34" i="10"/>
  <c r="B33" i="10"/>
  <c r="B32" i="10"/>
  <c r="B31" i="10"/>
  <c r="B30" i="10"/>
  <c r="B29" i="10"/>
  <c r="B28" i="10"/>
  <c r="B27" i="10"/>
  <c r="B26" i="10"/>
  <c r="B25" i="10"/>
  <c r="B24" i="10"/>
  <c r="B23" i="10"/>
  <c r="B22" i="10"/>
  <c r="B21" i="10"/>
  <c r="B20" i="10"/>
  <c r="B19" i="10"/>
  <c r="B18" i="10"/>
  <c r="B17" i="10"/>
  <c r="B16" i="10"/>
  <c r="B15" i="10"/>
  <c r="B14" i="10"/>
  <c r="B13" i="10"/>
  <c r="B12" i="10"/>
  <c r="B5" i="10"/>
  <c r="W3" i="10"/>
  <c r="B3" i="10"/>
  <c r="B41" i="9"/>
  <c r="B40" i="9"/>
  <c r="B39" i="9"/>
  <c r="B38" i="9"/>
  <c r="B37" i="9"/>
  <c r="B36" i="9"/>
  <c r="B35" i="9"/>
  <c r="B34" i="9"/>
  <c r="B33" i="9"/>
  <c r="B32" i="9"/>
  <c r="B31" i="9"/>
  <c r="B30" i="9"/>
  <c r="B29" i="9"/>
  <c r="B28" i="9"/>
  <c r="B27" i="9"/>
  <c r="B26" i="9"/>
  <c r="B25" i="9"/>
  <c r="B24" i="9"/>
  <c r="B23" i="9"/>
  <c r="B22" i="9"/>
  <c r="B21" i="9"/>
  <c r="B20" i="9"/>
  <c r="B19" i="9"/>
  <c r="B18" i="9"/>
  <c r="B17" i="9"/>
  <c r="B16" i="9"/>
  <c r="B15" i="9"/>
  <c r="B14" i="9"/>
  <c r="B13" i="9"/>
  <c r="B12" i="9"/>
  <c r="D10" i="9"/>
  <c r="B5" i="9"/>
  <c r="W3" i="9"/>
  <c r="B3" i="9"/>
  <c r="B41" i="8"/>
  <c r="B40" i="8"/>
  <c r="B39" i="8"/>
  <c r="B38" i="8"/>
  <c r="B37" i="8"/>
  <c r="B36" i="8"/>
  <c r="B35" i="8"/>
  <c r="B34" i="8"/>
  <c r="B33" i="8"/>
  <c r="B32" i="8"/>
  <c r="B31" i="8"/>
  <c r="B30" i="8"/>
  <c r="B29" i="8"/>
  <c r="B28" i="8"/>
  <c r="B27" i="8"/>
  <c r="B26" i="8"/>
  <c r="B25" i="8"/>
  <c r="B24" i="8"/>
  <c r="B23" i="8"/>
  <c r="B22" i="8"/>
  <c r="B21" i="8"/>
  <c r="B20" i="8"/>
  <c r="B19" i="8"/>
  <c r="B18" i="8"/>
  <c r="B17" i="8"/>
  <c r="B16" i="8"/>
  <c r="B15" i="8"/>
  <c r="B14" i="8"/>
  <c r="B13" i="8"/>
  <c r="B12" i="8"/>
  <c r="B5" i="8"/>
  <c r="W3" i="8"/>
  <c r="B3" i="8"/>
  <c r="B3" i="6"/>
  <c r="W3" i="6"/>
  <c r="B5" i="6"/>
  <c r="X5" i="6"/>
  <c r="D7" i="6"/>
  <c r="E7" i="6" s="1"/>
  <c r="F7" i="6" s="1"/>
  <c r="B3" i="4"/>
  <c r="B4" i="4"/>
  <c r="B5" i="4"/>
  <c r="B6" i="4"/>
  <c r="B7" i="4"/>
  <c r="B11" i="4"/>
  <c r="D14" i="4" s="1"/>
  <c r="F9" i="12" l="1"/>
  <c r="G7" i="14"/>
  <c r="F9" i="14"/>
  <c r="F7" i="10"/>
  <c r="E9" i="10"/>
  <c r="E8" i="10"/>
  <c r="H7" i="17"/>
  <c r="G9" i="17"/>
  <c r="F7" i="18"/>
  <c r="G7" i="18" s="1"/>
  <c r="H7" i="18" s="1"/>
  <c r="I7" i="18" s="1"/>
  <c r="J7" i="18" s="1"/>
  <c r="K7" i="18" s="1"/>
  <c r="L7" i="18" s="1"/>
  <c r="M7" i="18" s="1"/>
  <c r="N7" i="18" s="1"/>
  <c r="O7" i="18" s="1"/>
  <c r="P7" i="18" s="1"/>
  <c r="Q7" i="18" s="1"/>
  <c r="R7" i="18" s="1"/>
  <c r="S7" i="18" s="1"/>
  <c r="T7" i="18" s="1"/>
  <c r="U7" i="18" s="1"/>
  <c r="V7" i="18" s="1"/>
  <c r="W7" i="18" s="1"/>
  <c r="X7" i="18" s="1"/>
  <c r="Y7" i="18" s="1"/>
  <c r="Z7" i="18" s="1"/>
  <c r="AA7" i="18" s="1"/>
  <c r="AB7" i="18" s="1"/>
  <c r="AC7" i="18" s="1"/>
  <c r="AD7" i="18" s="1"/>
  <c r="AE7" i="18" s="1"/>
  <c r="AF7" i="18" s="1"/>
  <c r="AG7" i="18" s="1"/>
  <c r="AH7" i="18" s="1"/>
  <c r="E9" i="18"/>
  <c r="F7" i="15"/>
  <c r="E9" i="15"/>
  <c r="F9" i="11"/>
  <c r="F10" i="11" s="1"/>
  <c r="G7" i="11"/>
  <c r="G7" i="8"/>
  <c r="F9" i="8"/>
  <c r="F7" i="13"/>
  <c r="E9" i="13"/>
  <c r="E10" i="13" s="1"/>
  <c r="I7" i="12"/>
  <c r="H9" i="12"/>
  <c r="G7" i="9"/>
  <c r="F9" i="9"/>
  <c r="H7" i="16"/>
  <c r="G9" i="16"/>
  <c r="D10" i="8"/>
  <c r="D8" i="8"/>
  <c r="D8" i="9"/>
  <c r="E10" i="8"/>
  <c r="E10" i="9"/>
  <c r="E10" i="11"/>
  <c r="E9" i="17"/>
  <c r="E9" i="16"/>
  <c r="E8" i="13"/>
  <c r="F8" i="11"/>
  <c r="E8" i="11"/>
  <c r="D8" i="6"/>
  <c r="D9" i="6"/>
  <c r="D10" i="6" s="1"/>
  <c r="E9" i="6"/>
  <c r="E10" i="6" s="1"/>
  <c r="F9" i="6"/>
  <c r="F10" i="6" s="1"/>
  <c r="G7" i="6"/>
  <c r="F8" i="6"/>
  <c r="E8" i="6"/>
  <c r="D23" i="4"/>
  <c r="E23" i="4" s="1"/>
  <c r="D25" i="4"/>
  <c r="E25" i="4" s="1"/>
  <c r="D17" i="4"/>
  <c r="E17" i="4" s="1"/>
  <c r="F25" i="4"/>
  <c r="D15" i="4"/>
  <c r="E15" i="4" s="1"/>
  <c r="F14" i="4"/>
  <c r="E14" i="4"/>
  <c r="D26" i="4"/>
  <c r="D24" i="4"/>
  <c r="D22" i="4"/>
  <c r="D18" i="4"/>
  <c r="G9" i="9" l="1"/>
  <c r="H7" i="9"/>
  <c r="J7" i="12"/>
  <c r="I9" i="12"/>
  <c r="G7" i="13"/>
  <c r="F9" i="13"/>
  <c r="H7" i="8"/>
  <c r="G9" i="8"/>
  <c r="F9" i="15"/>
  <c r="G7" i="15"/>
  <c r="I7" i="17"/>
  <c r="H9" i="17"/>
  <c r="H7" i="11"/>
  <c r="G9" i="11"/>
  <c r="G10" i="11" s="1"/>
  <c r="F9" i="10"/>
  <c r="G7" i="10"/>
  <c r="H7" i="14"/>
  <c r="G9" i="14"/>
  <c r="I7" i="16"/>
  <c r="H9" i="16"/>
  <c r="E8" i="9"/>
  <c r="E8" i="8"/>
  <c r="F10" i="9"/>
  <c r="F8" i="13"/>
  <c r="E10" i="18"/>
  <c r="E8" i="18"/>
  <c r="F9" i="18"/>
  <c r="E10" i="17"/>
  <c r="E8" i="17"/>
  <c r="E10" i="16"/>
  <c r="E8" i="16"/>
  <c r="E10" i="15"/>
  <c r="E8" i="15"/>
  <c r="E10" i="14"/>
  <c r="E8" i="14"/>
  <c r="F10" i="13"/>
  <c r="E10" i="12"/>
  <c r="G8" i="11"/>
  <c r="E10" i="10"/>
  <c r="F10" i="8"/>
  <c r="F8" i="8"/>
  <c r="F23" i="4"/>
  <c r="F17" i="4"/>
  <c r="H7" i="6"/>
  <c r="G8" i="6"/>
  <c r="G9" i="6"/>
  <c r="G10" i="6" s="1"/>
  <c r="D19" i="4"/>
  <c r="E19" i="4" s="1"/>
  <c r="D16" i="4"/>
  <c r="E16" i="4" s="1"/>
  <c r="D20" i="4"/>
  <c r="E20" i="4" s="1"/>
  <c r="F15" i="4"/>
  <c r="D21" i="4"/>
  <c r="E21" i="4" s="1"/>
  <c r="F16" i="4"/>
  <c r="F24" i="4"/>
  <c r="E24" i="4"/>
  <c r="F18" i="4"/>
  <c r="E18" i="4"/>
  <c r="F22" i="4"/>
  <c r="E22" i="4"/>
  <c r="F26" i="4"/>
  <c r="E26" i="4"/>
  <c r="H7" i="10" l="1"/>
  <c r="G9" i="10"/>
  <c r="H7" i="15"/>
  <c r="G9" i="15"/>
  <c r="H9" i="9"/>
  <c r="I7" i="9"/>
  <c r="I7" i="14"/>
  <c r="H9" i="14"/>
  <c r="H9" i="11"/>
  <c r="H10" i="11" s="1"/>
  <c r="I7" i="11"/>
  <c r="J7" i="17"/>
  <c r="I9" i="17"/>
  <c r="H9" i="8"/>
  <c r="I7" i="8"/>
  <c r="H7" i="13"/>
  <c r="G9" i="13"/>
  <c r="K7" i="12"/>
  <c r="J9" i="12"/>
  <c r="J7" i="16"/>
  <c r="I9" i="16"/>
  <c r="G8" i="13"/>
  <c r="F8" i="9"/>
  <c r="F8" i="18"/>
  <c r="G9" i="18"/>
  <c r="F10" i="18"/>
  <c r="F8" i="17"/>
  <c r="F10" i="17"/>
  <c r="F8" i="16"/>
  <c r="F10" i="16"/>
  <c r="F8" i="15"/>
  <c r="F10" i="15"/>
  <c r="F8" i="14"/>
  <c r="F10" i="14"/>
  <c r="F8" i="12"/>
  <c r="F10" i="12"/>
  <c r="H8" i="11"/>
  <c r="F8" i="10"/>
  <c r="F10" i="10"/>
  <c r="G8" i="9"/>
  <c r="G8" i="8"/>
  <c r="G10" i="8"/>
  <c r="F20" i="4"/>
  <c r="F21" i="4"/>
  <c r="F19" i="4"/>
  <c r="H9" i="6"/>
  <c r="H10" i="6" s="1"/>
  <c r="I7" i="6"/>
  <c r="H8" i="6"/>
  <c r="I9" i="8" l="1"/>
  <c r="J7" i="8"/>
  <c r="I9" i="11"/>
  <c r="J7" i="11"/>
  <c r="I9" i="9"/>
  <c r="J7" i="9"/>
  <c r="L7" i="12"/>
  <c r="K9" i="12"/>
  <c r="I7" i="13"/>
  <c r="H9" i="13"/>
  <c r="K7" i="17"/>
  <c r="J9" i="17"/>
  <c r="J7" i="14"/>
  <c r="I9" i="14"/>
  <c r="I7" i="15"/>
  <c r="H9" i="15"/>
  <c r="H9" i="10"/>
  <c r="I7" i="10"/>
  <c r="K7" i="16"/>
  <c r="J9" i="16"/>
  <c r="G10" i="13"/>
  <c r="G10" i="9"/>
  <c r="G10" i="18"/>
  <c r="H9" i="18"/>
  <c r="G8" i="18"/>
  <c r="G10" i="17"/>
  <c r="G8" i="17"/>
  <c r="G10" i="16"/>
  <c r="G8" i="16"/>
  <c r="G10" i="15"/>
  <c r="G8" i="15"/>
  <c r="G10" i="14"/>
  <c r="G8" i="14"/>
  <c r="H10" i="13"/>
  <c r="H8" i="13"/>
  <c r="G10" i="12"/>
  <c r="G8" i="12"/>
  <c r="I8" i="11"/>
  <c r="I10" i="11"/>
  <c r="G10" i="10"/>
  <c r="G8" i="10"/>
  <c r="H10" i="9"/>
  <c r="H8" i="9"/>
  <c r="H10" i="8"/>
  <c r="H8" i="8"/>
  <c r="J7" i="6"/>
  <c r="I8" i="6"/>
  <c r="I9" i="6"/>
  <c r="I10" i="6" s="1"/>
  <c r="I9" i="10" l="1"/>
  <c r="J7" i="10"/>
  <c r="J9" i="9"/>
  <c r="K7" i="9"/>
  <c r="J9" i="11"/>
  <c r="J10" i="11" s="1"/>
  <c r="K7" i="11"/>
  <c r="J9" i="8"/>
  <c r="K7" i="8"/>
  <c r="J7" i="15"/>
  <c r="I9" i="15"/>
  <c r="K7" i="14"/>
  <c r="J9" i="14"/>
  <c r="L7" i="17"/>
  <c r="K9" i="17"/>
  <c r="I9" i="13"/>
  <c r="J7" i="13"/>
  <c r="M7" i="12"/>
  <c r="L9" i="12"/>
  <c r="L7" i="16"/>
  <c r="K9" i="16"/>
  <c r="H8" i="18"/>
  <c r="I9" i="18"/>
  <c r="H10" i="18"/>
  <c r="H8" i="17"/>
  <c r="H10" i="17"/>
  <c r="H8" i="16"/>
  <c r="H10" i="16"/>
  <c r="H8" i="15"/>
  <c r="H10" i="15"/>
  <c r="H8" i="14"/>
  <c r="H10" i="14"/>
  <c r="I8" i="13"/>
  <c r="I10" i="13"/>
  <c r="H8" i="12"/>
  <c r="H10" i="12"/>
  <c r="J8" i="11"/>
  <c r="H8" i="10"/>
  <c r="H10" i="10"/>
  <c r="I8" i="9"/>
  <c r="I10" i="9"/>
  <c r="I8" i="8"/>
  <c r="I10" i="8"/>
  <c r="J9" i="6"/>
  <c r="J10" i="6" s="1"/>
  <c r="K7" i="6"/>
  <c r="J8" i="6"/>
  <c r="J9" i="13" l="1"/>
  <c r="K7" i="13"/>
  <c r="K9" i="8"/>
  <c r="L7" i="8"/>
  <c r="K9" i="11"/>
  <c r="L7" i="11"/>
  <c r="L7" i="9"/>
  <c r="K9" i="9"/>
  <c r="J9" i="10"/>
  <c r="K7" i="10"/>
  <c r="N7" i="12"/>
  <c r="M9" i="12"/>
  <c r="M7" i="17"/>
  <c r="L9" i="17"/>
  <c r="L7" i="14"/>
  <c r="K9" i="14"/>
  <c r="K7" i="15"/>
  <c r="J9" i="15"/>
  <c r="M7" i="16"/>
  <c r="L9" i="16"/>
  <c r="I10" i="18"/>
  <c r="I8" i="18"/>
  <c r="J9" i="18"/>
  <c r="I10" i="17"/>
  <c r="I8" i="17"/>
  <c r="I10" i="16"/>
  <c r="I8" i="16"/>
  <c r="I10" i="15"/>
  <c r="I8" i="15"/>
  <c r="I10" i="14"/>
  <c r="I8" i="14"/>
  <c r="J10" i="13"/>
  <c r="J8" i="13"/>
  <c r="I10" i="12"/>
  <c r="I8" i="12"/>
  <c r="K8" i="11"/>
  <c r="K10" i="11"/>
  <c r="I10" i="10"/>
  <c r="I8" i="10"/>
  <c r="J10" i="9"/>
  <c r="J8" i="9"/>
  <c r="J10" i="8"/>
  <c r="J8" i="8"/>
  <c r="L7" i="6"/>
  <c r="K8" i="6"/>
  <c r="K9" i="6"/>
  <c r="K10" i="6" s="1"/>
  <c r="K9" i="10" l="1"/>
  <c r="L7" i="10"/>
  <c r="M7" i="11"/>
  <c r="L9" i="11"/>
  <c r="L9" i="8"/>
  <c r="M7" i="8"/>
  <c r="K9" i="13"/>
  <c r="L7" i="13"/>
  <c r="L7" i="15"/>
  <c r="K9" i="15"/>
  <c r="M7" i="14"/>
  <c r="L9" i="14"/>
  <c r="N7" i="17"/>
  <c r="M9" i="17"/>
  <c r="O7" i="12"/>
  <c r="N9" i="12"/>
  <c r="M7" i="9"/>
  <c r="L9" i="9"/>
  <c r="N7" i="16"/>
  <c r="M9" i="16"/>
  <c r="J8" i="18"/>
  <c r="K9" i="18"/>
  <c r="J10" i="18"/>
  <c r="J8" i="17"/>
  <c r="J10" i="17"/>
  <c r="J8" i="16"/>
  <c r="J10" i="16"/>
  <c r="J8" i="15"/>
  <c r="J10" i="15"/>
  <c r="J8" i="14"/>
  <c r="J10" i="14"/>
  <c r="K8" i="13"/>
  <c r="K10" i="13"/>
  <c r="J8" i="12"/>
  <c r="J10" i="12"/>
  <c r="L10" i="11"/>
  <c r="L8" i="11"/>
  <c r="J8" i="10"/>
  <c r="J10" i="10"/>
  <c r="K8" i="9"/>
  <c r="K10" i="9"/>
  <c r="K8" i="8"/>
  <c r="K10" i="8"/>
  <c r="L9" i="6"/>
  <c r="L10" i="6" s="1"/>
  <c r="M7" i="6"/>
  <c r="L8" i="6"/>
  <c r="M7" i="13" l="1"/>
  <c r="L9" i="13"/>
  <c r="N7" i="8"/>
  <c r="M9" i="8"/>
  <c r="M7" i="10"/>
  <c r="L9" i="10"/>
  <c r="M9" i="9"/>
  <c r="N7" i="9"/>
  <c r="P7" i="12"/>
  <c r="O9" i="12"/>
  <c r="O7" i="17"/>
  <c r="N9" i="17"/>
  <c r="N7" i="14"/>
  <c r="M9" i="14"/>
  <c r="M7" i="15"/>
  <c r="L9" i="15"/>
  <c r="N7" i="11"/>
  <c r="M9" i="11"/>
  <c r="M10" i="11" s="1"/>
  <c r="O7" i="16"/>
  <c r="N9" i="16"/>
  <c r="K10" i="18"/>
  <c r="L9" i="18"/>
  <c r="K8" i="18"/>
  <c r="K10" i="17"/>
  <c r="K8" i="17"/>
  <c r="K10" i="16"/>
  <c r="K8" i="16"/>
  <c r="K10" i="15"/>
  <c r="K8" i="15"/>
  <c r="K10" i="14"/>
  <c r="K8" i="14"/>
  <c r="L10" i="13"/>
  <c r="L8" i="13"/>
  <c r="K10" i="12"/>
  <c r="K8" i="12"/>
  <c r="M8" i="11"/>
  <c r="K10" i="10"/>
  <c r="K8" i="10"/>
  <c r="L10" i="9"/>
  <c r="L8" i="9"/>
  <c r="L10" i="8"/>
  <c r="L8" i="8"/>
  <c r="N7" i="6"/>
  <c r="M8" i="6"/>
  <c r="M9" i="6"/>
  <c r="M10" i="6" s="1"/>
  <c r="O7" i="9" l="1"/>
  <c r="N9" i="9"/>
  <c r="N9" i="11"/>
  <c r="N10" i="11" s="1"/>
  <c r="O7" i="11"/>
  <c r="N7" i="15"/>
  <c r="M9" i="15"/>
  <c r="O7" i="14"/>
  <c r="N9" i="14"/>
  <c r="P7" i="17"/>
  <c r="O9" i="17"/>
  <c r="Q7" i="12"/>
  <c r="P9" i="12"/>
  <c r="N7" i="10"/>
  <c r="M9" i="10"/>
  <c r="O7" i="8"/>
  <c r="N9" i="8"/>
  <c r="M9" i="13"/>
  <c r="N7" i="13"/>
  <c r="P7" i="16"/>
  <c r="O9" i="16"/>
  <c r="L8" i="18"/>
  <c r="M9" i="18"/>
  <c r="L10" i="18"/>
  <c r="L8" i="17"/>
  <c r="L10" i="17"/>
  <c r="L8" i="16"/>
  <c r="L10" i="16"/>
  <c r="L8" i="15"/>
  <c r="L10" i="15"/>
  <c r="L8" i="14"/>
  <c r="L10" i="14"/>
  <c r="M8" i="13"/>
  <c r="M10" i="13"/>
  <c r="L8" i="12"/>
  <c r="L10" i="12"/>
  <c r="N8" i="11"/>
  <c r="L8" i="10"/>
  <c r="L10" i="10"/>
  <c r="M8" i="9"/>
  <c r="M10" i="9"/>
  <c r="M8" i="8"/>
  <c r="M10" i="8"/>
  <c r="N9" i="6"/>
  <c r="N10" i="6" s="1"/>
  <c r="O7" i="6"/>
  <c r="N8" i="6"/>
  <c r="O7" i="13" l="1"/>
  <c r="N9" i="13"/>
  <c r="P7" i="11"/>
  <c r="O9" i="11"/>
  <c r="O10" i="11" s="1"/>
  <c r="P7" i="8"/>
  <c r="O9" i="8"/>
  <c r="N9" i="10"/>
  <c r="O7" i="10"/>
  <c r="R7" i="12"/>
  <c r="Q9" i="12"/>
  <c r="Q7" i="17"/>
  <c r="P9" i="17"/>
  <c r="P7" i="14"/>
  <c r="O9" i="14"/>
  <c r="O7" i="15"/>
  <c r="N9" i="15"/>
  <c r="O9" i="9"/>
  <c r="P7" i="9"/>
  <c r="Q7" i="16"/>
  <c r="P9" i="16"/>
  <c r="M10" i="18"/>
  <c r="M8" i="18"/>
  <c r="N9" i="18"/>
  <c r="M10" i="17"/>
  <c r="M8" i="17"/>
  <c r="M10" i="16"/>
  <c r="M8" i="16"/>
  <c r="M10" i="15"/>
  <c r="M8" i="15"/>
  <c r="M10" i="14"/>
  <c r="M8" i="14"/>
  <c r="N10" i="13"/>
  <c r="N8" i="13"/>
  <c r="M10" i="12"/>
  <c r="M8" i="12"/>
  <c r="O8" i="11"/>
  <c r="M10" i="10"/>
  <c r="M8" i="10"/>
  <c r="N10" i="9"/>
  <c r="N8" i="9"/>
  <c r="N10" i="8"/>
  <c r="N8" i="8"/>
  <c r="P7" i="6"/>
  <c r="O8" i="6"/>
  <c r="O9" i="6"/>
  <c r="O10" i="6" s="1"/>
  <c r="Q7" i="9" l="1"/>
  <c r="P9" i="9"/>
  <c r="P7" i="10"/>
  <c r="O9" i="10"/>
  <c r="P7" i="15"/>
  <c r="O9" i="15"/>
  <c r="Q7" i="14"/>
  <c r="P9" i="14"/>
  <c r="R7" i="17"/>
  <c r="Q9" i="17"/>
  <c r="S7" i="12"/>
  <c r="R9" i="12"/>
  <c r="Q7" i="8"/>
  <c r="P9" i="8"/>
  <c r="P9" i="11"/>
  <c r="P10" i="11" s="1"/>
  <c r="Q7" i="11"/>
  <c r="O9" i="13"/>
  <c r="P7" i="13"/>
  <c r="R7" i="16"/>
  <c r="Q9" i="16"/>
  <c r="N8" i="18"/>
  <c r="O9" i="18"/>
  <c r="N10" i="18"/>
  <c r="N8" i="17"/>
  <c r="N10" i="17"/>
  <c r="N8" i="16"/>
  <c r="N10" i="16"/>
  <c r="N8" i="15"/>
  <c r="N10" i="15"/>
  <c r="N8" i="14"/>
  <c r="N10" i="14"/>
  <c r="O8" i="13"/>
  <c r="O10" i="13"/>
  <c r="N8" i="12"/>
  <c r="N10" i="12"/>
  <c r="P8" i="11"/>
  <c r="N8" i="10"/>
  <c r="N10" i="10"/>
  <c r="O8" i="9"/>
  <c r="O10" i="9"/>
  <c r="O8" i="8"/>
  <c r="O10" i="8"/>
  <c r="P9" i="6"/>
  <c r="P10" i="6" s="1"/>
  <c r="Q7" i="6"/>
  <c r="P8" i="6"/>
  <c r="Q7" i="13" l="1"/>
  <c r="P9" i="13"/>
  <c r="R7" i="11"/>
  <c r="Q9" i="11"/>
  <c r="Q10" i="11" s="1"/>
  <c r="R7" i="8"/>
  <c r="Q9" i="8"/>
  <c r="T7" i="12"/>
  <c r="S9" i="12"/>
  <c r="S7" i="17"/>
  <c r="R9" i="17"/>
  <c r="R7" i="14"/>
  <c r="Q9" i="14"/>
  <c r="Q7" i="15"/>
  <c r="P9" i="15"/>
  <c r="P9" i="10"/>
  <c r="Q7" i="10"/>
  <c r="Q9" i="9"/>
  <c r="R7" i="9"/>
  <c r="S7" i="16"/>
  <c r="R9" i="16"/>
  <c r="O10" i="18"/>
  <c r="P9" i="18"/>
  <c r="O8" i="18"/>
  <c r="O10" i="17"/>
  <c r="O8" i="17"/>
  <c r="O10" i="16"/>
  <c r="O8" i="16"/>
  <c r="O10" i="15"/>
  <c r="O8" i="15"/>
  <c r="O10" i="14"/>
  <c r="O8" i="14"/>
  <c r="P10" i="13"/>
  <c r="P8" i="13"/>
  <c r="O10" i="12"/>
  <c r="O8" i="12"/>
  <c r="Q8" i="11"/>
  <c r="O10" i="10"/>
  <c r="O8" i="10"/>
  <c r="P10" i="9"/>
  <c r="P8" i="9"/>
  <c r="P10" i="8"/>
  <c r="P8" i="8"/>
  <c r="R7" i="6"/>
  <c r="Q8" i="6"/>
  <c r="Q9" i="6"/>
  <c r="Q10" i="6" s="1"/>
  <c r="S7" i="9" l="1"/>
  <c r="R9" i="9"/>
  <c r="R7" i="10"/>
  <c r="Q9" i="10"/>
  <c r="R7" i="15"/>
  <c r="Q9" i="15"/>
  <c r="S7" i="14"/>
  <c r="R9" i="14"/>
  <c r="T7" i="17"/>
  <c r="S9" i="17"/>
  <c r="U7" i="12"/>
  <c r="T9" i="12"/>
  <c r="S7" i="8"/>
  <c r="R9" i="8"/>
  <c r="R9" i="11"/>
  <c r="R10" i="11" s="1"/>
  <c r="S7" i="11"/>
  <c r="Q9" i="13"/>
  <c r="R7" i="13"/>
  <c r="T7" i="16"/>
  <c r="S9" i="16"/>
  <c r="P8" i="18"/>
  <c r="Q9" i="18"/>
  <c r="P10" i="18"/>
  <c r="P8" i="17"/>
  <c r="P10" i="17"/>
  <c r="P8" i="16"/>
  <c r="P10" i="16"/>
  <c r="P8" i="15"/>
  <c r="P10" i="15"/>
  <c r="P8" i="14"/>
  <c r="P10" i="14"/>
  <c r="Q8" i="13"/>
  <c r="Q10" i="13"/>
  <c r="P8" i="12"/>
  <c r="P10" i="12"/>
  <c r="R8" i="11"/>
  <c r="P8" i="10"/>
  <c r="P10" i="10"/>
  <c r="Q8" i="9"/>
  <c r="Q10" i="9"/>
  <c r="Q8" i="8"/>
  <c r="Q10" i="8"/>
  <c r="R9" i="6"/>
  <c r="R10" i="6" s="1"/>
  <c r="S7" i="6"/>
  <c r="R8" i="6"/>
  <c r="S7" i="13" l="1"/>
  <c r="R9" i="13"/>
  <c r="T7" i="11"/>
  <c r="S9" i="11"/>
  <c r="S10" i="11" s="1"/>
  <c r="T7" i="8"/>
  <c r="S9" i="8"/>
  <c r="V7" i="12"/>
  <c r="U9" i="12"/>
  <c r="U7" i="17"/>
  <c r="T9" i="17"/>
  <c r="T7" i="14"/>
  <c r="S9" i="14"/>
  <c r="S7" i="15"/>
  <c r="R9" i="15"/>
  <c r="R9" i="10"/>
  <c r="S7" i="10"/>
  <c r="S9" i="9"/>
  <c r="T7" i="9"/>
  <c r="U7" i="16"/>
  <c r="T9" i="16"/>
  <c r="Q10" i="18"/>
  <c r="Q8" i="18"/>
  <c r="R9" i="18"/>
  <c r="Q10" i="17"/>
  <c r="Q8" i="17"/>
  <c r="Q10" i="16"/>
  <c r="Q8" i="16"/>
  <c r="Q10" i="15"/>
  <c r="Q8" i="15"/>
  <c r="Q10" i="14"/>
  <c r="Q8" i="14"/>
  <c r="R10" i="13"/>
  <c r="R8" i="13"/>
  <c r="Q10" i="12"/>
  <c r="Q8" i="12"/>
  <c r="S8" i="11"/>
  <c r="Q10" i="10"/>
  <c r="Q8" i="10"/>
  <c r="R10" i="9"/>
  <c r="R8" i="9"/>
  <c r="R10" i="8"/>
  <c r="R8" i="8"/>
  <c r="T7" i="6"/>
  <c r="S8" i="6"/>
  <c r="S9" i="6"/>
  <c r="S10" i="6" s="1"/>
  <c r="U7" i="9" l="1"/>
  <c r="T9" i="9"/>
  <c r="T7" i="10"/>
  <c r="S9" i="10"/>
  <c r="T7" i="15"/>
  <c r="S9" i="15"/>
  <c r="U7" i="14"/>
  <c r="T9" i="14"/>
  <c r="V7" i="17"/>
  <c r="U9" i="17"/>
  <c r="W7" i="12"/>
  <c r="V9" i="12"/>
  <c r="U7" i="8"/>
  <c r="T9" i="8"/>
  <c r="T9" i="11"/>
  <c r="T10" i="11" s="1"/>
  <c r="U7" i="11"/>
  <c r="S9" i="13"/>
  <c r="T7" i="13"/>
  <c r="V7" i="16"/>
  <c r="U9" i="16"/>
  <c r="R8" i="18"/>
  <c r="S9" i="18"/>
  <c r="R10" i="18"/>
  <c r="R8" i="17"/>
  <c r="R10" i="17"/>
  <c r="R8" i="16"/>
  <c r="R10" i="16"/>
  <c r="R8" i="15"/>
  <c r="R10" i="15"/>
  <c r="R8" i="14"/>
  <c r="R10" i="14"/>
  <c r="S8" i="13"/>
  <c r="S10" i="13"/>
  <c r="R8" i="12"/>
  <c r="R10" i="12"/>
  <c r="T8" i="11"/>
  <c r="R8" i="10"/>
  <c r="R10" i="10"/>
  <c r="S8" i="9"/>
  <c r="S10" i="9"/>
  <c r="S8" i="8"/>
  <c r="S10" i="8"/>
  <c r="T9" i="6"/>
  <c r="T10" i="6" s="1"/>
  <c r="U7" i="6"/>
  <c r="T8" i="6"/>
  <c r="U7" i="13" l="1"/>
  <c r="T9" i="13"/>
  <c r="V7" i="11"/>
  <c r="U9" i="11"/>
  <c r="U10" i="11" s="1"/>
  <c r="V7" i="8"/>
  <c r="U9" i="8"/>
  <c r="X7" i="12"/>
  <c r="W9" i="12"/>
  <c r="W7" i="17"/>
  <c r="V9" i="17"/>
  <c r="V7" i="14"/>
  <c r="U9" i="14"/>
  <c r="U7" i="15"/>
  <c r="T9" i="15"/>
  <c r="T9" i="10"/>
  <c r="U7" i="10"/>
  <c r="U9" i="9"/>
  <c r="V7" i="9"/>
  <c r="W7" i="16"/>
  <c r="V9" i="16"/>
  <c r="S10" i="18"/>
  <c r="T9" i="18"/>
  <c r="S8" i="18"/>
  <c r="S10" i="17"/>
  <c r="S8" i="17"/>
  <c r="S10" i="16"/>
  <c r="S8" i="16"/>
  <c r="S10" i="15"/>
  <c r="S8" i="15"/>
  <c r="S10" i="14"/>
  <c r="S8" i="14"/>
  <c r="T10" i="13"/>
  <c r="T8" i="13"/>
  <c r="S10" i="12"/>
  <c r="S8" i="12"/>
  <c r="U8" i="11"/>
  <c r="S10" i="10"/>
  <c r="S8" i="10"/>
  <c r="T10" i="9"/>
  <c r="T8" i="9"/>
  <c r="T10" i="8"/>
  <c r="T8" i="8"/>
  <c r="V7" i="6"/>
  <c r="U8" i="6"/>
  <c r="U9" i="6"/>
  <c r="U10" i="6" s="1"/>
  <c r="W7" i="9" l="1"/>
  <c r="V9" i="9"/>
  <c r="V7" i="10"/>
  <c r="U9" i="10"/>
  <c r="V7" i="15"/>
  <c r="U9" i="15"/>
  <c r="W7" i="14"/>
  <c r="V9" i="14"/>
  <c r="X7" i="17"/>
  <c r="W9" i="17"/>
  <c r="Y7" i="12"/>
  <c r="X9" i="12"/>
  <c r="W7" i="8"/>
  <c r="V9" i="8"/>
  <c r="V9" i="11"/>
  <c r="V10" i="11" s="1"/>
  <c r="W7" i="11"/>
  <c r="U9" i="13"/>
  <c r="V7" i="13"/>
  <c r="X7" i="16"/>
  <c r="W9" i="16"/>
  <c r="T8" i="18"/>
  <c r="U9" i="18"/>
  <c r="T10" i="18"/>
  <c r="T8" i="17"/>
  <c r="T10" i="17"/>
  <c r="T8" i="16"/>
  <c r="T10" i="16"/>
  <c r="T8" i="15"/>
  <c r="T10" i="15"/>
  <c r="T8" i="14"/>
  <c r="T10" i="14"/>
  <c r="U8" i="13"/>
  <c r="U10" i="13"/>
  <c r="T8" i="12"/>
  <c r="T10" i="12"/>
  <c r="V8" i="11"/>
  <c r="T8" i="10"/>
  <c r="T10" i="10"/>
  <c r="U8" i="9"/>
  <c r="U10" i="9"/>
  <c r="U8" i="8"/>
  <c r="U10" i="8"/>
  <c r="V9" i="6"/>
  <c r="V10" i="6" s="1"/>
  <c r="W7" i="6"/>
  <c r="V8" i="6"/>
  <c r="W7" i="13" l="1"/>
  <c r="V9" i="13"/>
  <c r="X7" i="11"/>
  <c r="W9" i="11"/>
  <c r="W10" i="11" s="1"/>
  <c r="X7" i="8"/>
  <c r="W9" i="8"/>
  <c r="Z7" i="12"/>
  <c r="Y9" i="12"/>
  <c r="Y7" i="17"/>
  <c r="X9" i="17"/>
  <c r="X7" i="14"/>
  <c r="W9" i="14"/>
  <c r="W7" i="15"/>
  <c r="V9" i="15"/>
  <c r="V9" i="10"/>
  <c r="W7" i="10"/>
  <c r="W9" i="9"/>
  <c r="X7" i="9"/>
  <c r="Y7" i="16"/>
  <c r="X9" i="16"/>
  <c r="U10" i="18"/>
  <c r="U8" i="18"/>
  <c r="V9" i="18"/>
  <c r="U10" i="17"/>
  <c r="U8" i="17"/>
  <c r="U10" i="16"/>
  <c r="U8" i="16"/>
  <c r="U10" i="15"/>
  <c r="U8" i="15"/>
  <c r="U10" i="14"/>
  <c r="U8" i="14"/>
  <c r="V10" i="13"/>
  <c r="V8" i="13"/>
  <c r="U10" i="12"/>
  <c r="U8" i="12"/>
  <c r="W8" i="11"/>
  <c r="U10" i="10"/>
  <c r="U8" i="10"/>
  <c r="V10" i="9"/>
  <c r="V8" i="9"/>
  <c r="V10" i="8"/>
  <c r="V8" i="8"/>
  <c r="X7" i="6"/>
  <c r="W8" i="6"/>
  <c r="W9" i="6"/>
  <c r="W10" i="6" s="1"/>
  <c r="Y7" i="9" l="1"/>
  <c r="X9" i="9"/>
  <c r="X7" i="10"/>
  <c r="W9" i="10"/>
  <c r="X7" i="15"/>
  <c r="W9" i="15"/>
  <c r="Y7" i="14"/>
  <c r="X9" i="14"/>
  <c r="Z7" i="17"/>
  <c r="Y9" i="17"/>
  <c r="AA7" i="12"/>
  <c r="Z9" i="12"/>
  <c r="Y7" i="8"/>
  <c r="X9" i="8"/>
  <c r="X9" i="11"/>
  <c r="X10" i="11" s="1"/>
  <c r="Y7" i="11"/>
  <c r="W9" i="13"/>
  <c r="X7" i="13"/>
  <c r="Z7" i="16"/>
  <c r="Y9" i="16"/>
  <c r="V8" i="18"/>
  <c r="W9" i="18"/>
  <c r="V10" i="18"/>
  <c r="V8" i="17"/>
  <c r="V10" i="17"/>
  <c r="V8" i="16"/>
  <c r="V10" i="16"/>
  <c r="V8" i="15"/>
  <c r="V10" i="15"/>
  <c r="V8" i="14"/>
  <c r="V10" i="14"/>
  <c r="W8" i="13"/>
  <c r="W10" i="13"/>
  <c r="V8" i="12"/>
  <c r="V10" i="12"/>
  <c r="X8" i="11"/>
  <c r="V8" i="10"/>
  <c r="V10" i="10"/>
  <c r="W8" i="9"/>
  <c r="W10" i="9"/>
  <c r="W8" i="8"/>
  <c r="W10" i="8"/>
  <c r="X9" i="6"/>
  <c r="X10" i="6" s="1"/>
  <c r="Y7" i="6"/>
  <c r="X8" i="6"/>
  <c r="Y7" i="13" l="1"/>
  <c r="X9" i="13"/>
  <c r="Z7" i="11"/>
  <c r="Y9" i="11"/>
  <c r="Y10" i="11" s="1"/>
  <c r="Z7" i="8"/>
  <c r="Y9" i="8"/>
  <c r="AB7" i="12"/>
  <c r="AA9" i="12"/>
  <c r="AA7" i="17"/>
  <c r="Z9" i="17"/>
  <c r="Z7" i="14"/>
  <c r="Y9" i="14"/>
  <c r="Y7" i="15"/>
  <c r="X9" i="15"/>
  <c r="X9" i="10"/>
  <c r="Y7" i="10"/>
  <c r="Y9" i="9"/>
  <c r="Z7" i="9"/>
  <c r="AA7" i="16"/>
  <c r="Z9" i="16"/>
  <c r="W10" i="18"/>
  <c r="X9" i="18"/>
  <c r="W8" i="18"/>
  <c r="W10" i="17"/>
  <c r="W8" i="17"/>
  <c r="W10" i="16"/>
  <c r="W8" i="16"/>
  <c r="W10" i="15"/>
  <c r="W8" i="15"/>
  <c r="W10" i="14"/>
  <c r="W8" i="14"/>
  <c r="X10" i="13"/>
  <c r="X8" i="13"/>
  <c r="W10" i="12"/>
  <c r="W8" i="12"/>
  <c r="Y8" i="11"/>
  <c r="W10" i="10"/>
  <c r="W8" i="10"/>
  <c r="X10" i="9"/>
  <c r="X8" i="9"/>
  <c r="X10" i="8"/>
  <c r="X8" i="8"/>
  <c r="Z7" i="6"/>
  <c r="Y8" i="6"/>
  <c r="Y9" i="6"/>
  <c r="Y10" i="6" s="1"/>
  <c r="AA7" i="9" l="1"/>
  <c r="Z9" i="9"/>
  <c r="Z7" i="10"/>
  <c r="Y9" i="10"/>
  <c r="Z7" i="15"/>
  <c r="Y9" i="15"/>
  <c r="AA7" i="14"/>
  <c r="Z9" i="14"/>
  <c r="AB7" i="17"/>
  <c r="AA9" i="17"/>
  <c r="AC7" i="12"/>
  <c r="AB9" i="12"/>
  <c r="AA7" i="8"/>
  <c r="Z9" i="8"/>
  <c r="Z9" i="11"/>
  <c r="Z10" i="11" s="1"/>
  <c r="AA7" i="11"/>
  <c r="Y9" i="13"/>
  <c r="Z7" i="13"/>
  <c r="AB7" i="16"/>
  <c r="AA9" i="16"/>
  <c r="X8" i="18"/>
  <c r="Y9" i="18"/>
  <c r="X10" i="18"/>
  <c r="X8" i="17"/>
  <c r="X10" i="17"/>
  <c r="X8" i="16"/>
  <c r="X10" i="16"/>
  <c r="X8" i="15"/>
  <c r="X10" i="15"/>
  <c r="X8" i="14"/>
  <c r="X10" i="14"/>
  <c r="Y8" i="13"/>
  <c r="Y10" i="13"/>
  <c r="X8" i="12"/>
  <c r="X10" i="12"/>
  <c r="Z8" i="11"/>
  <c r="X8" i="10"/>
  <c r="X10" i="10"/>
  <c r="Y8" i="9"/>
  <c r="Y10" i="9"/>
  <c r="Y8" i="8"/>
  <c r="Y10" i="8"/>
  <c r="Z9" i="6"/>
  <c r="Z10" i="6" s="1"/>
  <c r="AA7" i="6"/>
  <c r="Z8" i="6"/>
  <c r="AA7" i="13" l="1"/>
  <c r="Z9" i="13"/>
  <c r="AB7" i="11"/>
  <c r="AA9" i="11"/>
  <c r="AA10" i="11" s="1"/>
  <c r="AB7" i="8"/>
  <c r="AA9" i="8"/>
  <c r="AD7" i="12"/>
  <c r="AC9" i="12"/>
  <c r="AC7" i="17"/>
  <c r="AB9" i="17"/>
  <c r="AB7" i="14"/>
  <c r="AA9" i="14"/>
  <c r="AA7" i="15"/>
  <c r="Z9" i="15"/>
  <c r="Z9" i="10"/>
  <c r="AA7" i="10"/>
  <c r="AB7" i="9"/>
  <c r="AA9" i="9"/>
  <c r="AC7" i="16"/>
  <c r="AB9" i="16"/>
  <c r="Y10" i="18"/>
  <c r="Y8" i="18"/>
  <c r="Z9" i="18"/>
  <c r="Y10" i="17"/>
  <c r="Y8" i="17"/>
  <c r="Y10" i="16"/>
  <c r="Y8" i="16"/>
  <c r="Y10" i="15"/>
  <c r="Y8" i="15"/>
  <c r="Y10" i="14"/>
  <c r="Y8" i="14"/>
  <c r="Z10" i="13"/>
  <c r="Z8" i="13"/>
  <c r="Y10" i="12"/>
  <c r="Y8" i="12"/>
  <c r="AA8" i="11"/>
  <c r="Y10" i="10"/>
  <c r="Y8" i="10"/>
  <c r="Z10" i="9"/>
  <c r="Z8" i="9"/>
  <c r="Z10" i="8"/>
  <c r="Z8" i="8"/>
  <c r="AB7" i="6"/>
  <c r="AA8" i="6"/>
  <c r="AA9" i="6"/>
  <c r="AA10" i="6" s="1"/>
  <c r="AB7" i="10" l="1"/>
  <c r="AA9" i="10"/>
  <c r="AC7" i="9"/>
  <c r="AB9" i="9"/>
  <c r="AB7" i="15"/>
  <c r="AA9" i="15"/>
  <c r="AC7" i="14"/>
  <c r="AB9" i="14"/>
  <c r="AD7" i="17"/>
  <c r="AC9" i="17"/>
  <c r="AE7" i="12"/>
  <c r="AD9" i="12"/>
  <c r="AC7" i="8"/>
  <c r="AB9" i="8"/>
  <c r="AB9" i="11"/>
  <c r="AB10" i="11" s="1"/>
  <c r="AC7" i="11"/>
  <c r="AA9" i="13"/>
  <c r="AB7" i="13"/>
  <c r="AD7" i="16"/>
  <c r="AC9" i="16"/>
  <c r="Z8" i="18"/>
  <c r="AA9" i="18"/>
  <c r="Z10" i="18"/>
  <c r="Z8" i="17"/>
  <c r="Z10" i="17"/>
  <c r="Z8" i="16"/>
  <c r="Z10" i="16"/>
  <c r="Z8" i="15"/>
  <c r="Z10" i="15"/>
  <c r="Z8" i="14"/>
  <c r="Z10" i="14"/>
  <c r="AA8" i="13"/>
  <c r="AA10" i="13"/>
  <c r="Z8" i="12"/>
  <c r="Z10" i="12"/>
  <c r="AB8" i="11"/>
  <c r="Z8" i="10"/>
  <c r="Z10" i="10"/>
  <c r="AA8" i="9"/>
  <c r="AA10" i="9"/>
  <c r="AA8" i="8"/>
  <c r="AA10" i="8"/>
  <c r="AB9" i="6"/>
  <c r="AB10" i="6" s="1"/>
  <c r="AC7" i="6"/>
  <c r="AB8" i="6"/>
  <c r="AC7" i="13" l="1"/>
  <c r="AB9" i="13"/>
  <c r="AD7" i="11"/>
  <c r="AC9" i="11"/>
  <c r="AC10" i="11" s="1"/>
  <c r="AD7" i="8"/>
  <c r="AC9" i="8"/>
  <c r="AF7" i="12"/>
  <c r="AE9" i="12"/>
  <c r="AE7" i="17"/>
  <c r="AD9" i="17"/>
  <c r="AD7" i="14"/>
  <c r="AC9" i="14"/>
  <c r="AC7" i="15"/>
  <c r="AB9" i="15"/>
  <c r="AD7" i="9"/>
  <c r="AC9" i="9"/>
  <c r="AB9" i="10"/>
  <c r="AC7" i="10"/>
  <c r="AE7" i="16"/>
  <c r="AD9" i="16"/>
  <c r="AA10" i="18"/>
  <c r="AB9" i="18"/>
  <c r="AA8" i="18"/>
  <c r="AA10" i="17"/>
  <c r="AA8" i="17"/>
  <c r="AA10" i="16"/>
  <c r="AA8" i="16"/>
  <c r="AA10" i="15"/>
  <c r="AA8" i="15"/>
  <c r="AA10" i="14"/>
  <c r="AA8" i="14"/>
  <c r="AB10" i="13"/>
  <c r="AB8" i="13"/>
  <c r="AA10" i="12"/>
  <c r="AA8" i="12"/>
  <c r="AC8" i="11"/>
  <c r="AA10" i="10"/>
  <c r="AA8" i="10"/>
  <c r="AB10" i="9"/>
  <c r="AB8" i="9"/>
  <c r="AB10" i="8"/>
  <c r="AB8" i="8"/>
  <c r="AD7" i="6"/>
  <c r="AC8" i="6"/>
  <c r="AC9" i="6"/>
  <c r="AC10" i="6" s="1"/>
  <c r="AD7" i="10" l="1"/>
  <c r="AC9" i="10"/>
  <c r="AE7" i="9"/>
  <c r="AD9" i="9"/>
  <c r="AD7" i="15"/>
  <c r="AC9" i="15"/>
  <c r="AE7" i="14"/>
  <c r="AD9" i="14"/>
  <c r="AF7" i="17"/>
  <c r="AE9" i="17"/>
  <c r="AG7" i="12"/>
  <c r="AF9" i="12"/>
  <c r="AE7" i="8"/>
  <c r="AD9" i="8"/>
  <c r="AD9" i="11"/>
  <c r="AD10" i="11" s="1"/>
  <c r="AE7" i="11"/>
  <c r="AC9" i="13"/>
  <c r="AD7" i="13"/>
  <c r="AF7" i="16"/>
  <c r="AE9" i="16"/>
  <c r="AB8" i="18"/>
  <c r="AC9" i="18"/>
  <c r="AB10" i="18"/>
  <c r="AB8" i="17"/>
  <c r="AB10" i="17"/>
  <c r="AB8" i="16"/>
  <c r="AB10" i="16"/>
  <c r="AB8" i="15"/>
  <c r="AB10" i="15"/>
  <c r="AB8" i="14"/>
  <c r="AB10" i="14"/>
  <c r="AC8" i="13"/>
  <c r="AC10" i="13"/>
  <c r="AB8" i="12"/>
  <c r="AB10" i="12"/>
  <c r="AD8" i="11"/>
  <c r="AB8" i="10"/>
  <c r="AB10" i="10"/>
  <c r="AC8" i="9"/>
  <c r="AC10" i="9"/>
  <c r="AC8" i="8"/>
  <c r="AC10" i="8"/>
  <c r="AD9" i="6"/>
  <c r="AD10" i="6" s="1"/>
  <c r="AE7" i="6"/>
  <c r="AD8" i="6"/>
  <c r="AE7" i="13" l="1"/>
  <c r="AD9" i="13"/>
  <c r="AF7" i="11"/>
  <c r="AE9" i="11"/>
  <c r="AE10" i="11" s="1"/>
  <c r="AF7" i="8"/>
  <c r="AE9" i="8"/>
  <c r="AH7" i="12"/>
  <c r="AH9" i="12" s="1"/>
  <c r="AG9" i="12"/>
  <c r="AG7" i="17"/>
  <c r="AF9" i="17"/>
  <c r="AF7" i="14"/>
  <c r="AE9" i="14"/>
  <c r="AE7" i="15"/>
  <c r="AD9" i="15"/>
  <c r="AF7" i="9"/>
  <c r="AE9" i="9"/>
  <c r="AD9" i="10"/>
  <c r="AE7" i="10"/>
  <c r="AG7" i="16"/>
  <c r="AF9" i="16"/>
  <c r="AC10" i="18"/>
  <c r="AC8" i="18"/>
  <c r="AD9" i="18"/>
  <c r="AC10" i="17"/>
  <c r="AC8" i="17"/>
  <c r="AC10" i="16"/>
  <c r="AC8" i="16"/>
  <c r="AC10" i="15"/>
  <c r="AC8" i="15"/>
  <c r="AC10" i="14"/>
  <c r="AC8" i="14"/>
  <c r="AD10" i="13"/>
  <c r="AD8" i="13"/>
  <c r="AC10" i="12"/>
  <c r="AC8" i="12"/>
  <c r="AE8" i="11"/>
  <c r="AC10" i="10"/>
  <c r="AC8" i="10"/>
  <c r="AD10" i="9"/>
  <c r="AD8" i="9"/>
  <c r="AD10" i="8"/>
  <c r="AD8" i="8"/>
  <c r="AF7" i="6"/>
  <c r="AE8" i="6"/>
  <c r="AE9" i="6"/>
  <c r="AE10" i="6" s="1"/>
  <c r="AF7" i="10" l="1"/>
  <c r="AE9" i="10"/>
  <c r="AG7" i="9"/>
  <c r="AF9" i="9"/>
  <c r="AF7" i="15"/>
  <c r="AE9" i="15"/>
  <c r="AG7" i="14"/>
  <c r="AF9" i="14"/>
  <c r="AH7" i="17"/>
  <c r="AH9" i="17" s="1"/>
  <c r="AG9" i="17"/>
  <c r="AG7" i="8"/>
  <c r="AF9" i="8"/>
  <c r="AF9" i="11"/>
  <c r="AF10" i="11" s="1"/>
  <c r="AG7" i="11"/>
  <c r="AE9" i="13"/>
  <c r="AF7" i="13"/>
  <c r="AH7" i="16"/>
  <c r="AH9" i="16" s="1"/>
  <c r="AG9" i="16"/>
  <c r="AD8" i="18"/>
  <c r="AE9" i="18"/>
  <c r="AD10" i="18"/>
  <c r="AD8" i="17"/>
  <c r="AD10" i="17"/>
  <c r="AD8" i="16"/>
  <c r="AD10" i="16"/>
  <c r="AD8" i="15"/>
  <c r="AD10" i="15"/>
  <c r="AD8" i="14"/>
  <c r="AD10" i="14"/>
  <c r="AE8" i="13"/>
  <c r="AE10" i="13"/>
  <c r="AD8" i="12"/>
  <c r="AD10" i="12"/>
  <c r="AF8" i="11"/>
  <c r="AD8" i="10"/>
  <c r="AD10" i="10"/>
  <c r="AE8" i="9"/>
  <c r="AE10" i="9"/>
  <c r="AE8" i="8"/>
  <c r="AE10" i="8"/>
  <c r="AF9" i="6"/>
  <c r="AF10" i="6" s="1"/>
  <c r="AG7" i="6"/>
  <c r="AF8" i="6"/>
  <c r="AG7" i="13" l="1"/>
  <c r="AF9" i="13"/>
  <c r="AH7" i="11"/>
  <c r="AH9" i="11" s="1"/>
  <c r="AG9" i="11"/>
  <c r="AG10" i="11" s="1"/>
  <c r="AH7" i="8"/>
  <c r="AH9" i="8" s="1"/>
  <c r="AG9" i="8"/>
  <c r="AH7" i="14"/>
  <c r="AH9" i="14" s="1"/>
  <c r="AG9" i="14"/>
  <c r="AG7" i="15"/>
  <c r="AF9" i="15"/>
  <c r="AH7" i="9"/>
  <c r="AH9" i="9" s="1"/>
  <c r="AG9" i="9"/>
  <c r="AF9" i="10"/>
  <c r="AG7" i="10"/>
  <c r="AE10" i="18"/>
  <c r="AF9" i="18"/>
  <c r="AE8" i="18"/>
  <c r="AE10" i="17"/>
  <c r="AE8" i="17"/>
  <c r="AE10" i="16"/>
  <c r="AE8" i="16"/>
  <c r="AE10" i="15"/>
  <c r="AE8" i="15"/>
  <c r="AE10" i="14"/>
  <c r="AE8" i="14"/>
  <c r="AF10" i="13"/>
  <c r="AF8" i="13"/>
  <c r="AE10" i="12"/>
  <c r="AE8" i="12"/>
  <c r="AG8" i="11"/>
  <c r="AE10" i="10"/>
  <c r="AE8" i="10"/>
  <c r="AF10" i="9"/>
  <c r="AF8" i="9"/>
  <c r="AF10" i="8"/>
  <c r="AF8" i="8"/>
  <c r="AH7" i="6"/>
  <c r="AG8" i="6"/>
  <c r="AG9" i="6"/>
  <c r="AG10" i="6" s="1"/>
  <c r="AH7" i="10" l="1"/>
  <c r="AH9" i="10" s="1"/>
  <c r="AG9" i="10"/>
  <c r="AH7" i="15"/>
  <c r="AH9" i="15" s="1"/>
  <c r="AG9" i="15"/>
  <c r="AG9" i="13"/>
  <c r="AH7" i="13"/>
  <c r="AH9" i="13" s="1"/>
  <c r="AF8" i="18"/>
  <c r="AG9" i="18"/>
  <c r="AF10" i="18"/>
  <c r="AF8" i="17"/>
  <c r="AF10" i="17"/>
  <c r="AF8" i="16"/>
  <c r="AF10" i="16"/>
  <c r="AF8" i="15"/>
  <c r="AF10" i="15"/>
  <c r="AF8" i="14"/>
  <c r="AF10" i="14"/>
  <c r="AG8" i="13"/>
  <c r="AG10" i="13"/>
  <c r="AF8" i="12"/>
  <c r="AF10" i="12"/>
  <c r="AH10" i="11"/>
  <c r="AH8" i="11"/>
  <c r="AF8" i="10"/>
  <c r="AF10" i="10"/>
  <c r="AG8" i="9"/>
  <c r="AG10" i="9"/>
  <c r="AG8" i="8"/>
  <c r="AG10" i="8"/>
  <c r="AH9" i="6"/>
  <c r="AH10" i="6" s="1"/>
  <c r="AH8" i="6"/>
  <c r="AG10" i="18" l="1"/>
  <c r="AG8" i="18"/>
  <c r="AH9" i="18"/>
  <c r="AG10" i="17"/>
  <c r="AG8" i="17"/>
  <c r="AG10" i="16"/>
  <c r="AG8" i="16"/>
  <c r="AG10" i="15"/>
  <c r="AG8" i="15"/>
  <c r="AG10" i="14"/>
  <c r="AG8" i="14"/>
  <c r="AH10" i="13"/>
  <c r="AH8" i="13"/>
  <c r="AG10" i="12"/>
  <c r="AG8" i="12"/>
  <c r="AG10" i="10"/>
  <c r="AG8" i="10"/>
  <c r="AH10" i="9"/>
  <c r="AH8" i="9"/>
  <c r="AH10" i="8"/>
  <c r="AH8" i="8"/>
  <c r="AH8" i="18" l="1"/>
  <c r="AH10" i="18"/>
  <c r="AH8" i="17"/>
  <c r="AH10" i="17"/>
  <c r="AH8" i="16"/>
  <c r="AH10" i="16"/>
  <c r="AH8" i="15"/>
  <c r="AH10" i="15"/>
  <c r="AH8" i="14"/>
  <c r="AH10" i="14"/>
  <c r="AH8" i="12"/>
  <c r="AH10" i="12"/>
  <c r="AH8" i="10"/>
  <c r="AH10" i="10"/>
</calcChain>
</file>

<file path=xl/comments1.xml><?xml version="1.0" encoding="utf-8"?>
<comments xmlns="http://schemas.openxmlformats.org/spreadsheetml/2006/main">
  <authors>
    <author>Vernillet</author>
  </authors>
  <commentList>
    <comment ref="B4" authorId="0" shapeId="0">
      <text>
        <r>
          <rPr>
            <b/>
            <sz val="9"/>
            <color indexed="81"/>
            <rFont val="Tahoma"/>
            <family val="2"/>
          </rPr>
          <t>Marquer l'année avec 4 chiffres.
Ex : 2012</t>
        </r>
      </text>
    </comment>
  </commentList>
</comments>
</file>

<file path=xl/sharedStrings.xml><?xml version="1.0" encoding="utf-8"?>
<sst xmlns="http://schemas.openxmlformats.org/spreadsheetml/2006/main" count="849" uniqueCount="123">
  <si>
    <t>Etablissement / Entité :</t>
  </si>
  <si>
    <t>Atelier / Service / Projet :</t>
  </si>
  <si>
    <t>Equipe</t>
  </si>
  <si>
    <t>UET</t>
  </si>
  <si>
    <t>A</t>
  </si>
  <si>
    <t>Année</t>
  </si>
  <si>
    <t>Jour de l'an</t>
  </si>
  <si>
    <t>* 1er janvier</t>
  </si>
  <si>
    <t>Pâques</t>
  </si>
  <si>
    <t>* Pâques</t>
  </si>
  <si>
    <t>Lundi de paques</t>
  </si>
  <si>
    <t>* Lundi de Pâques</t>
  </si>
  <si>
    <t>Pâques+1 </t>
  </si>
  <si>
    <t>Fête du travail</t>
  </si>
  <si>
    <t>* 1er mai</t>
  </si>
  <si>
    <t>Victoire de 1945</t>
  </si>
  <si>
    <t>* 8 mai</t>
  </si>
  <si>
    <t>Ascension</t>
  </si>
  <si>
    <t>* Jeudi de l'ascension</t>
  </si>
  <si>
    <t>Pâques+39 </t>
  </si>
  <si>
    <t>Pentecote</t>
  </si>
  <si>
    <t>* Pentecote</t>
  </si>
  <si>
    <t>Pâques+49</t>
  </si>
  <si>
    <t>Lundi de Pentecote</t>
  </si>
  <si>
    <t>* Lundi de Pentecôte</t>
  </si>
  <si>
    <t>Pâques+50</t>
  </si>
  <si>
    <t>Fête nationale</t>
  </si>
  <si>
    <t>* 14 juillet</t>
  </si>
  <si>
    <t>Assomption</t>
  </si>
  <si>
    <t>* 15 aout</t>
  </si>
  <si>
    <t>Toussaint</t>
  </si>
  <si>
    <t>* 1er novembre</t>
  </si>
  <si>
    <t>Armistice 1918</t>
  </si>
  <si>
    <t>* 11 novembre</t>
  </si>
  <si>
    <t>Noel</t>
  </si>
  <si>
    <t>* 25 décembre</t>
  </si>
  <si>
    <t>Colonne</t>
  </si>
  <si>
    <t>Feuil</t>
  </si>
  <si>
    <t>Date</t>
  </si>
  <si>
    <t>Commentaire</t>
  </si>
  <si>
    <t>Explication</t>
  </si>
  <si>
    <t>Jour Férié</t>
  </si>
  <si>
    <t>Jours Fériés</t>
  </si>
  <si>
    <t>CF</t>
  </si>
  <si>
    <t>CD</t>
  </si>
  <si>
    <t>CDA</t>
  </si>
  <si>
    <t>LF</t>
  </si>
  <si>
    <t>LD</t>
  </si>
  <si>
    <t>Les paramètres</t>
  </si>
  <si>
    <t>Atelier</t>
  </si>
  <si>
    <t>Fabrication montage</t>
  </si>
  <si>
    <t xml:space="preserve">Département </t>
  </si>
  <si>
    <t>Etablissement / Entité</t>
  </si>
  <si>
    <t>TABLEAU DE PRESENCE : PREVISIONS ET SUIVI</t>
  </si>
  <si>
    <t>N° CNIL : 790792 - Domaine : Management d'Equipe/Organisation de l'Activité</t>
  </si>
  <si>
    <t>V04</t>
  </si>
  <si>
    <t xml:space="preserve">00817 02 10A 4201     </t>
  </si>
  <si>
    <t>Les informations individuelles figurant dans le présent document peuvent faire l’objet d’une demande d’accès et de rectification par la personne concernée, en application de la loi informatique et libertés du 6 janvier 1978, à l’exception des données prévisionnelles.</t>
  </si>
  <si>
    <r>
      <t>F</t>
    </r>
    <r>
      <rPr>
        <sz val="10"/>
        <rFont val="Arial"/>
        <family val="2"/>
      </rPr>
      <t xml:space="preserve"> : Formation</t>
    </r>
  </si>
  <si>
    <r>
      <t xml:space="preserve">A </t>
    </r>
    <r>
      <rPr>
        <sz val="11"/>
        <color theme="1"/>
        <rFont val="Calibri"/>
        <family val="2"/>
        <scheme val="minor"/>
      </rPr>
      <t>: Abscence</t>
    </r>
  </si>
  <si>
    <r>
      <t>CC</t>
    </r>
    <r>
      <rPr>
        <sz val="11"/>
        <color theme="1"/>
        <rFont val="Calibri"/>
        <family val="2"/>
        <scheme val="minor"/>
      </rPr>
      <t xml:space="preserve"> : Congé collectif</t>
    </r>
  </si>
  <si>
    <t>LEGENDE</t>
  </si>
  <si>
    <t>Utile à la programmation</t>
  </si>
  <si>
    <t>ZEROUALI Samira</t>
  </si>
  <si>
    <t>WEBER Katia</t>
  </si>
  <si>
    <t>TAILLEZ Gerald</t>
  </si>
  <si>
    <t>SIBILIA Franck</t>
  </si>
  <si>
    <t>SCHMITT Jérémy</t>
  </si>
  <si>
    <t>ROUGEAUX Anthony</t>
  </si>
  <si>
    <t>RESTELLI Christophe</t>
  </si>
  <si>
    <t>PENNACCHI Mauro</t>
  </si>
  <si>
    <t>PELISSIER Nicolas</t>
  </si>
  <si>
    <t>LEININGER Stéphane</t>
  </si>
  <si>
    <t>LAPORTE Patrick</t>
  </si>
  <si>
    <t>KENNIS Jonathan</t>
  </si>
  <si>
    <t>KEBLI Amed</t>
  </si>
  <si>
    <t>IOCHEM Morgane</t>
  </si>
  <si>
    <t>GWOSDZ Sullivan</t>
  </si>
  <si>
    <t>GARCONNET Thierry</t>
  </si>
  <si>
    <t>DE MENECH Jérôme</t>
  </si>
  <si>
    <t>D'ANTUONO Michel</t>
  </si>
  <si>
    <t>CHONAVEL Guy</t>
  </si>
  <si>
    <t>BIENAIME Fabrice</t>
  </si>
  <si>
    <t>ARCANGELI Luc</t>
  </si>
  <si>
    <t>Nom Prénom</t>
  </si>
  <si>
    <t>*</t>
  </si>
  <si>
    <t xml:space="preserve">Département : </t>
  </si>
  <si>
    <r>
      <t>CP</t>
    </r>
    <r>
      <rPr>
        <sz val="11"/>
        <color theme="1"/>
        <rFont val="Calibri"/>
        <family val="2"/>
        <scheme val="minor"/>
      </rPr>
      <t xml:space="preserve"> : Congé payé</t>
    </r>
  </si>
  <si>
    <r>
      <t>FI</t>
    </r>
    <r>
      <rPr>
        <sz val="10"/>
        <rFont val="Arial"/>
        <family val="2"/>
      </rPr>
      <t xml:space="preserve"> : Formation interne à l'UET</t>
    </r>
  </si>
  <si>
    <r>
      <rPr>
        <b/>
        <sz val="10"/>
        <rFont val="Arial"/>
        <family val="2"/>
      </rPr>
      <t>FE</t>
    </r>
    <r>
      <rPr>
        <sz val="10"/>
        <rFont val="Arial"/>
        <family val="2"/>
      </rPr>
      <t xml:space="preserve"> : Formation externe à l'UET</t>
    </r>
  </si>
  <si>
    <r>
      <rPr>
        <b/>
        <sz val="10"/>
        <rFont val="Arial"/>
        <family val="2"/>
      </rPr>
      <t>S :</t>
    </r>
    <r>
      <rPr>
        <sz val="10"/>
        <rFont val="Arial"/>
        <family val="2"/>
      </rPr>
      <t xml:space="preserve"> Surprise</t>
    </r>
  </si>
  <si>
    <t>TAILFER Sylvain</t>
  </si>
  <si>
    <t>VERNILLET Nicolas</t>
  </si>
  <si>
    <t>Employeur</t>
  </si>
  <si>
    <t>Sov</t>
  </si>
  <si>
    <t>Itm</t>
  </si>
  <si>
    <t>sov</t>
  </si>
  <si>
    <t>itm</t>
  </si>
  <si>
    <t>Sov : Sovabien</t>
  </si>
  <si>
    <t>Itm : Intérimaire</t>
  </si>
  <si>
    <t>S</t>
  </si>
  <si>
    <t>CP</t>
  </si>
  <si>
    <t>FE</t>
  </si>
  <si>
    <t>FI</t>
  </si>
  <si>
    <t>2bis</t>
  </si>
  <si>
    <t>Total</t>
  </si>
  <si>
    <t>riri</t>
  </si>
  <si>
    <t>fifi</t>
  </si>
  <si>
    <t>loulou</t>
  </si>
  <si>
    <t>rin</t>
  </si>
  <si>
    <t>tin</t>
  </si>
  <si>
    <t>mi</t>
  </si>
  <si>
    <t>chel</t>
  </si>
  <si>
    <t>ba</t>
  </si>
  <si>
    <t>ma</t>
  </si>
  <si>
    <t>samy</t>
  </si>
  <si>
    <t>bon</t>
  </si>
  <si>
    <t>jour</t>
  </si>
  <si>
    <t>UET/Equipe</t>
  </si>
  <si>
    <t>1A</t>
  </si>
  <si>
    <t>Changement UET/Equipe</t>
  </si>
  <si>
    <t>unos</t>
  </si>
  <si>
    <t>1B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</si>
</sst>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23" x14ac:knownFonts="1">
    <font>
      <sz val="11"/>
      <color theme="1"/>
      <name val="Calibri"/>
      <family val="2"/>
      <scheme val="minor"/>
    </font>
    <font>
      <sz val="12"/>
      <name val="Arial"/>
      <family val="2"/>
    </font>
    <font>
      <sz val="12"/>
      <color indexed="8"/>
      <name val="Arial Unicode MS"/>
      <family val="2"/>
    </font>
    <font>
      <sz val="10"/>
      <name val="Arial"/>
      <family val="2"/>
    </font>
    <font>
      <sz val="8"/>
      <color indexed="63"/>
      <name val="Verdana"/>
      <family val="2"/>
    </font>
    <font>
      <sz val="10"/>
      <name val="Arial"/>
    </font>
    <font>
      <b/>
      <u/>
      <sz val="16"/>
      <name val="Arial"/>
      <family val="2"/>
    </font>
    <font>
      <sz val="14"/>
      <name val="Arial"/>
      <family val="2"/>
    </font>
    <font>
      <b/>
      <sz val="14"/>
      <name val="Arial"/>
      <family val="2"/>
    </font>
    <font>
      <sz val="14"/>
      <name val="Arial"/>
    </font>
    <font>
      <b/>
      <sz val="14"/>
      <name val="Arial"/>
    </font>
    <font>
      <b/>
      <u/>
      <sz val="20"/>
      <name val="Arial"/>
      <family val="2"/>
    </font>
    <font>
      <b/>
      <sz val="9"/>
      <color indexed="81"/>
      <name val="Tahoma"/>
      <family val="2"/>
    </font>
    <font>
      <b/>
      <sz val="10"/>
      <name val="Arial"/>
    </font>
    <font>
      <i/>
      <sz val="7"/>
      <name val="Arial"/>
    </font>
    <font>
      <b/>
      <i/>
      <sz val="8"/>
      <name val="Arial"/>
      <family val="2"/>
    </font>
    <font>
      <b/>
      <sz val="10"/>
      <name val="Arial"/>
      <family val="2"/>
    </font>
    <font>
      <sz val="12"/>
      <name val="Arial"/>
    </font>
    <font>
      <b/>
      <sz val="12"/>
      <name val="Arial"/>
      <family val="2"/>
    </font>
    <font>
      <i/>
      <sz val="7"/>
      <name val="Arial"/>
      <family val="2"/>
    </font>
    <font>
      <u/>
      <sz val="10"/>
      <name val="Arial"/>
      <family val="2"/>
    </font>
    <font>
      <sz val="10"/>
      <color theme="0"/>
      <name val="Arial"/>
      <family val="2"/>
    </font>
    <font>
      <b/>
      <sz val="10"/>
      <color theme="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1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1"/>
        <bgColor indexed="64"/>
      </patternFill>
    </fill>
  </fills>
  <borders count="4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auto="1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0" fontId="5" fillId="0" borderId="0"/>
    <xf numFmtId="0" fontId="3" fillId="0" borderId="0"/>
  </cellStyleXfs>
  <cellXfs count="254">
    <xf numFmtId="0" fontId="0" fillId="0" borderId="0" xfId="0"/>
    <xf numFmtId="0" fontId="5" fillId="0" borderId="0" xfId="1"/>
    <xf numFmtId="0" fontId="5" fillId="0" borderId="0" xfId="1" applyNumberFormat="1"/>
    <xf numFmtId="0" fontId="5" fillId="0" borderId="0" xfId="1" applyAlignment="1">
      <alignment horizontal="left"/>
    </xf>
    <xf numFmtId="0" fontId="3" fillId="0" borderId="0" xfId="1" applyNumberFormat="1" applyFont="1" applyAlignment="1">
      <alignment horizontal="center" vertical="center"/>
    </xf>
    <xf numFmtId="164" fontId="3" fillId="2" borderId="0" xfId="1" applyNumberFormat="1" applyFont="1" applyFill="1" applyAlignment="1">
      <alignment horizontal="right"/>
    </xf>
    <xf numFmtId="0" fontId="5" fillId="2" borderId="0" xfId="1" applyFill="1"/>
    <xf numFmtId="0" fontId="2" fillId="2" borderId="0" xfId="1" applyFont="1" applyFill="1"/>
    <xf numFmtId="0" fontId="1" fillId="2" borderId="0" xfId="1" applyFont="1" applyFill="1"/>
    <xf numFmtId="164" fontId="5" fillId="2" borderId="0" xfId="1" applyNumberFormat="1" applyFill="1"/>
    <xf numFmtId="0" fontId="4" fillId="2" borderId="0" xfId="1" applyFont="1" applyFill="1"/>
    <xf numFmtId="164" fontId="5" fillId="0" borderId="0" xfId="1" applyNumberFormat="1"/>
    <xf numFmtId="0" fontId="4" fillId="0" borderId="0" xfId="1" applyFont="1"/>
    <xf numFmtId="0" fontId="2" fillId="0" borderId="0" xfId="1" applyFont="1"/>
    <xf numFmtId="0" fontId="1" fillId="0" borderId="0" xfId="1" applyFont="1"/>
    <xf numFmtId="164" fontId="3" fillId="0" borderId="0" xfId="1" applyNumberFormat="1" applyFont="1" applyAlignment="1">
      <alignment horizontal="right"/>
    </xf>
    <xf numFmtId="0" fontId="1" fillId="0" borderId="0" xfId="1" applyNumberFormat="1" applyFont="1" applyAlignment="1">
      <alignment horizontal="center" vertical="center"/>
    </xf>
    <xf numFmtId="0" fontId="1" fillId="0" borderId="0" xfId="1" applyFont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3" fillId="0" borderId="0" xfId="1" applyFont="1" applyAlignment="1">
      <alignment horizontal="left"/>
    </xf>
    <xf numFmtId="0" fontId="3" fillId="0" borderId="0" xfId="1" applyNumberFormat="1" applyFont="1"/>
    <xf numFmtId="0" fontId="3" fillId="0" borderId="0" xfId="1" applyFont="1" applyAlignment="1">
      <alignment horizontal="right"/>
    </xf>
    <xf numFmtId="0" fontId="2" fillId="3" borderId="0" xfId="1" applyFont="1" applyFill="1" applyAlignment="1">
      <alignment horizontal="left"/>
    </xf>
    <xf numFmtId="0" fontId="7" fillId="0" borderId="0" xfId="1" applyFont="1"/>
    <xf numFmtId="0" fontId="7" fillId="0" borderId="0" xfId="1" applyFont="1" applyAlignment="1">
      <alignment horizontal="left"/>
    </xf>
    <xf numFmtId="0" fontId="8" fillId="0" borderId="0" xfId="1" applyFont="1" applyProtection="1">
      <protection locked="0"/>
    </xf>
    <xf numFmtId="0" fontId="9" fillId="0" borderId="0" xfId="1" applyFont="1"/>
    <xf numFmtId="0" fontId="10" fillId="0" borderId="0" xfId="1" applyFont="1"/>
    <xf numFmtId="0" fontId="10" fillId="0" borderId="0" xfId="1" applyFont="1" applyAlignment="1" applyProtection="1">
      <alignment horizontal="left"/>
      <protection locked="0"/>
    </xf>
    <xf numFmtId="0" fontId="10" fillId="0" borderId="0" xfId="1" applyFont="1" applyProtection="1">
      <protection locked="0"/>
    </xf>
    <xf numFmtId="0" fontId="11" fillId="0" borderId="0" xfId="1" applyFont="1" applyAlignment="1"/>
    <xf numFmtId="0" fontId="5" fillId="0" borderId="0" xfId="1" applyAlignment="1">
      <alignment vertical="center"/>
    </xf>
    <xf numFmtId="0" fontId="5" fillId="0" borderId="0" xfId="1" applyBorder="1" applyAlignment="1">
      <alignment horizontal="centerContinuous" vertical="center"/>
    </xf>
    <xf numFmtId="0" fontId="13" fillId="0" borderId="0" xfId="1" applyFont="1" applyBorder="1" applyAlignment="1">
      <alignment horizontal="centerContinuous" vertical="center"/>
    </xf>
    <xf numFmtId="0" fontId="14" fillId="0" borderId="0" xfId="1" applyFont="1" applyAlignment="1">
      <alignment horizontal="centerContinuous" vertical="center"/>
    </xf>
    <xf numFmtId="0" fontId="14" fillId="0" borderId="5" xfId="1" applyFont="1" applyBorder="1" applyAlignment="1">
      <alignment horizontal="centerContinuous" vertical="center" wrapText="1"/>
    </xf>
    <xf numFmtId="0" fontId="5" fillId="0" borderId="0" xfId="1" applyBorder="1"/>
    <xf numFmtId="0" fontId="13" fillId="0" borderId="0" xfId="1" applyFont="1"/>
    <xf numFmtId="0" fontId="13" fillId="0" borderId="0" xfId="1" applyFont="1" applyBorder="1"/>
    <xf numFmtId="0" fontId="5" fillId="0" borderId="11" xfId="1" applyBorder="1" applyAlignment="1">
      <alignment horizontal="centerContinuous" vertical="center"/>
    </xf>
    <xf numFmtId="0" fontId="13" fillId="0" borderId="11" xfId="1" applyFont="1" applyBorder="1" applyAlignment="1">
      <alignment horizontal="left" vertical="center"/>
    </xf>
    <xf numFmtId="0" fontId="16" fillId="0" borderId="11" xfId="1" applyFont="1" applyBorder="1" applyAlignment="1">
      <alignment horizontal="centerContinuous" vertical="center"/>
    </xf>
    <xf numFmtId="0" fontId="13" fillId="0" borderId="11" xfId="1" applyFont="1" applyBorder="1" applyAlignment="1">
      <alignment vertical="center"/>
    </xf>
    <xf numFmtId="0" fontId="16" fillId="0" borderId="11" xfId="1" applyFont="1" applyBorder="1" applyAlignment="1">
      <alignment vertical="center"/>
    </xf>
    <xf numFmtId="0" fontId="13" fillId="0" borderId="12" xfId="1" applyFont="1" applyBorder="1" applyAlignment="1">
      <alignment horizontal="centerContinuous" vertical="center"/>
    </xf>
    <xf numFmtId="0" fontId="5" fillId="0" borderId="13" xfId="1" applyBorder="1" applyAlignment="1">
      <alignment horizontal="centerContinuous" vertical="center"/>
    </xf>
    <xf numFmtId="0" fontId="13" fillId="0" borderId="13" xfId="1" applyFont="1" applyBorder="1" applyAlignment="1">
      <alignment horizontal="left" vertical="center"/>
    </xf>
    <xf numFmtId="0" fontId="16" fillId="4" borderId="15" xfId="1" applyFont="1" applyFill="1" applyBorder="1"/>
    <xf numFmtId="0" fontId="16" fillId="4" borderId="16" xfId="1" applyFont="1" applyFill="1" applyBorder="1"/>
    <xf numFmtId="0" fontId="5" fillId="4" borderId="17" xfId="1" applyFill="1" applyBorder="1" applyAlignment="1">
      <alignment horizontal="center"/>
    </xf>
    <xf numFmtId="0" fontId="5" fillId="4" borderId="15" xfId="1" applyFill="1" applyBorder="1"/>
    <xf numFmtId="0" fontId="16" fillId="0" borderId="6" xfId="1" applyFont="1" applyFill="1" applyBorder="1" applyAlignment="1" applyProtection="1">
      <alignment horizontal="center"/>
      <protection locked="0"/>
    </xf>
    <xf numFmtId="0" fontId="16" fillId="0" borderId="4" xfId="1" applyFont="1" applyFill="1" applyBorder="1" applyAlignment="1" applyProtection="1">
      <alignment horizontal="center"/>
      <protection locked="0"/>
    </xf>
    <xf numFmtId="0" fontId="16" fillId="5" borderId="10" xfId="1" applyFont="1" applyFill="1" applyBorder="1" applyAlignment="1" applyProtection="1">
      <alignment horizontal="center"/>
      <protection locked="0"/>
    </xf>
    <xf numFmtId="0" fontId="16" fillId="5" borderId="5" xfId="1" applyFont="1" applyFill="1" applyBorder="1" applyAlignment="1" applyProtection="1">
      <alignment horizontal="center"/>
      <protection locked="0"/>
    </xf>
    <xf numFmtId="0" fontId="16" fillId="0" borderId="5" xfId="1" applyFont="1" applyFill="1" applyBorder="1" applyAlignment="1" applyProtection="1">
      <alignment horizontal="center"/>
      <protection locked="0"/>
    </xf>
    <xf numFmtId="0" fontId="16" fillId="5" borderId="18" xfId="1" applyFont="1" applyFill="1" applyBorder="1" applyAlignment="1" applyProtection="1">
      <alignment horizontal="center"/>
      <protection locked="0"/>
    </xf>
    <xf numFmtId="0" fontId="5" fillId="0" borderId="18" xfId="1" applyBorder="1" applyAlignment="1" applyProtection="1">
      <alignment horizontal="center"/>
      <protection locked="0"/>
    </xf>
    <xf numFmtId="0" fontId="5" fillId="0" borderId="19" xfId="1" applyBorder="1" applyProtection="1">
      <protection locked="0"/>
    </xf>
    <xf numFmtId="0" fontId="5" fillId="0" borderId="20" xfId="1" applyBorder="1" applyProtection="1">
      <protection locked="0"/>
    </xf>
    <xf numFmtId="0" fontId="5" fillId="0" borderId="3" xfId="1" applyBorder="1" applyProtection="1">
      <protection locked="0"/>
    </xf>
    <xf numFmtId="0" fontId="5" fillId="0" borderId="7" xfId="1" applyBorder="1" applyProtection="1">
      <protection locked="0"/>
    </xf>
    <xf numFmtId="0" fontId="5" fillId="4" borderId="6" xfId="1" applyFont="1" applyFill="1" applyBorder="1" applyAlignment="1">
      <alignment horizontal="right" vertical="center"/>
    </xf>
    <xf numFmtId="0" fontId="5" fillId="4" borderId="4" xfId="1" applyFill="1" applyBorder="1" applyAlignment="1">
      <alignment horizontal="center" vertical="center"/>
    </xf>
    <xf numFmtId="0" fontId="5" fillId="4" borderId="10" xfId="1" applyFill="1" applyBorder="1" applyAlignment="1">
      <alignment horizontal="center" vertical="center"/>
    </xf>
    <xf numFmtId="0" fontId="5" fillId="4" borderId="5" xfId="1" applyFill="1" applyBorder="1" applyAlignment="1">
      <alignment horizontal="center" vertical="center"/>
    </xf>
    <xf numFmtId="0" fontId="5" fillId="4" borderId="18" xfId="1" applyFill="1" applyBorder="1" applyAlignment="1">
      <alignment horizontal="center" vertical="center"/>
    </xf>
    <xf numFmtId="49" fontId="5" fillId="4" borderId="3" xfId="1" applyNumberFormat="1" applyFill="1" applyBorder="1" applyAlignment="1" applyProtection="1">
      <alignment horizontal="center" vertical="center"/>
      <protection locked="0" hidden="1"/>
    </xf>
    <xf numFmtId="0" fontId="5" fillId="0" borderId="6" xfId="1" applyBorder="1" applyAlignment="1">
      <alignment horizontal="center" vertical="center"/>
    </xf>
    <xf numFmtId="0" fontId="5" fillId="0" borderId="4" xfId="1" applyBorder="1" applyAlignment="1">
      <alignment horizontal="center" vertical="center"/>
    </xf>
    <xf numFmtId="0" fontId="5" fillId="0" borderId="10" xfId="1" applyBorder="1" applyAlignment="1">
      <alignment horizontal="center" vertical="center"/>
    </xf>
    <xf numFmtId="0" fontId="5" fillId="0" borderId="5" xfId="1" applyBorder="1" applyAlignment="1">
      <alignment horizontal="center" vertical="center"/>
    </xf>
    <xf numFmtId="0" fontId="5" fillId="0" borderId="18" xfId="1" applyBorder="1" applyAlignment="1">
      <alignment horizontal="center" vertical="center"/>
    </xf>
    <xf numFmtId="164" fontId="5" fillId="0" borderId="0" xfId="1" applyNumberFormat="1" applyAlignment="1">
      <alignment readingOrder="1"/>
    </xf>
    <xf numFmtId="0" fontId="5" fillId="0" borderId="23" xfId="1" applyBorder="1" applyAlignment="1">
      <alignment horizontal="center" vertical="center" wrapText="1"/>
    </xf>
    <xf numFmtId="0" fontId="5" fillId="0" borderId="24" xfId="1" applyBorder="1" applyAlignment="1">
      <alignment horizontal="center" vertical="center" wrapText="1"/>
    </xf>
    <xf numFmtId="0" fontId="5" fillId="0" borderId="12" xfId="1" applyBorder="1" applyAlignment="1">
      <alignment horizontal="center" vertical="center" wrapText="1"/>
    </xf>
    <xf numFmtId="0" fontId="5" fillId="0" borderId="25" xfId="1" applyBorder="1" applyAlignment="1">
      <alignment horizontal="center" vertical="center" wrapText="1"/>
    </xf>
    <xf numFmtId="0" fontId="5" fillId="0" borderId="21" xfId="1" applyBorder="1" applyAlignment="1">
      <alignment horizontal="center" vertical="center" wrapText="1"/>
    </xf>
    <xf numFmtId="0" fontId="5" fillId="0" borderId="27" xfId="1" applyBorder="1" applyAlignment="1">
      <alignment vertical="center"/>
    </xf>
    <xf numFmtId="0" fontId="5" fillId="0" borderId="28" xfId="1" applyBorder="1" applyAlignment="1">
      <alignment vertical="center"/>
    </xf>
    <xf numFmtId="0" fontId="5" fillId="0" borderId="29" xfId="1" applyBorder="1" applyAlignment="1">
      <alignment vertical="center"/>
    </xf>
    <xf numFmtId="14" fontId="5" fillId="0" borderId="30" xfId="1" applyNumberFormat="1" applyBorder="1" applyAlignment="1">
      <alignment vertical="center"/>
    </xf>
    <xf numFmtId="14" fontId="5" fillId="0" borderId="31" xfId="1" applyNumberFormat="1" applyBorder="1" applyAlignment="1">
      <alignment vertical="center"/>
    </xf>
    <xf numFmtId="0" fontId="5" fillId="0" borderId="0" xfId="1" applyBorder="1" applyAlignment="1">
      <alignment horizontal="left"/>
    </xf>
    <xf numFmtId="0" fontId="16" fillId="0" borderId="0" xfId="1" applyFont="1"/>
    <xf numFmtId="0" fontId="5" fillId="0" borderId="0" xfId="1" applyAlignment="1">
      <alignment horizontal="left" indent="15"/>
    </xf>
    <xf numFmtId="0" fontId="3" fillId="0" borderId="11" xfId="1" applyFont="1" applyBorder="1" applyAlignment="1">
      <alignment horizontal="left" vertical="center"/>
    </xf>
    <xf numFmtId="0" fontId="3" fillId="0" borderId="11" xfId="1" applyFont="1" applyBorder="1" applyAlignment="1">
      <alignment horizontal="centerContinuous" vertical="center"/>
    </xf>
    <xf numFmtId="0" fontId="3" fillId="0" borderId="0" xfId="2" applyAlignment="1">
      <alignment horizontal="left" indent="15"/>
    </xf>
    <xf numFmtId="0" fontId="3" fillId="0" borderId="0" xfId="2"/>
    <xf numFmtId="0" fontId="3" fillId="0" borderId="0" xfId="2" applyAlignment="1">
      <alignment horizontal="left"/>
    </xf>
    <xf numFmtId="0" fontId="3" fillId="0" borderId="0" xfId="2" applyBorder="1" applyAlignment="1">
      <alignment horizontal="left"/>
    </xf>
    <xf numFmtId="0" fontId="16" fillId="0" borderId="0" xfId="2" applyFont="1"/>
    <xf numFmtId="14" fontId="3" fillId="0" borderId="31" xfId="2" applyNumberFormat="1" applyBorder="1" applyAlignment="1">
      <alignment vertical="center"/>
    </xf>
    <xf numFmtId="14" fontId="3" fillId="0" borderId="30" xfId="2" applyNumberFormat="1" applyBorder="1" applyAlignment="1">
      <alignment vertical="center"/>
    </xf>
    <xf numFmtId="0" fontId="3" fillId="0" borderId="28" xfId="2" applyBorder="1" applyAlignment="1">
      <alignment vertical="center"/>
    </xf>
    <xf numFmtId="0" fontId="3" fillId="0" borderId="29" xfId="2" applyBorder="1" applyAlignment="1">
      <alignment vertical="center"/>
    </xf>
    <xf numFmtId="0" fontId="3" fillId="0" borderId="27" xfId="2" applyBorder="1" applyAlignment="1">
      <alignment vertical="center"/>
    </xf>
    <xf numFmtId="0" fontId="3" fillId="0" borderId="25" xfId="2" applyBorder="1" applyAlignment="1">
      <alignment horizontal="center" vertical="center" wrapText="1"/>
    </xf>
    <xf numFmtId="0" fontId="3" fillId="0" borderId="23" xfId="2" applyBorder="1" applyAlignment="1">
      <alignment horizontal="center" vertical="center" wrapText="1"/>
    </xf>
    <xf numFmtId="164" fontId="3" fillId="0" borderId="0" xfId="2" applyNumberFormat="1" applyAlignment="1">
      <alignment readingOrder="1"/>
    </xf>
    <xf numFmtId="0" fontId="3" fillId="0" borderId="5" xfId="2" applyBorder="1" applyAlignment="1">
      <alignment horizontal="center" vertical="center"/>
    </xf>
    <xf numFmtId="0" fontId="3" fillId="0" borderId="6" xfId="2" applyBorder="1" applyAlignment="1">
      <alignment horizontal="center" vertical="center"/>
    </xf>
    <xf numFmtId="0" fontId="3" fillId="4" borderId="5" xfId="2" applyFill="1" applyBorder="1" applyAlignment="1">
      <alignment horizontal="center" vertical="center"/>
    </xf>
    <xf numFmtId="0" fontId="3" fillId="4" borderId="6" xfId="2" applyFont="1" applyFill="1" applyBorder="1" applyAlignment="1">
      <alignment horizontal="right" vertical="center"/>
    </xf>
    <xf numFmtId="0" fontId="16" fillId="0" borderId="5" xfId="2" applyFont="1" applyFill="1" applyBorder="1" applyAlignment="1" applyProtection="1">
      <alignment horizontal="center"/>
      <protection locked="0"/>
    </xf>
    <xf numFmtId="0" fontId="16" fillId="5" borderId="5" xfId="2" applyFont="1" applyFill="1" applyBorder="1" applyAlignment="1" applyProtection="1">
      <alignment horizontal="center"/>
      <protection locked="0"/>
    </xf>
    <xf numFmtId="0" fontId="16" fillId="0" borderId="6" xfId="2" applyFont="1" applyFill="1" applyBorder="1" applyAlignment="1" applyProtection="1">
      <alignment horizontal="center"/>
      <protection locked="0"/>
    </xf>
    <xf numFmtId="0" fontId="16" fillId="0" borderId="0" xfId="2" applyFont="1" applyBorder="1"/>
    <xf numFmtId="0" fontId="3" fillId="0" borderId="0" xfId="2" applyBorder="1"/>
    <xf numFmtId="0" fontId="3" fillId="0" borderId="0" xfId="2" applyAlignment="1">
      <alignment vertical="center"/>
    </xf>
    <xf numFmtId="0" fontId="16" fillId="5" borderId="6" xfId="2" applyFont="1" applyFill="1" applyBorder="1" applyAlignment="1" applyProtection="1">
      <alignment horizontal="center"/>
      <protection locked="0"/>
    </xf>
    <xf numFmtId="0" fontId="3" fillId="0" borderId="0" xfId="2" applyFill="1" applyBorder="1"/>
    <xf numFmtId="0" fontId="3" fillId="0" borderId="32" xfId="2" applyBorder="1"/>
    <xf numFmtId="164" fontId="3" fillId="0" borderId="0" xfId="2" applyNumberFormat="1" applyFill="1" applyBorder="1" applyAlignment="1">
      <alignment readingOrder="1"/>
    </xf>
    <xf numFmtId="0" fontId="3" fillId="0" borderId="0" xfId="2" applyFill="1" applyBorder="1" applyProtection="1"/>
    <xf numFmtId="0" fontId="3" fillId="0" borderId="0" xfId="2" applyFill="1" applyBorder="1" applyAlignment="1" applyProtection="1">
      <alignment horizontal="center"/>
    </xf>
    <xf numFmtId="0" fontId="16" fillId="0" borderId="0" xfId="2" applyFont="1" applyFill="1" applyBorder="1" applyProtection="1"/>
    <xf numFmtId="0" fontId="16" fillId="0" borderId="0" xfId="2" applyFont="1" applyFill="1" applyBorder="1"/>
    <xf numFmtId="0" fontId="3" fillId="0" borderId="0" xfId="2" applyFill="1" applyBorder="1" applyAlignment="1">
      <alignment vertical="center"/>
    </xf>
    <xf numFmtId="0" fontId="13" fillId="0" borderId="13" xfId="1" applyFont="1" applyBorder="1" applyAlignment="1">
      <alignment horizontal="center" vertical="center"/>
    </xf>
    <xf numFmtId="0" fontId="3" fillId="0" borderId="32" xfId="2" applyBorder="1" applyAlignment="1">
      <alignment vertical="center"/>
    </xf>
    <xf numFmtId="0" fontId="5" fillId="4" borderId="16" xfId="1" applyFill="1" applyBorder="1" applyAlignment="1">
      <alignment horizontal="center"/>
    </xf>
    <xf numFmtId="0" fontId="3" fillId="0" borderId="18" xfId="1" applyFont="1" applyBorder="1" applyAlignment="1" applyProtection="1">
      <alignment horizontal="center"/>
      <protection locked="0"/>
    </xf>
    <xf numFmtId="0" fontId="13" fillId="0" borderId="13" xfId="1" applyFont="1" applyBorder="1" applyAlignment="1">
      <alignment vertical="center"/>
    </xf>
    <xf numFmtId="0" fontId="16" fillId="0" borderId="13" xfId="1" applyFont="1" applyBorder="1" applyAlignment="1">
      <alignment vertical="center"/>
    </xf>
    <xf numFmtId="0" fontId="16" fillId="0" borderId="13" xfId="1" applyFont="1" applyBorder="1" applyAlignment="1">
      <alignment horizontal="left" vertical="top"/>
    </xf>
    <xf numFmtId="0" fontId="3" fillId="0" borderId="0" xfId="1" applyFont="1"/>
    <xf numFmtId="0" fontId="5" fillId="0" borderId="1" xfId="1" applyBorder="1"/>
    <xf numFmtId="0" fontId="5" fillId="0" borderId="32" xfId="1" applyBorder="1"/>
    <xf numFmtId="0" fontId="5" fillId="0" borderId="5" xfId="1" applyBorder="1"/>
    <xf numFmtId="0" fontId="5" fillId="0" borderId="37" xfId="1" applyBorder="1"/>
    <xf numFmtId="0" fontId="5" fillId="0" borderId="35" xfId="1" applyBorder="1"/>
    <xf numFmtId="0" fontId="5" fillId="0" borderId="38" xfId="1" applyBorder="1"/>
    <xf numFmtId="0" fontId="5" fillId="0" borderId="8" xfId="1" applyBorder="1"/>
    <xf numFmtId="0" fontId="5" fillId="0" borderId="34" xfId="1" applyBorder="1"/>
    <xf numFmtId="0" fontId="5" fillId="0" borderId="7" xfId="1" applyBorder="1"/>
    <xf numFmtId="0" fontId="5" fillId="0" borderId="20" xfId="1" applyBorder="1"/>
    <xf numFmtId="0" fontId="5" fillId="0" borderId="19" xfId="1" applyBorder="1"/>
    <xf numFmtId="0" fontId="5" fillId="0" borderId="36" xfId="1" applyBorder="1"/>
    <xf numFmtId="0" fontId="5" fillId="0" borderId="10" xfId="1" applyBorder="1"/>
    <xf numFmtId="0" fontId="5" fillId="0" borderId="33" xfId="1" applyBorder="1"/>
    <xf numFmtId="0" fontId="5" fillId="0" borderId="22" xfId="1" applyBorder="1"/>
    <xf numFmtId="0" fontId="5" fillId="0" borderId="32" xfId="1" applyBorder="1" applyAlignment="1">
      <alignment horizontal="right"/>
    </xf>
    <xf numFmtId="164" fontId="5" fillId="0" borderId="0" xfId="1" applyNumberFormat="1" applyAlignment="1">
      <alignment horizontal="left"/>
    </xf>
    <xf numFmtId="0" fontId="5" fillId="0" borderId="5" xfId="1" applyFill="1" applyBorder="1"/>
    <xf numFmtId="1" fontId="5" fillId="0" borderId="0" xfId="1" applyNumberFormat="1"/>
    <xf numFmtId="0" fontId="5" fillId="0" borderId="39" xfId="1" applyBorder="1" applyProtection="1">
      <protection locked="0"/>
    </xf>
    <xf numFmtId="0" fontId="22" fillId="5" borderId="18" xfId="1" applyFont="1" applyFill="1" applyBorder="1" applyAlignment="1" applyProtection="1">
      <alignment horizontal="center"/>
      <protection locked="0"/>
    </xf>
    <xf numFmtId="0" fontId="22" fillId="0" borderId="4" xfId="1" applyFont="1" applyFill="1" applyBorder="1" applyAlignment="1" applyProtection="1">
      <alignment horizontal="center"/>
      <protection locked="0"/>
    </xf>
    <xf numFmtId="0" fontId="21" fillId="0" borderId="5" xfId="1" applyFont="1" applyFill="1" applyBorder="1"/>
    <xf numFmtId="0" fontId="22" fillId="5" borderId="5" xfId="1" applyFont="1" applyFill="1" applyBorder="1" applyAlignment="1" applyProtection="1">
      <alignment horizontal="center"/>
      <protection locked="0"/>
    </xf>
    <xf numFmtId="0" fontId="22" fillId="5" borderId="10" xfId="1" applyFont="1" applyFill="1" applyBorder="1" applyAlignment="1" applyProtection="1">
      <alignment horizontal="center"/>
      <protection locked="0"/>
    </xf>
    <xf numFmtId="0" fontId="22" fillId="0" borderId="5" xfId="1" applyFont="1" applyFill="1" applyBorder="1" applyAlignment="1" applyProtection="1">
      <alignment horizontal="center"/>
      <protection locked="0"/>
    </xf>
    <xf numFmtId="0" fontId="22" fillId="0" borderId="6" xfId="1" applyFont="1" applyFill="1" applyBorder="1" applyAlignment="1" applyProtection="1">
      <alignment horizontal="center"/>
      <protection locked="0"/>
    </xf>
    <xf numFmtId="0" fontId="21" fillId="6" borderId="20" xfId="1" applyFont="1" applyFill="1" applyBorder="1" applyProtection="1">
      <protection locked="0"/>
    </xf>
    <xf numFmtId="0" fontId="21" fillId="6" borderId="18" xfId="1" applyFont="1" applyFill="1" applyBorder="1" applyAlignment="1" applyProtection="1">
      <alignment horizontal="center"/>
      <protection locked="0"/>
    </xf>
    <xf numFmtId="0" fontId="5" fillId="5" borderId="5" xfId="1" applyFill="1" applyBorder="1"/>
    <xf numFmtId="0" fontId="5" fillId="0" borderId="4" xfId="1" applyFill="1" applyBorder="1"/>
    <xf numFmtId="0" fontId="5" fillId="5" borderId="18" xfId="1" applyFill="1" applyBorder="1"/>
    <xf numFmtId="0" fontId="5" fillId="5" borderId="10" xfId="1" applyFill="1" applyBorder="1"/>
    <xf numFmtId="0" fontId="5" fillId="0" borderId="6" xfId="1" applyFill="1" applyBorder="1"/>
    <xf numFmtId="0" fontId="6" fillId="0" borderId="0" xfId="1" applyFont="1" applyAlignment="1">
      <alignment horizontal="center"/>
    </xf>
    <xf numFmtId="0" fontId="18" fillId="0" borderId="10" xfId="1" applyFont="1" applyBorder="1" applyAlignment="1">
      <alignment horizontal="center"/>
    </xf>
    <xf numFmtId="0" fontId="17" fillId="0" borderId="9" xfId="1" applyFont="1" applyBorder="1" applyAlignment="1">
      <alignment horizontal="center"/>
    </xf>
    <xf numFmtId="0" fontId="17" fillId="0" borderId="8" xfId="1" applyFont="1" applyBorder="1" applyAlignment="1">
      <alignment horizontal="center"/>
    </xf>
    <xf numFmtId="0" fontId="14" fillId="0" borderId="10" xfId="1" applyFont="1" applyBorder="1" applyAlignment="1">
      <alignment horizontal="center" vertical="center"/>
    </xf>
    <xf numFmtId="0" fontId="14" fillId="0" borderId="9" xfId="1" applyFont="1" applyBorder="1" applyAlignment="1">
      <alignment horizontal="center" vertical="center"/>
    </xf>
    <xf numFmtId="0" fontId="14" fillId="0" borderId="8" xfId="1" applyFont="1" applyBorder="1" applyAlignment="1">
      <alignment horizontal="center" vertical="center"/>
    </xf>
    <xf numFmtId="0" fontId="15" fillId="0" borderId="10" xfId="1" applyFont="1" applyBorder="1" applyAlignment="1">
      <alignment horizontal="left" wrapText="1"/>
    </xf>
    <xf numFmtId="0" fontId="15" fillId="0" borderId="9" xfId="1" applyFont="1" applyBorder="1" applyAlignment="1">
      <alignment horizontal="left" wrapText="1"/>
    </xf>
    <xf numFmtId="49" fontId="5" fillId="0" borderId="1" xfId="1" applyNumberFormat="1" applyBorder="1" applyAlignment="1" applyProtection="1">
      <alignment horizontal="center" vertical="center"/>
      <protection locked="0" hidden="1"/>
    </xf>
    <xf numFmtId="49" fontId="5" fillId="0" borderId="3" xfId="1" applyNumberFormat="1" applyBorder="1" applyAlignment="1" applyProtection="1">
      <alignment horizontal="center" vertical="center"/>
      <protection locked="0" hidden="1"/>
    </xf>
    <xf numFmtId="49" fontId="5" fillId="0" borderId="22" xfId="1" applyNumberFormat="1" applyBorder="1" applyAlignment="1" applyProtection="1">
      <alignment horizontal="center" vertical="center"/>
      <protection locked="0" hidden="1"/>
    </xf>
    <xf numFmtId="0" fontId="3" fillId="0" borderId="2" xfId="1" applyFont="1" applyBorder="1" applyAlignment="1">
      <alignment horizontal="center" vertical="center"/>
    </xf>
    <xf numFmtId="0" fontId="5" fillId="0" borderId="26" xfId="1" applyBorder="1" applyAlignment="1">
      <alignment horizontal="center" vertical="center"/>
    </xf>
    <xf numFmtId="0" fontId="5" fillId="0" borderId="21" xfId="1" applyBorder="1" applyAlignment="1">
      <alignment horizontal="center" vertical="center"/>
    </xf>
    <xf numFmtId="0" fontId="13" fillId="0" borderId="14" xfId="1" applyFont="1" applyBorder="1" applyAlignment="1">
      <alignment horizontal="center" vertical="center"/>
    </xf>
    <xf numFmtId="0" fontId="13" fillId="0" borderId="13" xfId="1" applyFont="1" applyBorder="1" applyAlignment="1">
      <alignment horizontal="center" vertical="center"/>
    </xf>
    <xf numFmtId="0" fontId="3" fillId="0" borderId="26" xfId="1" applyFont="1" applyBorder="1" applyAlignment="1">
      <alignment horizontal="center" vertical="center"/>
    </xf>
    <xf numFmtId="0" fontId="3" fillId="0" borderId="21" xfId="1" applyFont="1" applyBorder="1" applyAlignment="1">
      <alignment horizontal="center" vertical="center"/>
    </xf>
    <xf numFmtId="0" fontId="18" fillId="0" borderId="10" xfId="2" applyFont="1" applyBorder="1" applyAlignment="1">
      <alignment horizontal="center"/>
    </xf>
    <xf numFmtId="0" fontId="1" fillId="0" borderId="9" xfId="2" applyFont="1" applyBorder="1" applyAlignment="1">
      <alignment horizontal="center"/>
    </xf>
    <xf numFmtId="0" fontId="1" fillId="0" borderId="8" xfId="2" applyFont="1" applyBorder="1" applyAlignment="1">
      <alignment horizontal="center"/>
    </xf>
    <xf numFmtId="0" fontId="16" fillId="0" borderId="4" xfId="1" applyFont="1" applyFill="1" applyBorder="1" applyAlignment="1" applyProtection="1">
      <alignment horizontal="center" vertical="center"/>
      <protection locked="0"/>
    </xf>
    <xf numFmtId="0" fontId="22" fillId="0" borderId="4" xfId="1" applyFont="1" applyFill="1" applyBorder="1" applyAlignment="1" applyProtection="1">
      <alignment horizontal="center" vertical="center"/>
      <protection locked="0"/>
    </xf>
    <xf numFmtId="0" fontId="5" fillId="0" borderId="4" xfId="1" applyFill="1" applyBorder="1" applyAlignment="1">
      <alignment horizontal="center" vertical="center"/>
    </xf>
    <xf numFmtId="0" fontId="20" fillId="0" borderId="25" xfId="2" applyFont="1" applyBorder="1" applyAlignment="1">
      <alignment horizontal="center" vertical="center" wrapText="1"/>
    </xf>
    <xf numFmtId="0" fontId="3" fillId="0" borderId="5" xfId="2" applyBorder="1" applyAlignment="1">
      <alignment horizontal="center" vertical="center"/>
    </xf>
    <xf numFmtId="0" fontId="3" fillId="0" borderId="5" xfId="2" applyBorder="1" applyAlignment="1" applyProtection="1">
      <alignment horizontal="center" vertical="center"/>
      <protection locked="0"/>
    </xf>
    <xf numFmtId="0" fontId="3" fillId="0" borderId="5" xfId="2" applyFill="1" applyBorder="1" applyAlignment="1" applyProtection="1">
      <alignment horizontal="center"/>
      <protection locked="0"/>
    </xf>
    <xf numFmtId="0" fontId="3" fillId="0" borderId="5" xfId="2" applyFill="1" applyBorder="1"/>
    <xf numFmtId="0" fontId="3" fillId="0" borderId="5" xfId="2" applyFill="1" applyBorder="1" applyAlignment="1">
      <alignment horizontal="center"/>
    </xf>
    <xf numFmtId="0" fontId="16" fillId="0" borderId="5" xfId="2" applyFont="1" applyFill="1" applyBorder="1"/>
    <xf numFmtId="0" fontId="16" fillId="0" borderId="5" xfId="2" applyFont="1" applyFill="1" applyBorder="1" applyAlignment="1">
      <alignment horizontal="center" vertical="center"/>
    </xf>
    <xf numFmtId="0" fontId="16" fillId="0" borderId="5" xfId="2" applyFont="1" applyFill="1" applyBorder="1" applyAlignment="1">
      <alignment horizontal="center" vertical="center"/>
    </xf>
    <xf numFmtId="0" fontId="3" fillId="0" borderId="5" xfId="2" applyFill="1" applyBorder="1" applyAlignment="1">
      <alignment horizontal="centerContinuous" vertical="center"/>
    </xf>
    <xf numFmtId="0" fontId="16" fillId="0" borderId="5" xfId="2" applyFont="1" applyFill="1" applyBorder="1" applyAlignment="1">
      <alignment horizontal="left" vertical="center"/>
    </xf>
    <xf numFmtId="0" fontId="16" fillId="0" borderId="5" xfId="2" applyFont="1" applyFill="1" applyBorder="1" applyAlignment="1">
      <alignment horizontal="left" vertical="center"/>
    </xf>
    <xf numFmtId="0" fontId="16" fillId="0" borderId="5" xfId="2" applyFont="1" applyFill="1" applyBorder="1" applyAlignment="1">
      <alignment horizontal="centerContinuous" vertical="center"/>
    </xf>
    <xf numFmtId="0" fontId="16" fillId="0" borderId="5" xfId="2" applyFont="1" applyFill="1" applyBorder="1" applyAlignment="1">
      <alignment vertical="center"/>
    </xf>
    <xf numFmtId="0" fontId="15" fillId="0" borderId="5" xfId="2" applyFont="1" applyFill="1" applyBorder="1" applyAlignment="1">
      <alignment horizontal="left" wrapText="1"/>
    </xf>
    <xf numFmtId="0" fontId="19" fillId="0" borderId="5" xfId="2" applyFont="1" applyFill="1" applyBorder="1" applyAlignment="1">
      <alignment horizontal="centerContinuous" vertical="center"/>
    </xf>
    <xf numFmtId="0" fontId="19" fillId="0" borderId="5" xfId="2" applyFont="1" applyFill="1" applyBorder="1" applyAlignment="1">
      <alignment horizontal="center" vertical="center"/>
    </xf>
    <xf numFmtId="0" fontId="3" fillId="0" borderId="5" xfId="2" applyFill="1" applyBorder="1" applyAlignment="1">
      <alignment vertical="center"/>
    </xf>
    <xf numFmtId="0" fontId="3" fillId="5" borderId="5" xfId="2" applyFill="1" applyBorder="1" applyAlignment="1" applyProtection="1">
      <alignment horizontal="center"/>
      <protection locked="0"/>
    </xf>
    <xf numFmtId="0" fontId="3" fillId="5" borderId="5" xfId="2" applyFill="1" applyBorder="1"/>
    <xf numFmtId="0" fontId="3" fillId="5" borderId="5" xfId="2" applyFill="1" applyBorder="1" applyAlignment="1">
      <alignment horizontal="center"/>
    </xf>
    <xf numFmtId="0" fontId="16" fillId="5" borderId="5" xfId="2" applyFont="1" applyFill="1" applyBorder="1"/>
    <xf numFmtId="0" fontId="16" fillId="5" borderId="5" xfId="2" applyFont="1" applyFill="1" applyBorder="1" applyAlignment="1">
      <alignment horizontal="center" vertical="center"/>
    </xf>
    <xf numFmtId="0" fontId="16" fillId="5" borderId="5" xfId="2" applyFont="1" applyFill="1" applyBorder="1" applyAlignment="1">
      <alignment horizontal="center" vertical="center"/>
    </xf>
    <xf numFmtId="0" fontId="3" fillId="5" borderId="5" xfId="2" applyFill="1" applyBorder="1" applyAlignment="1">
      <alignment horizontal="centerContinuous" vertical="center"/>
    </xf>
    <xf numFmtId="0" fontId="16" fillId="5" borderId="5" xfId="2" applyFont="1" applyFill="1" applyBorder="1" applyAlignment="1">
      <alignment horizontal="left" vertical="center"/>
    </xf>
    <xf numFmtId="0" fontId="16" fillId="5" borderId="5" xfId="2" applyFont="1" applyFill="1" applyBorder="1" applyAlignment="1">
      <alignment horizontal="left" vertical="center"/>
    </xf>
    <xf numFmtId="0" fontId="16" fillId="5" borderId="5" xfId="2" applyFont="1" applyFill="1" applyBorder="1" applyAlignment="1">
      <alignment horizontal="centerContinuous" vertical="center"/>
    </xf>
    <xf numFmtId="0" fontId="16" fillId="5" borderId="5" xfId="2" applyFont="1" applyFill="1" applyBorder="1" applyAlignment="1">
      <alignment vertical="center"/>
    </xf>
    <xf numFmtId="0" fontId="15" fillId="5" borderId="5" xfId="2" applyFont="1" applyFill="1" applyBorder="1" applyAlignment="1">
      <alignment horizontal="left" wrapText="1"/>
    </xf>
    <xf numFmtId="0" fontId="19" fillId="5" borderId="5" xfId="2" applyFont="1" applyFill="1" applyBorder="1" applyAlignment="1">
      <alignment horizontal="centerContinuous" vertical="center"/>
    </xf>
    <xf numFmtId="0" fontId="19" fillId="5" borderId="5" xfId="2" applyFont="1" applyFill="1" applyBorder="1" applyAlignment="1">
      <alignment horizontal="center" vertical="center"/>
    </xf>
    <xf numFmtId="0" fontId="3" fillId="5" borderId="5" xfId="2" applyFill="1" applyBorder="1" applyAlignment="1">
      <alignment vertical="center"/>
    </xf>
    <xf numFmtId="49" fontId="3" fillId="0" borderId="4" xfId="2" applyNumberFormat="1" applyBorder="1" applyAlignment="1" applyProtection="1">
      <alignment horizontal="center" vertical="center"/>
      <protection locked="0" hidden="1"/>
    </xf>
    <xf numFmtId="49" fontId="3" fillId="4" borderId="4" xfId="2" applyNumberFormat="1" applyFill="1" applyBorder="1" applyAlignment="1" applyProtection="1">
      <alignment horizontal="center" vertical="center"/>
      <protection locked="0" hidden="1"/>
    </xf>
    <xf numFmtId="0" fontId="3" fillId="5" borderId="4" xfId="2" applyFill="1" applyBorder="1" applyProtection="1">
      <protection locked="0"/>
    </xf>
    <xf numFmtId="0" fontId="3" fillId="5" borderId="4" xfId="2" applyFill="1" applyBorder="1"/>
    <xf numFmtId="0" fontId="16" fillId="5" borderId="4" xfId="2" applyFont="1" applyFill="1" applyBorder="1" applyAlignment="1">
      <alignment horizontal="center" vertical="center"/>
    </xf>
    <xf numFmtId="0" fontId="16" fillId="5" borderId="4" xfId="2" applyFont="1" applyFill="1" applyBorder="1" applyAlignment="1">
      <alignment horizontal="centerContinuous" vertical="center"/>
    </xf>
    <xf numFmtId="0" fontId="15" fillId="5" borderId="4" xfId="2" applyFont="1" applyFill="1" applyBorder="1" applyAlignment="1">
      <alignment horizontal="left" wrapText="1"/>
    </xf>
    <xf numFmtId="0" fontId="19" fillId="5" borderId="4" xfId="2" applyFont="1" applyFill="1" applyBorder="1" applyAlignment="1">
      <alignment horizontal="centerContinuous" vertical="center" wrapText="1"/>
    </xf>
    <xf numFmtId="49" fontId="3" fillId="0" borderId="41" xfId="2" applyNumberFormat="1" applyBorder="1" applyAlignment="1" applyProtection="1">
      <alignment horizontal="center" vertical="center"/>
      <protection locked="0" hidden="1"/>
    </xf>
    <xf numFmtId="0" fontId="3" fillId="0" borderId="37" xfId="2" applyBorder="1" applyAlignment="1">
      <alignment horizontal="center" vertical="center"/>
    </xf>
    <xf numFmtId="0" fontId="3" fillId="0" borderId="36" xfId="2" applyBorder="1" applyAlignment="1" applyProtection="1">
      <alignment horizontal="center" vertical="center"/>
      <protection locked="0"/>
    </xf>
    <xf numFmtId="0" fontId="3" fillId="0" borderId="16" xfId="2" applyBorder="1"/>
    <xf numFmtId="0" fontId="3" fillId="0" borderId="40" xfId="2" applyBorder="1"/>
    <xf numFmtId="0" fontId="16" fillId="5" borderId="6" xfId="2" applyFont="1" applyFill="1" applyBorder="1"/>
    <xf numFmtId="0" fontId="3" fillId="5" borderId="6" xfId="2" applyFill="1" applyBorder="1"/>
    <xf numFmtId="0" fontId="3" fillId="5" borderId="6" xfId="2" applyFill="1" applyBorder="1" applyAlignment="1">
      <alignment horizontal="centerContinuous" vertical="center"/>
    </xf>
    <xf numFmtId="0" fontId="15" fillId="5" borderId="6" xfId="2" applyFont="1" applyFill="1" applyBorder="1" applyAlignment="1">
      <alignment horizontal="left" wrapText="1"/>
    </xf>
    <xf numFmtId="0" fontId="3" fillId="5" borderId="6" xfId="2" applyFill="1" applyBorder="1" applyAlignment="1">
      <alignment vertical="center"/>
    </xf>
    <xf numFmtId="0" fontId="3" fillId="0" borderId="42" xfId="2" applyBorder="1"/>
    <xf numFmtId="0" fontId="3" fillId="0" borderId="4" xfId="2" applyFill="1" applyBorder="1" applyProtection="1">
      <protection locked="0"/>
    </xf>
    <xf numFmtId="0" fontId="3" fillId="0" borderId="4" xfId="2" applyFill="1" applyBorder="1"/>
    <xf numFmtId="0" fontId="16" fillId="0" borderId="6" xfId="2" applyFont="1" applyFill="1" applyBorder="1"/>
    <xf numFmtId="0" fontId="3" fillId="0" borderId="6" xfId="2" applyFill="1" applyBorder="1"/>
    <xf numFmtId="0" fontId="16" fillId="0" borderId="4" xfId="2" applyFont="1" applyFill="1" applyBorder="1" applyAlignment="1">
      <alignment horizontal="center" vertical="center"/>
    </xf>
    <xf numFmtId="0" fontId="3" fillId="0" borderId="6" xfId="2" applyFill="1" applyBorder="1" applyAlignment="1">
      <alignment horizontal="centerContinuous" vertical="center"/>
    </xf>
    <xf numFmtId="0" fontId="16" fillId="0" borderId="4" xfId="2" applyFont="1" applyFill="1" applyBorder="1" applyAlignment="1">
      <alignment horizontal="centerContinuous" vertical="center"/>
    </xf>
    <xf numFmtId="0" fontId="15" fillId="0" borderId="4" xfId="2" applyFont="1" applyFill="1" applyBorder="1" applyAlignment="1">
      <alignment horizontal="left" wrapText="1"/>
    </xf>
    <xf numFmtId="0" fontId="15" fillId="0" borderId="6" xfId="2" applyFont="1" applyFill="1" applyBorder="1" applyAlignment="1">
      <alignment horizontal="left" wrapText="1"/>
    </xf>
    <xf numFmtId="0" fontId="19" fillId="0" borderId="4" xfId="2" applyFont="1" applyFill="1" applyBorder="1" applyAlignment="1">
      <alignment horizontal="centerContinuous" vertical="center" wrapText="1"/>
    </xf>
    <xf numFmtId="0" fontId="3" fillId="0" borderId="6" xfId="2" applyFill="1" applyBorder="1" applyAlignment="1">
      <alignment vertical="center"/>
    </xf>
    <xf numFmtId="0" fontId="3" fillId="0" borderId="36" xfId="2" applyBorder="1" applyAlignment="1">
      <alignment horizontal="center" vertical="center"/>
    </xf>
    <xf numFmtId="0" fontId="16" fillId="0" borderId="5" xfId="2" applyFont="1" applyFill="1" applyBorder="1" applyAlignment="1">
      <alignment horizontal="center"/>
    </xf>
    <xf numFmtId="0" fontId="16" fillId="0" borderId="6" xfId="2" applyFont="1" applyFill="1" applyBorder="1" applyAlignment="1">
      <alignment horizontal="center"/>
    </xf>
  </cellXfs>
  <cellStyles count="3">
    <cellStyle name="Normal" xfId="0" builtinId="0"/>
    <cellStyle name="Normal 2" xfId="1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20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1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4.emf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5.emf"/></Relationships>
</file>

<file path=xl/drawings/_rels/vmlDrawing5.vml.rels><?xml version="1.0" encoding="UTF-8" standalone="yes"?>
<Relationships xmlns="http://schemas.openxmlformats.org/package/2006/relationships"><Relationship Id="rId1" Type="http://schemas.openxmlformats.org/officeDocument/2006/relationships/image" Target="../media/image6.emf"/></Relationships>
</file>

<file path=xl/drawings/_rels/vmlDrawing6.vml.rels><?xml version="1.0" encoding="UTF-8" standalone="yes"?>
<Relationships xmlns="http://schemas.openxmlformats.org/package/2006/relationships"><Relationship Id="rId1" Type="http://schemas.openxmlformats.org/officeDocument/2006/relationships/image" Target="../media/image7.emf"/></Relationships>
</file>

<file path=xl/drawings/_rels/vmlDrawing7.vml.rels><?xml version="1.0" encoding="UTF-8" standalone="yes"?>
<Relationships xmlns="http://schemas.openxmlformats.org/package/2006/relationships"><Relationship Id="rId1" Type="http://schemas.openxmlformats.org/officeDocument/2006/relationships/image" Target="../media/image8.emf"/></Relationships>
</file>

<file path=xl/drawings/_rels/vmlDrawing8.vml.rels><?xml version="1.0" encoding="UTF-8" standalone="yes"?>
<Relationships xmlns="http://schemas.openxmlformats.org/package/2006/relationships"><Relationship Id="rId1" Type="http://schemas.openxmlformats.org/officeDocument/2006/relationships/image" Target="../media/image9.emf"/></Relationships>
</file>

<file path=xl/drawings/_rels/vmlDrawing9.vml.rels><?xml version="1.0" encoding="UTF-8" standalone="yes"?>
<Relationships xmlns="http://schemas.openxmlformats.org/package/2006/relationships"><Relationship Id="rId1" Type="http://schemas.openxmlformats.org/officeDocument/2006/relationships/image" Target="../media/image10.emf"/></Relationships>
</file>

<file path=xl/drawings/_rels/vmlDrawing10.vml.rels><?xml version="1.0" encoding="UTF-8" standalone="yes"?>
<Relationships xmlns="http://schemas.openxmlformats.org/package/2006/relationships"><Relationship Id="rId1" Type="http://schemas.openxmlformats.org/officeDocument/2006/relationships/image" Target="../media/image11.emf"/></Relationships>
</file>

<file path=xl/drawings/_rels/vmlDrawing1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2.emf"/></Relationships>
</file>

<file path=xl/drawings/_rels/vmlDrawing1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3.emf"/></Relationships>
</file>

<file path=xl/drawings/_rels/vmlDrawing1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4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76200</xdr:colOff>
          <xdr:row>3</xdr:row>
          <xdr:rowOff>19050</xdr:rowOff>
        </xdr:from>
        <xdr:to>
          <xdr:col>3</xdr:col>
          <xdr:colOff>723900</xdr:colOff>
          <xdr:row>14</xdr:row>
          <xdr:rowOff>9525</xdr:rowOff>
        </xdr:to>
        <xdr:sp macro="" textlink="">
          <xdr:nvSpPr>
            <xdr:cNvPr id="4098" name="Bouton_Mise_En_Forme" hidden="1">
              <a:extLst>
                <a:ext uri="{63B3BB69-23CF-44E3-9099-C40C66FF867C}">
                  <a14:compatExt spid="_x0000_s40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133350</xdr:colOff>
      <xdr:row>63</xdr:row>
      <xdr:rowOff>0</xdr:rowOff>
    </xdr:from>
    <xdr:to>
      <xdr:col>1</xdr:col>
      <xdr:colOff>428625</xdr:colOff>
      <xdr:row>64</xdr:row>
      <xdr:rowOff>0</xdr:rowOff>
    </xdr:to>
    <xdr:sp macro="" textlink="">
      <xdr:nvSpPr>
        <xdr:cNvPr id="2" name="Rectangle 3"/>
        <xdr:cNvSpPr>
          <a:spLocks noChangeArrowheads="1"/>
        </xdr:cNvSpPr>
      </xdr:nvSpPr>
      <xdr:spPr bwMode="auto">
        <a:xfrm>
          <a:off x="1657350" y="8782050"/>
          <a:ext cx="295275" cy="123825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657225</xdr:colOff>
      <xdr:row>63</xdr:row>
      <xdr:rowOff>171450</xdr:rowOff>
    </xdr:from>
    <xdr:to>
      <xdr:col>1</xdr:col>
      <xdr:colOff>485775</xdr:colOff>
      <xdr:row>63</xdr:row>
      <xdr:rowOff>171450</xdr:rowOff>
    </xdr:to>
    <xdr:sp macro="" textlink="">
      <xdr:nvSpPr>
        <xdr:cNvPr id="3" name="Line 5"/>
        <xdr:cNvSpPr>
          <a:spLocks noChangeShapeType="1"/>
        </xdr:cNvSpPr>
      </xdr:nvSpPr>
      <xdr:spPr bwMode="auto">
        <a:xfrm>
          <a:off x="1419225" y="7934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63</xdr:row>
      <xdr:rowOff>0</xdr:rowOff>
    </xdr:from>
    <xdr:to>
      <xdr:col>25</xdr:col>
      <xdr:colOff>180975</xdr:colOff>
      <xdr:row>64</xdr:row>
      <xdr:rowOff>0</xdr:rowOff>
    </xdr:to>
    <xdr:sp macro="" textlink="">
      <xdr:nvSpPr>
        <xdr:cNvPr id="4" name="Rectangle 11"/>
        <xdr:cNvSpPr>
          <a:spLocks noChangeArrowheads="1"/>
        </xdr:cNvSpPr>
      </xdr:nvSpPr>
      <xdr:spPr bwMode="auto">
        <a:xfrm>
          <a:off x="1524000" y="7772400"/>
          <a:ext cx="16944975" cy="161925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0</xdr:colOff>
      <xdr:row>0</xdr:row>
      <xdr:rowOff>676275</xdr:rowOff>
    </xdr:to>
    <xdr:sp macro="" textlink="">
      <xdr:nvSpPr>
        <xdr:cNvPr id="5" name="Line 28"/>
        <xdr:cNvSpPr>
          <a:spLocks noChangeShapeType="1"/>
        </xdr:cNvSpPr>
      </xdr:nvSpPr>
      <xdr:spPr bwMode="auto">
        <a:xfrm>
          <a:off x="762000" y="0"/>
          <a:ext cx="0" cy="161925"/>
        </a:xfrm>
        <a:prstGeom prst="line">
          <a:avLst/>
        </a:prstGeom>
        <a:noFill/>
        <a:ln w="381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255270</xdr:colOff>
      <xdr:row>0</xdr:row>
      <xdr:rowOff>219075</xdr:rowOff>
    </xdr:from>
    <xdr:to>
      <xdr:col>27</xdr:col>
      <xdr:colOff>245745</xdr:colOff>
      <xdr:row>0</xdr:row>
      <xdr:rowOff>533400</xdr:rowOff>
    </xdr:to>
    <xdr:sp macro="" textlink="">
      <xdr:nvSpPr>
        <xdr:cNvPr id="6" name="Text Box 29"/>
        <xdr:cNvSpPr txBox="1">
          <a:spLocks noChangeArrowheads="1"/>
        </xdr:cNvSpPr>
      </xdr:nvSpPr>
      <xdr:spPr bwMode="auto">
        <a:xfrm>
          <a:off x="1017270" y="161925"/>
          <a:ext cx="1904047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fr-FR" sz="1500" b="1" i="0" u="none" strike="noStrike" baseline="0">
              <a:solidFill>
                <a:srgbClr val="000000"/>
              </a:solidFill>
              <a:latin typeface="Arial"/>
              <a:cs typeface="Arial"/>
            </a:rPr>
            <a:t>TABLEAU DE PRESENCE : PREVISIONS ET SUIVI</a:t>
          </a:r>
          <a:endParaRPr lang="fr-FR" sz="1200" b="0" i="0" u="none" strike="noStrike" baseline="0">
            <a:solidFill>
              <a:srgbClr val="000000"/>
            </a:solidFill>
            <a:latin typeface="Times"/>
            <a:cs typeface="Times"/>
          </a:endParaRPr>
        </a:p>
        <a:p>
          <a:pPr algn="l" rtl="0">
            <a:defRPr sz="1000"/>
          </a:pPr>
          <a:endParaRPr lang="fr-FR" sz="1200" b="0" i="0" u="none" strike="noStrike" baseline="0">
            <a:solidFill>
              <a:srgbClr val="000000"/>
            </a:solidFill>
            <a:latin typeface="Times"/>
            <a:cs typeface="Times"/>
          </a:endParaRPr>
        </a:p>
      </xdr:txBody>
    </xdr:sp>
    <xdr:clientData/>
  </xdr:twoCellAnchor>
  <xdr:twoCellAnchor>
    <xdr:from>
      <xdr:col>34</xdr:col>
      <xdr:colOff>66675</xdr:colOff>
      <xdr:row>2</xdr:row>
      <xdr:rowOff>0</xdr:rowOff>
    </xdr:from>
    <xdr:to>
      <xdr:col>38</xdr:col>
      <xdr:colOff>152400</xdr:colOff>
      <xdr:row>61</xdr:row>
      <xdr:rowOff>295275</xdr:rowOff>
    </xdr:to>
    <xdr:grpSp>
      <xdr:nvGrpSpPr>
        <xdr:cNvPr id="8" name="Group 37"/>
        <xdr:cNvGrpSpPr>
          <a:grpSpLocks/>
        </xdr:cNvGrpSpPr>
      </xdr:nvGrpSpPr>
      <xdr:grpSpPr bwMode="auto">
        <a:xfrm>
          <a:off x="11801475" y="971550"/>
          <a:ext cx="828675" cy="10496550"/>
          <a:chOff x="915" y="84"/>
          <a:chExt cx="87" cy="607"/>
        </a:xfrm>
      </xdr:grpSpPr>
      <xdr:sp macro="" textlink="">
        <xdr:nvSpPr>
          <xdr:cNvPr id="9" name="Rectangle 35"/>
          <xdr:cNvSpPr>
            <a:spLocks noChangeArrowheads="1"/>
          </xdr:cNvSpPr>
        </xdr:nvSpPr>
        <xdr:spPr bwMode="auto">
          <a:xfrm>
            <a:off x="915" y="84"/>
            <a:ext cx="87" cy="607"/>
          </a:xfrm>
          <a:prstGeom prst="rect">
            <a:avLst/>
          </a:prstGeom>
          <a:noFill/>
          <a:ln w="6350">
            <a:solidFill>
              <a:srgbClr val="000000"/>
            </a:solidFill>
            <a:miter lim="800000"/>
            <a:headEnd/>
            <a:tailEnd/>
          </a:ln>
          <a:effectLst/>
        </xdr:spPr>
        <xdr:txBody>
          <a:bodyPr vertOverflow="clip" wrap="square" lIns="12700" tIns="12700" rIns="12700" bIns="12700" anchor="t" upright="1"/>
          <a:lstStyle/>
          <a:p>
            <a:pPr algn="ctr" rtl="0">
              <a:defRPr sz="1000"/>
            </a:pPr>
            <a:endParaRPr lang="fr-FR" sz="800" b="0" i="0" u="none" strike="noStrike" baseline="0">
              <a:solidFill>
                <a:srgbClr val="000000"/>
              </a:solidFill>
              <a:latin typeface="Arial"/>
              <a:cs typeface="Arial"/>
            </a:endParaRPr>
          </a:p>
          <a:p>
            <a:pPr algn="ctr" rtl="0">
              <a:defRPr sz="1000"/>
            </a:pPr>
            <a:endParaRPr lang="fr-FR" sz="800" b="0" i="0" u="none" strike="noStrike" baseline="0">
              <a:solidFill>
                <a:srgbClr val="000000"/>
              </a:solidFill>
              <a:latin typeface="Arial"/>
              <a:cs typeface="Arial"/>
            </a:endParaRPr>
          </a:p>
          <a:p>
            <a:pPr algn="ctr" rtl="0">
              <a:defRPr sz="1000"/>
            </a:pPr>
            <a:endParaRPr lang="fr-FR" sz="800" b="0" i="0" u="none" strike="noStrike" baseline="0">
              <a:solidFill>
                <a:srgbClr val="000000"/>
              </a:solidFill>
              <a:latin typeface="Arial"/>
              <a:cs typeface="Arial"/>
            </a:endParaRPr>
          </a:p>
          <a:p>
            <a:pPr algn="ctr" rtl="0">
              <a:defRPr sz="1000"/>
            </a:pPr>
            <a:endParaRPr lang="fr-FR" sz="800" b="0" i="0" u="none" strike="noStrike" baseline="0">
              <a:solidFill>
                <a:srgbClr val="000000"/>
              </a:solidFill>
              <a:latin typeface="Arial"/>
              <a:cs typeface="Arial"/>
            </a:endParaRPr>
          </a:p>
          <a:p>
            <a:pPr algn="ctr" rtl="0">
              <a:defRPr sz="1000"/>
            </a:pPr>
            <a:endParaRPr lang="fr-FR" sz="800" b="0" i="0" u="none" strike="noStrike" baseline="0">
              <a:solidFill>
                <a:srgbClr val="000000"/>
              </a:solidFill>
              <a:latin typeface="Arial"/>
              <a:cs typeface="Arial"/>
            </a:endParaRPr>
          </a:p>
          <a:p>
            <a:pPr algn="ctr" rtl="0">
              <a:defRPr sz="1000"/>
            </a:pPr>
            <a:endParaRPr lang="fr-FR" sz="800" b="0" i="0" u="none" strike="noStrike" baseline="0">
              <a:solidFill>
                <a:srgbClr val="000000"/>
              </a:solidFill>
              <a:latin typeface="Arial"/>
              <a:cs typeface="Arial"/>
            </a:endParaRPr>
          </a:p>
          <a:p>
            <a:pPr algn="ctr" rtl="0">
              <a:defRPr sz="1000"/>
            </a:pPr>
            <a:r>
              <a:rPr lang="fr-FR" sz="7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Règles</a:t>
            </a:r>
          </a:p>
          <a:p>
            <a:pPr algn="ctr" rtl="0">
              <a:defRPr sz="1000"/>
            </a:pPr>
            <a:r>
              <a:rPr lang="fr-FR" sz="7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d’usage</a:t>
            </a:r>
          </a:p>
          <a:p>
            <a:pPr algn="ctr" rtl="0">
              <a:defRPr sz="1000"/>
            </a:pPr>
            <a:r>
              <a:rPr lang="fr-FR" sz="7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du document</a:t>
            </a:r>
          </a:p>
          <a:p>
            <a:pPr algn="ctr" rtl="0">
              <a:defRPr sz="1000"/>
            </a:pPr>
            <a:endParaRPr lang="fr-FR" sz="700" b="1" i="0" u="none" strike="noStrike" baseline="0">
              <a:solidFill>
                <a:srgbClr val="000000"/>
              </a:solidFill>
              <a:latin typeface="Arial"/>
              <a:cs typeface="Arial"/>
            </a:endParaRPr>
          </a:p>
          <a:p>
            <a:pPr algn="ctr" rtl="0">
              <a:defRPr sz="1000"/>
            </a:pPr>
            <a:endParaRPr lang="fr-FR" sz="700" b="1" i="0" u="none" strike="noStrike" baseline="0">
              <a:solidFill>
                <a:srgbClr val="000000"/>
              </a:solidFill>
              <a:latin typeface="Arial"/>
              <a:cs typeface="Arial"/>
            </a:endParaRPr>
          </a:p>
          <a:p>
            <a:pPr algn="ctr" rtl="0">
              <a:defRPr sz="1000"/>
            </a:pPr>
            <a:endParaRPr lang="fr-FR" sz="700" b="1" i="0" u="none" strike="noStrike" baseline="0">
              <a:solidFill>
                <a:srgbClr val="000000"/>
              </a:solidFill>
              <a:latin typeface="Arial"/>
              <a:cs typeface="Arial"/>
            </a:endParaRPr>
          </a:p>
          <a:p>
            <a:pPr algn="ctr" rtl="0">
              <a:defRPr sz="1000"/>
            </a:pPr>
            <a:r>
              <a:rPr lang="fr-FR" sz="700" b="0" i="0" u="none" strike="noStrike" baseline="0">
                <a:solidFill>
                  <a:srgbClr val="000000"/>
                </a:solidFill>
                <a:latin typeface="Wingdings"/>
              </a:rPr>
              <a:t></a:t>
            </a:r>
            <a:endParaRPr lang="fr-FR" sz="700" b="0" i="0" u="none" strike="noStrike" baseline="0">
              <a:solidFill>
                <a:srgbClr val="000000"/>
              </a:solidFill>
              <a:latin typeface="Arial"/>
              <a:cs typeface="Arial"/>
            </a:endParaRPr>
          </a:p>
          <a:p>
            <a:pPr algn="ctr" rtl="0">
              <a:defRPr sz="1000"/>
            </a:pPr>
            <a:r>
              <a:rPr lang="fr-FR" sz="7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émetteur :</a:t>
            </a:r>
            <a:endParaRPr lang="fr-FR" sz="700" b="1" i="0" u="none" strike="noStrike" baseline="0">
              <a:solidFill>
                <a:srgbClr val="000000"/>
              </a:solidFill>
              <a:latin typeface="Arial"/>
              <a:cs typeface="Arial"/>
            </a:endParaRPr>
          </a:p>
          <a:p>
            <a:pPr algn="ctr" rtl="0">
              <a:defRPr sz="1000"/>
            </a:pPr>
            <a:r>
              <a:rPr lang="fr-FR" sz="7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Hiérarchique</a:t>
            </a:r>
          </a:p>
          <a:p>
            <a:pPr algn="ctr" rtl="0">
              <a:defRPr sz="1000"/>
            </a:pPr>
            <a:r>
              <a:rPr lang="fr-FR" sz="7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direct</a:t>
            </a:r>
          </a:p>
          <a:p>
            <a:pPr algn="ctr" rtl="0">
              <a:defRPr sz="1000"/>
            </a:pPr>
            <a:endParaRPr lang="fr-FR" sz="700" b="0" i="0" u="none" strike="noStrike" baseline="0">
              <a:solidFill>
                <a:srgbClr val="000000"/>
              </a:solidFill>
              <a:latin typeface="Arial"/>
              <a:cs typeface="Arial"/>
            </a:endParaRPr>
          </a:p>
          <a:p>
            <a:pPr algn="ctr" rtl="0">
              <a:defRPr sz="1000"/>
            </a:pPr>
            <a:endParaRPr lang="fr-FR" sz="700" b="0" i="0" u="none" strike="noStrike" baseline="0">
              <a:solidFill>
                <a:srgbClr val="000000"/>
              </a:solidFill>
              <a:latin typeface="Arial"/>
              <a:cs typeface="Arial"/>
            </a:endParaRPr>
          </a:p>
          <a:p>
            <a:pPr algn="ctr" rtl="0">
              <a:defRPr sz="1000"/>
            </a:pPr>
            <a:r>
              <a:rPr lang="fr-FR" sz="700" b="0" i="0" u="none" strike="noStrike" baseline="0">
                <a:solidFill>
                  <a:srgbClr val="000000"/>
                </a:solidFill>
                <a:latin typeface="Wingdings"/>
              </a:rPr>
              <a:t></a:t>
            </a:r>
            <a:endParaRPr lang="fr-FR" sz="700" b="0" i="0" u="none" strike="noStrike" baseline="0">
              <a:solidFill>
                <a:srgbClr val="000000"/>
              </a:solidFill>
              <a:latin typeface="Arial"/>
              <a:cs typeface="Arial"/>
            </a:endParaRPr>
          </a:p>
          <a:p>
            <a:pPr algn="ctr" rtl="0">
              <a:defRPr sz="1000"/>
            </a:pPr>
            <a:r>
              <a:rPr lang="fr-FR" sz="7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destinataires :</a:t>
            </a:r>
            <a:endParaRPr lang="fr-FR" sz="700" b="1" i="0" u="none" strike="noStrike" baseline="0">
              <a:solidFill>
                <a:srgbClr val="000000"/>
              </a:solidFill>
              <a:latin typeface="Arial"/>
              <a:cs typeface="Arial"/>
            </a:endParaRPr>
          </a:p>
          <a:p>
            <a:pPr algn="ctr" rtl="0">
              <a:defRPr sz="1000"/>
            </a:pPr>
            <a:r>
              <a:rPr lang="fr-FR" sz="7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Affichage</a:t>
            </a:r>
          </a:p>
          <a:p>
            <a:pPr algn="ctr" rtl="0">
              <a:defRPr sz="1000"/>
            </a:pPr>
            <a:r>
              <a:rPr lang="fr-FR" sz="7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dans l'unité</a:t>
            </a:r>
          </a:p>
          <a:p>
            <a:pPr algn="ctr" rtl="0">
              <a:defRPr sz="1000"/>
            </a:pPr>
            <a:endParaRPr lang="fr-FR" sz="700" b="0" i="0" u="none" strike="noStrike" baseline="0">
              <a:solidFill>
                <a:srgbClr val="000000"/>
              </a:solidFill>
              <a:latin typeface="Arial"/>
              <a:cs typeface="Arial"/>
            </a:endParaRPr>
          </a:p>
          <a:p>
            <a:pPr algn="ctr" rtl="0">
              <a:defRPr sz="1000"/>
            </a:pPr>
            <a:endParaRPr lang="fr-FR" sz="700" b="0" i="0" u="none" strike="noStrike" baseline="0">
              <a:solidFill>
                <a:srgbClr val="000000"/>
              </a:solidFill>
              <a:latin typeface="Arial"/>
              <a:cs typeface="Arial"/>
            </a:endParaRPr>
          </a:p>
          <a:p>
            <a:pPr algn="ctr" rtl="0">
              <a:defRPr sz="1000"/>
            </a:pPr>
            <a:r>
              <a:rPr lang="fr-FR" sz="700" b="0" i="0" u="none" strike="noStrike" baseline="0">
                <a:solidFill>
                  <a:srgbClr val="000000"/>
                </a:solidFill>
                <a:latin typeface="Wingdings"/>
              </a:rPr>
              <a:t></a:t>
            </a:r>
            <a:endParaRPr lang="fr-FR" sz="700" b="0" i="0" u="none" strike="noStrike" baseline="0">
              <a:solidFill>
                <a:srgbClr val="000000"/>
              </a:solidFill>
              <a:latin typeface="Arial"/>
              <a:cs typeface="Arial"/>
            </a:endParaRPr>
          </a:p>
          <a:p>
            <a:pPr algn="ctr" rtl="0">
              <a:defRPr sz="1000"/>
            </a:pPr>
            <a:r>
              <a:rPr lang="fr-FR" sz="7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modifications :</a:t>
            </a:r>
            <a:endParaRPr lang="fr-FR" sz="700" b="1" i="0" u="none" strike="noStrike" baseline="0">
              <a:solidFill>
                <a:srgbClr val="000000"/>
              </a:solidFill>
              <a:latin typeface="Arial"/>
              <a:cs typeface="Arial"/>
            </a:endParaRPr>
          </a:p>
          <a:p>
            <a:pPr algn="ctr" rtl="0">
              <a:defRPr sz="1000"/>
            </a:pPr>
            <a:r>
              <a:rPr lang="fr-FR" sz="7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Toute suppression </a:t>
            </a:r>
          </a:p>
          <a:p>
            <a:pPr algn="ctr" rtl="0">
              <a:defRPr sz="1000"/>
            </a:pPr>
            <a:r>
              <a:rPr lang="fr-FR" sz="7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ou ajout </a:t>
            </a:r>
          </a:p>
          <a:p>
            <a:pPr algn="ctr" rtl="0">
              <a:defRPr sz="1000"/>
            </a:pPr>
            <a:r>
              <a:rPr lang="fr-FR" sz="7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de rubrique</a:t>
            </a:r>
          </a:p>
          <a:p>
            <a:pPr algn="ctr" rtl="0">
              <a:defRPr sz="1000"/>
            </a:pPr>
            <a:r>
              <a:rPr lang="fr-FR" sz="7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sur</a:t>
            </a:r>
          </a:p>
          <a:p>
            <a:pPr algn="ctr" rtl="0">
              <a:defRPr sz="1000"/>
            </a:pPr>
            <a:r>
              <a:rPr lang="fr-FR" sz="7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le présent document </a:t>
            </a:r>
          </a:p>
          <a:p>
            <a:pPr algn="ctr" rtl="0">
              <a:defRPr sz="1000"/>
            </a:pPr>
            <a:r>
              <a:rPr lang="fr-FR" sz="7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est interdite.</a:t>
            </a:r>
          </a:p>
          <a:p>
            <a:pPr algn="ctr" rtl="0">
              <a:defRPr sz="1000"/>
            </a:pPr>
            <a:endParaRPr lang="fr-FR" sz="700" b="0" i="0" u="none" strike="noStrike" baseline="0">
              <a:solidFill>
                <a:srgbClr val="000000"/>
              </a:solidFill>
              <a:latin typeface="Arial"/>
              <a:cs typeface="Arial"/>
            </a:endParaRPr>
          </a:p>
          <a:p>
            <a:pPr algn="ctr" rtl="0">
              <a:defRPr sz="1000"/>
            </a:pPr>
            <a:endParaRPr lang="fr-FR" sz="700" b="0" i="0" u="none" strike="noStrike" baseline="0">
              <a:solidFill>
                <a:srgbClr val="000000"/>
              </a:solidFill>
              <a:latin typeface="Arial"/>
              <a:cs typeface="Arial"/>
            </a:endParaRPr>
          </a:p>
          <a:p>
            <a:pPr algn="ctr" rtl="0">
              <a:defRPr sz="1000"/>
            </a:pPr>
            <a:r>
              <a:rPr lang="fr-FR" sz="700" b="0" i="0" u="none" strike="noStrike" baseline="0">
                <a:solidFill>
                  <a:srgbClr val="000000"/>
                </a:solidFill>
                <a:latin typeface="Wingdings"/>
              </a:rPr>
              <a:t></a:t>
            </a:r>
            <a:endParaRPr lang="fr-FR" sz="700" b="0" i="0" u="none" strike="noStrike" baseline="0">
              <a:solidFill>
                <a:srgbClr val="000000"/>
              </a:solidFill>
              <a:latin typeface="Arial"/>
              <a:cs typeface="Arial"/>
            </a:endParaRPr>
          </a:p>
          <a:p>
            <a:pPr algn="ctr" rtl="0">
              <a:defRPr sz="1000"/>
            </a:pPr>
            <a:r>
              <a:rPr lang="fr-FR" sz="7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conservation :</a:t>
            </a:r>
            <a:endParaRPr lang="fr-FR" sz="700" b="1" i="0" u="none" strike="noStrike" baseline="0">
              <a:solidFill>
                <a:srgbClr val="000000"/>
              </a:solidFill>
              <a:latin typeface="Arial"/>
              <a:cs typeface="Arial"/>
            </a:endParaRPr>
          </a:p>
          <a:p>
            <a:pPr algn="ctr" rtl="0">
              <a:defRPr sz="1000"/>
            </a:pPr>
            <a:r>
              <a:rPr lang="fr-FR" sz="7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Tableau glissant </a:t>
            </a:r>
          </a:p>
          <a:p>
            <a:pPr algn="ctr" rtl="0">
              <a:defRPr sz="1000"/>
            </a:pPr>
            <a:r>
              <a:rPr lang="fr-FR" sz="7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mis à jour</a:t>
            </a:r>
          </a:p>
          <a:p>
            <a:pPr algn="ctr" rtl="0">
              <a:defRPr sz="1000"/>
            </a:pPr>
            <a:r>
              <a:rPr lang="fr-FR" sz="7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cycliquement</a:t>
            </a:r>
          </a:p>
          <a:p>
            <a:pPr algn="ctr" rtl="0">
              <a:defRPr sz="1000"/>
            </a:pPr>
            <a:endParaRPr lang="fr-FR" sz="700" b="0" i="0" u="none" strike="noStrike" baseline="0">
              <a:solidFill>
                <a:srgbClr val="000000"/>
              </a:solidFill>
              <a:latin typeface="Arial"/>
              <a:cs typeface="Arial"/>
            </a:endParaRPr>
          </a:p>
          <a:p>
            <a:pPr algn="ctr" rtl="0">
              <a:defRPr sz="1000"/>
            </a:pPr>
            <a:endParaRPr lang="fr-FR" sz="700" b="0" i="0" u="none" strike="noStrike" baseline="0">
              <a:solidFill>
                <a:srgbClr val="000000"/>
              </a:solidFill>
              <a:latin typeface="Arial"/>
              <a:cs typeface="Arial"/>
            </a:endParaRPr>
          </a:p>
          <a:p>
            <a:pPr algn="ctr" rtl="0">
              <a:defRPr sz="1000"/>
            </a:pPr>
            <a:r>
              <a:rPr lang="fr-FR" sz="700" b="0" i="0" u="none" strike="noStrike" baseline="0">
                <a:solidFill>
                  <a:srgbClr val="000000"/>
                </a:solidFill>
                <a:latin typeface="Wingdings"/>
              </a:rPr>
              <a:t></a:t>
            </a:r>
            <a:endParaRPr lang="fr-FR" sz="700" b="0" i="0" u="none" strike="noStrike" baseline="0">
              <a:solidFill>
                <a:srgbClr val="000000"/>
              </a:solidFill>
              <a:latin typeface="Arial"/>
              <a:cs typeface="Arial"/>
            </a:endParaRPr>
          </a:p>
          <a:p>
            <a:pPr algn="ctr" rtl="0">
              <a:defRPr sz="1000"/>
            </a:pPr>
            <a:r>
              <a:rPr lang="fr-FR" sz="7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archivage :</a:t>
            </a:r>
          </a:p>
          <a:p>
            <a:pPr algn="ctr" rtl="0">
              <a:defRPr sz="1000"/>
            </a:pPr>
            <a:r>
              <a:rPr lang="fr-FR" sz="7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Non</a:t>
            </a:r>
            <a:endParaRPr lang="fr-FR" sz="800" b="0" i="0" u="none" strike="noStrike" baseline="0">
              <a:solidFill>
                <a:srgbClr val="000000"/>
              </a:solidFill>
              <a:latin typeface="Arial"/>
              <a:cs typeface="Arial"/>
            </a:endParaRPr>
          </a:p>
          <a:p>
            <a:pPr algn="ctr" rtl="0">
              <a:defRPr sz="1000"/>
            </a:pPr>
            <a:endParaRPr lang="fr-FR" sz="800" b="0" i="0" u="none" strike="noStrike" baseline="0">
              <a:solidFill>
                <a:srgbClr val="000000"/>
              </a:solidFill>
              <a:latin typeface="Arial"/>
              <a:cs typeface="Arial"/>
            </a:endParaRPr>
          </a:p>
        </xdr:txBody>
      </xdr:sp>
      <xdr:pic>
        <xdr:nvPicPr>
          <xdr:cNvPr id="10" name="Picture 36"/>
          <xdr:cNvPicPr>
            <a:picLocks noChangeAspect="1" noChangeArrowheads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923" y="96"/>
            <a:ext cx="70" cy="3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</xdr:grp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180975</xdr:colOff>
          <xdr:row>0</xdr:row>
          <xdr:rowOff>180975</xdr:rowOff>
        </xdr:from>
        <xdr:to>
          <xdr:col>32</xdr:col>
          <xdr:colOff>152400</xdr:colOff>
          <xdr:row>0</xdr:row>
          <xdr:rowOff>523875</xdr:rowOff>
        </xdr:to>
        <xdr:sp macro="" textlink="">
          <xdr:nvSpPr>
            <xdr:cNvPr id="5121" name="Bouton" hidden="1">
              <a:extLst>
                <a:ext uri="{63B3BB69-23CF-44E3-9099-C40C66FF867C}">
                  <a14:compatExt spid="_x0000_s51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123825</xdr:colOff>
      <xdr:row>48</xdr:row>
      <xdr:rowOff>0</xdr:rowOff>
    </xdr:from>
    <xdr:to>
      <xdr:col>1</xdr:col>
      <xdr:colOff>419100</xdr:colOff>
      <xdr:row>48</xdr:row>
      <xdr:rowOff>314325</xdr:rowOff>
    </xdr:to>
    <xdr:sp macro="" textlink="">
      <xdr:nvSpPr>
        <xdr:cNvPr id="2" name="Rectangle 3"/>
        <xdr:cNvSpPr>
          <a:spLocks noChangeArrowheads="1"/>
        </xdr:cNvSpPr>
      </xdr:nvSpPr>
      <xdr:spPr bwMode="auto">
        <a:xfrm>
          <a:off x="1647825" y="8782050"/>
          <a:ext cx="295275" cy="123825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657225</xdr:colOff>
      <xdr:row>48</xdr:row>
      <xdr:rowOff>171450</xdr:rowOff>
    </xdr:from>
    <xdr:to>
      <xdr:col>1</xdr:col>
      <xdr:colOff>485775</xdr:colOff>
      <xdr:row>48</xdr:row>
      <xdr:rowOff>171450</xdr:rowOff>
    </xdr:to>
    <xdr:sp macro="" textlink="">
      <xdr:nvSpPr>
        <xdr:cNvPr id="3" name="Line 5"/>
        <xdr:cNvSpPr>
          <a:spLocks noChangeShapeType="1"/>
        </xdr:cNvSpPr>
      </xdr:nvSpPr>
      <xdr:spPr bwMode="auto">
        <a:xfrm>
          <a:off x="2009775" y="8905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48</xdr:row>
      <xdr:rowOff>0</xdr:rowOff>
    </xdr:from>
    <xdr:to>
      <xdr:col>25</xdr:col>
      <xdr:colOff>180975</xdr:colOff>
      <xdr:row>49</xdr:row>
      <xdr:rowOff>0</xdr:rowOff>
    </xdr:to>
    <xdr:sp macro="" textlink="">
      <xdr:nvSpPr>
        <xdr:cNvPr id="4" name="Rectangle 11"/>
        <xdr:cNvSpPr>
          <a:spLocks noChangeArrowheads="1"/>
        </xdr:cNvSpPr>
      </xdr:nvSpPr>
      <xdr:spPr bwMode="auto">
        <a:xfrm>
          <a:off x="2009775" y="8782050"/>
          <a:ext cx="6467475" cy="123825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0</xdr:colOff>
      <xdr:row>0</xdr:row>
      <xdr:rowOff>676275</xdr:rowOff>
    </xdr:to>
    <xdr:sp macro="" textlink="">
      <xdr:nvSpPr>
        <xdr:cNvPr id="5" name="Line 28"/>
        <xdr:cNvSpPr>
          <a:spLocks noChangeShapeType="1"/>
        </xdr:cNvSpPr>
      </xdr:nvSpPr>
      <xdr:spPr bwMode="auto">
        <a:xfrm>
          <a:off x="1524000" y="0"/>
          <a:ext cx="0" cy="676275"/>
        </a:xfrm>
        <a:prstGeom prst="line">
          <a:avLst/>
        </a:prstGeom>
        <a:noFill/>
        <a:ln w="381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255270</xdr:colOff>
      <xdr:row>0</xdr:row>
      <xdr:rowOff>219075</xdr:rowOff>
    </xdr:from>
    <xdr:to>
      <xdr:col>27</xdr:col>
      <xdr:colOff>245745</xdr:colOff>
      <xdr:row>0</xdr:row>
      <xdr:rowOff>533400</xdr:rowOff>
    </xdr:to>
    <xdr:sp macro="" textlink="">
      <xdr:nvSpPr>
        <xdr:cNvPr id="6" name="Text Box 29"/>
        <xdr:cNvSpPr txBox="1">
          <a:spLocks noChangeArrowheads="1"/>
        </xdr:cNvSpPr>
      </xdr:nvSpPr>
      <xdr:spPr bwMode="auto">
        <a:xfrm>
          <a:off x="1779270" y="219075"/>
          <a:ext cx="7334250" cy="314325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fr-FR" sz="1500" b="1" i="0" u="none" strike="noStrike" baseline="0">
              <a:solidFill>
                <a:srgbClr val="000000"/>
              </a:solidFill>
              <a:latin typeface="Arial"/>
              <a:cs typeface="Arial"/>
            </a:rPr>
            <a:t>TABLEAU DE PRESENCE : PREVISIONS ET SUIVI</a:t>
          </a:r>
          <a:endParaRPr lang="fr-FR" sz="1200" b="0" i="0" u="none" strike="noStrike" baseline="0">
            <a:solidFill>
              <a:srgbClr val="000000"/>
            </a:solidFill>
            <a:latin typeface="Times"/>
            <a:cs typeface="Times"/>
          </a:endParaRPr>
        </a:p>
        <a:p>
          <a:pPr algn="l" rtl="0">
            <a:defRPr sz="1000"/>
          </a:pPr>
          <a:endParaRPr lang="fr-FR" sz="1200" b="0" i="0" u="none" strike="noStrike" baseline="0">
            <a:solidFill>
              <a:srgbClr val="000000"/>
            </a:solidFill>
            <a:latin typeface="Times"/>
            <a:cs typeface="Times"/>
          </a:endParaRPr>
        </a:p>
      </xdr:txBody>
    </xdr:sp>
    <xdr:clientData/>
  </xdr:twoCellAnchor>
  <xdr:twoCellAnchor>
    <xdr:from>
      <xdr:col>34</xdr:col>
      <xdr:colOff>66675</xdr:colOff>
      <xdr:row>2</xdr:row>
      <xdr:rowOff>0</xdr:rowOff>
    </xdr:from>
    <xdr:to>
      <xdr:col>38</xdr:col>
      <xdr:colOff>152400</xdr:colOff>
      <xdr:row>46</xdr:row>
      <xdr:rowOff>295275</xdr:rowOff>
    </xdr:to>
    <xdr:grpSp>
      <xdr:nvGrpSpPr>
        <xdr:cNvPr id="8" name="Group 37"/>
        <xdr:cNvGrpSpPr>
          <a:grpSpLocks/>
        </xdr:cNvGrpSpPr>
      </xdr:nvGrpSpPr>
      <xdr:grpSpPr bwMode="auto">
        <a:xfrm>
          <a:off x="11553825" y="971550"/>
          <a:ext cx="828675" cy="7762875"/>
          <a:chOff x="915" y="84"/>
          <a:chExt cx="87" cy="607"/>
        </a:xfrm>
      </xdr:grpSpPr>
      <xdr:sp macro="" textlink="">
        <xdr:nvSpPr>
          <xdr:cNvPr id="9" name="Rectangle 35"/>
          <xdr:cNvSpPr>
            <a:spLocks noChangeArrowheads="1"/>
          </xdr:cNvSpPr>
        </xdr:nvSpPr>
        <xdr:spPr bwMode="auto">
          <a:xfrm>
            <a:off x="915" y="84"/>
            <a:ext cx="87" cy="607"/>
          </a:xfrm>
          <a:prstGeom prst="rect">
            <a:avLst/>
          </a:prstGeom>
          <a:noFill/>
          <a:ln w="6350">
            <a:solidFill>
              <a:srgbClr val="000000"/>
            </a:solidFill>
            <a:miter lim="800000"/>
            <a:headEnd/>
            <a:tailEnd/>
          </a:ln>
          <a:effectLst/>
        </xdr:spPr>
        <xdr:txBody>
          <a:bodyPr vertOverflow="clip" wrap="square" lIns="12700" tIns="12700" rIns="12700" bIns="12700" anchor="t" upright="1"/>
          <a:lstStyle/>
          <a:p>
            <a:pPr algn="ctr" rtl="0">
              <a:defRPr sz="1000"/>
            </a:pPr>
            <a:endParaRPr lang="fr-FR" sz="800" b="0" i="0" u="none" strike="noStrike" baseline="0">
              <a:solidFill>
                <a:srgbClr val="000000"/>
              </a:solidFill>
              <a:latin typeface="Arial"/>
              <a:cs typeface="Arial"/>
            </a:endParaRPr>
          </a:p>
          <a:p>
            <a:pPr algn="ctr" rtl="0">
              <a:defRPr sz="1000"/>
            </a:pPr>
            <a:endParaRPr lang="fr-FR" sz="800" b="0" i="0" u="none" strike="noStrike" baseline="0">
              <a:solidFill>
                <a:srgbClr val="000000"/>
              </a:solidFill>
              <a:latin typeface="Arial"/>
              <a:cs typeface="Arial"/>
            </a:endParaRPr>
          </a:p>
          <a:p>
            <a:pPr algn="ctr" rtl="0">
              <a:defRPr sz="1000"/>
            </a:pPr>
            <a:endParaRPr lang="fr-FR" sz="800" b="0" i="0" u="none" strike="noStrike" baseline="0">
              <a:solidFill>
                <a:srgbClr val="000000"/>
              </a:solidFill>
              <a:latin typeface="Arial"/>
              <a:cs typeface="Arial"/>
            </a:endParaRPr>
          </a:p>
          <a:p>
            <a:pPr algn="ctr" rtl="0">
              <a:defRPr sz="1000"/>
            </a:pPr>
            <a:endParaRPr lang="fr-FR" sz="800" b="0" i="0" u="none" strike="noStrike" baseline="0">
              <a:solidFill>
                <a:srgbClr val="000000"/>
              </a:solidFill>
              <a:latin typeface="Arial"/>
              <a:cs typeface="Arial"/>
            </a:endParaRPr>
          </a:p>
          <a:p>
            <a:pPr algn="ctr" rtl="0">
              <a:defRPr sz="1000"/>
            </a:pPr>
            <a:endParaRPr lang="fr-FR" sz="800" b="0" i="0" u="none" strike="noStrike" baseline="0">
              <a:solidFill>
                <a:srgbClr val="000000"/>
              </a:solidFill>
              <a:latin typeface="Arial"/>
              <a:cs typeface="Arial"/>
            </a:endParaRPr>
          </a:p>
          <a:p>
            <a:pPr algn="ctr" rtl="0">
              <a:defRPr sz="1000"/>
            </a:pPr>
            <a:endParaRPr lang="fr-FR" sz="800" b="0" i="0" u="none" strike="noStrike" baseline="0">
              <a:solidFill>
                <a:srgbClr val="000000"/>
              </a:solidFill>
              <a:latin typeface="Arial"/>
              <a:cs typeface="Arial"/>
            </a:endParaRPr>
          </a:p>
          <a:p>
            <a:pPr algn="ctr" rtl="0">
              <a:defRPr sz="1000"/>
            </a:pPr>
            <a:r>
              <a:rPr lang="fr-FR" sz="7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Règles</a:t>
            </a:r>
          </a:p>
          <a:p>
            <a:pPr algn="ctr" rtl="0">
              <a:defRPr sz="1000"/>
            </a:pPr>
            <a:r>
              <a:rPr lang="fr-FR" sz="7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d’usage</a:t>
            </a:r>
          </a:p>
          <a:p>
            <a:pPr algn="ctr" rtl="0">
              <a:defRPr sz="1000"/>
            </a:pPr>
            <a:r>
              <a:rPr lang="fr-FR" sz="7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du document</a:t>
            </a:r>
          </a:p>
          <a:p>
            <a:pPr algn="ctr" rtl="0">
              <a:defRPr sz="1000"/>
            </a:pPr>
            <a:endParaRPr lang="fr-FR" sz="700" b="1" i="0" u="none" strike="noStrike" baseline="0">
              <a:solidFill>
                <a:srgbClr val="000000"/>
              </a:solidFill>
              <a:latin typeface="Arial"/>
              <a:cs typeface="Arial"/>
            </a:endParaRPr>
          </a:p>
          <a:p>
            <a:pPr algn="ctr" rtl="0">
              <a:defRPr sz="1000"/>
            </a:pPr>
            <a:endParaRPr lang="fr-FR" sz="700" b="1" i="0" u="none" strike="noStrike" baseline="0">
              <a:solidFill>
                <a:srgbClr val="000000"/>
              </a:solidFill>
              <a:latin typeface="Arial"/>
              <a:cs typeface="Arial"/>
            </a:endParaRPr>
          </a:p>
          <a:p>
            <a:pPr algn="ctr" rtl="0">
              <a:defRPr sz="1000"/>
            </a:pPr>
            <a:endParaRPr lang="fr-FR" sz="700" b="1" i="0" u="none" strike="noStrike" baseline="0">
              <a:solidFill>
                <a:srgbClr val="000000"/>
              </a:solidFill>
              <a:latin typeface="Arial"/>
              <a:cs typeface="Arial"/>
            </a:endParaRPr>
          </a:p>
          <a:p>
            <a:pPr algn="ctr" rtl="0">
              <a:defRPr sz="1000"/>
            </a:pPr>
            <a:r>
              <a:rPr lang="fr-FR" sz="700" b="0" i="0" u="none" strike="noStrike" baseline="0">
                <a:solidFill>
                  <a:srgbClr val="000000"/>
                </a:solidFill>
                <a:latin typeface="Wingdings"/>
              </a:rPr>
              <a:t></a:t>
            </a:r>
            <a:endParaRPr lang="fr-FR" sz="700" b="0" i="0" u="none" strike="noStrike" baseline="0">
              <a:solidFill>
                <a:srgbClr val="000000"/>
              </a:solidFill>
              <a:latin typeface="Arial"/>
              <a:cs typeface="Arial"/>
            </a:endParaRPr>
          </a:p>
          <a:p>
            <a:pPr algn="ctr" rtl="0">
              <a:defRPr sz="1000"/>
            </a:pPr>
            <a:r>
              <a:rPr lang="fr-FR" sz="7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émetteur :</a:t>
            </a:r>
            <a:endParaRPr lang="fr-FR" sz="700" b="1" i="0" u="none" strike="noStrike" baseline="0">
              <a:solidFill>
                <a:srgbClr val="000000"/>
              </a:solidFill>
              <a:latin typeface="Arial"/>
              <a:cs typeface="Arial"/>
            </a:endParaRPr>
          </a:p>
          <a:p>
            <a:pPr algn="ctr" rtl="0">
              <a:defRPr sz="1000"/>
            </a:pPr>
            <a:r>
              <a:rPr lang="fr-FR" sz="7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Hiérarchique</a:t>
            </a:r>
          </a:p>
          <a:p>
            <a:pPr algn="ctr" rtl="0">
              <a:defRPr sz="1000"/>
            </a:pPr>
            <a:r>
              <a:rPr lang="fr-FR" sz="7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direct</a:t>
            </a:r>
          </a:p>
          <a:p>
            <a:pPr algn="ctr" rtl="0">
              <a:defRPr sz="1000"/>
            </a:pPr>
            <a:endParaRPr lang="fr-FR" sz="700" b="0" i="0" u="none" strike="noStrike" baseline="0">
              <a:solidFill>
                <a:srgbClr val="000000"/>
              </a:solidFill>
              <a:latin typeface="Arial"/>
              <a:cs typeface="Arial"/>
            </a:endParaRPr>
          </a:p>
          <a:p>
            <a:pPr algn="ctr" rtl="0">
              <a:defRPr sz="1000"/>
            </a:pPr>
            <a:endParaRPr lang="fr-FR" sz="700" b="0" i="0" u="none" strike="noStrike" baseline="0">
              <a:solidFill>
                <a:srgbClr val="000000"/>
              </a:solidFill>
              <a:latin typeface="Arial"/>
              <a:cs typeface="Arial"/>
            </a:endParaRPr>
          </a:p>
          <a:p>
            <a:pPr algn="ctr" rtl="0">
              <a:defRPr sz="1000"/>
            </a:pPr>
            <a:r>
              <a:rPr lang="fr-FR" sz="700" b="0" i="0" u="none" strike="noStrike" baseline="0">
                <a:solidFill>
                  <a:srgbClr val="000000"/>
                </a:solidFill>
                <a:latin typeface="Wingdings"/>
              </a:rPr>
              <a:t></a:t>
            </a:r>
            <a:endParaRPr lang="fr-FR" sz="700" b="0" i="0" u="none" strike="noStrike" baseline="0">
              <a:solidFill>
                <a:srgbClr val="000000"/>
              </a:solidFill>
              <a:latin typeface="Arial"/>
              <a:cs typeface="Arial"/>
            </a:endParaRPr>
          </a:p>
          <a:p>
            <a:pPr algn="ctr" rtl="0">
              <a:defRPr sz="1000"/>
            </a:pPr>
            <a:r>
              <a:rPr lang="fr-FR" sz="7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destinataires :</a:t>
            </a:r>
            <a:endParaRPr lang="fr-FR" sz="700" b="1" i="0" u="none" strike="noStrike" baseline="0">
              <a:solidFill>
                <a:srgbClr val="000000"/>
              </a:solidFill>
              <a:latin typeface="Arial"/>
              <a:cs typeface="Arial"/>
            </a:endParaRPr>
          </a:p>
          <a:p>
            <a:pPr algn="ctr" rtl="0">
              <a:defRPr sz="1000"/>
            </a:pPr>
            <a:r>
              <a:rPr lang="fr-FR" sz="7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Affichage</a:t>
            </a:r>
          </a:p>
          <a:p>
            <a:pPr algn="ctr" rtl="0">
              <a:defRPr sz="1000"/>
            </a:pPr>
            <a:r>
              <a:rPr lang="fr-FR" sz="7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dans l'unité</a:t>
            </a:r>
          </a:p>
          <a:p>
            <a:pPr algn="ctr" rtl="0">
              <a:defRPr sz="1000"/>
            </a:pPr>
            <a:endParaRPr lang="fr-FR" sz="700" b="0" i="0" u="none" strike="noStrike" baseline="0">
              <a:solidFill>
                <a:srgbClr val="000000"/>
              </a:solidFill>
              <a:latin typeface="Arial"/>
              <a:cs typeface="Arial"/>
            </a:endParaRPr>
          </a:p>
          <a:p>
            <a:pPr algn="ctr" rtl="0">
              <a:defRPr sz="1000"/>
            </a:pPr>
            <a:endParaRPr lang="fr-FR" sz="700" b="0" i="0" u="none" strike="noStrike" baseline="0">
              <a:solidFill>
                <a:srgbClr val="000000"/>
              </a:solidFill>
              <a:latin typeface="Arial"/>
              <a:cs typeface="Arial"/>
            </a:endParaRPr>
          </a:p>
          <a:p>
            <a:pPr algn="ctr" rtl="0">
              <a:defRPr sz="1000"/>
            </a:pPr>
            <a:r>
              <a:rPr lang="fr-FR" sz="700" b="0" i="0" u="none" strike="noStrike" baseline="0">
                <a:solidFill>
                  <a:srgbClr val="000000"/>
                </a:solidFill>
                <a:latin typeface="Wingdings"/>
              </a:rPr>
              <a:t></a:t>
            </a:r>
            <a:endParaRPr lang="fr-FR" sz="700" b="0" i="0" u="none" strike="noStrike" baseline="0">
              <a:solidFill>
                <a:srgbClr val="000000"/>
              </a:solidFill>
              <a:latin typeface="Arial"/>
              <a:cs typeface="Arial"/>
            </a:endParaRPr>
          </a:p>
          <a:p>
            <a:pPr algn="ctr" rtl="0">
              <a:defRPr sz="1000"/>
            </a:pPr>
            <a:r>
              <a:rPr lang="fr-FR" sz="7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modifications :</a:t>
            </a:r>
            <a:endParaRPr lang="fr-FR" sz="700" b="1" i="0" u="none" strike="noStrike" baseline="0">
              <a:solidFill>
                <a:srgbClr val="000000"/>
              </a:solidFill>
              <a:latin typeface="Arial"/>
              <a:cs typeface="Arial"/>
            </a:endParaRPr>
          </a:p>
          <a:p>
            <a:pPr algn="ctr" rtl="0">
              <a:defRPr sz="1000"/>
            </a:pPr>
            <a:r>
              <a:rPr lang="fr-FR" sz="7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Toute suppression </a:t>
            </a:r>
          </a:p>
          <a:p>
            <a:pPr algn="ctr" rtl="0">
              <a:defRPr sz="1000"/>
            </a:pPr>
            <a:r>
              <a:rPr lang="fr-FR" sz="7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ou ajout </a:t>
            </a:r>
          </a:p>
          <a:p>
            <a:pPr algn="ctr" rtl="0">
              <a:defRPr sz="1000"/>
            </a:pPr>
            <a:r>
              <a:rPr lang="fr-FR" sz="7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de rubrique</a:t>
            </a:r>
          </a:p>
          <a:p>
            <a:pPr algn="ctr" rtl="0">
              <a:defRPr sz="1000"/>
            </a:pPr>
            <a:r>
              <a:rPr lang="fr-FR" sz="7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sur</a:t>
            </a:r>
          </a:p>
          <a:p>
            <a:pPr algn="ctr" rtl="0">
              <a:defRPr sz="1000"/>
            </a:pPr>
            <a:r>
              <a:rPr lang="fr-FR" sz="7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le présent document </a:t>
            </a:r>
          </a:p>
          <a:p>
            <a:pPr algn="ctr" rtl="0">
              <a:defRPr sz="1000"/>
            </a:pPr>
            <a:r>
              <a:rPr lang="fr-FR" sz="7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est interdite.</a:t>
            </a:r>
          </a:p>
          <a:p>
            <a:pPr algn="ctr" rtl="0">
              <a:defRPr sz="1000"/>
            </a:pPr>
            <a:endParaRPr lang="fr-FR" sz="700" b="0" i="0" u="none" strike="noStrike" baseline="0">
              <a:solidFill>
                <a:srgbClr val="000000"/>
              </a:solidFill>
              <a:latin typeface="Arial"/>
              <a:cs typeface="Arial"/>
            </a:endParaRPr>
          </a:p>
          <a:p>
            <a:pPr algn="ctr" rtl="0">
              <a:defRPr sz="1000"/>
            </a:pPr>
            <a:endParaRPr lang="fr-FR" sz="700" b="0" i="0" u="none" strike="noStrike" baseline="0">
              <a:solidFill>
                <a:srgbClr val="000000"/>
              </a:solidFill>
              <a:latin typeface="Arial"/>
              <a:cs typeface="Arial"/>
            </a:endParaRPr>
          </a:p>
          <a:p>
            <a:pPr algn="ctr" rtl="0">
              <a:defRPr sz="1000"/>
            </a:pPr>
            <a:r>
              <a:rPr lang="fr-FR" sz="700" b="0" i="0" u="none" strike="noStrike" baseline="0">
                <a:solidFill>
                  <a:srgbClr val="000000"/>
                </a:solidFill>
                <a:latin typeface="Wingdings"/>
              </a:rPr>
              <a:t></a:t>
            </a:r>
            <a:endParaRPr lang="fr-FR" sz="700" b="0" i="0" u="none" strike="noStrike" baseline="0">
              <a:solidFill>
                <a:srgbClr val="000000"/>
              </a:solidFill>
              <a:latin typeface="Arial"/>
              <a:cs typeface="Arial"/>
            </a:endParaRPr>
          </a:p>
          <a:p>
            <a:pPr algn="ctr" rtl="0">
              <a:defRPr sz="1000"/>
            </a:pPr>
            <a:r>
              <a:rPr lang="fr-FR" sz="7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conservation :</a:t>
            </a:r>
            <a:endParaRPr lang="fr-FR" sz="700" b="1" i="0" u="none" strike="noStrike" baseline="0">
              <a:solidFill>
                <a:srgbClr val="000000"/>
              </a:solidFill>
              <a:latin typeface="Arial"/>
              <a:cs typeface="Arial"/>
            </a:endParaRPr>
          </a:p>
          <a:p>
            <a:pPr algn="ctr" rtl="0">
              <a:defRPr sz="1000"/>
            </a:pPr>
            <a:r>
              <a:rPr lang="fr-FR" sz="7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Tableau glissant </a:t>
            </a:r>
          </a:p>
          <a:p>
            <a:pPr algn="ctr" rtl="0">
              <a:defRPr sz="1000"/>
            </a:pPr>
            <a:r>
              <a:rPr lang="fr-FR" sz="7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mis à jour</a:t>
            </a:r>
          </a:p>
          <a:p>
            <a:pPr algn="ctr" rtl="0">
              <a:defRPr sz="1000"/>
            </a:pPr>
            <a:r>
              <a:rPr lang="fr-FR" sz="7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cycliquement</a:t>
            </a:r>
          </a:p>
          <a:p>
            <a:pPr algn="ctr" rtl="0">
              <a:defRPr sz="1000"/>
            </a:pPr>
            <a:endParaRPr lang="fr-FR" sz="700" b="0" i="0" u="none" strike="noStrike" baseline="0">
              <a:solidFill>
                <a:srgbClr val="000000"/>
              </a:solidFill>
              <a:latin typeface="Arial"/>
              <a:cs typeface="Arial"/>
            </a:endParaRPr>
          </a:p>
          <a:p>
            <a:pPr algn="ctr" rtl="0">
              <a:defRPr sz="1000"/>
            </a:pPr>
            <a:endParaRPr lang="fr-FR" sz="700" b="0" i="0" u="none" strike="noStrike" baseline="0">
              <a:solidFill>
                <a:srgbClr val="000000"/>
              </a:solidFill>
              <a:latin typeface="Arial"/>
              <a:cs typeface="Arial"/>
            </a:endParaRPr>
          </a:p>
          <a:p>
            <a:pPr algn="ctr" rtl="0">
              <a:defRPr sz="1000"/>
            </a:pPr>
            <a:r>
              <a:rPr lang="fr-FR" sz="700" b="0" i="0" u="none" strike="noStrike" baseline="0">
                <a:solidFill>
                  <a:srgbClr val="000000"/>
                </a:solidFill>
                <a:latin typeface="Wingdings"/>
              </a:rPr>
              <a:t></a:t>
            </a:r>
            <a:endParaRPr lang="fr-FR" sz="700" b="0" i="0" u="none" strike="noStrike" baseline="0">
              <a:solidFill>
                <a:srgbClr val="000000"/>
              </a:solidFill>
              <a:latin typeface="Arial"/>
              <a:cs typeface="Arial"/>
            </a:endParaRPr>
          </a:p>
          <a:p>
            <a:pPr algn="ctr" rtl="0">
              <a:defRPr sz="1000"/>
            </a:pPr>
            <a:r>
              <a:rPr lang="fr-FR" sz="7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archivage :</a:t>
            </a:r>
          </a:p>
          <a:p>
            <a:pPr algn="ctr" rtl="0">
              <a:defRPr sz="1000"/>
            </a:pPr>
            <a:r>
              <a:rPr lang="fr-FR" sz="7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Non</a:t>
            </a:r>
            <a:endParaRPr lang="fr-FR" sz="800" b="0" i="0" u="none" strike="noStrike" baseline="0">
              <a:solidFill>
                <a:srgbClr val="000000"/>
              </a:solidFill>
              <a:latin typeface="Arial"/>
              <a:cs typeface="Arial"/>
            </a:endParaRPr>
          </a:p>
          <a:p>
            <a:pPr algn="ctr" rtl="0">
              <a:defRPr sz="1000"/>
            </a:pPr>
            <a:endParaRPr lang="fr-FR" sz="800" b="0" i="0" u="none" strike="noStrike" baseline="0">
              <a:solidFill>
                <a:srgbClr val="000000"/>
              </a:solidFill>
              <a:latin typeface="Arial"/>
              <a:cs typeface="Arial"/>
            </a:endParaRPr>
          </a:p>
        </xdr:txBody>
      </xdr:sp>
      <xdr:pic>
        <xdr:nvPicPr>
          <xdr:cNvPr id="10" name="Picture 36"/>
          <xdr:cNvPicPr>
            <a:picLocks noChangeAspect="1" noChangeArrowheads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923" y="96"/>
            <a:ext cx="70" cy="3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</xdr:grp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180975</xdr:colOff>
          <xdr:row>0</xdr:row>
          <xdr:rowOff>180975</xdr:rowOff>
        </xdr:from>
        <xdr:to>
          <xdr:col>32</xdr:col>
          <xdr:colOff>152400</xdr:colOff>
          <xdr:row>0</xdr:row>
          <xdr:rowOff>523875</xdr:rowOff>
        </xdr:to>
        <xdr:sp macro="" textlink="">
          <xdr:nvSpPr>
            <xdr:cNvPr id="7169" name="Bouton" hidden="1">
              <a:extLst>
                <a:ext uri="{63B3BB69-23CF-44E3-9099-C40C66FF867C}">
                  <a14:compatExt spid="_x0000_s716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123825</xdr:colOff>
      <xdr:row>48</xdr:row>
      <xdr:rowOff>0</xdr:rowOff>
    </xdr:from>
    <xdr:to>
      <xdr:col>1</xdr:col>
      <xdr:colOff>419100</xdr:colOff>
      <xdr:row>48</xdr:row>
      <xdr:rowOff>314325</xdr:rowOff>
    </xdr:to>
    <xdr:sp macro="" textlink="">
      <xdr:nvSpPr>
        <xdr:cNvPr id="2" name="Rectangle 3"/>
        <xdr:cNvSpPr>
          <a:spLocks noChangeArrowheads="1"/>
        </xdr:cNvSpPr>
      </xdr:nvSpPr>
      <xdr:spPr bwMode="auto">
        <a:xfrm>
          <a:off x="1647825" y="8782050"/>
          <a:ext cx="295275" cy="123825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657225</xdr:colOff>
      <xdr:row>48</xdr:row>
      <xdr:rowOff>171450</xdr:rowOff>
    </xdr:from>
    <xdr:to>
      <xdr:col>1</xdr:col>
      <xdr:colOff>485775</xdr:colOff>
      <xdr:row>48</xdr:row>
      <xdr:rowOff>171450</xdr:rowOff>
    </xdr:to>
    <xdr:sp macro="" textlink="">
      <xdr:nvSpPr>
        <xdr:cNvPr id="3" name="Line 5"/>
        <xdr:cNvSpPr>
          <a:spLocks noChangeShapeType="1"/>
        </xdr:cNvSpPr>
      </xdr:nvSpPr>
      <xdr:spPr bwMode="auto">
        <a:xfrm>
          <a:off x="2009775" y="8905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48</xdr:row>
      <xdr:rowOff>0</xdr:rowOff>
    </xdr:from>
    <xdr:to>
      <xdr:col>25</xdr:col>
      <xdr:colOff>180975</xdr:colOff>
      <xdr:row>49</xdr:row>
      <xdr:rowOff>0</xdr:rowOff>
    </xdr:to>
    <xdr:sp macro="" textlink="">
      <xdr:nvSpPr>
        <xdr:cNvPr id="4" name="Rectangle 11"/>
        <xdr:cNvSpPr>
          <a:spLocks noChangeArrowheads="1"/>
        </xdr:cNvSpPr>
      </xdr:nvSpPr>
      <xdr:spPr bwMode="auto">
        <a:xfrm>
          <a:off x="2009775" y="8782050"/>
          <a:ext cx="6467475" cy="123825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0</xdr:colOff>
      <xdr:row>0</xdr:row>
      <xdr:rowOff>676275</xdr:rowOff>
    </xdr:to>
    <xdr:sp macro="" textlink="">
      <xdr:nvSpPr>
        <xdr:cNvPr id="5" name="Line 28"/>
        <xdr:cNvSpPr>
          <a:spLocks noChangeShapeType="1"/>
        </xdr:cNvSpPr>
      </xdr:nvSpPr>
      <xdr:spPr bwMode="auto">
        <a:xfrm>
          <a:off x="1524000" y="0"/>
          <a:ext cx="0" cy="676275"/>
        </a:xfrm>
        <a:prstGeom prst="line">
          <a:avLst/>
        </a:prstGeom>
        <a:noFill/>
        <a:ln w="381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255270</xdr:colOff>
      <xdr:row>0</xdr:row>
      <xdr:rowOff>219075</xdr:rowOff>
    </xdr:from>
    <xdr:to>
      <xdr:col>27</xdr:col>
      <xdr:colOff>245745</xdr:colOff>
      <xdr:row>0</xdr:row>
      <xdr:rowOff>533400</xdr:rowOff>
    </xdr:to>
    <xdr:sp macro="" textlink="">
      <xdr:nvSpPr>
        <xdr:cNvPr id="6" name="Text Box 29"/>
        <xdr:cNvSpPr txBox="1">
          <a:spLocks noChangeArrowheads="1"/>
        </xdr:cNvSpPr>
      </xdr:nvSpPr>
      <xdr:spPr bwMode="auto">
        <a:xfrm>
          <a:off x="1779270" y="219075"/>
          <a:ext cx="7334250" cy="314325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fr-FR" sz="1500" b="1" i="0" u="none" strike="noStrike" baseline="0">
              <a:solidFill>
                <a:srgbClr val="000000"/>
              </a:solidFill>
              <a:latin typeface="Arial"/>
              <a:cs typeface="Arial"/>
            </a:rPr>
            <a:t>TABLEAU DE PRESENCE : PREVISIONS ET SUIVI</a:t>
          </a:r>
          <a:endParaRPr lang="fr-FR" sz="1200" b="0" i="0" u="none" strike="noStrike" baseline="0">
            <a:solidFill>
              <a:srgbClr val="000000"/>
            </a:solidFill>
            <a:latin typeface="Times"/>
            <a:cs typeface="Times"/>
          </a:endParaRPr>
        </a:p>
        <a:p>
          <a:pPr algn="l" rtl="0">
            <a:defRPr sz="1000"/>
          </a:pPr>
          <a:endParaRPr lang="fr-FR" sz="1200" b="0" i="0" u="none" strike="noStrike" baseline="0">
            <a:solidFill>
              <a:srgbClr val="000000"/>
            </a:solidFill>
            <a:latin typeface="Times"/>
            <a:cs typeface="Times"/>
          </a:endParaRPr>
        </a:p>
      </xdr:txBody>
    </xdr:sp>
    <xdr:clientData/>
  </xdr:twoCellAnchor>
  <xdr:twoCellAnchor>
    <xdr:from>
      <xdr:col>34</xdr:col>
      <xdr:colOff>66675</xdr:colOff>
      <xdr:row>2</xdr:row>
      <xdr:rowOff>0</xdr:rowOff>
    </xdr:from>
    <xdr:to>
      <xdr:col>38</xdr:col>
      <xdr:colOff>152400</xdr:colOff>
      <xdr:row>46</xdr:row>
      <xdr:rowOff>295275</xdr:rowOff>
    </xdr:to>
    <xdr:grpSp>
      <xdr:nvGrpSpPr>
        <xdr:cNvPr id="8" name="Group 37"/>
        <xdr:cNvGrpSpPr>
          <a:grpSpLocks/>
        </xdr:cNvGrpSpPr>
      </xdr:nvGrpSpPr>
      <xdr:grpSpPr bwMode="auto">
        <a:xfrm>
          <a:off x="11553825" y="971550"/>
          <a:ext cx="828675" cy="7753350"/>
          <a:chOff x="915" y="84"/>
          <a:chExt cx="87" cy="607"/>
        </a:xfrm>
      </xdr:grpSpPr>
      <xdr:sp macro="" textlink="">
        <xdr:nvSpPr>
          <xdr:cNvPr id="9" name="Rectangle 35"/>
          <xdr:cNvSpPr>
            <a:spLocks noChangeArrowheads="1"/>
          </xdr:cNvSpPr>
        </xdr:nvSpPr>
        <xdr:spPr bwMode="auto">
          <a:xfrm>
            <a:off x="915" y="84"/>
            <a:ext cx="87" cy="607"/>
          </a:xfrm>
          <a:prstGeom prst="rect">
            <a:avLst/>
          </a:prstGeom>
          <a:noFill/>
          <a:ln w="6350">
            <a:solidFill>
              <a:srgbClr val="000000"/>
            </a:solidFill>
            <a:miter lim="800000"/>
            <a:headEnd/>
            <a:tailEnd/>
          </a:ln>
          <a:effectLst/>
        </xdr:spPr>
        <xdr:txBody>
          <a:bodyPr vertOverflow="clip" wrap="square" lIns="12700" tIns="12700" rIns="12700" bIns="12700" anchor="t" upright="1"/>
          <a:lstStyle/>
          <a:p>
            <a:pPr algn="ctr" rtl="0">
              <a:defRPr sz="1000"/>
            </a:pPr>
            <a:endParaRPr lang="fr-FR" sz="800" b="0" i="0" u="none" strike="noStrike" baseline="0">
              <a:solidFill>
                <a:srgbClr val="000000"/>
              </a:solidFill>
              <a:latin typeface="Arial"/>
              <a:cs typeface="Arial"/>
            </a:endParaRPr>
          </a:p>
          <a:p>
            <a:pPr algn="ctr" rtl="0">
              <a:defRPr sz="1000"/>
            </a:pPr>
            <a:endParaRPr lang="fr-FR" sz="800" b="0" i="0" u="none" strike="noStrike" baseline="0">
              <a:solidFill>
                <a:srgbClr val="000000"/>
              </a:solidFill>
              <a:latin typeface="Arial"/>
              <a:cs typeface="Arial"/>
            </a:endParaRPr>
          </a:p>
          <a:p>
            <a:pPr algn="ctr" rtl="0">
              <a:defRPr sz="1000"/>
            </a:pPr>
            <a:endParaRPr lang="fr-FR" sz="800" b="0" i="0" u="none" strike="noStrike" baseline="0">
              <a:solidFill>
                <a:srgbClr val="000000"/>
              </a:solidFill>
              <a:latin typeface="Arial"/>
              <a:cs typeface="Arial"/>
            </a:endParaRPr>
          </a:p>
          <a:p>
            <a:pPr algn="ctr" rtl="0">
              <a:defRPr sz="1000"/>
            </a:pPr>
            <a:endParaRPr lang="fr-FR" sz="800" b="0" i="0" u="none" strike="noStrike" baseline="0">
              <a:solidFill>
                <a:srgbClr val="000000"/>
              </a:solidFill>
              <a:latin typeface="Arial"/>
              <a:cs typeface="Arial"/>
            </a:endParaRPr>
          </a:p>
          <a:p>
            <a:pPr algn="ctr" rtl="0">
              <a:defRPr sz="1000"/>
            </a:pPr>
            <a:endParaRPr lang="fr-FR" sz="800" b="0" i="0" u="none" strike="noStrike" baseline="0">
              <a:solidFill>
                <a:srgbClr val="000000"/>
              </a:solidFill>
              <a:latin typeface="Arial"/>
              <a:cs typeface="Arial"/>
            </a:endParaRPr>
          </a:p>
          <a:p>
            <a:pPr algn="ctr" rtl="0">
              <a:defRPr sz="1000"/>
            </a:pPr>
            <a:endParaRPr lang="fr-FR" sz="800" b="0" i="0" u="none" strike="noStrike" baseline="0">
              <a:solidFill>
                <a:srgbClr val="000000"/>
              </a:solidFill>
              <a:latin typeface="Arial"/>
              <a:cs typeface="Arial"/>
            </a:endParaRPr>
          </a:p>
          <a:p>
            <a:pPr algn="ctr" rtl="0">
              <a:defRPr sz="1000"/>
            </a:pPr>
            <a:r>
              <a:rPr lang="fr-FR" sz="7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Règles</a:t>
            </a:r>
          </a:p>
          <a:p>
            <a:pPr algn="ctr" rtl="0">
              <a:defRPr sz="1000"/>
            </a:pPr>
            <a:r>
              <a:rPr lang="fr-FR" sz="7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d’usage</a:t>
            </a:r>
          </a:p>
          <a:p>
            <a:pPr algn="ctr" rtl="0">
              <a:defRPr sz="1000"/>
            </a:pPr>
            <a:r>
              <a:rPr lang="fr-FR" sz="7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du document</a:t>
            </a:r>
          </a:p>
          <a:p>
            <a:pPr algn="ctr" rtl="0">
              <a:defRPr sz="1000"/>
            </a:pPr>
            <a:endParaRPr lang="fr-FR" sz="700" b="1" i="0" u="none" strike="noStrike" baseline="0">
              <a:solidFill>
                <a:srgbClr val="000000"/>
              </a:solidFill>
              <a:latin typeface="Arial"/>
              <a:cs typeface="Arial"/>
            </a:endParaRPr>
          </a:p>
          <a:p>
            <a:pPr algn="ctr" rtl="0">
              <a:defRPr sz="1000"/>
            </a:pPr>
            <a:endParaRPr lang="fr-FR" sz="700" b="1" i="0" u="none" strike="noStrike" baseline="0">
              <a:solidFill>
                <a:srgbClr val="000000"/>
              </a:solidFill>
              <a:latin typeface="Arial"/>
              <a:cs typeface="Arial"/>
            </a:endParaRPr>
          </a:p>
          <a:p>
            <a:pPr algn="ctr" rtl="0">
              <a:defRPr sz="1000"/>
            </a:pPr>
            <a:endParaRPr lang="fr-FR" sz="700" b="1" i="0" u="none" strike="noStrike" baseline="0">
              <a:solidFill>
                <a:srgbClr val="000000"/>
              </a:solidFill>
              <a:latin typeface="Arial"/>
              <a:cs typeface="Arial"/>
            </a:endParaRPr>
          </a:p>
          <a:p>
            <a:pPr algn="ctr" rtl="0">
              <a:defRPr sz="1000"/>
            </a:pPr>
            <a:r>
              <a:rPr lang="fr-FR" sz="700" b="0" i="0" u="none" strike="noStrike" baseline="0">
                <a:solidFill>
                  <a:srgbClr val="000000"/>
                </a:solidFill>
                <a:latin typeface="Wingdings"/>
              </a:rPr>
              <a:t></a:t>
            </a:r>
            <a:endParaRPr lang="fr-FR" sz="700" b="0" i="0" u="none" strike="noStrike" baseline="0">
              <a:solidFill>
                <a:srgbClr val="000000"/>
              </a:solidFill>
              <a:latin typeface="Arial"/>
              <a:cs typeface="Arial"/>
            </a:endParaRPr>
          </a:p>
          <a:p>
            <a:pPr algn="ctr" rtl="0">
              <a:defRPr sz="1000"/>
            </a:pPr>
            <a:r>
              <a:rPr lang="fr-FR" sz="7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émetteur :</a:t>
            </a:r>
            <a:endParaRPr lang="fr-FR" sz="700" b="1" i="0" u="none" strike="noStrike" baseline="0">
              <a:solidFill>
                <a:srgbClr val="000000"/>
              </a:solidFill>
              <a:latin typeface="Arial"/>
              <a:cs typeface="Arial"/>
            </a:endParaRPr>
          </a:p>
          <a:p>
            <a:pPr algn="ctr" rtl="0">
              <a:defRPr sz="1000"/>
            </a:pPr>
            <a:r>
              <a:rPr lang="fr-FR" sz="7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Hiérarchique</a:t>
            </a:r>
          </a:p>
          <a:p>
            <a:pPr algn="ctr" rtl="0">
              <a:defRPr sz="1000"/>
            </a:pPr>
            <a:r>
              <a:rPr lang="fr-FR" sz="7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direct</a:t>
            </a:r>
          </a:p>
          <a:p>
            <a:pPr algn="ctr" rtl="0">
              <a:defRPr sz="1000"/>
            </a:pPr>
            <a:endParaRPr lang="fr-FR" sz="700" b="0" i="0" u="none" strike="noStrike" baseline="0">
              <a:solidFill>
                <a:srgbClr val="000000"/>
              </a:solidFill>
              <a:latin typeface="Arial"/>
              <a:cs typeface="Arial"/>
            </a:endParaRPr>
          </a:p>
          <a:p>
            <a:pPr algn="ctr" rtl="0">
              <a:defRPr sz="1000"/>
            </a:pPr>
            <a:endParaRPr lang="fr-FR" sz="700" b="0" i="0" u="none" strike="noStrike" baseline="0">
              <a:solidFill>
                <a:srgbClr val="000000"/>
              </a:solidFill>
              <a:latin typeface="Arial"/>
              <a:cs typeface="Arial"/>
            </a:endParaRPr>
          </a:p>
          <a:p>
            <a:pPr algn="ctr" rtl="0">
              <a:defRPr sz="1000"/>
            </a:pPr>
            <a:r>
              <a:rPr lang="fr-FR" sz="700" b="0" i="0" u="none" strike="noStrike" baseline="0">
                <a:solidFill>
                  <a:srgbClr val="000000"/>
                </a:solidFill>
                <a:latin typeface="Wingdings"/>
              </a:rPr>
              <a:t></a:t>
            </a:r>
            <a:endParaRPr lang="fr-FR" sz="700" b="0" i="0" u="none" strike="noStrike" baseline="0">
              <a:solidFill>
                <a:srgbClr val="000000"/>
              </a:solidFill>
              <a:latin typeface="Arial"/>
              <a:cs typeface="Arial"/>
            </a:endParaRPr>
          </a:p>
          <a:p>
            <a:pPr algn="ctr" rtl="0">
              <a:defRPr sz="1000"/>
            </a:pPr>
            <a:r>
              <a:rPr lang="fr-FR" sz="7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destinataires :</a:t>
            </a:r>
            <a:endParaRPr lang="fr-FR" sz="700" b="1" i="0" u="none" strike="noStrike" baseline="0">
              <a:solidFill>
                <a:srgbClr val="000000"/>
              </a:solidFill>
              <a:latin typeface="Arial"/>
              <a:cs typeface="Arial"/>
            </a:endParaRPr>
          </a:p>
          <a:p>
            <a:pPr algn="ctr" rtl="0">
              <a:defRPr sz="1000"/>
            </a:pPr>
            <a:r>
              <a:rPr lang="fr-FR" sz="7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Affichage</a:t>
            </a:r>
          </a:p>
          <a:p>
            <a:pPr algn="ctr" rtl="0">
              <a:defRPr sz="1000"/>
            </a:pPr>
            <a:r>
              <a:rPr lang="fr-FR" sz="7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dans l'unité</a:t>
            </a:r>
          </a:p>
          <a:p>
            <a:pPr algn="ctr" rtl="0">
              <a:defRPr sz="1000"/>
            </a:pPr>
            <a:endParaRPr lang="fr-FR" sz="700" b="0" i="0" u="none" strike="noStrike" baseline="0">
              <a:solidFill>
                <a:srgbClr val="000000"/>
              </a:solidFill>
              <a:latin typeface="Arial"/>
              <a:cs typeface="Arial"/>
            </a:endParaRPr>
          </a:p>
          <a:p>
            <a:pPr algn="ctr" rtl="0">
              <a:defRPr sz="1000"/>
            </a:pPr>
            <a:endParaRPr lang="fr-FR" sz="700" b="0" i="0" u="none" strike="noStrike" baseline="0">
              <a:solidFill>
                <a:srgbClr val="000000"/>
              </a:solidFill>
              <a:latin typeface="Arial"/>
              <a:cs typeface="Arial"/>
            </a:endParaRPr>
          </a:p>
          <a:p>
            <a:pPr algn="ctr" rtl="0">
              <a:defRPr sz="1000"/>
            </a:pPr>
            <a:r>
              <a:rPr lang="fr-FR" sz="700" b="0" i="0" u="none" strike="noStrike" baseline="0">
                <a:solidFill>
                  <a:srgbClr val="000000"/>
                </a:solidFill>
                <a:latin typeface="Wingdings"/>
              </a:rPr>
              <a:t></a:t>
            </a:r>
            <a:endParaRPr lang="fr-FR" sz="700" b="0" i="0" u="none" strike="noStrike" baseline="0">
              <a:solidFill>
                <a:srgbClr val="000000"/>
              </a:solidFill>
              <a:latin typeface="Arial"/>
              <a:cs typeface="Arial"/>
            </a:endParaRPr>
          </a:p>
          <a:p>
            <a:pPr algn="ctr" rtl="0">
              <a:defRPr sz="1000"/>
            </a:pPr>
            <a:r>
              <a:rPr lang="fr-FR" sz="7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modifications :</a:t>
            </a:r>
            <a:endParaRPr lang="fr-FR" sz="700" b="1" i="0" u="none" strike="noStrike" baseline="0">
              <a:solidFill>
                <a:srgbClr val="000000"/>
              </a:solidFill>
              <a:latin typeface="Arial"/>
              <a:cs typeface="Arial"/>
            </a:endParaRPr>
          </a:p>
          <a:p>
            <a:pPr algn="ctr" rtl="0">
              <a:defRPr sz="1000"/>
            </a:pPr>
            <a:r>
              <a:rPr lang="fr-FR" sz="7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Toute suppression </a:t>
            </a:r>
          </a:p>
          <a:p>
            <a:pPr algn="ctr" rtl="0">
              <a:defRPr sz="1000"/>
            </a:pPr>
            <a:r>
              <a:rPr lang="fr-FR" sz="7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ou ajout </a:t>
            </a:r>
          </a:p>
          <a:p>
            <a:pPr algn="ctr" rtl="0">
              <a:defRPr sz="1000"/>
            </a:pPr>
            <a:r>
              <a:rPr lang="fr-FR" sz="7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de rubrique</a:t>
            </a:r>
          </a:p>
          <a:p>
            <a:pPr algn="ctr" rtl="0">
              <a:defRPr sz="1000"/>
            </a:pPr>
            <a:r>
              <a:rPr lang="fr-FR" sz="7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sur</a:t>
            </a:r>
          </a:p>
          <a:p>
            <a:pPr algn="ctr" rtl="0">
              <a:defRPr sz="1000"/>
            </a:pPr>
            <a:r>
              <a:rPr lang="fr-FR" sz="7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le présent document </a:t>
            </a:r>
          </a:p>
          <a:p>
            <a:pPr algn="ctr" rtl="0">
              <a:defRPr sz="1000"/>
            </a:pPr>
            <a:r>
              <a:rPr lang="fr-FR" sz="7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est interdite.</a:t>
            </a:r>
          </a:p>
          <a:p>
            <a:pPr algn="ctr" rtl="0">
              <a:defRPr sz="1000"/>
            </a:pPr>
            <a:endParaRPr lang="fr-FR" sz="700" b="0" i="0" u="none" strike="noStrike" baseline="0">
              <a:solidFill>
                <a:srgbClr val="000000"/>
              </a:solidFill>
              <a:latin typeface="Arial"/>
              <a:cs typeface="Arial"/>
            </a:endParaRPr>
          </a:p>
          <a:p>
            <a:pPr algn="ctr" rtl="0">
              <a:defRPr sz="1000"/>
            </a:pPr>
            <a:endParaRPr lang="fr-FR" sz="700" b="0" i="0" u="none" strike="noStrike" baseline="0">
              <a:solidFill>
                <a:srgbClr val="000000"/>
              </a:solidFill>
              <a:latin typeface="Arial"/>
              <a:cs typeface="Arial"/>
            </a:endParaRPr>
          </a:p>
          <a:p>
            <a:pPr algn="ctr" rtl="0">
              <a:defRPr sz="1000"/>
            </a:pPr>
            <a:r>
              <a:rPr lang="fr-FR" sz="700" b="0" i="0" u="none" strike="noStrike" baseline="0">
                <a:solidFill>
                  <a:srgbClr val="000000"/>
                </a:solidFill>
                <a:latin typeface="Wingdings"/>
              </a:rPr>
              <a:t></a:t>
            </a:r>
            <a:endParaRPr lang="fr-FR" sz="700" b="0" i="0" u="none" strike="noStrike" baseline="0">
              <a:solidFill>
                <a:srgbClr val="000000"/>
              </a:solidFill>
              <a:latin typeface="Arial"/>
              <a:cs typeface="Arial"/>
            </a:endParaRPr>
          </a:p>
          <a:p>
            <a:pPr algn="ctr" rtl="0">
              <a:defRPr sz="1000"/>
            </a:pPr>
            <a:r>
              <a:rPr lang="fr-FR" sz="7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conservation :</a:t>
            </a:r>
            <a:endParaRPr lang="fr-FR" sz="700" b="1" i="0" u="none" strike="noStrike" baseline="0">
              <a:solidFill>
                <a:srgbClr val="000000"/>
              </a:solidFill>
              <a:latin typeface="Arial"/>
              <a:cs typeface="Arial"/>
            </a:endParaRPr>
          </a:p>
          <a:p>
            <a:pPr algn="ctr" rtl="0">
              <a:defRPr sz="1000"/>
            </a:pPr>
            <a:r>
              <a:rPr lang="fr-FR" sz="7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Tableau glissant </a:t>
            </a:r>
          </a:p>
          <a:p>
            <a:pPr algn="ctr" rtl="0">
              <a:defRPr sz="1000"/>
            </a:pPr>
            <a:r>
              <a:rPr lang="fr-FR" sz="7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mis à jour</a:t>
            </a:r>
          </a:p>
          <a:p>
            <a:pPr algn="ctr" rtl="0">
              <a:defRPr sz="1000"/>
            </a:pPr>
            <a:r>
              <a:rPr lang="fr-FR" sz="7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cycliquement</a:t>
            </a:r>
          </a:p>
          <a:p>
            <a:pPr algn="ctr" rtl="0">
              <a:defRPr sz="1000"/>
            </a:pPr>
            <a:endParaRPr lang="fr-FR" sz="700" b="0" i="0" u="none" strike="noStrike" baseline="0">
              <a:solidFill>
                <a:srgbClr val="000000"/>
              </a:solidFill>
              <a:latin typeface="Arial"/>
              <a:cs typeface="Arial"/>
            </a:endParaRPr>
          </a:p>
          <a:p>
            <a:pPr algn="ctr" rtl="0">
              <a:defRPr sz="1000"/>
            </a:pPr>
            <a:endParaRPr lang="fr-FR" sz="700" b="0" i="0" u="none" strike="noStrike" baseline="0">
              <a:solidFill>
                <a:srgbClr val="000000"/>
              </a:solidFill>
              <a:latin typeface="Arial"/>
              <a:cs typeface="Arial"/>
            </a:endParaRPr>
          </a:p>
          <a:p>
            <a:pPr algn="ctr" rtl="0">
              <a:defRPr sz="1000"/>
            </a:pPr>
            <a:r>
              <a:rPr lang="fr-FR" sz="700" b="0" i="0" u="none" strike="noStrike" baseline="0">
                <a:solidFill>
                  <a:srgbClr val="000000"/>
                </a:solidFill>
                <a:latin typeface="Wingdings"/>
              </a:rPr>
              <a:t></a:t>
            </a:r>
            <a:endParaRPr lang="fr-FR" sz="700" b="0" i="0" u="none" strike="noStrike" baseline="0">
              <a:solidFill>
                <a:srgbClr val="000000"/>
              </a:solidFill>
              <a:latin typeface="Arial"/>
              <a:cs typeface="Arial"/>
            </a:endParaRPr>
          </a:p>
          <a:p>
            <a:pPr algn="ctr" rtl="0">
              <a:defRPr sz="1000"/>
            </a:pPr>
            <a:r>
              <a:rPr lang="fr-FR" sz="7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archivage :</a:t>
            </a:r>
          </a:p>
          <a:p>
            <a:pPr algn="ctr" rtl="0">
              <a:defRPr sz="1000"/>
            </a:pPr>
            <a:r>
              <a:rPr lang="fr-FR" sz="7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Non</a:t>
            </a:r>
            <a:endParaRPr lang="fr-FR" sz="800" b="0" i="0" u="none" strike="noStrike" baseline="0">
              <a:solidFill>
                <a:srgbClr val="000000"/>
              </a:solidFill>
              <a:latin typeface="Arial"/>
              <a:cs typeface="Arial"/>
            </a:endParaRPr>
          </a:p>
          <a:p>
            <a:pPr algn="ctr" rtl="0">
              <a:defRPr sz="1000"/>
            </a:pPr>
            <a:endParaRPr lang="fr-FR" sz="800" b="0" i="0" u="none" strike="noStrike" baseline="0">
              <a:solidFill>
                <a:srgbClr val="000000"/>
              </a:solidFill>
              <a:latin typeface="Arial"/>
              <a:cs typeface="Arial"/>
            </a:endParaRPr>
          </a:p>
        </xdr:txBody>
      </xdr:sp>
      <xdr:pic>
        <xdr:nvPicPr>
          <xdr:cNvPr id="10" name="Picture 36"/>
          <xdr:cNvPicPr>
            <a:picLocks noChangeAspect="1" noChangeArrowheads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923" y="96"/>
            <a:ext cx="70" cy="3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</xdr:grp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180975</xdr:colOff>
          <xdr:row>0</xdr:row>
          <xdr:rowOff>180975</xdr:rowOff>
        </xdr:from>
        <xdr:to>
          <xdr:col>32</xdr:col>
          <xdr:colOff>152400</xdr:colOff>
          <xdr:row>0</xdr:row>
          <xdr:rowOff>523875</xdr:rowOff>
        </xdr:to>
        <xdr:sp macro="" textlink="">
          <xdr:nvSpPr>
            <xdr:cNvPr id="8193" name="Bouton" hidden="1">
              <a:extLst>
                <a:ext uri="{63B3BB69-23CF-44E3-9099-C40C66FF867C}">
                  <a14:compatExt spid="_x0000_s819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123825</xdr:colOff>
      <xdr:row>48</xdr:row>
      <xdr:rowOff>0</xdr:rowOff>
    </xdr:from>
    <xdr:to>
      <xdr:col>1</xdr:col>
      <xdr:colOff>419100</xdr:colOff>
      <xdr:row>48</xdr:row>
      <xdr:rowOff>314325</xdr:rowOff>
    </xdr:to>
    <xdr:sp macro="" textlink="">
      <xdr:nvSpPr>
        <xdr:cNvPr id="2" name="Rectangle 3"/>
        <xdr:cNvSpPr>
          <a:spLocks noChangeArrowheads="1"/>
        </xdr:cNvSpPr>
      </xdr:nvSpPr>
      <xdr:spPr bwMode="auto">
        <a:xfrm>
          <a:off x="1647825" y="8782050"/>
          <a:ext cx="295275" cy="123825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657225</xdr:colOff>
      <xdr:row>48</xdr:row>
      <xdr:rowOff>171450</xdr:rowOff>
    </xdr:from>
    <xdr:to>
      <xdr:col>1</xdr:col>
      <xdr:colOff>485775</xdr:colOff>
      <xdr:row>48</xdr:row>
      <xdr:rowOff>171450</xdr:rowOff>
    </xdr:to>
    <xdr:sp macro="" textlink="">
      <xdr:nvSpPr>
        <xdr:cNvPr id="3" name="Line 5"/>
        <xdr:cNvSpPr>
          <a:spLocks noChangeShapeType="1"/>
        </xdr:cNvSpPr>
      </xdr:nvSpPr>
      <xdr:spPr bwMode="auto">
        <a:xfrm>
          <a:off x="2009775" y="8905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48</xdr:row>
      <xdr:rowOff>0</xdr:rowOff>
    </xdr:from>
    <xdr:to>
      <xdr:col>25</xdr:col>
      <xdr:colOff>180975</xdr:colOff>
      <xdr:row>49</xdr:row>
      <xdr:rowOff>0</xdr:rowOff>
    </xdr:to>
    <xdr:sp macro="" textlink="">
      <xdr:nvSpPr>
        <xdr:cNvPr id="4" name="Rectangle 11"/>
        <xdr:cNvSpPr>
          <a:spLocks noChangeArrowheads="1"/>
        </xdr:cNvSpPr>
      </xdr:nvSpPr>
      <xdr:spPr bwMode="auto">
        <a:xfrm>
          <a:off x="2009775" y="8782050"/>
          <a:ext cx="6467475" cy="123825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0</xdr:colOff>
      <xdr:row>0</xdr:row>
      <xdr:rowOff>676275</xdr:rowOff>
    </xdr:to>
    <xdr:sp macro="" textlink="">
      <xdr:nvSpPr>
        <xdr:cNvPr id="5" name="Line 28"/>
        <xdr:cNvSpPr>
          <a:spLocks noChangeShapeType="1"/>
        </xdr:cNvSpPr>
      </xdr:nvSpPr>
      <xdr:spPr bwMode="auto">
        <a:xfrm>
          <a:off x="1524000" y="0"/>
          <a:ext cx="0" cy="676275"/>
        </a:xfrm>
        <a:prstGeom prst="line">
          <a:avLst/>
        </a:prstGeom>
        <a:noFill/>
        <a:ln w="381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255270</xdr:colOff>
      <xdr:row>0</xdr:row>
      <xdr:rowOff>219075</xdr:rowOff>
    </xdr:from>
    <xdr:to>
      <xdr:col>27</xdr:col>
      <xdr:colOff>245745</xdr:colOff>
      <xdr:row>0</xdr:row>
      <xdr:rowOff>533400</xdr:rowOff>
    </xdr:to>
    <xdr:sp macro="" textlink="">
      <xdr:nvSpPr>
        <xdr:cNvPr id="6" name="Text Box 29"/>
        <xdr:cNvSpPr txBox="1">
          <a:spLocks noChangeArrowheads="1"/>
        </xdr:cNvSpPr>
      </xdr:nvSpPr>
      <xdr:spPr bwMode="auto">
        <a:xfrm>
          <a:off x="1779270" y="219075"/>
          <a:ext cx="7334250" cy="314325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fr-FR" sz="1500" b="1" i="0" u="none" strike="noStrike" baseline="0">
              <a:solidFill>
                <a:srgbClr val="000000"/>
              </a:solidFill>
              <a:latin typeface="Arial"/>
              <a:cs typeface="Arial"/>
            </a:rPr>
            <a:t>TABLEAU DE PRESENCE : PREVISIONS ET SUIVI</a:t>
          </a:r>
          <a:endParaRPr lang="fr-FR" sz="1200" b="0" i="0" u="none" strike="noStrike" baseline="0">
            <a:solidFill>
              <a:srgbClr val="000000"/>
            </a:solidFill>
            <a:latin typeface="Times"/>
            <a:cs typeface="Times"/>
          </a:endParaRPr>
        </a:p>
        <a:p>
          <a:pPr algn="l" rtl="0">
            <a:defRPr sz="1000"/>
          </a:pPr>
          <a:endParaRPr lang="fr-FR" sz="1200" b="0" i="0" u="none" strike="noStrike" baseline="0">
            <a:solidFill>
              <a:srgbClr val="000000"/>
            </a:solidFill>
            <a:latin typeface="Times"/>
            <a:cs typeface="Times"/>
          </a:endParaRPr>
        </a:p>
      </xdr:txBody>
    </xdr:sp>
    <xdr:clientData/>
  </xdr:twoCellAnchor>
  <xdr:twoCellAnchor>
    <xdr:from>
      <xdr:col>34</xdr:col>
      <xdr:colOff>66675</xdr:colOff>
      <xdr:row>2</xdr:row>
      <xdr:rowOff>0</xdr:rowOff>
    </xdr:from>
    <xdr:to>
      <xdr:col>38</xdr:col>
      <xdr:colOff>152400</xdr:colOff>
      <xdr:row>46</xdr:row>
      <xdr:rowOff>295275</xdr:rowOff>
    </xdr:to>
    <xdr:grpSp>
      <xdr:nvGrpSpPr>
        <xdr:cNvPr id="8" name="Group 37"/>
        <xdr:cNvGrpSpPr>
          <a:grpSpLocks/>
        </xdr:cNvGrpSpPr>
      </xdr:nvGrpSpPr>
      <xdr:grpSpPr bwMode="auto">
        <a:xfrm>
          <a:off x="11553825" y="971550"/>
          <a:ext cx="828675" cy="7762875"/>
          <a:chOff x="915" y="84"/>
          <a:chExt cx="87" cy="607"/>
        </a:xfrm>
      </xdr:grpSpPr>
      <xdr:sp macro="" textlink="">
        <xdr:nvSpPr>
          <xdr:cNvPr id="9" name="Rectangle 35"/>
          <xdr:cNvSpPr>
            <a:spLocks noChangeArrowheads="1"/>
          </xdr:cNvSpPr>
        </xdr:nvSpPr>
        <xdr:spPr bwMode="auto">
          <a:xfrm>
            <a:off x="915" y="84"/>
            <a:ext cx="87" cy="607"/>
          </a:xfrm>
          <a:prstGeom prst="rect">
            <a:avLst/>
          </a:prstGeom>
          <a:noFill/>
          <a:ln w="6350">
            <a:solidFill>
              <a:srgbClr val="000000"/>
            </a:solidFill>
            <a:miter lim="800000"/>
            <a:headEnd/>
            <a:tailEnd/>
          </a:ln>
          <a:effectLst/>
        </xdr:spPr>
        <xdr:txBody>
          <a:bodyPr vertOverflow="clip" wrap="square" lIns="12700" tIns="12700" rIns="12700" bIns="12700" anchor="t" upright="1"/>
          <a:lstStyle/>
          <a:p>
            <a:pPr algn="ctr" rtl="0">
              <a:defRPr sz="1000"/>
            </a:pPr>
            <a:endParaRPr lang="fr-FR" sz="800" b="0" i="0" u="none" strike="noStrike" baseline="0">
              <a:solidFill>
                <a:srgbClr val="000000"/>
              </a:solidFill>
              <a:latin typeface="Arial"/>
              <a:cs typeface="Arial"/>
            </a:endParaRPr>
          </a:p>
          <a:p>
            <a:pPr algn="ctr" rtl="0">
              <a:defRPr sz="1000"/>
            </a:pPr>
            <a:endParaRPr lang="fr-FR" sz="800" b="0" i="0" u="none" strike="noStrike" baseline="0">
              <a:solidFill>
                <a:srgbClr val="000000"/>
              </a:solidFill>
              <a:latin typeface="Arial"/>
              <a:cs typeface="Arial"/>
            </a:endParaRPr>
          </a:p>
          <a:p>
            <a:pPr algn="ctr" rtl="0">
              <a:defRPr sz="1000"/>
            </a:pPr>
            <a:endParaRPr lang="fr-FR" sz="800" b="0" i="0" u="none" strike="noStrike" baseline="0">
              <a:solidFill>
                <a:srgbClr val="000000"/>
              </a:solidFill>
              <a:latin typeface="Arial"/>
              <a:cs typeface="Arial"/>
            </a:endParaRPr>
          </a:p>
          <a:p>
            <a:pPr algn="ctr" rtl="0">
              <a:defRPr sz="1000"/>
            </a:pPr>
            <a:endParaRPr lang="fr-FR" sz="800" b="0" i="0" u="none" strike="noStrike" baseline="0">
              <a:solidFill>
                <a:srgbClr val="000000"/>
              </a:solidFill>
              <a:latin typeface="Arial"/>
              <a:cs typeface="Arial"/>
            </a:endParaRPr>
          </a:p>
          <a:p>
            <a:pPr algn="ctr" rtl="0">
              <a:defRPr sz="1000"/>
            </a:pPr>
            <a:endParaRPr lang="fr-FR" sz="800" b="0" i="0" u="none" strike="noStrike" baseline="0">
              <a:solidFill>
                <a:srgbClr val="000000"/>
              </a:solidFill>
              <a:latin typeface="Arial"/>
              <a:cs typeface="Arial"/>
            </a:endParaRPr>
          </a:p>
          <a:p>
            <a:pPr algn="ctr" rtl="0">
              <a:defRPr sz="1000"/>
            </a:pPr>
            <a:endParaRPr lang="fr-FR" sz="800" b="0" i="0" u="none" strike="noStrike" baseline="0">
              <a:solidFill>
                <a:srgbClr val="000000"/>
              </a:solidFill>
              <a:latin typeface="Arial"/>
              <a:cs typeface="Arial"/>
            </a:endParaRPr>
          </a:p>
          <a:p>
            <a:pPr algn="ctr" rtl="0">
              <a:defRPr sz="1000"/>
            </a:pPr>
            <a:r>
              <a:rPr lang="fr-FR" sz="7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Règles</a:t>
            </a:r>
          </a:p>
          <a:p>
            <a:pPr algn="ctr" rtl="0">
              <a:defRPr sz="1000"/>
            </a:pPr>
            <a:r>
              <a:rPr lang="fr-FR" sz="7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d’usage</a:t>
            </a:r>
          </a:p>
          <a:p>
            <a:pPr algn="ctr" rtl="0">
              <a:defRPr sz="1000"/>
            </a:pPr>
            <a:r>
              <a:rPr lang="fr-FR" sz="7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du document</a:t>
            </a:r>
          </a:p>
          <a:p>
            <a:pPr algn="ctr" rtl="0">
              <a:defRPr sz="1000"/>
            </a:pPr>
            <a:endParaRPr lang="fr-FR" sz="700" b="1" i="0" u="none" strike="noStrike" baseline="0">
              <a:solidFill>
                <a:srgbClr val="000000"/>
              </a:solidFill>
              <a:latin typeface="Arial"/>
              <a:cs typeface="Arial"/>
            </a:endParaRPr>
          </a:p>
          <a:p>
            <a:pPr algn="ctr" rtl="0">
              <a:defRPr sz="1000"/>
            </a:pPr>
            <a:endParaRPr lang="fr-FR" sz="700" b="1" i="0" u="none" strike="noStrike" baseline="0">
              <a:solidFill>
                <a:srgbClr val="000000"/>
              </a:solidFill>
              <a:latin typeface="Arial"/>
              <a:cs typeface="Arial"/>
            </a:endParaRPr>
          </a:p>
          <a:p>
            <a:pPr algn="ctr" rtl="0">
              <a:defRPr sz="1000"/>
            </a:pPr>
            <a:endParaRPr lang="fr-FR" sz="700" b="1" i="0" u="none" strike="noStrike" baseline="0">
              <a:solidFill>
                <a:srgbClr val="000000"/>
              </a:solidFill>
              <a:latin typeface="Arial"/>
              <a:cs typeface="Arial"/>
            </a:endParaRPr>
          </a:p>
          <a:p>
            <a:pPr algn="ctr" rtl="0">
              <a:defRPr sz="1000"/>
            </a:pPr>
            <a:r>
              <a:rPr lang="fr-FR" sz="700" b="0" i="0" u="none" strike="noStrike" baseline="0">
                <a:solidFill>
                  <a:srgbClr val="000000"/>
                </a:solidFill>
                <a:latin typeface="Wingdings"/>
              </a:rPr>
              <a:t></a:t>
            </a:r>
            <a:endParaRPr lang="fr-FR" sz="700" b="0" i="0" u="none" strike="noStrike" baseline="0">
              <a:solidFill>
                <a:srgbClr val="000000"/>
              </a:solidFill>
              <a:latin typeface="Arial"/>
              <a:cs typeface="Arial"/>
            </a:endParaRPr>
          </a:p>
          <a:p>
            <a:pPr algn="ctr" rtl="0">
              <a:defRPr sz="1000"/>
            </a:pPr>
            <a:r>
              <a:rPr lang="fr-FR" sz="7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émetteur :</a:t>
            </a:r>
            <a:endParaRPr lang="fr-FR" sz="700" b="1" i="0" u="none" strike="noStrike" baseline="0">
              <a:solidFill>
                <a:srgbClr val="000000"/>
              </a:solidFill>
              <a:latin typeface="Arial"/>
              <a:cs typeface="Arial"/>
            </a:endParaRPr>
          </a:p>
          <a:p>
            <a:pPr algn="ctr" rtl="0">
              <a:defRPr sz="1000"/>
            </a:pPr>
            <a:r>
              <a:rPr lang="fr-FR" sz="7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Hiérarchique</a:t>
            </a:r>
          </a:p>
          <a:p>
            <a:pPr algn="ctr" rtl="0">
              <a:defRPr sz="1000"/>
            </a:pPr>
            <a:r>
              <a:rPr lang="fr-FR" sz="7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direct</a:t>
            </a:r>
          </a:p>
          <a:p>
            <a:pPr algn="ctr" rtl="0">
              <a:defRPr sz="1000"/>
            </a:pPr>
            <a:endParaRPr lang="fr-FR" sz="700" b="0" i="0" u="none" strike="noStrike" baseline="0">
              <a:solidFill>
                <a:srgbClr val="000000"/>
              </a:solidFill>
              <a:latin typeface="Arial"/>
              <a:cs typeface="Arial"/>
            </a:endParaRPr>
          </a:p>
          <a:p>
            <a:pPr algn="ctr" rtl="0">
              <a:defRPr sz="1000"/>
            </a:pPr>
            <a:endParaRPr lang="fr-FR" sz="700" b="0" i="0" u="none" strike="noStrike" baseline="0">
              <a:solidFill>
                <a:srgbClr val="000000"/>
              </a:solidFill>
              <a:latin typeface="Arial"/>
              <a:cs typeface="Arial"/>
            </a:endParaRPr>
          </a:p>
          <a:p>
            <a:pPr algn="ctr" rtl="0">
              <a:defRPr sz="1000"/>
            </a:pPr>
            <a:r>
              <a:rPr lang="fr-FR" sz="700" b="0" i="0" u="none" strike="noStrike" baseline="0">
                <a:solidFill>
                  <a:srgbClr val="000000"/>
                </a:solidFill>
                <a:latin typeface="Wingdings"/>
              </a:rPr>
              <a:t></a:t>
            </a:r>
            <a:endParaRPr lang="fr-FR" sz="700" b="0" i="0" u="none" strike="noStrike" baseline="0">
              <a:solidFill>
                <a:srgbClr val="000000"/>
              </a:solidFill>
              <a:latin typeface="Arial"/>
              <a:cs typeface="Arial"/>
            </a:endParaRPr>
          </a:p>
          <a:p>
            <a:pPr algn="ctr" rtl="0">
              <a:defRPr sz="1000"/>
            </a:pPr>
            <a:r>
              <a:rPr lang="fr-FR" sz="7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destinataires :</a:t>
            </a:r>
            <a:endParaRPr lang="fr-FR" sz="700" b="1" i="0" u="none" strike="noStrike" baseline="0">
              <a:solidFill>
                <a:srgbClr val="000000"/>
              </a:solidFill>
              <a:latin typeface="Arial"/>
              <a:cs typeface="Arial"/>
            </a:endParaRPr>
          </a:p>
          <a:p>
            <a:pPr algn="ctr" rtl="0">
              <a:defRPr sz="1000"/>
            </a:pPr>
            <a:r>
              <a:rPr lang="fr-FR" sz="7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Affichage</a:t>
            </a:r>
          </a:p>
          <a:p>
            <a:pPr algn="ctr" rtl="0">
              <a:defRPr sz="1000"/>
            </a:pPr>
            <a:r>
              <a:rPr lang="fr-FR" sz="7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dans l'unité</a:t>
            </a:r>
          </a:p>
          <a:p>
            <a:pPr algn="ctr" rtl="0">
              <a:defRPr sz="1000"/>
            </a:pPr>
            <a:endParaRPr lang="fr-FR" sz="700" b="0" i="0" u="none" strike="noStrike" baseline="0">
              <a:solidFill>
                <a:srgbClr val="000000"/>
              </a:solidFill>
              <a:latin typeface="Arial"/>
              <a:cs typeface="Arial"/>
            </a:endParaRPr>
          </a:p>
          <a:p>
            <a:pPr algn="ctr" rtl="0">
              <a:defRPr sz="1000"/>
            </a:pPr>
            <a:endParaRPr lang="fr-FR" sz="700" b="0" i="0" u="none" strike="noStrike" baseline="0">
              <a:solidFill>
                <a:srgbClr val="000000"/>
              </a:solidFill>
              <a:latin typeface="Arial"/>
              <a:cs typeface="Arial"/>
            </a:endParaRPr>
          </a:p>
          <a:p>
            <a:pPr algn="ctr" rtl="0">
              <a:defRPr sz="1000"/>
            </a:pPr>
            <a:r>
              <a:rPr lang="fr-FR" sz="700" b="0" i="0" u="none" strike="noStrike" baseline="0">
                <a:solidFill>
                  <a:srgbClr val="000000"/>
                </a:solidFill>
                <a:latin typeface="Wingdings"/>
              </a:rPr>
              <a:t></a:t>
            </a:r>
            <a:endParaRPr lang="fr-FR" sz="700" b="0" i="0" u="none" strike="noStrike" baseline="0">
              <a:solidFill>
                <a:srgbClr val="000000"/>
              </a:solidFill>
              <a:latin typeface="Arial"/>
              <a:cs typeface="Arial"/>
            </a:endParaRPr>
          </a:p>
          <a:p>
            <a:pPr algn="ctr" rtl="0">
              <a:defRPr sz="1000"/>
            </a:pPr>
            <a:r>
              <a:rPr lang="fr-FR" sz="7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modifications :</a:t>
            </a:r>
            <a:endParaRPr lang="fr-FR" sz="700" b="1" i="0" u="none" strike="noStrike" baseline="0">
              <a:solidFill>
                <a:srgbClr val="000000"/>
              </a:solidFill>
              <a:latin typeface="Arial"/>
              <a:cs typeface="Arial"/>
            </a:endParaRPr>
          </a:p>
          <a:p>
            <a:pPr algn="ctr" rtl="0">
              <a:defRPr sz="1000"/>
            </a:pPr>
            <a:r>
              <a:rPr lang="fr-FR" sz="7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Toute suppression </a:t>
            </a:r>
          </a:p>
          <a:p>
            <a:pPr algn="ctr" rtl="0">
              <a:defRPr sz="1000"/>
            </a:pPr>
            <a:r>
              <a:rPr lang="fr-FR" sz="7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ou ajout </a:t>
            </a:r>
          </a:p>
          <a:p>
            <a:pPr algn="ctr" rtl="0">
              <a:defRPr sz="1000"/>
            </a:pPr>
            <a:r>
              <a:rPr lang="fr-FR" sz="7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de rubrique</a:t>
            </a:r>
          </a:p>
          <a:p>
            <a:pPr algn="ctr" rtl="0">
              <a:defRPr sz="1000"/>
            </a:pPr>
            <a:r>
              <a:rPr lang="fr-FR" sz="7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sur</a:t>
            </a:r>
          </a:p>
          <a:p>
            <a:pPr algn="ctr" rtl="0">
              <a:defRPr sz="1000"/>
            </a:pPr>
            <a:r>
              <a:rPr lang="fr-FR" sz="7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le présent document </a:t>
            </a:r>
          </a:p>
          <a:p>
            <a:pPr algn="ctr" rtl="0">
              <a:defRPr sz="1000"/>
            </a:pPr>
            <a:r>
              <a:rPr lang="fr-FR" sz="7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est interdite.</a:t>
            </a:r>
          </a:p>
          <a:p>
            <a:pPr algn="ctr" rtl="0">
              <a:defRPr sz="1000"/>
            </a:pPr>
            <a:endParaRPr lang="fr-FR" sz="700" b="0" i="0" u="none" strike="noStrike" baseline="0">
              <a:solidFill>
                <a:srgbClr val="000000"/>
              </a:solidFill>
              <a:latin typeface="Arial"/>
              <a:cs typeface="Arial"/>
            </a:endParaRPr>
          </a:p>
          <a:p>
            <a:pPr algn="ctr" rtl="0">
              <a:defRPr sz="1000"/>
            </a:pPr>
            <a:endParaRPr lang="fr-FR" sz="700" b="0" i="0" u="none" strike="noStrike" baseline="0">
              <a:solidFill>
                <a:srgbClr val="000000"/>
              </a:solidFill>
              <a:latin typeface="Arial"/>
              <a:cs typeface="Arial"/>
            </a:endParaRPr>
          </a:p>
          <a:p>
            <a:pPr algn="ctr" rtl="0">
              <a:defRPr sz="1000"/>
            </a:pPr>
            <a:r>
              <a:rPr lang="fr-FR" sz="700" b="0" i="0" u="none" strike="noStrike" baseline="0">
                <a:solidFill>
                  <a:srgbClr val="000000"/>
                </a:solidFill>
                <a:latin typeface="Wingdings"/>
              </a:rPr>
              <a:t></a:t>
            </a:r>
            <a:endParaRPr lang="fr-FR" sz="700" b="0" i="0" u="none" strike="noStrike" baseline="0">
              <a:solidFill>
                <a:srgbClr val="000000"/>
              </a:solidFill>
              <a:latin typeface="Arial"/>
              <a:cs typeface="Arial"/>
            </a:endParaRPr>
          </a:p>
          <a:p>
            <a:pPr algn="ctr" rtl="0">
              <a:defRPr sz="1000"/>
            </a:pPr>
            <a:r>
              <a:rPr lang="fr-FR" sz="7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conservation :</a:t>
            </a:r>
            <a:endParaRPr lang="fr-FR" sz="700" b="1" i="0" u="none" strike="noStrike" baseline="0">
              <a:solidFill>
                <a:srgbClr val="000000"/>
              </a:solidFill>
              <a:latin typeface="Arial"/>
              <a:cs typeface="Arial"/>
            </a:endParaRPr>
          </a:p>
          <a:p>
            <a:pPr algn="ctr" rtl="0">
              <a:defRPr sz="1000"/>
            </a:pPr>
            <a:r>
              <a:rPr lang="fr-FR" sz="7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Tableau glissant </a:t>
            </a:r>
          </a:p>
          <a:p>
            <a:pPr algn="ctr" rtl="0">
              <a:defRPr sz="1000"/>
            </a:pPr>
            <a:r>
              <a:rPr lang="fr-FR" sz="7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mis à jour</a:t>
            </a:r>
          </a:p>
          <a:p>
            <a:pPr algn="ctr" rtl="0">
              <a:defRPr sz="1000"/>
            </a:pPr>
            <a:r>
              <a:rPr lang="fr-FR" sz="7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cycliquement</a:t>
            </a:r>
          </a:p>
          <a:p>
            <a:pPr algn="ctr" rtl="0">
              <a:defRPr sz="1000"/>
            </a:pPr>
            <a:endParaRPr lang="fr-FR" sz="700" b="0" i="0" u="none" strike="noStrike" baseline="0">
              <a:solidFill>
                <a:srgbClr val="000000"/>
              </a:solidFill>
              <a:latin typeface="Arial"/>
              <a:cs typeface="Arial"/>
            </a:endParaRPr>
          </a:p>
          <a:p>
            <a:pPr algn="ctr" rtl="0">
              <a:defRPr sz="1000"/>
            </a:pPr>
            <a:endParaRPr lang="fr-FR" sz="700" b="0" i="0" u="none" strike="noStrike" baseline="0">
              <a:solidFill>
                <a:srgbClr val="000000"/>
              </a:solidFill>
              <a:latin typeface="Arial"/>
              <a:cs typeface="Arial"/>
            </a:endParaRPr>
          </a:p>
          <a:p>
            <a:pPr algn="ctr" rtl="0">
              <a:defRPr sz="1000"/>
            </a:pPr>
            <a:r>
              <a:rPr lang="fr-FR" sz="700" b="0" i="0" u="none" strike="noStrike" baseline="0">
                <a:solidFill>
                  <a:srgbClr val="000000"/>
                </a:solidFill>
                <a:latin typeface="Wingdings"/>
              </a:rPr>
              <a:t></a:t>
            </a:r>
            <a:endParaRPr lang="fr-FR" sz="700" b="0" i="0" u="none" strike="noStrike" baseline="0">
              <a:solidFill>
                <a:srgbClr val="000000"/>
              </a:solidFill>
              <a:latin typeface="Arial"/>
              <a:cs typeface="Arial"/>
            </a:endParaRPr>
          </a:p>
          <a:p>
            <a:pPr algn="ctr" rtl="0">
              <a:defRPr sz="1000"/>
            </a:pPr>
            <a:r>
              <a:rPr lang="fr-FR" sz="7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archivage :</a:t>
            </a:r>
          </a:p>
          <a:p>
            <a:pPr algn="ctr" rtl="0">
              <a:defRPr sz="1000"/>
            </a:pPr>
            <a:r>
              <a:rPr lang="fr-FR" sz="7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Non</a:t>
            </a:r>
            <a:endParaRPr lang="fr-FR" sz="800" b="0" i="0" u="none" strike="noStrike" baseline="0">
              <a:solidFill>
                <a:srgbClr val="000000"/>
              </a:solidFill>
              <a:latin typeface="Arial"/>
              <a:cs typeface="Arial"/>
            </a:endParaRPr>
          </a:p>
          <a:p>
            <a:pPr algn="ctr" rtl="0">
              <a:defRPr sz="1000"/>
            </a:pPr>
            <a:endParaRPr lang="fr-FR" sz="800" b="0" i="0" u="none" strike="noStrike" baseline="0">
              <a:solidFill>
                <a:srgbClr val="000000"/>
              </a:solidFill>
              <a:latin typeface="Arial"/>
              <a:cs typeface="Arial"/>
            </a:endParaRPr>
          </a:p>
        </xdr:txBody>
      </xdr:sp>
      <xdr:pic>
        <xdr:nvPicPr>
          <xdr:cNvPr id="10" name="Picture 36"/>
          <xdr:cNvPicPr>
            <a:picLocks noChangeAspect="1" noChangeArrowheads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923" y="96"/>
            <a:ext cx="70" cy="3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</xdr:grp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180975</xdr:colOff>
          <xdr:row>0</xdr:row>
          <xdr:rowOff>180975</xdr:rowOff>
        </xdr:from>
        <xdr:to>
          <xdr:col>32</xdr:col>
          <xdr:colOff>152400</xdr:colOff>
          <xdr:row>0</xdr:row>
          <xdr:rowOff>523875</xdr:rowOff>
        </xdr:to>
        <xdr:sp macro="" textlink="">
          <xdr:nvSpPr>
            <xdr:cNvPr id="9217" name="Bouton" hidden="1">
              <a:extLst>
                <a:ext uri="{63B3BB69-23CF-44E3-9099-C40C66FF867C}">
                  <a14:compatExt spid="_x0000_s921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123825</xdr:colOff>
      <xdr:row>48</xdr:row>
      <xdr:rowOff>0</xdr:rowOff>
    </xdr:from>
    <xdr:to>
      <xdr:col>1</xdr:col>
      <xdr:colOff>419100</xdr:colOff>
      <xdr:row>48</xdr:row>
      <xdr:rowOff>314325</xdr:rowOff>
    </xdr:to>
    <xdr:sp macro="" textlink="">
      <xdr:nvSpPr>
        <xdr:cNvPr id="2" name="Rectangle 3"/>
        <xdr:cNvSpPr>
          <a:spLocks noChangeArrowheads="1"/>
        </xdr:cNvSpPr>
      </xdr:nvSpPr>
      <xdr:spPr bwMode="auto">
        <a:xfrm>
          <a:off x="885825" y="7772400"/>
          <a:ext cx="295275" cy="161925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657225</xdr:colOff>
      <xdr:row>48</xdr:row>
      <xdr:rowOff>171450</xdr:rowOff>
    </xdr:from>
    <xdr:to>
      <xdr:col>1</xdr:col>
      <xdr:colOff>485775</xdr:colOff>
      <xdr:row>48</xdr:row>
      <xdr:rowOff>171450</xdr:rowOff>
    </xdr:to>
    <xdr:sp macro="" textlink="">
      <xdr:nvSpPr>
        <xdr:cNvPr id="3" name="Line 5"/>
        <xdr:cNvSpPr>
          <a:spLocks noChangeShapeType="1"/>
        </xdr:cNvSpPr>
      </xdr:nvSpPr>
      <xdr:spPr bwMode="auto">
        <a:xfrm>
          <a:off x="1419225" y="7934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48</xdr:row>
      <xdr:rowOff>0</xdr:rowOff>
    </xdr:from>
    <xdr:to>
      <xdr:col>25</xdr:col>
      <xdr:colOff>180975</xdr:colOff>
      <xdr:row>49</xdr:row>
      <xdr:rowOff>0</xdr:rowOff>
    </xdr:to>
    <xdr:sp macro="" textlink="">
      <xdr:nvSpPr>
        <xdr:cNvPr id="4" name="Rectangle 11"/>
        <xdr:cNvSpPr>
          <a:spLocks noChangeArrowheads="1"/>
        </xdr:cNvSpPr>
      </xdr:nvSpPr>
      <xdr:spPr bwMode="auto">
        <a:xfrm>
          <a:off x="1524000" y="7772400"/>
          <a:ext cx="16944975" cy="161925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0</xdr:colOff>
      <xdr:row>0</xdr:row>
      <xdr:rowOff>676275</xdr:rowOff>
    </xdr:to>
    <xdr:sp macro="" textlink="">
      <xdr:nvSpPr>
        <xdr:cNvPr id="5" name="Line 28"/>
        <xdr:cNvSpPr>
          <a:spLocks noChangeShapeType="1"/>
        </xdr:cNvSpPr>
      </xdr:nvSpPr>
      <xdr:spPr bwMode="auto">
        <a:xfrm>
          <a:off x="762000" y="0"/>
          <a:ext cx="0" cy="161925"/>
        </a:xfrm>
        <a:prstGeom prst="line">
          <a:avLst/>
        </a:prstGeom>
        <a:noFill/>
        <a:ln w="381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255270</xdr:colOff>
      <xdr:row>0</xdr:row>
      <xdr:rowOff>219075</xdr:rowOff>
    </xdr:from>
    <xdr:to>
      <xdr:col>27</xdr:col>
      <xdr:colOff>245745</xdr:colOff>
      <xdr:row>0</xdr:row>
      <xdr:rowOff>533400</xdr:rowOff>
    </xdr:to>
    <xdr:sp macro="" textlink="">
      <xdr:nvSpPr>
        <xdr:cNvPr id="6" name="Text Box 29"/>
        <xdr:cNvSpPr txBox="1">
          <a:spLocks noChangeArrowheads="1"/>
        </xdr:cNvSpPr>
      </xdr:nvSpPr>
      <xdr:spPr bwMode="auto">
        <a:xfrm>
          <a:off x="1017270" y="161925"/>
          <a:ext cx="1904047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fr-FR" sz="1500" b="1" i="0" u="none" strike="noStrike" baseline="0">
              <a:solidFill>
                <a:srgbClr val="000000"/>
              </a:solidFill>
              <a:latin typeface="Arial"/>
              <a:cs typeface="Arial"/>
            </a:rPr>
            <a:t>TABLEAU DE PRESENCE : PREVISIONS ET SUIVI</a:t>
          </a:r>
          <a:endParaRPr lang="fr-FR" sz="1200" b="0" i="0" u="none" strike="noStrike" baseline="0">
            <a:solidFill>
              <a:srgbClr val="000000"/>
            </a:solidFill>
            <a:latin typeface="Times"/>
            <a:cs typeface="Times"/>
          </a:endParaRPr>
        </a:p>
        <a:p>
          <a:pPr algn="l" rtl="0">
            <a:defRPr sz="1000"/>
          </a:pPr>
          <a:endParaRPr lang="fr-FR" sz="1200" b="0" i="0" u="none" strike="noStrike" baseline="0">
            <a:solidFill>
              <a:srgbClr val="000000"/>
            </a:solidFill>
            <a:latin typeface="Times"/>
            <a:cs typeface="Times"/>
          </a:endParaRPr>
        </a:p>
      </xdr:txBody>
    </xdr:sp>
    <xdr:clientData/>
  </xdr:twoCellAnchor>
  <xdr:twoCellAnchor>
    <xdr:from>
      <xdr:col>34</xdr:col>
      <xdr:colOff>66675</xdr:colOff>
      <xdr:row>2</xdr:row>
      <xdr:rowOff>0</xdr:rowOff>
    </xdr:from>
    <xdr:to>
      <xdr:col>38</xdr:col>
      <xdr:colOff>152400</xdr:colOff>
      <xdr:row>46</xdr:row>
      <xdr:rowOff>295275</xdr:rowOff>
    </xdr:to>
    <xdr:grpSp>
      <xdr:nvGrpSpPr>
        <xdr:cNvPr id="8" name="Group 37"/>
        <xdr:cNvGrpSpPr>
          <a:grpSpLocks/>
        </xdr:cNvGrpSpPr>
      </xdr:nvGrpSpPr>
      <xdr:grpSpPr bwMode="auto">
        <a:xfrm>
          <a:off x="11553825" y="971550"/>
          <a:ext cx="828675" cy="7753350"/>
          <a:chOff x="915" y="84"/>
          <a:chExt cx="87" cy="607"/>
        </a:xfrm>
      </xdr:grpSpPr>
      <xdr:sp macro="" textlink="">
        <xdr:nvSpPr>
          <xdr:cNvPr id="9" name="Rectangle 35"/>
          <xdr:cNvSpPr>
            <a:spLocks noChangeArrowheads="1"/>
          </xdr:cNvSpPr>
        </xdr:nvSpPr>
        <xdr:spPr bwMode="auto">
          <a:xfrm>
            <a:off x="915" y="84"/>
            <a:ext cx="87" cy="607"/>
          </a:xfrm>
          <a:prstGeom prst="rect">
            <a:avLst/>
          </a:prstGeom>
          <a:noFill/>
          <a:ln w="6350">
            <a:solidFill>
              <a:srgbClr val="000000"/>
            </a:solidFill>
            <a:miter lim="800000"/>
            <a:headEnd/>
            <a:tailEnd/>
          </a:ln>
          <a:effectLst/>
        </xdr:spPr>
        <xdr:txBody>
          <a:bodyPr vertOverflow="clip" wrap="square" lIns="12700" tIns="12700" rIns="12700" bIns="12700" anchor="t" upright="1"/>
          <a:lstStyle/>
          <a:p>
            <a:pPr algn="ctr" rtl="0">
              <a:defRPr sz="1000"/>
            </a:pPr>
            <a:endParaRPr lang="fr-FR" sz="800" b="0" i="0" u="none" strike="noStrike" baseline="0">
              <a:solidFill>
                <a:srgbClr val="000000"/>
              </a:solidFill>
              <a:latin typeface="Arial"/>
              <a:cs typeface="Arial"/>
            </a:endParaRPr>
          </a:p>
          <a:p>
            <a:pPr algn="ctr" rtl="0">
              <a:defRPr sz="1000"/>
            </a:pPr>
            <a:endParaRPr lang="fr-FR" sz="800" b="0" i="0" u="none" strike="noStrike" baseline="0">
              <a:solidFill>
                <a:srgbClr val="000000"/>
              </a:solidFill>
              <a:latin typeface="Arial"/>
              <a:cs typeface="Arial"/>
            </a:endParaRPr>
          </a:p>
          <a:p>
            <a:pPr algn="ctr" rtl="0">
              <a:defRPr sz="1000"/>
            </a:pPr>
            <a:endParaRPr lang="fr-FR" sz="800" b="0" i="0" u="none" strike="noStrike" baseline="0">
              <a:solidFill>
                <a:srgbClr val="000000"/>
              </a:solidFill>
              <a:latin typeface="Arial"/>
              <a:cs typeface="Arial"/>
            </a:endParaRPr>
          </a:p>
          <a:p>
            <a:pPr algn="ctr" rtl="0">
              <a:defRPr sz="1000"/>
            </a:pPr>
            <a:endParaRPr lang="fr-FR" sz="800" b="0" i="0" u="none" strike="noStrike" baseline="0">
              <a:solidFill>
                <a:srgbClr val="000000"/>
              </a:solidFill>
              <a:latin typeface="Arial"/>
              <a:cs typeface="Arial"/>
            </a:endParaRPr>
          </a:p>
          <a:p>
            <a:pPr algn="ctr" rtl="0">
              <a:defRPr sz="1000"/>
            </a:pPr>
            <a:endParaRPr lang="fr-FR" sz="800" b="0" i="0" u="none" strike="noStrike" baseline="0">
              <a:solidFill>
                <a:srgbClr val="000000"/>
              </a:solidFill>
              <a:latin typeface="Arial"/>
              <a:cs typeface="Arial"/>
            </a:endParaRPr>
          </a:p>
          <a:p>
            <a:pPr algn="ctr" rtl="0">
              <a:defRPr sz="1000"/>
            </a:pPr>
            <a:endParaRPr lang="fr-FR" sz="800" b="0" i="0" u="none" strike="noStrike" baseline="0">
              <a:solidFill>
                <a:srgbClr val="000000"/>
              </a:solidFill>
              <a:latin typeface="Arial"/>
              <a:cs typeface="Arial"/>
            </a:endParaRPr>
          </a:p>
          <a:p>
            <a:pPr algn="ctr" rtl="0">
              <a:defRPr sz="1000"/>
            </a:pPr>
            <a:r>
              <a:rPr lang="fr-FR" sz="7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Règles</a:t>
            </a:r>
          </a:p>
          <a:p>
            <a:pPr algn="ctr" rtl="0">
              <a:defRPr sz="1000"/>
            </a:pPr>
            <a:r>
              <a:rPr lang="fr-FR" sz="7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d’usage</a:t>
            </a:r>
          </a:p>
          <a:p>
            <a:pPr algn="ctr" rtl="0">
              <a:defRPr sz="1000"/>
            </a:pPr>
            <a:r>
              <a:rPr lang="fr-FR" sz="7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du document</a:t>
            </a:r>
          </a:p>
          <a:p>
            <a:pPr algn="ctr" rtl="0">
              <a:defRPr sz="1000"/>
            </a:pPr>
            <a:endParaRPr lang="fr-FR" sz="700" b="1" i="0" u="none" strike="noStrike" baseline="0">
              <a:solidFill>
                <a:srgbClr val="000000"/>
              </a:solidFill>
              <a:latin typeface="Arial"/>
              <a:cs typeface="Arial"/>
            </a:endParaRPr>
          </a:p>
          <a:p>
            <a:pPr algn="ctr" rtl="0">
              <a:defRPr sz="1000"/>
            </a:pPr>
            <a:endParaRPr lang="fr-FR" sz="700" b="1" i="0" u="none" strike="noStrike" baseline="0">
              <a:solidFill>
                <a:srgbClr val="000000"/>
              </a:solidFill>
              <a:latin typeface="Arial"/>
              <a:cs typeface="Arial"/>
            </a:endParaRPr>
          </a:p>
          <a:p>
            <a:pPr algn="ctr" rtl="0">
              <a:defRPr sz="1000"/>
            </a:pPr>
            <a:endParaRPr lang="fr-FR" sz="700" b="1" i="0" u="none" strike="noStrike" baseline="0">
              <a:solidFill>
                <a:srgbClr val="000000"/>
              </a:solidFill>
              <a:latin typeface="Arial"/>
              <a:cs typeface="Arial"/>
            </a:endParaRPr>
          </a:p>
          <a:p>
            <a:pPr algn="ctr" rtl="0">
              <a:defRPr sz="1000"/>
            </a:pPr>
            <a:r>
              <a:rPr lang="fr-FR" sz="700" b="0" i="0" u="none" strike="noStrike" baseline="0">
                <a:solidFill>
                  <a:srgbClr val="000000"/>
                </a:solidFill>
                <a:latin typeface="Wingdings"/>
              </a:rPr>
              <a:t></a:t>
            </a:r>
            <a:endParaRPr lang="fr-FR" sz="700" b="0" i="0" u="none" strike="noStrike" baseline="0">
              <a:solidFill>
                <a:srgbClr val="000000"/>
              </a:solidFill>
              <a:latin typeface="Arial"/>
              <a:cs typeface="Arial"/>
            </a:endParaRPr>
          </a:p>
          <a:p>
            <a:pPr algn="ctr" rtl="0">
              <a:defRPr sz="1000"/>
            </a:pPr>
            <a:r>
              <a:rPr lang="fr-FR" sz="7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émetteur :</a:t>
            </a:r>
            <a:endParaRPr lang="fr-FR" sz="700" b="1" i="0" u="none" strike="noStrike" baseline="0">
              <a:solidFill>
                <a:srgbClr val="000000"/>
              </a:solidFill>
              <a:latin typeface="Arial"/>
              <a:cs typeface="Arial"/>
            </a:endParaRPr>
          </a:p>
          <a:p>
            <a:pPr algn="ctr" rtl="0">
              <a:defRPr sz="1000"/>
            </a:pPr>
            <a:r>
              <a:rPr lang="fr-FR" sz="7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Hiérarchique</a:t>
            </a:r>
          </a:p>
          <a:p>
            <a:pPr algn="ctr" rtl="0">
              <a:defRPr sz="1000"/>
            </a:pPr>
            <a:r>
              <a:rPr lang="fr-FR" sz="7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direct</a:t>
            </a:r>
          </a:p>
          <a:p>
            <a:pPr algn="ctr" rtl="0">
              <a:defRPr sz="1000"/>
            </a:pPr>
            <a:endParaRPr lang="fr-FR" sz="700" b="0" i="0" u="none" strike="noStrike" baseline="0">
              <a:solidFill>
                <a:srgbClr val="000000"/>
              </a:solidFill>
              <a:latin typeface="Arial"/>
              <a:cs typeface="Arial"/>
            </a:endParaRPr>
          </a:p>
          <a:p>
            <a:pPr algn="ctr" rtl="0">
              <a:defRPr sz="1000"/>
            </a:pPr>
            <a:endParaRPr lang="fr-FR" sz="700" b="0" i="0" u="none" strike="noStrike" baseline="0">
              <a:solidFill>
                <a:srgbClr val="000000"/>
              </a:solidFill>
              <a:latin typeface="Arial"/>
              <a:cs typeface="Arial"/>
            </a:endParaRPr>
          </a:p>
          <a:p>
            <a:pPr algn="ctr" rtl="0">
              <a:defRPr sz="1000"/>
            </a:pPr>
            <a:r>
              <a:rPr lang="fr-FR" sz="700" b="0" i="0" u="none" strike="noStrike" baseline="0">
                <a:solidFill>
                  <a:srgbClr val="000000"/>
                </a:solidFill>
                <a:latin typeface="Wingdings"/>
              </a:rPr>
              <a:t></a:t>
            </a:r>
            <a:endParaRPr lang="fr-FR" sz="700" b="0" i="0" u="none" strike="noStrike" baseline="0">
              <a:solidFill>
                <a:srgbClr val="000000"/>
              </a:solidFill>
              <a:latin typeface="Arial"/>
              <a:cs typeface="Arial"/>
            </a:endParaRPr>
          </a:p>
          <a:p>
            <a:pPr algn="ctr" rtl="0">
              <a:defRPr sz="1000"/>
            </a:pPr>
            <a:r>
              <a:rPr lang="fr-FR" sz="7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destinataires :</a:t>
            </a:r>
            <a:endParaRPr lang="fr-FR" sz="700" b="1" i="0" u="none" strike="noStrike" baseline="0">
              <a:solidFill>
                <a:srgbClr val="000000"/>
              </a:solidFill>
              <a:latin typeface="Arial"/>
              <a:cs typeface="Arial"/>
            </a:endParaRPr>
          </a:p>
          <a:p>
            <a:pPr algn="ctr" rtl="0">
              <a:defRPr sz="1000"/>
            </a:pPr>
            <a:r>
              <a:rPr lang="fr-FR" sz="7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Affichage</a:t>
            </a:r>
          </a:p>
          <a:p>
            <a:pPr algn="ctr" rtl="0">
              <a:defRPr sz="1000"/>
            </a:pPr>
            <a:r>
              <a:rPr lang="fr-FR" sz="7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dans l'unité</a:t>
            </a:r>
          </a:p>
          <a:p>
            <a:pPr algn="ctr" rtl="0">
              <a:defRPr sz="1000"/>
            </a:pPr>
            <a:endParaRPr lang="fr-FR" sz="700" b="0" i="0" u="none" strike="noStrike" baseline="0">
              <a:solidFill>
                <a:srgbClr val="000000"/>
              </a:solidFill>
              <a:latin typeface="Arial"/>
              <a:cs typeface="Arial"/>
            </a:endParaRPr>
          </a:p>
          <a:p>
            <a:pPr algn="ctr" rtl="0">
              <a:defRPr sz="1000"/>
            </a:pPr>
            <a:endParaRPr lang="fr-FR" sz="700" b="0" i="0" u="none" strike="noStrike" baseline="0">
              <a:solidFill>
                <a:srgbClr val="000000"/>
              </a:solidFill>
              <a:latin typeface="Arial"/>
              <a:cs typeface="Arial"/>
            </a:endParaRPr>
          </a:p>
          <a:p>
            <a:pPr algn="ctr" rtl="0">
              <a:defRPr sz="1000"/>
            </a:pPr>
            <a:r>
              <a:rPr lang="fr-FR" sz="700" b="0" i="0" u="none" strike="noStrike" baseline="0">
                <a:solidFill>
                  <a:srgbClr val="000000"/>
                </a:solidFill>
                <a:latin typeface="Wingdings"/>
              </a:rPr>
              <a:t></a:t>
            </a:r>
            <a:endParaRPr lang="fr-FR" sz="700" b="0" i="0" u="none" strike="noStrike" baseline="0">
              <a:solidFill>
                <a:srgbClr val="000000"/>
              </a:solidFill>
              <a:latin typeface="Arial"/>
              <a:cs typeface="Arial"/>
            </a:endParaRPr>
          </a:p>
          <a:p>
            <a:pPr algn="ctr" rtl="0">
              <a:defRPr sz="1000"/>
            </a:pPr>
            <a:r>
              <a:rPr lang="fr-FR" sz="7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modifications :</a:t>
            </a:r>
            <a:endParaRPr lang="fr-FR" sz="700" b="1" i="0" u="none" strike="noStrike" baseline="0">
              <a:solidFill>
                <a:srgbClr val="000000"/>
              </a:solidFill>
              <a:latin typeface="Arial"/>
              <a:cs typeface="Arial"/>
            </a:endParaRPr>
          </a:p>
          <a:p>
            <a:pPr algn="ctr" rtl="0">
              <a:defRPr sz="1000"/>
            </a:pPr>
            <a:r>
              <a:rPr lang="fr-FR" sz="7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Toute suppression </a:t>
            </a:r>
          </a:p>
          <a:p>
            <a:pPr algn="ctr" rtl="0">
              <a:defRPr sz="1000"/>
            </a:pPr>
            <a:r>
              <a:rPr lang="fr-FR" sz="7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ou ajout </a:t>
            </a:r>
          </a:p>
          <a:p>
            <a:pPr algn="ctr" rtl="0">
              <a:defRPr sz="1000"/>
            </a:pPr>
            <a:r>
              <a:rPr lang="fr-FR" sz="7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de rubrique</a:t>
            </a:r>
          </a:p>
          <a:p>
            <a:pPr algn="ctr" rtl="0">
              <a:defRPr sz="1000"/>
            </a:pPr>
            <a:r>
              <a:rPr lang="fr-FR" sz="7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sur</a:t>
            </a:r>
          </a:p>
          <a:p>
            <a:pPr algn="ctr" rtl="0">
              <a:defRPr sz="1000"/>
            </a:pPr>
            <a:r>
              <a:rPr lang="fr-FR" sz="7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le présent document </a:t>
            </a:r>
          </a:p>
          <a:p>
            <a:pPr algn="ctr" rtl="0">
              <a:defRPr sz="1000"/>
            </a:pPr>
            <a:r>
              <a:rPr lang="fr-FR" sz="7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est interdite.</a:t>
            </a:r>
          </a:p>
          <a:p>
            <a:pPr algn="ctr" rtl="0">
              <a:defRPr sz="1000"/>
            </a:pPr>
            <a:endParaRPr lang="fr-FR" sz="700" b="0" i="0" u="none" strike="noStrike" baseline="0">
              <a:solidFill>
                <a:srgbClr val="000000"/>
              </a:solidFill>
              <a:latin typeface="Arial"/>
              <a:cs typeface="Arial"/>
            </a:endParaRPr>
          </a:p>
          <a:p>
            <a:pPr algn="ctr" rtl="0">
              <a:defRPr sz="1000"/>
            </a:pPr>
            <a:endParaRPr lang="fr-FR" sz="700" b="0" i="0" u="none" strike="noStrike" baseline="0">
              <a:solidFill>
                <a:srgbClr val="000000"/>
              </a:solidFill>
              <a:latin typeface="Arial"/>
              <a:cs typeface="Arial"/>
            </a:endParaRPr>
          </a:p>
          <a:p>
            <a:pPr algn="ctr" rtl="0">
              <a:defRPr sz="1000"/>
            </a:pPr>
            <a:r>
              <a:rPr lang="fr-FR" sz="700" b="0" i="0" u="none" strike="noStrike" baseline="0">
                <a:solidFill>
                  <a:srgbClr val="000000"/>
                </a:solidFill>
                <a:latin typeface="Wingdings"/>
              </a:rPr>
              <a:t></a:t>
            </a:r>
            <a:endParaRPr lang="fr-FR" sz="700" b="0" i="0" u="none" strike="noStrike" baseline="0">
              <a:solidFill>
                <a:srgbClr val="000000"/>
              </a:solidFill>
              <a:latin typeface="Arial"/>
              <a:cs typeface="Arial"/>
            </a:endParaRPr>
          </a:p>
          <a:p>
            <a:pPr algn="ctr" rtl="0">
              <a:defRPr sz="1000"/>
            </a:pPr>
            <a:r>
              <a:rPr lang="fr-FR" sz="7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conservation :</a:t>
            </a:r>
            <a:endParaRPr lang="fr-FR" sz="700" b="1" i="0" u="none" strike="noStrike" baseline="0">
              <a:solidFill>
                <a:srgbClr val="000000"/>
              </a:solidFill>
              <a:latin typeface="Arial"/>
              <a:cs typeface="Arial"/>
            </a:endParaRPr>
          </a:p>
          <a:p>
            <a:pPr algn="ctr" rtl="0">
              <a:defRPr sz="1000"/>
            </a:pPr>
            <a:r>
              <a:rPr lang="fr-FR" sz="7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Tableau glissant </a:t>
            </a:r>
          </a:p>
          <a:p>
            <a:pPr algn="ctr" rtl="0">
              <a:defRPr sz="1000"/>
            </a:pPr>
            <a:r>
              <a:rPr lang="fr-FR" sz="7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mis à jour</a:t>
            </a:r>
          </a:p>
          <a:p>
            <a:pPr algn="ctr" rtl="0">
              <a:defRPr sz="1000"/>
            </a:pPr>
            <a:r>
              <a:rPr lang="fr-FR" sz="7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cycliquement</a:t>
            </a:r>
          </a:p>
          <a:p>
            <a:pPr algn="ctr" rtl="0">
              <a:defRPr sz="1000"/>
            </a:pPr>
            <a:endParaRPr lang="fr-FR" sz="700" b="0" i="0" u="none" strike="noStrike" baseline="0">
              <a:solidFill>
                <a:srgbClr val="000000"/>
              </a:solidFill>
              <a:latin typeface="Arial"/>
              <a:cs typeface="Arial"/>
            </a:endParaRPr>
          </a:p>
          <a:p>
            <a:pPr algn="ctr" rtl="0">
              <a:defRPr sz="1000"/>
            </a:pPr>
            <a:endParaRPr lang="fr-FR" sz="700" b="0" i="0" u="none" strike="noStrike" baseline="0">
              <a:solidFill>
                <a:srgbClr val="000000"/>
              </a:solidFill>
              <a:latin typeface="Arial"/>
              <a:cs typeface="Arial"/>
            </a:endParaRPr>
          </a:p>
          <a:p>
            <a:pPr algn="ctr" rtl="0">
              <a:defRPr sz="1000"/>
            </a:pPr>
            <a:r>
              <a:rPr lang="fr-FR" sz="700" b="0" i="0" u="none" strike="noStrike" baseline="0">
                <a:solidFill>
                  <a:srgbClr val="000000"/>
                </a:solidFill>
                <a:latin typeface="Wingdings"/>
              </a:rPr>
              <a:t></a:t>
            </a:r>
            <a:endParaRPr lang="fr-FR" sz="700" b="0" i="0" u="none" strike="noStrike" baseline="0">
              <a:solidFill>
                <a:srgbClr val="000000"/>
              </a:solidFill>
              <a:latin typeface="Arial"/>
              <a:cs typeface="Arial"/>
            </a:endParaRPr>
          </a:p>
          <a:p>
            <a:pPr algn="ctr" rtl="0">
              <a:defRPr sz="1000"/>
            </a:pPr>
            <a:r>
              <a:rPr lang="fr-FR" sz="7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archivage :</a:t>
            </a:r>
          </a:p>
          <a:p>
            <a:pPr algn="ctr" rtl="0">
              <a:defRPr sz="1000"/>
            </a:pPr>
            <a:r>
              <a:rPr lang="fr-FR" sz="7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Non</a:t>
            </a:r>
            <a:endParaRPr lang="fr-FR" sz="800" b="0" i="0" u="none" strike="noStrike" baseline="0">
              <a:solidFill>
                <a:srgbClr val="000000"/>
              </a:solidFill>
              <a:latin typeface="Arial"/>
              <a:cs typeface="Arial"/>
            </a:endParaRPr>
          </a:p>
          <a:p>
            <a:pPr algn="ctr" rtl="0">
              <a:defRPr sz="1000"/>
            </a:pPr>
            <a:endParaRPr lang="fr-FR" sz="800" b="0" i="0" u="none" strike="noStrike" baseline="0">
              <a:solidFill>
                <a:srgbClr val="000000"/>
              </a:solidFill>
              <a:latin typeface="Arial"/>
              <a:cs typeface="Arial"/>
            </a:endParaRPr>
          </a:p>
        </xdr:txBody>
      </xdr:sp>
      <xdr:pic>
        <xdr:nvPicPr>
          <xdr:cNvPr id="10" name="Picture 36"/>
          <xdr:cNvPicPr>
            <a:picLocks noChangeAspect="1" noChangeArrowheads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923" y="96"/>
            <a:ext cx="70" cy="3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</xdr:grp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180975</xdr:colOff>
          <xdr:row>0</xdr:row>
          <xdr:rowOff>180975</xdr:rowOff>
        </xdr:from>
        <xdr:to>
          <xdr:col>32</xdr:col>
          <xdr:colOff>152400</xdr:colOff>
          <xdr:row>0</xdr:row>
          <xdr:rowOff>523875</xdr:rowOff>
        </xdr:to>
        <xdr:sp macro="" textlink="">
          <xdr:nvSpPr>
            <xdr:cNvPr id="10241" name="Bouton" hidden="1">
              <a:extLst>
                <a:ext uri="{63B3BB69-23CF-44E3-9099-C40C66FF867C}">
                  <a14:compatExt spid="_x0000_s102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123825</xdr:colOff>
      <xdr:row>48</xdr:row>
      <xdr:rowOff>0</xdr:rowOff>
    </xdr:from>
    <xdr:to>
      <xdr:col>1</xdr:col>
      <xdr:colOff>419100</xdr:colOff>
      <xdr:row>48</xdr:row>
      <xdr:rowOff>314325</xdr:rowOff>
    </xdr:to>
    <xdr:sp macro="" textlink="">
      <xdr:nvSpPr>
        <xdr:cNvPr id="2" name="Rectangle 3"/>
        <xdr:cNvSpPr>
          <a:spLocks noChangeArrowheads="1"/>
        </xdr:cNvSpPr>
      </xdr:nvSpPr>
      <xdr:spPr bwMode="auto">
        <a:xfrm>
          <a:off x="1647825" y="8782050"/>
          <a:ext cx="295275" cy="123825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657225</xdr:colOff>
      <xdr:row>48</xdr:row>
      <xdr:rowOff>171450</xdr:rowOff>
    </xdr:from>
    <xdr:to>
      <xdr:col>1</xdr:col>
      <xdr:colOff>485775</xdr:colOff>
      <xdr:row>48</xdr:row>
      <xdr:rowOff>171450</xdr:rowOff>
    </xdr:to>
    <xdr:sp macro="" textlink="">
      <xdr:nvSpPr>
        <xdr:cNvPr id="3" name="Line 5"/>
        <xdr:cNvSpPr>
          <a:spLocks noChangeShapeType="1"/>
        </xdr:cNvSpPr>
      </xdr:nvSpPr>
      <xdr:spPr bwMode="auto">
        <a:xfrm>
          <a:off x="2009775" y="8905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48</xdr:row>
      <xdr:rowOff>0</xdr:rowOff>
    </xdr:from>
    <xdr:to>
      <xdr:col>25</xdr:col>
      <xdr:colOff>180975</xdr:colOff>
      <xdr:row>49</xdr:row>
      <xdr:rowOff>0</xdr:rowOff>
    </xdr:to>
    <xdr:sp macro="" textlink="">
      <xdr:nvSpPr>
        <xdr:cNvPr id="4" name="Rectangle 11"/>
        <xdr:cNvSpPr>
          <a:spLocks noChangeArrowheads="1"/>
        </xdr:cNvSpPr>
      </xdr:nvSpPr>
      <xdr:spPr bwMode="auto">
        <a:xfrm>
          <a:off x="2009775" y="8782050"/>
          <a:ext cx="6467475" cy="123825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0</xdr:colOff>
      <xdr:row>0</xdr:row>
      <xdr:rowOff>676275</xdr:rowOff>
    </xdr:to>
    <xdr:sp macro="" textlink="">
      <xdr:nvSpPr>
        <xdr:cNvPr id="5" name="Line 28"/>
        <xdr:cNvSpPr>
          <a:spLocks noChangeShapeType="1"/>
        </xdr:cNvSpPr>
      </xdr:nvSpPr>
      <xdr:spPr bwMode="auto">
        <a:xfrm>
          <a:off x="1524000" y="0"/>
          <a:ext cx="0" cy="676275"/>
        </a:xfrm>
        <a:prstGeom prst="line">
          <a:avLst/>
        </a:prstGeom>
        <a:noFill/>
        <a:ln w="381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255270</xdr:colOff>
      <xdr:row>0</xdr:row>
      <xdr:rowOff>219075</xdr:rowOff>
    </xdr:from>
    <xdr:to>
      <xdr:col>27</xdr:col>
      <xdr:colOff>245745</xdr:colOff>
      <xdr:row>0</xdr:row>
      <xdr:rowOff>533400</xdr:rowOff>
    </xdr:to>
    <xdr:sp macro="" textlink="">
      <xdr:nvSpPr>
        <xdr:cNvPr id="6" name="Text Box 29"/>
        <xdr:cNvSpPr txBox="1">
          <a:spLocks noChangeArrowheads="1"/>
        </xdr:cNvSpPr>
      </xdr:nvSpPr>
      <xdr:spPr bwMode="auto">
        <a:xfrm>
          <a:off x="1779270" y="219075"/>
          <a:ext cx="7334250" cy="314325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fr-FR" sz="1500" b="1" i="0" u="none" strike="noStrike" baseline="0">
              <a:solidFill>
                <a:srgbClr val="000000"/>
              </a:solidFill>
              <a:latin typeface="Arial"/>
              <a:cs typeface="Arial"/>
            </a:rPr>
            <a:t>TABLEAU DE PRESENCE : PREVISIONS ET SUIVI</a:t>
          </a:r>
          <a:endParaRPr lang="fr-FR" sz="1200" b="0" i="0" u="none" strike="noStrike" baseline="0">
            <a:solidFill>
              <a:srgbClr val="000000"/>
            </a:solidFill>
            <a:latin typeface="Times"/>
            <a:cs typeface="Times"/>
          </a:endParaRPr>
        </a:p>
        <a:p>
          <a:pPr algn="l" rtl="0">
            <a:defRPr sz="1000"/>
          </a:pPr>
          <a:endParaRPr lang="fr-FR" sz="1200" b="0" i="0" u="none" strike="noStrike" baseline="0">
            <a:solidFill>
              <a:srgbClr val="000000"/>
            </a:solidFill>
            <a:latin typeface="Times"/>
            <a:cs typeface="Times"/>
          </a:endParaRPr>
        </a:p>
      </xdr:txBody>
    </xdr:sp>
    <xdr:clientData/>
  </xdr:twoCellAnchor>
  <xdr:twoCellAnchor>
    <xdr:from>
      <xdr:col>34</xdr:col>
      <xdr:colOff>66675</xdr:colOff>
      <xdr:row>2</xdr:row>
      <xdr:rowOff>0</xdr:rowOff>
    </xdr:from>
    <xdr:to>
      <xdr:col>38</xdr:col>
      <xdr:colOff>152400</xdr:colOff>
      <xdr:row>46</xdr:row>
      <xdr:rowOff>295275</xdr:rowOff>
    </xdr:to>
    <xdr:grpSp>
      <xdr:nvGrpSpPr>
        <xdr:cNvPr id="8" name="Group 37"/>
        <xdr:cNvGrpSpPr>
          <a:grpSpLocks/>
        </xdr:cNvGrpSpPr>
      </xdr:nvGrpSpPr>
      <xdr:grpSpPr bwMode="auto">
        <a:xfrm>
          <a:off x="11553825" y="971550"/>
          <a:ext cx="828675" cy="7753350"/>
          <a:chOff x="915" y="84"/>
          <a:chExt cx="87" cy="607"/>
        </a:xfrm>
      </xdr:grpSpPr>
      <xdr:sp macro="" textlink="">
        <xdr:nvSpPr>
          <xdr:cNvPr id="9" name="Rectangle 35"/>
          <xdr:cNvSpPr>
            <a:spLocks noChangeArrowheads="1"/>
          </xdr:cNvSpPr>
        </xdr:nvSpPr>
        <xdr:spPr bwMode="auto">
          <a:xfrm>
            <a:off x="915" y="84"/>
            <a:ext cx="87" cy="607"/>
          </a:xfrm>
          <a:prstGeom prst="rect">
            <a:avLst/>
          </a:prstGeom>
          <a:noFill/>
          <a:ln w="6350">
            <a:solidFill>
              <a:srgbClr val="000000"/>
            </a:solidFill>
            <a:miter lim="800000"/>
            <a:headEnd/>
            <a:tailEnd/>
          </a:ln>
          <a:effectLst/>
        </xdr:spPr>
        <xdr:txBody>
          <a:bodyPr vertOverflow="clip" wrap="square" lIns="12700" tIns="12700" rIns="12700" bIns="12700" anchor="t" upright="1"/>
          <a:lstStyle/>
          <a:p>
            <a:pPr algn="ctr" rtl="0">
              <a:defRPr sz="1000"/>
            </a:pPr>
            <a:endParaRPr lang="fr-FR" sz="800" b="0" i="0" u="none" strike="noStrike" baseline="0">
              <a:solidFill>
                <a:srgbClr val="000000"/>
              </a:solidFill>
              <a:latin typeface="Arial"/>
              <a:cs typeface="Arial"/>
            </a:endParaRPr>
          </a:p>
          <a:p>
            <a:pPr algn="ctr" rtl="0">
              <a:defRPr sz="1000"/>
            </a:pPr>
            <a:endParaRPr lang="fr-FR" sz="800" b="0" i="0" u="none" strike="noStrike" baseline="0">
              <a:solidFill>
                <a:srgbClr val="000000"/>
              </a:solidFill>
              <a:latin typeface="Arial"/>
              <a:cs typeface="Arial"/>
            </a:endParaRPr>
          </a:p>
          <a:p>
            <a:pPr algn="ctr" rtl="0">
              <a:defRPr sz="1000"/>
            </a:pPr>
            <a:endParaRPr lang="fr-FR" sz="800" b="0" i="0" u="none" strike="noStrike" baseline="0">
              <a:solidFill>
                <a:srgbClr val="000000"/>
              </a:solidFill>
              <a:latin typeface="Arial"/>
              <a:cs typeface="Arial"/>
            </a:endParaRPr>
          </a:p>
          <a:p>
            <a:pPr algn="ctr" rtl="0">
              <a:defRPr sz="1000"/>
            </a:pPr>
            <a:endParaRPr lang="fr-FR" sz="800" b="0" i="0" u="none" strike="noStrike" baseline="0">
              <a:solidFill>
                <a:srgbClr val="000000"/>
              </a:solidFill>
              <a:latin typeface="Arial"/>
              <a:cs typeface="Arial"/>
            </a:endParaRPr>
          </a:p>
          <a:p>
            <a:pPr algn="ctr" rtl="0">
              <a:defRPr sz="1000"/>
            </a:pPr>
            <a:endParaRPr lang="fr-FR" sz="800" b="0" i="0" u="none" strike="noStrike" baseline="0">
              <a:solidFill>
                <a:srgbClr val="000000"/>
              </a:solidFill>
              <a:latin typeface="Arial"/>
              <a:cs typeface="Arial"/>
            </a:endParaRPr>
          </a:p>
          <a:p>
            <a:pPr algn="ctr" rtl="0">
              <a:defRPr sz="1000"/>
            </a:pPr>
            <a:endParaRPr lang="fr-FR" sz="800" b="0" i="0" u="none" strike="noStrike" baseline="0">
              <a:solidFill>
                <a:srgbClr val="000000"/>
              </a:solidFill>
              <a:latin typeface="Arial"/>
              <a:cs typeface="Arial"/>
            </a:endParaRPr>
          </a:p>
          <a:p>
            <a:pPr algn="ctr" rtl="0">
              <a:defRPr sz="1000"/>
            </a:pPr>
            <a:r>
              <a:rPr lang="fr-FR" sz="7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Règles</a:t>
            </a:r>
          </a:p>
          <a:p>
            <a:pPr algn="ctr" rtl="0">
              <a:defRPr sz="1000"/>
            </a:pPr>
            <a:r>
              <a:rPr lang="fr-FR" sz="7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d’usage</a:t>
            </a:r>
          </a:p>
          <a:p>
            <a:pPr algn="ctr" rtl="0">
              <a:defRPr sz="1000"/>
            </a:pPr>
            <a:r>
              <a:rPr lang="fr-FR" sz="7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du document</a:t>
            </a:r>
          </a:p>
          <a:p>
            <a:pPr algn="ctr" rtl="0">
              <a:defRPr sz="1000"/>
            </a:pPr>
            <a:endParaRPr lang="fr-FR" sz="700" b="1" i="0" u="none" strike="noStrike" baseline="0">
              <a:solidFill>
                <a:srgbClr val="000000"/>
              </a:solidFill>
              <a:latin typeface="Arial"/>
              <a:cs typeface="Arial"/>
            </a:endParaRPr>
          </a:p>
          <a:p>
            <a:pPr algn="ctr" rtl="0">
              <a:defRPr sz="1000"/>
            </a:pPr>
            <a:endParaRPr lang="fr-FR" sz="700" b="1" i="0" u="none" strike="noStrike" baseline="0">
              <a:solidFill>
                <a:srgbClr val="000000"/>
              </a:solidFill>
              <a:latin typeface="Arial"/>
              <a:cs typeface="Arial"/>
            </a:endParaRPr>
          </a:p>
          <a:p>
            <a:pPr algn="ctr" rtl="0">
              <a:defRPr sz="1000"/>
            </a:pPr>
            <a:endParaRPr lang="fr-FR" sz="700" b="1" i="0" u="none" strike="noStrike" baseline="0">
              <a:solidFill>
                <a:srgbClr val="000000"/>
              </a:solidFill>
              <a:latin typeface="Arial"/>
              <a:cs typeface="Arial"/>
            </a:endParaRPr>
          </a:p>
          <a:p>
            <a:pPr algn="ctr" rtl="0">
              <a:defRPr sz="1000"/>
            </a:pPr>
            <a:r>
              <a:rPr lang="fr-FR" sz="700" b="0" i="0" u="none" strike="noStrike" baseline="0">
                <a:solidFill>
                  <a:srgbClr val="000000"/>
                </a:solidFill>
                <a:latin typeface="Wingdings"/>
              </a:rPr>
              <a:t></a:t>
            </a:r>
            <a:endParaRPr lang="fr-FR" sz="700" b="0" i="0" u="none" strike="noStrike" baseline="0">
              <a:solidFill>
                <a:srgbClr val="000000"/>
              </a:solidFill>
              <a:latin typeface="Arial"/>
              <a:cs typeface="Arial"/>
            </a:endParaRPr>
          </a:p>
          <a:p>
            <a:pPr algn="ctr" rtl="0">
              <a:defRPr sz="1000"/>
            </a:pPr>
            <a:r>
              <a:rPr lang="fr-FR" sz="7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émetteur :</a:t>
            </a:r>
            <a:endParaRPr lang="fr-FR" sz="700" b="1" i="0" u="none" strike="noStrike" baseline="0">
              <a:solidFill>
                <a:srgbClr val="000000"/>
              </a:solidFill>
              <a:latin typeface="Arial"/>
              <a:cs typeface="Arial"/>
            </a:endParaRPr>
          </a:p>
          <a:p>
            <a:pPr algn="ctr" rtl="0">
              <a:defRPr sz="1000"/>
            </a:pPr>
            <a:r>
              <a:rPr lang="fr-FR" sz="7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Hiérarchique</a:t>
            </a:r>
          </a:p>
          <a:p>
            <a:pPr algn="ctr" rtl="0">
              <a:defRPr sz="1000"/>
            </a:pPr>
            <a:r>
              <a:rPr lang="fr-FR" sz="7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direct</a:t>
            </a:r>
          </a:p>
          <a:p>
            <a:pPr algn="ctr" rtl="0">
              <a:defRPr sz="1000"/>
            </a:pPr>
            <a:endParaRPr lang="fr-FR" sz="700" b="0" i="0" u="none" strike="noStrike" baseline="0">
              <a:solidFill>
                <a:srgbClr val="000000"/>
              </a:solidFill>
              <a:latin typeface="Arial"/>
              <a:cs typeface="Arial"/>
            </a:endParaRPr>
          </a:p>
          <a:p>
            <a:pPr algn="ctr" rtl="0">
              <a:defRPr sz="1000"/>
            </a:pPr>
            <a:endParaRPr lang="fr-FR" sz="700" b="0" i="0" u="none" strike="noStrike" baseline="0">
              <a:solidFill>
                <a:srgbClr val="000000"/>
              </a:solidFill>
              <a:latin typeface="Arial"/>
              <a:cs typeface="Arial"/>
            </a:endParaRPr>
          </a:p>
          <a:p>
            <a:pPr algn="ctr" rtl="0">
              <a:defRPr sz="1000"/>
            </a:pPr>
            <a:r>
              <a:rPr lang="fr-FR" sz="700" b="0" i="0" u="none" strike="noStrike" baseline="0">
                <a:solidFill>
                  <a:srgbClr val="000000"/>
                </a:solidFill>
                <a:latin typeface="Wingdings"/>
              </a:rPr>
              <a:t></a:t>
            </a:r>
            <a:endParaRPr lang="fr-FR" sz="700" b="0" i="0" u="none" strike="noStrike" baseline="0">
              <a:solidFill>
                <a:srgbClr val="000000"/>
              </a:solidFill>
              <a:latin typeface="Arial"/>
              <a:cs typeface="Arial"/>
            </a:endParaRPr>
          </a:p>
          <a:p>
            <a:pPr algn="ctr" rtl="0">
              <a:defRPr sz="1000"/>
            </a:pPr>
            <a:r>
              <a:rPr lang="fr-FR" sz="7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destinataires :</a:t>
            </a:r>
            <a:endParaRPr lang="fr-FR" sz="700" b="1" i="0" u="none" strike="noStrike" baseline="0">
              <a:solidFill>
                <a:srgbClr val="000000"/>
              </a:solidFill>
              <a:latin typeface="Arial"/>
              <a:cs typeface="Arial"/>
            </a:endParaRPr>
          </a:p>
          <a:p>
            <a:pPr algn="ctr" rtl="0">
              <a:defRPr sz="1000"/>
            </a:pPr>
            <a:r>
              <a:rPr lang="fr-FR" sz="7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Affichage</a:t>
            </a:r>
          </a:p>
          <a:p>
            <a:pPr algn="ctr" rtl="0">
              <a:defRPr sz="1000"/>
            </a:pPr>
            <a:r>
              <a:rPr lang="fr-FR" sz="7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dans l'unité</a:t>
            </a:r>
          </a:p>
          <a:p>
            <a:pPr algn="ctr" rtl="0">
              <a:defRPr sz="1000"/>
            </a:pPr>
            <a:endParaRPr lang="fr-FR" sz="700" b="0" i="0" u="none" strike="noStrike" baseline="0">
              <a:solidFill>
                <a:srgbClr val="000000"/>
              </a:solidFill>
              <a:latin typeface="Arial"/>
              <a:cs typeface="Arial"/>
            </a:endParaRPr>
          </a:p>
          <a:p>
            <a:pPr algn="ctr" rtl="0">
              <a:defRPr sz="1000"/>
            </a:pPr>
            <a:endParaRPr lang="fr-FR" sz="700" b="0" i="0" u="none" strike="noStrike" baseline="0">
              <a:solidFill>
                <a:srgbClr val="000000"/>
              </a:solidFill>
              <a:latin typeface="Arial"/>
              <a:cs typeface="Arial"/>
            </a:endParaRPr>
          </a:p>
          <a:p>
            <a:pPr algn="ctr" rtl="0">
              <a:defRPr sz="1000"/>
            </a:pPr>
            <a:r>
              <a:rPr lang="fr-FR" sz="700" b="0" i="0" u="none" strike="noStrike" baseline="0">
                <a:solidFill>
                  <a:srgbClr val="000000"/>
                </a:solidFill>
                <a:latin typeface="Wingdings"/>
              </a:rPr>
              <a:t></a:t>
            </a:r>
            <a:endParaRPr lang="fr-FR" sz="700" b="0" i="0" u="none" strike="noStrike" baseline="0">
              <a:solidFill>
                <a:srgbClr val="000000"/>
              </a:solidFill>
              <a:latin typeface="Arial"/>
              <a:cs typeface="Arial"/>
            </a:endParaRPr>
          </a:p>
          <a:p>
            <a:pPr algn="ctr" rtl="0">
              <a:defRPr sz="1000"/>
            </a:pPr>
            <a:r>
              <a:rPr lang="fr-FR" sz="7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modifications :</a:t>
            </a:r>
            <a:endParaRPr lang="fr-FR" sz="700" b="1" i="0" u="none" strike="noStrike" baseline="0">
              <a:solidFill>
                <a:srgbClr val="000000"/>
              </a:solidFill>
              <a:latin typeface="Arial"/>
              <a:cs typeface="Arial"/>
            </a:endParaRPr>
          </a:p>
          <a:p>
            <a:pPr algn="ctr" rtl="0">
              <a:defRPr sz="1000"/>
            </a:pPr>
            <a:r>
              <a:rPr lang="fr-FR" sz="7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Toute suppression </a:t>
            </a:r>
          </a:p>
          <a:p>
            <a:pPr algn="ctr" rtl="0">
              <a:defRPr sz="1000"/>
            </a:pPr>
            <a:r>
              <a:rPr lang="fr-FR" sz="7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ou ajout </a:t>
            </a:r>
          </a:p>
          <a:p>
            <a:pPr algn="ctr" rtl="0">
              <a:defRPr sz="1000"/>
            </a:pPr>
            <a:r>
              <a:rPr lang="fr-FR" sz="7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de rubrique</a:t>
            </a:r>
          </a:p>
          <a:p>
            <a:pPr algn="ctr" rtl="0">
              <a:defRPr sz="1000"/>
            </a:pPr>
            <a:r>
              <a:rPr lang="fr-FR" sz="7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sur</a:t>
            </a:r>
          </a:p>
          <a:p>
            <a:pPr algn="ctr" rtl="0">
              <a:defRPr sz="1000"/>
            </a:pPr>
            <a:r>
              <a:rPr lang="fr-FR" sz="7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le présent document </a:t>
            </a:r>
          </a:p>
          <a:p>
            <a:pPr algn="ctr" rtl="0">
              <a:defRPr sz="1000"/>
            </a:pPr>
            <a:r>
              <a:rPr lang="fr-FR" sz="7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est interdite.</a:t>
            </a:r>
          </a:p>
          <a:p>
            <a:pPr algn="ctr" rtl="0">
              <a:defRPr sz="1000"/>
            </a:pPr>
            <a:endParaRPr lang="fr-FR" sz="700" b="0" i="0" u="none" strike="noStrike" baseline="0">
              <a:solidFill>
                <a:srgbClr val="000000"/>
              </a:solidFill>
              <a:latin typeface="Arial"/>
              <a:cs typeface="Arial"/>
            </a:endParaRPr>
          </a:p>
          <a:p>
            <a:pPr algn="ctr" rtl="0">
              <a:defRPr sz="1000"/>
            </a:pPr>
            <a:endParaRPr lang="fr-FR" sz="700" b="0" i="0" u="none" strike="noStrike" baseline="0">
              <a:solidFill>
                <a:srgbClr val="000000"/>
              </a:solidFill>
              <a:latin typeface="Arial"/>
              <a:cs typeface="Arial"/>
            </a:endParaRPr>
          </a:p>
          <a:p>
            <a:pPr algn="ctr" rtl="0">
              <a:defRPr sz="1000"/>
            </a:pPr>
            <a:r>
              <a:rPr lang="fr-FR" sz="700" b="0" i="0" u="none" strike="noStrike" baseline="0">
                <a:solidFill>
                  <a:srgbClr val="000000"/>
                </a:solidFill>
                <a:latin typeface="Wingdings"/>
              </a:rPr>
              <a:t></a:t>
            </a:r>
            <a:endParaRPr lang="fr-FR" sz="700" b="0" i="0" u="none" strike="noStrike" baseline="0">
              <a:solidFill>
                <a:srgbClr val="000000"/>
              </a:solidFill>
              <a:latin typeface="Arial"/>
              <a:cs typeface="Arial"/>
            </a:endParaRPr>
          </a:p>
          <a:p>
            <a:pPr algn="ctr" rtl="0">
              <a:defRPr sz="1000"/>
            </a:pPr>
            <a:r>
              <a:rPr lang="fr-FR" sz="7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conservation :</a:t>
            </a:r>
            <a:endParaRPr lang="fr-FR" sz="700" b="1" i="0" u="none" strike="noStrike" baseline="0">
              <a:solidFill>
                <a:srgbClr val="000000"/>
              </a:solidFill>
              <a:latin typeface="Arial"/>
              <a:cs typeface="Arial"/>
            </a:endParaRPr>
          </a:p>
          <a:p>
            <a:pPr algn="ctr" rtl="0">
              <a:defRPr sz="1000"/>
            </a:pPr>
            <a:r>
              <a:rPr lang="fr-FR" sz="7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Tableau glissant </a:t>
            </a:r>
          </a:p>
          <a:p>
            <a:pPr algn="ctr" rtl="0">
              <a:defRPr sz="1000"/>
            </a:pPr>
            <a:r>
              <a:rPr lang="fr-FR" sz="7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mis à jour</a:t>
            </a:r>
          </a:p>
          <a:p>
            <a:pPr algn="ctr" rtl="0">
              <a:defRPr sz="1000"/>
            </a:pPr>
            <a:r>
              <a:rPr lang="fr-FR" sz="7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cycliquement</a:t>
            </a:r>
          </a:p>
          <a:p>
            <a:pPr algn="ctr" rtl="0">
              <a:defRPr sz="1000"/>
            </a:pPr>
            <a:endParaRPr lang="fr-FR" sz="700" b="0" i="0" u="none" strike="noStrike" baseline="0">
              <a:solidFill>
                <a:srgbClr val="000000"/>
              </a:solidFill>
              <a:latin typeface="Arial"/>
              <a:cs typeface="Arial"/>
            </a:endParaRPr>
          </a:p>
          <a:p>
            <a:pPr algn="ctr" rtl="0">
              <a:defRPr sz="1000"/>
            </a:pPr>
            <a:endParaRPr lang="fr-FR" sz="700" b="0" i="0" u="none" strike="noStrike" baseline="0">
              <a:solidFill>
                <a:srgbClr val="000000"/>
              </a:solidFill>
              <a:latin typeface="Arial"/>
              <a:cs typeface="Arial"/>
            </a:endParaRPr>
          </a:p>
          <a:p>
            <a:pPr algn="ctr" rtl="0">
              <a:defRPr sz="1000"/>
            </a:pPr>
            <a:r>
              <a:rPr lang="fr-FR" sz="700" b="0" i="0" u="none" strike="noStrike" baseline="0">
                <a:solidFill>
                  <a:srgbClr val="000000"/>
                </a:solidFill>
                <a:latin typeface="Wingdings"/>
              </a:rPr>
              <a:t></a:t>
            </a:r>
            <a:endParaRPr lang="fr-FR" sz="700" b="0" i="0" u="none" strike="noStrike" baseline="0">
              <a:solidFill>
                <a:srgbClr val="000000"/>
              </a:solidFill>
              <a:latin typeface="Arial"/>
              <a:cs typeface="Arial"/>
            </a:endParaRPr>
          </a:p>
          <a:p>
            <a:pPr algn="ctr" rtl="0">
              <a:defRPr sz="1000"/>
            </a:pPr>
            <a:r>
              <a:rPr lang="fr-FR" sz="7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archivage :</a:t>
            </a:r>
          </a:p>
          <a:p>
            <a:pPr algn="ctr" rtl="0">
              <a:defRPr sz="1000"/>
            </a:pPr>
            <a:r>
              <a:rPr lang="fr-FR" sz="7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Non</a:t>
            </a:r>
            <a:endParaRPr lang="fr-FR" sz="800" b="0" i="0" u="none" strike="noStrike" baseline="0">
              <a:solidFill>
                <a:srgbClr val="000000"/>
              </a:solidFill>
              <a:latin typeface="Arial"/>
              <a:cs typeface="Arial"/>
            </a:endParaRPr>
          </a:p>
          <a:p>
            <a:pPr algn="ctr" rtl="0">
              <a:defRPr sz="1000"/>
            </a:pPr>
            <a:endParaRPr lang="fr-FR" sz="800" b="0" i="0" u="none" strike="noStrike" baseline="0">
              <a:solidFill>
                <a:srgbClr val="000000"/>
              </a:solidFill>
              <a:latin typeface="Arial"/>
              <a:cs typeface="Arial"/>
            </a:endParaRPr>
          </a:p>
        </xdr:txBody>
      </xdr:sp>
      <xdr:pic>
        <xdr:nvPicPr>
          <xdr:cNvPr id="10" name="Picture 36"/>
          <xdr:cNvPicPr>
            <a:picLocks noChangeAspect="1" noChangeArrowheads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923" y="96"/>
            <a:ext cx="70" cy="3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</xdr:grp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180975</xdr:colOff>
          <xdr:row>0</xdr:row>
          <xdr:rowOff>180975</xdr:rowOff>
        </xdr:from>
        <xdr:to>
          <xdr:col>32</xdr:col>
          <xdr:colOff>152400</xdr:colOff>
          <xdr:row>0</xdr:row>
          <xdr:rowOff>523875</xdr:rowOff>
        </xdr:to>
        <xdr:sp macro="" textlink="">
          <xdr:nvSpPr>
            <xdr:cNvPr id="11265" name="Bouton" hidden="1">
              <a:extLst>
                <a:ext uri="{63B3BB69-23CF-44E3-9099-C40C66FF867C}">
                  <a14:compatExt spid="_x0000_s1126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123825</xdr:colOff>
      <xdr:row>48</xdr:row>
      <xdr:rowOff>0</xdr:rowOff>
    </xdr:from>
    <xdr:to>
      <xdr:col>1</xdr:col>
      <xdr:colOff>419100</xdr:colOff>
      <xdr:row>48</xdr:row>
      <xdr:rowOff>314325</xdr:rowOff>
    </xdr:to>
    <xdr:sp macro="" textlink="">
      <xdr:nvSpPr>
        <xdr:cNvPr id="2" name="Rectangle 3"/>
        <xdr:cNvSpPr>
          <a:spLocks noChangeArrowheads="1"/>
        </xdr:cNvSpPr>
      </xdr:nvSpPr>
      <xdr:spPr bwMode="auto">
        <a:xfrm>
          <a:off x="1647825" y="8782050"/>
          <a:ext cx="295275" cy="123825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657225</xdr:colOff>
      <xdr:row>48</xdr:row>
      <xdr:rowOff>171450</xdr:rowOff>
    </xdr:from>
    <xdr:to>
      <xdr:col>1</xdr:col>
      <xdr:colOff>485775</xdr:colOff>
      <xdr:row>48</xdr:row>
      <xdr:rowOff>171450</xdr:rowOff>
    </xdr:to>
    <xdr:sp macro="" textlink="">
      <xdr:nvSpPr>
        <xdr:cNvPr id="3" name="Line 5"/>
        <xdr:cNvSpPr>
          <a:spLocks noChangeShapeType="1"/>
        </xdr:cNvSpPr>
      </xdr:nvSpPr>
      <xdr:spPr bwMode="auto">
        <a:xfrm>
          <a:off x="2009775" y="8905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48</xdr:row>
      <xdr:rowOff>0</xdr:rowOff>
    </xdr:from>
    <xdr:to>
      <xdr:col>25</xdr:col>
      <xdr:colOff>180975</xdr:colOff>
      <xdr:row>49</xdr:row>
      <xdr:rowOff>0</xdr:rowOff>
    </xdr:to>
    <xdr:sp macro="" textlink="">
      <xdr:nvSpPr>
        <xdr:cNvPr id="4" name="Rectangle 11"/>
        <xdr:cNvSpPr>
          <a:spLocks noChangeArrowheads="1"/>
        </xdr:cNvSpPr>
      </xdr:nvSpPr>
      <xdr:spPr bwMode="auto">
        <a:xfrm>
          <a:off x="2009775" y="8782050"/>
          <a:ext cx="6467475" cy="123825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0</xdr:colOff>
      <xdr:row>0</xdr:row>
      <xdr:rowOff>676275</xdr:rowOff>
    </xdr:to>
    <xdr:sp macro="" textlink="">
      <xdr:nvSpPr>
        <xdr:cNvPr id="5" name="Line 28"/>
        <xdr:cNvSpPr>
          <a:spLocks noChangeShapeType="1"/>
        </xdr:cNvSpPr>
      </xdr:nvSpPr>
      <xdr:spPr bwMode="auto">
        <a:xfrm>
          <a:off x="1524000" y="0"/>
          <a:ext cx="0" cy="676275"/>
        </a:xfrm>
        <a:prstGeom prst="line">
          <a:avLst/>
        </a:prstGeom>
        <a:noFill/>
        <a:ln w="381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255270</xdr:colOff>
      <xdr:row>0</xdr:row>
      <xdr:rowOff>219075</xdr:rowOff>
    </xdr:from>
    <xdr:to>
      <xdr:col>27</xdr:col>
      <xdr:colOff>245745</xdr:colOff>
      <xdr:row>0</xdr:row>
      <xdr:rowOff>533400</xdr:rowOff>
    </xdr:to>
    <xdr:sp macro="" textlink="">
      <xdr:nvSpPr>
        <xdr:cNvPr id="6" name="Text Box 29"/>
        <xdr:cNvSpPr txBox="1">
          <a:spLocks noChangeArrowheads="1"/>
        </xdr:cNvSpPr>
      </xdr:nvSpPr>
      <xdr:spPr bwMode="auto">
        <a:xfrm>
          <a:off x="1779270" y="219075"/>
          <a:ext cx="7334250" cy="314325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fr-FR" sz="1500" b="1" i="0" u="none" strike="noStrike" baseline="0">
              <a:solidFill>
                <a:srgbClr val="000000"/>
              </a:solidFill>
              <a:latin typeface="Arial"/>
              <a:cs typeface="Arial"/>
            </a:rPr>
            <a:t>TABLEAU DE PRESENCE : PREVISIONS ET SUIVI</a:t>
          </a:r>
          <a:endParaRPr lang="fr-FR" sz="1200" b="0" i="0" u="none" strike="noStrike" baseline="0">
            <a:solidFill>
              <a:srgbClr val="000000"/>
            </a:solidFill>
            <a:latin typeface="Times"/>
            <a:cs typeface="Times"/>
          </a:endParaRPr>
        </a:p>
        <a:p>
          <a:pPr algn="l" rtl="0">
            <a:defRPr sz="1000"/>
          </a:pPr>
          <a:endParaRPr lang="fr-FR" sz="1200" b="0" i="0" u="none" strike="noStrike" baseline="0">
            <a:solidFill>
              <a:srgbClr val="000000"/>
            </a:solidFill>
            <a:latin typeface="Times"/>
            <a:cs typeface="Times"/>
          </a:endParaRPr>
        </a:p>
      </xdr:txBody>
    </xdr:sp>
    <xdr:clientData/>
  </xdr:twoCellAnchor>
  <xdr:twoCellAnchor>
    <xdr:from>
      <xdr:col>34</xdr:col>
      <xdr:colOff>66675</xdr:colOff>
      <xdr:row>2</xdr:row>
      <xdr:rowOff>0</xdr:rowOff>
    </xdr:from>
    <xdr:to>
      <xdr:col>38</xdr:col>
      <xdr:colOff>152400</xdr:colOff>
      <xdr:row>46</xdr:row>
      <xdr:rowOff>295275</xdr:rowOff>
    </xdr:to>
    <xdr:grpSp>
      <xdr:nvGrpSpPr>
        <xdr:cNvPr id="8" name="Group 37"/>
        <xdr:cNvGrpSpPr>
          <a:grpSpLocks/>
        </xdr:cNvGrpSpPr>
      </xdr:nvGrpSpPr>
      <xdr:grpSpPr bwMode="auto">
        <a:xfrm>
          <a:off x="11553825" y="971550"/>
          <a:ext cx="828675" cy="7762875"/>
          <a:chOff x="915" y="84"/>
          <a:chExt cx="87" cy="607"/>
        </a:xfrm>
      </xdr:grpSpPr>
      <xdr:sp macro="" textlink="">
        <xdr:nvSpPr>
          <xdr:cNvPr id="9" name="Rectangle 35"/>
          <xdr:cNvSpPr>
            <a:spLocks noChangeArrowheads="1"/>
          </xdr:cNvSpPr>
        </xdr:nvSpPr>
        <xdr:spPr bwMode="auto">
          <a:xfrm>
            <a:off x="915" y="84"/>
            <a:ext cx="87" cy="607"/>
          </a:xfrm>
          <a:prstGeom prst="rect">
            <a:avLst/>
          </a:prstGeom>
          <a:noFill/>
          <a:ln w="6350">
            <a:solidFill>
              <a:srgbClr val="000000"/>
            </a:solidFill>
            <a:miter lim="800000"/>
            <a:headEnd/>
            <a:tailEnd/>
          </a:ln>
          <a:effectLst/>
        </xdr:spPr>
        <xdr:txBody>
          <a:bodyPr vertOverflow="clip" wrap="square" lIns="12700" tIns="12700" rIns="12700" bIns="12700" anchor="t" upright="1"/>
          <a:lstStyle/>
          <a:p>
            <a:pPr algn="ctr" rtl="0">
              <a:defRPr sz="1000"/>
            </a:pPr>
            <a:endParaRPr lang="fr-FR" sz="800" b="0" i="0" u="none" strike="noStrike" baseline="0">
              <a:solidFill>
                <a:srgbClr val="000000"/>
              </a:solidFill>
              <a:latin typeface="Arial"/>
              <a:cs typeface="Arial"/>
            </a:endParaRPr>
          </a:p>
          <a:p>
            <a:pPr algn="ctr" rtl="0">
              <a:defRPr sz="1000"/>
            </a:pPr>
            <a:endParaRPr lang="fr-FR" sz="800" b="0" i="0" u="none" strike="noStrike" baseline="0">
              <a:solidFill>
                <a:srgbClr val="000000"/>
              </a:solidFill>
              <a:latin typeface="Arial"/>
              <a:cs typeface="Arial"/>
            </a:endParaRPr>
          </a:p>
          <a:p>
            <a:pPr algn="ctr" rtl="0">
              <a:defRPr sz="1000"/>
            </a:pPr>
            <a:endParaRPr lang="fr-FR" sz="800" b="0" i="0" u="none" strike="noStrike" baseline="0">
              <a:solidFill>
                <a:srgbClr val="000000"/>
              </a:solidFill>
              <a:latin typeface="Arial"/>
              <a:cs typeface="Arial"/>
            </a:endParaRPr>
          </a:p>
          <a:p>
            <a:pPr algn="ctr" rtl="0">
              <a:defRPr sz="1000"/>
            </a:pPr>
            <a:endParaRPr lang="fr-FR" sz="800" b="0" i="0" u="none" strike="noStrike" baseline="0">
              <a:solidFill>
                <a:srgbClr val="000000"/>
              </a:solidFill>
              <a:latin typeface="Arial"/>
              <a:cs typeface="Arial"/>
            </a:endParaRPr>
          </a:p>
          <a:p>
            <a:pPr algn="ctr" rtl="0">
              <a:defRPr sz="1000"/>
            </a:pPr>
            <a:endParaRPr lang="fr-FR" sz="800" b="0" i="0" u="none" strike="noStrike" baseline="0">
              <a:solidFill>
                <a:srgbClr val="000000"/>
              </a:solidFill>
              <a:latin typeface="Arial"/>
              <a:cs typeface="Arial"/>
            </a:endParaRPr>
          </a:p>
          <a:p>
            <a:pPr algn="ctr" rtl="0">
              <a:defRPr sz="1000"/>
            </a:pPr>
            <a:endParaRPr lang="fr-FR" sz="800" b="0" i="0" u="none" strike="noStrike" baseline="0">
              <a:solidFill>
                <a:srgbClr val="000000"/>
              </a:solidFill>
              <a:latin typeface="Arial"/>
              <a:cs typeface="Arial"/>
            </a:endParaRPr>
          </a:p>
          <a:p>
            <a:pPr algn="ctr" rtl="0">
              <a:defRPr sz="1000"/>
            </a:pPr>
            <a:r>
              <a:rPr lang="fr-FR" sz="7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Règles</a:t>
            </a:r>
          </a:p>
          <a:p>
            <a:pPr algn="ctr" rtl="0">
              <a:defRPr sz="1000"/>
            </a:pPr>
            <a:r>
              <a:rPr lang="fr-FR" sz="7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d’usage</a:t>
            </a:r>
          </a:p>
          <a:p>
            <a:pPr algn="ctr" rtl="0">
              <a:defRPr sz="1000"/>
            </a:pPr>
            <a:r>
              <a:rPr lang="fr-FR" sz="7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du document</a:t>
            </a:r>
          </a:p>
          <a:p>
            <a:pPr algn="ctr" rtl="0">
              <a:defRPr sz="1000"/>
            </a:pPr>
            <a:endParaRPr lang="fr-FR" sz="700" b="1" i="0" u="none" strike="noStrike" baseline="0">
              <a:solidFill>
                <a:srgbClr val="000000"/>
              </a:solidFill>
              <a:latin typeface="Arial"/>
              <a:cs typeface="Arial"/>
            </a:endParaRPr>
          </a:p>
          <a:p>
            <a:pPr algn="ctr" rtl="0">
              <a:defRPr sz="1000"/>
            </a:pPr>
            <a:endParaRPr lang="fr-FR" sz="700" b="1" i="0" u="none" strike="noStrike" baseline="0">
              <a:solidFill>
                <a:srgbClr val="000000"/>
              </a:solidFill>
              <a:latin typeface="Arial"/>
              <a:cs typeface="Arial"/>
            </a:endParaRPr>
          </a:p>
          <a:p>
            <a:pPr algn="ctr" rtl="0">
              <a:defRPr sz="1000"/>
            </a:pPr>
            <a:endParaRPr lang="fr-FR" sz="700" b="1" i="0" u="none" strike="noStrike" baseline="0">
              <a:solidFill>
                <a:srgbClr val="000000"/>
              </a:solidFill>
              <a:latin typeface="Arial"/>
              <a:cs typeface="Arial"/>
            </a:endParaRPr>
          </a:p>
          <a:p>
            <a:pPr algn="ctr" rtl="0">
              <a:defRPr sz="1000"/>
            </a:pPr>
            <a:r>
              <a:rPr lang="fr-FR" sz="700" b="0" i="0" u="none" strike="noStrike" baseline="0">
                <a:solidFill>
                  <a:srgbClr val="000000"/>
                </a:solidFill>
                <a:latin typeface="Wingdings"/>
              </a:rPr>
              <a:t></a:t>
            </a:r>
            <a:endParaRPr lang="fr-FR" sz="700" b="0" i="0" u="none" strike="noStrike" baseline="0">
              <a:solidFill>
                <a:srgbClr val="000000"/>
              </a:solidFill>
              <a:latin typeface="Arial"/>
              <a:cs typeface="Arial"/>
            </a:endParaRPr>
          </a:p>
          <a:p>
            <a:pPr algn="ctr" rtl="0">
              <a:defRPr sz="1000"/>
            </a:pPr>
            <a:r>
              <a:rPr lang="fr-FR" sz="7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émetteur :</a:t>
            </a:r>
            <a:endParaRPr lang="fr-FR" sz="700" b="1" i="0" u="none" strike="noStrike" baseline="0">
              <a:solidFill>
                <a:srgbClr val="000000"/>
              </a:solidFill>
              <a:latin typeface="Arial"/>
              <a:cs typeface="Arial"/>
            </a:endParaRPr>
          </a:p>
          <a:p>
            <a:pPr algn="ctr" rtl="0">
              <a:defRPr sz="1000"/>
            </a:pPr>
            <a:r>
              <a:rPr lang="fr-FR" sz="7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Hiérarchique</a:t>
            </a:r>
          </a:p>
          <a:p>
            <a:pPr algn="ctr" rtl="0">
              <a:defRPr sz="1000"/>
            </a:pPr>
            <a:r>
              <a:rPr lang="fr-FR" sz="7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direct</a:t>
            </a:r>
          </a:p>
          <a:p>
            <a:pPr algn="ctr" rtl="0">
              <a:defRPr sz="1000"/>
            </a:pPr>
            <a:endParaRPr lang="fr-FR" sz="700" b="0" i="0" u="none" strike="noStrike" baseline="0">
              <a:solidFill>
                <a:srgbClr val="000000"/>
              </a:solidFill>
              <a:latin typeface="Arial"/>
              <a:cs typeface="Arial"/>
            </a:endParaRPr>
          </a:p>
          <a:p>
            <a:pPr algn="ctr" rtl="0">
              <a:defRPr sz="1000"/>
            </a:pPr>
            <a:endParaRPr lang="fr-FR" sz="700" b="0" i="0" u="none" strike="noStrike" baseline="0">
              <a:solidFill>
                <a:srgbClr val="000000"/>
              </a:solidFill>
              <a:latin typeface="Arial"/>
              <a:cs typeface="Arial"/>
            </a:endParaRPr>
          </a:p>
          <a:p>
            <a:pPr algn="ctr" rtl="0">
              <a:defRPr sz="1000"/>
            </a:pPr>
            <a:r>
              <a:rPr lang="fr-FR" sz="700" b="0" i="0" u="none" strike="noStrike" baseline="0">
                <a:solidFill>
                  <a:srgbClr val="000000"/>
                </a:solidFill>
                <a:latin typeface="Wingdings"/>
              </a:rPr>
              <a:t></a:t>
            </a:r>
            <a:endParaRPr lang="fr-FR" sz="700" b="0" i="0" u="none" strike="noStrike" baseline="0">
              <a:solidFill>
                <a:srgbClr val="000000"/>
              </a:solidFill>
              <a:latin typeface="Arial"/>
              <a:cs typeface="Arial"/>
            </a:endParaRPr>
          </a:p>
          <a:p>
            <a:pPr algn="ctr" rtl="0">
              <a:defRPr sz="1000"/>
            </a:pPr>
            <a:r>
              <a:rPr lang="fr-FR" sz="7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destinataires :</a:t>
            </a:r>
            <a:endParaRPr lang="fr-FR" sz="700" b="1" i="0" u="none" strike="noStrike" baseline="0">
              <a:solidFill>
                <a:srgbClr val="000000"/>
              </a:solidFill>
              <a:latin typeface="Arial"/>
              <a:cs typeface="Arial"/>
            </a:endParaRPr>
          </a:p>
          <a:p>
            <a:pPr algn="ctr" rtl="0">
              <a:defRPr sz="1000"/>
            </a:pPr>
            <a:r>
              <a:rPr lang="fr-FR" sz="7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Affichage</a:t>
            </a:r>
          </a:p>
          <a:p>
            <a:pPr algn="ctr" rtl="0">
              <a:defRPr sz="1000"/>
            </a:pPr>
            <a:r>
              <a:rPr lang="fr-FR" sz="7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dans l'unité</a:t>
            </a:r>
          </a:p>
          <a:p>
            <a:pPr algn="ctr" rtl="0">
              <a:defRPr sz="1000"/>
            </a:pPr>
            <a:endParaRPr lang="fr-FR" sz="700" b="0" i="0" u="none" strike="noStrike" baseline="0">
              <a:solidFill>
                <a:srgbClr val="000000"/>
              </a:solidFill>
              <a:latin typeface="Arial"/>
              <a:cs typeface="Arial"/>
            </a:endParaRPr>
          </a:p>
          <a:p>
            <a:pPr algn="ctr" rtl="0">
              <a:defRPr sz="1000"/>
            </a:pPr>
            <a:endParaRPr lang="fr-FR" sz="700" b="0" i="0" u="none" strike="noStrike" baseline="0">
              <a:solidFill>
                <a:srgbClr val="000000"/>
              </a:solidFill>
              <a:latin typeface="Arial"/>
              <a:cs typeface="Arial"/>
            </a:endParaRPr>
          </a:p>
          <a:p>
            <a:pPr algn="ctr" rtl="0">
              <a:defRPr sz="1000"/>
            </a:pPr>
            <a:r>
              <a:rPr lang="fr-FR" sz="700" b="0" i="0" u="none" strike="noStrike" baseline="0">
                <a:solidFill>
                  <a:srgbClr val="000000"/>
                </a:solidFill>
                <a:latin typeface="Wingdings"/>
              </a:rPr>
              <a:t></a:t>
            </a:r>
            <a:endParaRPr lang="fr-FR" sz="700" b="0" i="0" u="none" strike="noStrike" baseline="0">
              <a:solidFill>
                <a:srgbClr val="000000"/>
              </a:solidFill>
              <a:latin typeface="Arial"/>
              <a:cs typeface="Arial"/>
            </a:endParaRPr>
          </a:p>
          <a:p>
            <a:pPr algn="ctr" rtl="0">
              <a:defRPr sz="1000"/>
            </a:pPr>
            <a:r>
              <a:rPr lang="fr-FR" sz="7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modifications :</a:t>
            </a:r>
            <a:endParaRPr lang="fr-FR" sz="700" b="1" i="0" u="none" strike="noStrike" baseline="0">
              <a:solidFill>
                <a:srgbClr val="000000"/>
              </a:solidFill>
              <a:latin typeface="Arial"/>
              <a:cs typeface="Arial"/>
            </a:endParaRPr>
          </a:p>
          <a:p>
            <a:pPr algn="ctr" rtl="0">
              <a:defRPr sz="1000"/>
            </a:pPr>
            <a:r>
              <a:rPr lang="fr-FR" sz="7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Toute suppression </a:t>
            </a:r>
          </a:p>
          <a:p>
            <a:pPr algn="ctr" rtl="0">
              <a:defRPr sz="1000"/>
            </a:pPr>
            <a:r>
              <a:rPr lang="fr-FR" sz="7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ou ajout </a:t>
            </a:r>
          </a:p>
          <a:p>
            <a:pPr algn="ctr" rtl="0">
              <a:defRPr sz="1000"/>
            </a:pPr>
            <a:r>
              <a:rPr lang="fr-FR" sz="7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de rubrique</a:t>
            </a:r>
          </a:p>
          <a:p>
            <a:pPr algn="ctr" rtl="0">
              <a:defRPr sz="1000"/>
            </a:pPr>
            <a:r>
              <a:rPr lang="fr-FR" sz="7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sur</a:t>
            </a:r>
          </a:p>
          <a:p>
            <a:pPr algn="ctr" rtl="0">
              <a:defRPr sz="1000"/>
            </a:pPr>
            <a:r>
              <a:rPr lang="fr-FR" sz="7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le présent document </a:t>
            </a:r>
          </a:p>
          <a:p>
            <a:pPr algn="ctr" rtl="0">
              <a:defRPr sz="1000"/>
            </a:pPr>
            <a:r>
              <a:rPr lang="fr-FR" sz="7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est interdite.</a:t>
            </a:r>
          </a:p>
          <a:p>
            <a:pPr algn="ctr" rtl="0">
              <a:defRPr sz="1000"/>
            </a:pPr>
            <a:endParaRPr lang="fr-FR" sz="700" b="0" i="0" u="none" strike="noStrike" baseline="0">
              <a:solidFill>
                <a:srgbClr val="000000"/>
              </a:solidFill>
              <a:latin typeface="Arial"/>
              <a:cs typeface="Arial"/>
            </a:endParaRPr>
          </a:p>
          <a:p>
            <a:pPr algn="ctr" rtl="0">
              <a:defRPr sz="1000"/>
            </a:pPr>
            <a:endParaRPr lang="fr-FR" sz="700" b="0" i="0" u="none" strike="noStrike" baseline="0">
              <a:solidFill>
                <a:srgbClr val="000000"/>
              </a:solidFill>
              <a:latin typeface="Arial"/>
              <a:cs typeface="Arial"/>
            </a:endParaRPr>
          </a:p>
          <a:p>
            <a:pPr algn="ctr" rtl="0">
              <a:defRPr sz="1000"/>
            </a:pPr>
            <a:r>
              <a:rPr lang="fr-FR" sz="700" b="0" i="0" u="none" strike="noStrike" baseline="0">
                <a:solidFill>
                  <a:srgbClr val="000000"/>
                </a:solidFill>
                <a:latin typeface="Wingdings"/>
              </a:rPr>
              <a:t></a:t>
            </a:r>
            <a:endParaRPr lang="fr-FR" sz="700" b="0" i="0" u="none" strike="noStrike" baseline="0">
              <a:solidFill>
                <a:srgbClr val="000000"/>
              </a:solidFill>
              <a:latin typeface="Arial"/>
              <a:cs typeface="Arial"/>
            </a:endParaRPr>
          </a:p>
          <a:p>
            <a:pPr algn="ctr" rtl="0">
              <a:defRPr sz="1000"/>
            </a:pPr>
            <a:r>
              <a:rPr lang="fr-FR" sz="7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conservation :</a:t>
            </a:r>
            <a:endParaRPr lang="fr-FR" sz="700" b="1" i="0" u="none" strike="noStrike" baseline="0">
              <a:solidFill>
                <a:srgbClr val="000000"/>
              </a:solidFill>
              <a:latin typeface="Arial"/>
              <a:cs typeface="Arial"/>
            </a:endParaRPr>
          </a:p>
          <a:p>
            <a:pPr algn="ctr" rtl="0">
              <a:defRPr sz="1000"/>
            </a:pPr>
            <a:r>
              <a:rPr lang="fr-FR" sz="7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Tableau glissant </a:t>
            </a:r>
          </a:p>
          <a:p>
            <a:pPr algn="ctr" rtl="0">
              <a:defRPr sz="1000"/>
            </a:pPr>
            <a:r>
              <a:rPr lang="fr-FR" sz="7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mis à jour</a:t>
            </a:r>
          </a:p>
          <a:p>
            <a:pPr algn="ctr" rtl="0">
              <a:defRPr sz="1000"/>
            </a:pPr>
            <a:r>
              <a:rPr lang="fr-FR" sz="7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cycliquement</a:t>
            </a:r>
          </a:p>
          <a:p>
            <a:pPr algn="ctr" rtl="0">
              <a:defRPr sz="1000"/>
            </a:pPr>
            <a:endParaRPr lang="fr-FR" sz="700" b="0" i="0" u="none" strike="noStrike" baseline="0">
              <a:solidFill>
                <a:srgbClr val="000000"/>
              </a:solidFill>
              <a:latin typeface="Arial"/>
              <a:cs typeface="Arial"/>
            </a:endParaRPr>
          </a:p>
          <a:p>
            <a:pPr algn="ctr" rtl="0">
              <a:defRPr sz="1000"/>
            </a:pPr>
            <a:endParaRPr lang="fr-FR" sz="700" b="0" i="0" u="none" strike="noStrike" baseline="0">
              <a:solidFill>
                <a:srgbClr val="000000"/>
              </a:solidFill>
              <a:latin typeface="Arial"/>
              <a:cs typeface="Arial"/>
            </a:endParaRPr>
          </a:p>
          <a:p>
            <a:pPr algn="ctr" rtl="0">
              <a:defRPr sz="1000"/>
            </a:pPr>
            <a:r>
              <a:rPr lang="fr-FR" sz="700" b="0" i="0" u="none" strike="noStrike" baseline="0">
                <a:solidFill>
                  <a:srgbClr val="000000"/>
                </a:solidFill>
                <a:latin typeface="Wingdings"/>
              </a:rPr>
              <a:t></a:t>
            </a:r>
            <a:endParaRPr lang="fr-FR" sz="700" b="0" i="0" u="none" strike="noStrike" baseline="0">
              <a:solidFill>
                <a:srgbClr val="000000"/>
              </a:solidFill>
              <a:latin typeface="Arial"/>
              <a:cs typeface="Arial"/>
            </a:endParaRPr>
          </a:p>
          <a:p>
            <a:pPr algn="ctr" rtl="0">
              <a:defRPr sz="1000"/>
            </a:pPr>
            <a:r>
              <a:rPr lang="fr-FR" sz="7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archivage :</a:t>
            </a:r>
          </a:p>
          <a:p>
            <a:pPr algn="ctr" rtl="0">
              <a:defRPr sz="1000"/>
            </a:pPr>
            <a:r>
              <a:rPr lang="fr-FR" sz="7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Non</a:t>
            </a:r>
            <a:endParaRPr lang="fr-FR" sz="800" b="0" i="0" u="none" strike="noStrike" baseline="0">
              <a:solidFill>
                <a:srgbClr val="000000"/>
              </a:solidFill>
              <a:latin typeface="Arial"/>
              <a:cs typeface="Arial"/>
            </a:endParaRPr>
          </a:p>
          <a:p>
            <a:pPr algn="ctr" rtl="0">
              <a:defRPr sz="1000"/>
            </a:pPr>
            <a:endParaRPr lang="fr-FR" sz="800" b="0" i="0" u="none" strike="noStrike" baseline="0">
              <a:solidFill>
                <a:srgbClr val="000000"/>
              </a:solidFill>
              <a:latin typeface="Arial"/>
              <a:cs typeface="Arial"/>
            </a:endParaRPr>
          </a:p>
        </xdr:txBody>
      </xdr:sp>
      <xdr:pic>
        <xdr:nvPicPr>
          <xdr:cNvPr id="10" name="Picture 36"/>
          <xdr:cNvPicPr>
            <a:picLocks noChangeAspect="1" noChangeArrowheads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923" y="96"/>
            <a:ext cx="70" cy="3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</xdr:grp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180975</xdr:colOff>
          <xdr:row>0</xdr:row>
          <xdr:rowOff>180975</xdr:rowOff>
        </xdr:from>
        <xdr:to>
          <xdr:col>32</xdr:col>
          <xdr:colOff>152400</xdr:colOff>
          <xdr:row>0</xdr:row>
          <xdr:rowOff>523875</xdr:rowOff>
        </xdr:to>
        <xdr:sp macro="" textlink="">
          <xdr:nvSpPr>
            <xdr:cNvPr id="12289" name="Bouton" hidden="1">
              <a:extLst>
                <a:ext uri="{63B3BB69-23CF-44E3-9099-C40C66FF867C}">
                  <a14:compatExt spid="_x0000_s1228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123825</xdr:colOff>
      <xdr:row>48</xdr:row>
      <xdr:rowOff>0</xdr:rowOff>
    </xdr:from>
    <xdr:to>
      <xdr:col>1</xdr:col>
      <xdr:colOff>419100</xdr:colOff>
      <xdr:row>48</xdr:row>
      <xdr:rowOff>314325</xdr:rowOff>
    </xdr:to>
    <xdr:sp macro="" textlink="">
      <xdr:nvSpPr>
        <xdr:cNvPr id="2" name="Rectangle 3"/>
        <xdr:cNvSpPr>
          <a:spLocks noChangeArrowheads="1"/>
        </xdr:cNvSpPr>
      </xdr:nvSpPr>
      <xdr:spPr bwMode="auto">
        <a:xfrm>
          <a:off x="1647825" y="8782050"/>
          <a:ext cx="295275" cy="123825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657225</xdr:colOff>
      <xdr:row>48</xdr:row>
      <xdr:rowOff>171450</xdr:rowOff>
    </xdr:from>
    <xdr:to>
      <xdr:col>1</xdr:col>
      <xdr:colOff>485775</xdr:colOff>
      <xdr:row>48</xdr:row>
      <xdr:rowOff>171450</xdr:rowOff>
    </xdr:to>
    <xdr:sp macro="" textlink="">
      <xdr:nvSpPr>
        <xdr:cNvPr id="3" name="Line 5"/>
        <xdr:cNvSpPr>
          <a:spLocks noChangeShapeType="1"/>
        </xdr:cNvSpPr>
      </xdr:nvSpPr>
      <xdr:spPr bwMode="auto">
        <a:xfrm>
          <a:off x="2009775" y="8905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48</xdr:row>
      <xdr:rowOff>0</xdr:rowOff>
    </xdr:from>
    <xdr:to>
      <xdr:col>25</xdr:col>
      <xdr:colOff>180975</xdr:colOff>
      <xdr:row>49</xdr:row>
      <xdr:rowOff>0</xdr:rowOff>
    </xdr:to>
    <xdr:sp macro="" textlink="">
      <xdr:nvSpPr>
        <xdr:cNvPr id="4" name="Rectangle 11"/>
        <xdr:cNvSpPr>
          <a:spLocks noChangeArrowheads="1"/>
        </xdr:cNvSpPr>
      </xdr:nvSpPr>
      <xdr:spPr bwMode="auto">
        <a:xfrm>
          <a:off x="2009775" y="8782050"/>
          <a:ext cx="6467475" cy="123825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0</xdr:colOff>
      <xdr:row>0</xdr:row>
      <xdr:rowOff>676275</xdr:rowOff>
    </xdr:to>
    <xdr:sp macro="" textlink="">
      <xdr:nvSpPr>
        <xdr:cNvPr id="5" name="Line 28"/>
        <xdr:cNvSpPr>
          <a:spLocks noChangeShapeType="1"/>
        </xdr:cNvSpPr>
      </xdr:nvSpPr>
      <xdr:spPr bwMode="auto">
        <a:xfrm>
          <a:off x="1524000" y="0"/>
          <a:ext cx="0" cy="676275"/>
        </a:xfrm>
        <a:prstGeom prst="line">
          <a:avLst/>
        </a:prstGeom>
        <a:noFill/>
        <a:ln w="381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255270</xdr:colOff>
      <xdr:row>0</xdr:row>
      <xdr:rowOff>219075</xdr:rowOff>
    </xdr:from>
    <xdr:to>
      <xdr:col>27</xdr:col>
      <xdr:colOff>245745</xdr:colOff>
      <xdr:row>0</xdr:row>
      <xdr:rowOff>533400</xdr:rowOff>
    </xdr:to>
    <xdr:sp macro="" textlink="">
      <xdr:nvSpPr>
        <xdr:cNvPr id="6" name="Text Box 29"/>
        <xdr:cNvSpPr txBox="1">
          <a:spLocks noChangeArrowheads="1"/>
        </xdr:cNvSpPr>
      </xdr:nvSpPr>
      <xdr:spPr bwMode="auto">
        <a:xfrm>
          <a:off x="1779270" y="219075"/>
          <a:ext cx="7334250" cy="314325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fr-FR" sz="1500" b="1" i="0" u="none" strike="noStrike" baseline="0">
              <a:solidFill>
                <a:srgbClr val="000000"/>
              </a:solidFill>
              <a:latin typeface="Arial"/>
              <a:cs typeface="Arial"/>
            </a:rPr>
            <a:t>TABLEAU DE PRESENCE : PREVISIONS ET SUIVI</a:t>
          </a:r>
          <a:endParaRPr lang="fr-FR" sz="1200" b="0" i="0" u="none" strike="noStrike" baseline="0">
            <a:solidFill>
              <a:srgbClr val="000000"/>
            </a:solidFill>
            <a:latin typeface="Times"/>
            <a:cs typeface="Times"/>
          </a:endParaRPr>
        </a:p>
        <a:p>
          <a:pPr algn="l" rtl="0">
            <a:defRPr sz="1000"/>
          </a:pPr>
          <a:endParaRPr lang="fr-FR" sz="1200" b="0" i="0" u="none" strike="noStrike" baseline="0">
            <a:solidFill>
              <a:srgbClr val="000000"/>
            </a:solidFill>
            <a:latin typeface="Times"/>
            <a:cs typeface="Times"/>
          </a:endParaRPr>
        </a:p>
      </xdr:txBody>
    </xdr:sp>
    <xdr:clientData/>
  </xdr:twoCellAnchor>
  <xdr:twoCellAnchor>
    <xdr:from>
      <xdr:col>34</xdr:col>
      <xdr:colOff>66675</xdr:colOff>
      <xdr:row>2</xdr:row>
      <xdr:rowOff>0</xdr:rowOff>
    </xdr:from>
    <xdr:to>
      <xdr:col>38</xdr:col>
      <xdr:colOff>152400</xdr:colOff>
      <xdr:row>46</xdr:row>
      <xdr:rowOff>295275</xdr:rowOff>
    </xdr:to>
    <xdr:grpSp>
      <xdr:nvGrpSpPr>
        <xdr:cNvPr id="8" name="Group 37"/>
        <xdr:cNvGrpSpPr>
          <a:grpSpLocks/>
        </xdr:cNvGrpSpPr>
      </xdr:nvGrpSpPr>
      <xdr:grpSpPr bwMode="auto">
        <a:xfrm>
          <a:off x="11553825" y="971550"/>
          <a:ext cx="828675" cy="7762875"/>
          <a:chOff x="915" y="84"/>
          <a:chExt cx="87" cy="607"/>
        </a:xfrm>
      </xdr:grpSpPr>
      <xdr:sp macro="" textlink="">
        <xdr:nvSpPr>
          <xdr:cNvPr id="9" name="Rectangle 35"/>
          <xdr:cNvSpPr>
            <a:spLocks noChangeArrowheads="1"/>
          </xdr:cNvSpPr>
        </xdr:nvSpPr>
        <xdr:spPr bwMode="auto">
          <a:xfrm>
            <a:off x="915" y="84"/>
            <a:ext cx="87" cy="607"/>
          </a:xfrm>
          <a:prstGeom prst="rect">
            <a:avLst/>
          </a:prstGeom>
          <a:noFill/>
          <a:ln w="6350">
            <a:solidFill>
              <a:srgbClr val="000000"/>
            </a:solidFill>
            <a:miter lim="800000"/>
            <a:headEnd/>
            <a:tailEnd/>
          </a:ln>
          <a:effectLst/>
        </xdr:spPr>
        <xdr:txBody>
          <a:bodyPr vertOverflow="clip" wrap="square" lIns="12700" tIns="12700" rIns="12700" bIns="12700" anchor="t" upright="1"/>
          <a:lstStyle/>
          <a:p>
            <a:pPr algn="ctr" rtl="0">
              <a:defRPr sz="1000"/>
            </a:pPr>
            <a:endParaRPr lang="fr-FR" sz="800" b="0" i="0" u="none" strike="noStrike" baseline="0">
              <a:solidFill>
                <a:srgbClr val="000000"/>
              </a:solidFill>
              <a:latin typeface="Arial"/>
              <a:cs typeface="Arial"/>
            </a:endParaRPr>
          </a:p>
          <a:p>
            <a:pPr algn="ctr" rtl="0">
              <a:defRPr sz="1000"/>
            </a:pPr>
            <a:endParaRPr lang="fr-FR" sz="800" b="0" i="0" u="none" strike="noStrike" baseline="0">
              <a:solidFill>
                <a:srgbClr val="000000"/>
              </a:solidFill>
              <a:latin typeface="Arial"/>
              <a:cs typeface="Arial"/>
            </a:endParaRPr>
          </a:p>
          <a:p>
            <a:pPr algn="ctr" rtl="0">
              <a:defRPr sz="1000"/>
            </a:pPr>
            <a:endParaRPr lang="fr-FR" sz="800" b="0" i="0" u="none" strike="noStrike" baseline="0">
              <a:solidFill>
                <a:srgbClr val="000000"/>
              </a:solidFill>
              <a:latin typeface="Arial"/>
              <a:cs typeface="Arial"/>
            </a:endParaRPr>
          </a:p>
          <a:p>
            <a:pPr algn="ctr" rtl="0">
              <a:defRPr sz="1000"/>
            </a:pPr>
            <a:endParaRPr lang="fr-FR" sz="800" b="0" i="0" u="none" strike="noStrike" baseline="0">
              <a:solidFill>
                <a:srgbClr val="000000"/>
              </a:solidFill>
              <a:latin typeface="Arial"/>
              <a:cs typeface="Arial"/>
            </a:endParaRPr>
          </a:p>
          <a:p>
            <a:pPr algn="ctr" rtl="0">
              <a:defRPr sz="1000"/>
            </a:pPr>
            <a:endParaRPr lang="fr-FR" sz="800" b="0" i="0" u="none" strike="noStrike" baseline="0">
              <a:solidFill>
                <a:srgbClr val="000000"/>
              </a:solidFill>
              <a:latin typeface="Arial"/>
              <a:cs typeface="Arial"/>
            </a:endParaRPr>
          </a:p>
          <a:p>
            <a:pPr algn="ctr" rtl="0">
              <a:defRPr sz="1000"/>
            </a:pPr>
            <a:endParaRPr lang="fr-FR" sz="800" b="0" i="0" u="none" strike="noStrike" baseline="0">
              <a:solidFill>
                <a:srgbClr val="000000"/>
              </a:solidFill>
              <a:latin typeface="Arial"/>
              <a:cs typeface="Arial"/>
            </a:endParaRPr>
          </a:p>
          <a:p>
            <a:pPr algn="ctr" rtl="0">
              <a:defRPr sz="1000"/>
            </a:pPr>
            <a:r>
              <a:rPr lang="fr-FR" sz="7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Règles</a:t>
            </a:r>
          </a:p>
          <a:p>
            <a:pPr algn="ctr" rtl="0">
              <a:defRPr sz="1000"/>
            </a:pPr>
            <a:r>
              <a:rPr lang="fr-FR" sz="7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d’usage</a:t>
            </a:r>
          </a:p>
          <a:p>
            <a:pPr algn="ctr" rtl="0">
              <a:defRPr sz="1000"/>
            </a:pPr>
            <a:r>
              <a:rPr lang="fr-FR" sz="7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du document</a:t>
            </a:r>
          </a:p>
          <a:p>
            <a:pPr algn="ctr" rtl="0">
              <a:defRPr sz="1000"/>
            </a:pPr>
            <a:endParaRPr lang="fr-FR" sz="700" b="1" i="0" u="none" strike="noStrike" baseline="0">
              <a:solidFill>
                <a:srgbClr val="000000"/>
              </a:solidFill>
              <a:latin typeface="Arial"/>
              <a:cs typeface="Arial"/>
            </a:endParaRPr>
          </a:p>
          <a:p>
            <a:pPr algn="ctr" rtl="0">
              <a:defRPr sz="1000"/>
            </a:pPr>
            <a:endParaRPr lang="fr-FR" sz="700" b="1" i="0" u="none" strike="noStrike" baseline="0">
              <a:solidFill>
                <a:srgbClr val="000000"/>
              </a:solidFill>
              <a:latin typeface="Arial"/>
              <a:cs typeface="Arial"/>
            </a:endParaRPr>
          </a:p>
          <a:p>
            <a:pPr algn="ctr" rtl="0">
              <a:defRPr sz="1000"/>
            </a:pPr>
            <a:endParaRPr lang="fr-FR" sz="700" b="1" i="0" u="none" strike="noStrike" baseline="0">
              <a:solidFill>
                <a:srgbClr val="000000"/>
              </a:solidFill>
              <a:latin typeface="Arial"/>
              <a:cs typeface="Arial"/>
            </a:endParaRPr>
          </a:p>
          <a:p>
            <a:pPr algn="ctr" rtl="0">
              <a:defRPr sz="1000"/>
            </a:pPr>
            <a:r>
              <a:rPr lang="fr-FR" sz="700" b="0" i="0" u="none" strike="noStrike" baseline="0">
                <a:solidFill>
                  <a:srgbClr val="000000"/>
                </a:solidFill>
                <a:latin typeface="Wingdings"/>
              </a:rPr>
              <a:t></a:t>
            </a:r>
            <a:endParaRPr lang="fr-FR" sz="700" b="0" i="0" u="none" strike="noStrike" baseline="0">
              <a:solidFill>
                <a:srgbClr val="000000"/>
              </a:solidFill>
              <a:latin typeface="Arial"/>
              <a:cs typeface="Arial"/>
            </a:endParaRPr>
          </a:p>
          <a:p>
            <a:pPr algn="ctr" rtl="0">
              <a:defRPr sz="1000"/>
            </a:pPr>
            <a:r>
              <a:rPr lang="fr-FR" sz="7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émetteur :</a:t>
            </a:r>
            <a:endParaRPr lang="fr-FR" sz="700" b="1" i="0" u="none" strike="noStrike" baseline="0">
              <a:solidFill>
                <a:srgbClr val="000000"/>
              </a:solidFill>
              <a:latin typeface="Arial"/>
              <a:cs typeface="Arial"/>
            </a:endParaRPr>
          </a:p>
          <a:p>
            <a:pPr algn="ctr" rtl="0">
              <a:defRPr sz="1000"/>
            </a:pPr>
            <a:r>
              <a:rPr lang="fr-FR" sz="7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Hiérarchique</a:t>
            </a:r>
          </a:p>
          <a:p>
            <a:pPr algn="ctr" rtl="0">
              <a:defRPr sz="1000"/>
            </a:pPr>
            <a:r>
              <a:rPr lang="fr-FR" sz="7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direct</a:t>
            </a:r>
          </a:p>
          <a:p>
            <a:pPr algn="ctr" rtl="0">
              <a:defRPr sz="1000"/>
            </a:pPr>
            <a:endParaRPr lang="fr-FR" sz="700" b="0" i="0" u="none" strike="noStrike" baseline="0">
              <a:solidFill>
                <a:srgbClr val="000000"/>
              </a:solidFill>
              <a:latin typeface="Arial"/>
              <a:cs typeface="Arial"/>
            </a:endParaRPr>
          </a:p>
          <a:p>
            <a:pPr algn="ctr" rtl="0">
              <a:defRPr sz="1000"/>
            </a:pPr>
            <a:endParaRPr lang="fr-FR" sz="700" b="0" i="0" u="none" strike="noStrike" baseline="0">
              <a:solidFill>
                <a:srgbClr val="000000"/>
              </a:solidFill>
              <a:latin typeface="Arial"/>
              <a:cs typeface="Arial"/>
            </a:endParaRPr>
          </a:p>
          <a:p>
            <a:pPr algn="ctr" rtl="0">
              <a:defRPr sz="1000"/>
            </a:pPr>
            <a:r>
              <a:rPr lang="fr-FR" sz="700" b="0" i="0" u="none" strike="noStrike" baseline="0">
                <a:solidFill>
                  <a:srgbClr val="000000"/>
                </a:solidFill>
                <a:latin typeface="Wingdings"/>
              </a:rPr>
              <a:t></a:t>
            </a:r>
            <a:endParaRPr lang="fr-FR" sz="700" b="0" i="0" u="none" strike="noStrike" baseline="0">
              <a:solidFill>
                <a:srgbClr val="000000"/>
              </a:solidFill>
              <a:latin typeface="Arial"/>
              <a:cs typeface="Arial"/>
            </a:endParaRPr>
          </a:p>
          <a:p>
            <a:pPr algn="ctr" rtl="0">
              <a:defRPr sz="1000"/>
            </a:pPr>
            <a:r>
              <a:rPr lang="fr-FR" sz="7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destinataires :</a:t>
            </a:r>
            <a:endParaRPr lang="fr-FR" sz="700" b="1" i="0" u="none" strike="noStrike" baseline="0">
              <a:solidFill>
                <a:srgbClr val="000000"/>
              </a:solidFill>
              <a:latin typeface="Arial"/>
              <a:cs typeface="Arial"/>
            </a:endParaRPr>
          </a:p>
          <a:p>
            <a:pPr algn="ctr" rtl="0">
              <a:defRPr sz="1000"/>
            </a:pPr>
            <a:r>
              <a:rPr lang="fr-FR" sz="7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Affichage</a:t>
            </a:r>
          </a:p>
          <a:p>
            <a:pPr algn="ctr" rtl="0">
              <a:defRPr sz="1000"/>
            </a:pPr>
            <a:r>
              <a:rPr lang="fr-FR" sz="7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dans l'unité</a:t>
            </a:r>
          </a:p>
          <a:p>
            <a:pPr algn="ctr" rtl="0">
              <a:defRPr sz="1000"/>
            </a:pPr>
            <a:endParaRPr lang="fr-FR" sz="700" b="0" i="0" u="none" strike="noStrike" baseline="0">
              <a:solidFill>
                <a:srgbClr val="000000"/>
              </a:solidFill>
              <a:latin typeface="Arial"/>
              <a:cs typeface="Arial"/>
            </a:endParaRPr>
          </a:p>
          <a:p>
            <a:pPr algn="ctr" rtl="0">
              <a:defRPr sz="1000"/>
            </a:pPr>
            <a:endParaRPr lang="fr-FR" sz="700" b="0" i="0" u="none" strike="noStrike" baseline="0">
              <a:solidFill>
                <a:srgbClr val="000000"/>
              </a:solidFill>
              <a:latin typeface="Arial"/>
              <a:cs typeface="Arial"/>
            </a:endParaRPr>
          </a:p>
          <a:p>
            <a:pPr algn="ctr" rtl="0">
              <a:defRPr sz="1000"/>
            </a:pPr>
            <a:r>
              <a:rPr lang="fr-FR" sz="700" b="0" i="0" u="none" strike="noStrike" baseline="0">
                <a:solidFill>
                  <a:srgbClr val="000000"/>
                </a:solidFill>
                <a:latin typeface="Wingdings"/>
              </a:rPr>
              <a:t></a:t>
            </a:r>
            <a:endParaRPr lang="fr-FR" sz="700" b="0" i="0" u="none" strike="noStrike" baseline="0">
              <a:solidFill>
                <a:srgbClr val="000000"/>
              </a:solidFill>
              <a:latin typeface="Arial"/>
              <a:cs typeface="Arial"/>
            </a:endParaRPr>
          </a:p>
          <a:p>
            <a:pPr algn="ctr" rtl="0">
              <a:defRPr sz="1000"/>
            </a:pPr>
            <a:r>
              <a:rPr lang="fr-FR" sz="7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modifications :</a:t>
            </a:r>
            <a:endParaRPr lang="fr-FR" sz="700" b="1" i="0" u="none" strike="noStrike" baseline="0">
              <a:solidFill>
                <a:srgbClr val="000000"/>
              </a:solidFill>
              <a:latin typeface="Arial"/>
              <a:cs typeface="Arial"/>
            </a:endParaRPr>
          </a:p>
          <a:p>
            <a:pPr algn="ctr" rtl="0">
              <a:defRPr sz="1000"/>
            </a:pPr>
            <a:r>
              <a:rPr lang="fr-FR" sz="7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Toute suppression </a:t>
            </a:r>
          </a:p>
          <a:p>
            <a:pPr algn="ctr" rtl="0">
              <a:defRPr sz="1000"/>
            </a:pPr>
            <a:r>
              <a:rPr lang="fr-FR" sz="7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ou ajout </a:t>
            </a:r>
          </a:p>
          <a:p>
            <a:pPr algn="ctr" rtl="0">
              <a:defRPr sz="1000"/>
            </a:pPr>
            <a:r>
              <a:rPr lang="fr-FR" sz="7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de rubrique</a:t>
            </a:r>
          </a:p>
          <a:p>
            <a:pPr algn="ctr" rtl="0">
              <a:defRPr sz="1000"/>
            </a:pPr>
            <a:r>
              <a:rPr lang="fr-FR" sz="7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sur</a:t>
            </a:r>
          </a:p>
          <a:p>
            <a:pPr algn="ctr" rtl="0">
              <a:defRPr sz="1000"/>
            </a:pPr>
            <a:r>
              <a:rPr lang="fr-FR" sz="7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le présent document </a:t>
            </a:r>
          </a:p>
          <a:p>
            <a:pPr algn="ctr" rtl="0">
              <a:defRPr sz="1000"/>
            </a:pPr>
            <a:r>
              <a:rPr lang="fr-FR" sz="7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est interdite.</a:t>
            </a:r>
          </a:p>
          <a:p>
            <a:pPr algn="ctr" rtl="0">
              <a:defRPr sz="1000"/>
            </a:pPr>
            <a:endParaRPr lang="fr-FR" sz="700" b="0" i="0" u="none" strike="noStrike" baseline="0">
              <a:solidFill>
                <a:srgbClr val="000000"/>
              </a:solidFill>
              <a:latin typeface="Arial"/>
              <a:cs typeface="Arial"/>
            </a:endParaRPr>
          </a:p>
          <a:p>
            <a:pPr algn="ctr" rtl="0">
              <a:defRPr sz="1000"/>
            </a:pPr>
            <a:endParaRPr lang="fr-FR" sz="700" b="0" i="0" u="none" strike="noStrike" baseline="0">
              <a:solidFill>
                <a:srgbClr val="000000"/>
              </a:solidFill>
              <a:latin typeface="Arial"/>
              <a:cs typeface="Arial"/>
            </a:endParaRPr>
          </a:p>
          <a:p>
            <a:pPr algn="ctr" rtl="0">
              <a:defRPr sz="1000"/>
            </a:pPr>
            <a:r>
              <a:rPr lang="fr-FR" sz="700" b="0" i="0" u="none" strike="noStrike" baseline="0">
                <a:solidFill>
                  <a:srgbClr val="000000"/>
                </a:solidFill>
                <a:latin typeface="Wingdings"/>
              </a:rPr>
              <a:t></a:t>
            </a:r>
            <a:endParaRPr lang="fr-FR" sz="700" b="0" i="0" u="none" strike="noStrike" baseline="0">
              <a:solidFill>
                <a:srgbClr val="000000"/>
              </a:solidFill>
              <a:latin typeface="Arial"/>
              <a:cs typeface="Arial"/>
            </a:endParaRPr>
          </a:p>
          <a:p>
            <a:pPr algn="ctr" rtl="0">
              <a:defRPr sz="1000"/>
            </a:pPr>
            <a:r>
              <a:rPr lang="fr-FR" sz="7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conservation :</a:t>
            </a:r>
            <a:endParaRPr lang="fr-FR" sz="700" b="1" i="0" u="none" strike="noStrike" baseline="0">
              <a:solidFill>
                <a:srgbClr val="000000"/>
              </a:solidFill>
              <a:latin typeface="Arial"/>
              <a:cs typeface="Arial"/>
            </a:endParaRPr>
          </a:p>
          <a:p>
            <a:pPr algn="ctr" rtl="0">
              <a:defRPr sz="1000"/>
            </a:pPr>
            <a:r>
              <a:rPr lang="fr-FR" sz="7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Tableau glissant </a:t>
            </a:r>
          </a:p>
          <a:p>
            <a:pPr algn="ctr" rtl="0">
              <a:defRPr sz="1000"/>
            </a:pPr>
            <a:r>
              <a:rPr lang="fr-FR" sz="7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mis à jour</a:t>
            </a:r>
          </a:p>
          <a:p>
            <a:pPr algn="ctr" rtl="0">
              <a:defRPr sz="1000"/>
            </a:pPr>
            <a:r>
              <a:rPr lang="fr-FR" sz="7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cycliquement</a:t>
            </a:r>
          </a:p>
          <a:p>
            <a:pPr algn="ctr" rtl="0">
              <a:defRPr sz="1000"/>
            </a:pPr>
            <a:endParaRPr lang="fr-FR" sz="700" b="0" i="0" u="none" strike="noStrike" baseline="0">
              <a:solidFill>
                <a:srgbClr val="000000"/>
              </a:solidFill>
              <a:latin typeface="Arial"/>
              <a:cs typeface="Arial"/>
            </a:endParaRPr>
          </a:p>
          <a:p>
            <a:pPr algn="ctr" rtl="0">
              <a:defRPr sz="1000"/>
            </a:pPr>
            <a:endParaRPr lang="fr-FR" sz="700" b="0" i="0" u="none" strike="noStrike" baseline="0">
              <a:solidFill>
                <a:srgbClr val="000000"/>
              </a:solidFill>
              <a:latin typeface="Arial"/>
              <a:cs typeface="Arial"/>
            </a:endParaRPr>
          </a:p>
          <a:p>
            <a:pPr algn="ctr" rtl="0">
              <a:defRPr sz="1000"/>
            </a:pPr>
            <a:r>
              <a:rPr lang="fr-FR" sz="700" b="0" i="0" u="none" strike="noStrike" baseline="0">
                <a:solidFill>
                  <a:srgbClr val="000000"/>
                </a:solidFill>
                <a:latin typeface="Wingdings"/>
              </a:rPr>
              <a:t></a:t>
            </a:r>
            <a:endParaRPr lang="fr-FR" sz="700" b="0" i="0" u="none" strike="noStrike" baseline="0">
              <a:solidFill>
                <a:srgbClr val="000000"/>
              </a:solidFill>
              <a:latin typeface="Arial"/>
              <a:cs typeface="Arial"/>
            </a:endParaRPr>
          </a:p>
          <a:p>
            <a:pPr algn="ctr" rtl="0">
              <a:defRPr sz="1000"/>
            </a:pPr>
            <a:r>
              <a:rPr lang="fr-FR" sz="7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archivage :</a:t>
            </a:r>
          </a:p>
          <a:p>
            <a:pPr algn="ctr" rtl="0">
              <a:defRPr sz="1000"/>
            </a:pPr>
            <a:r>
              <a:rPr lang="fr-FR" sz="7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Non</a:t>
            </a:r>
            <a:endParaRPr lang="fr-FR" sz="800" b="0" i="0" u="none" strike="noStrike" baseline="0">
              <a:solidFill>
                <a:srgbClr val="000000"/>
              </a:solidFill>
              <a:latin typeface="Arial"/>
              <a:cs typeface="Arial"/>
            </a:endParaRPr>
          </a:p>
          <a:p>
            <a:pPr algn="ctr" rtl="0">
              <a:defRPr sz="1000"/>
            </a:pPr>
            <a:endParaRPr lang="fr-FR" sz="800" b="0" i="0" u="none" strike="noStrike" baseline="0">
              <a:solidFill>
                <a:srgbClr val="000000"/>
              </a:solidFill>
              <a:latin typeface="Arial"/>
              <a:cs typeface="Arial"/>
            </a:endParaRPr>
          </a:p>
        </xdr:txBody>
      </xdr:sp>
      <xdr:pic>
        <xdr:nvPicPr>
          <xdr:cNvPr id="10" name="Picture 36"/>
          <xdr:cNvPicPr>
            <a:picLocks noChangeAspect="1" noChangeArrowheads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923" y="96"/>
            <a:ext cx="70" cy="3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</xdr:grp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180975</xdr:colOff>
          <xdr:row>0</xdr:row>
          <xdr:rowOff>180975</xdr:rowOff>
        </xdr:from>
        <xdr:to>
          <xdr:col>32</xdr:col>
          <xdr:colOff>152400</xdr:colOff>
          <xdr:row>0</xdr:row>
          <xdr:rowOff>523875</xdr:rowOff>
        </xdr:to>
        <xdr:sp macro="" textlink="">
          <xdr:nvSpPr>
            <xdr:cNvPr id="13313" name="Bouton" hidden="1">
              <a:extLst>
                <a:ext uri="{63B3BB69-23CF-44E3-9099-C40C66FF867C}">
                  <a14:compatExt spid="_x0000_s1331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123825</xdr:colOff>
      <xdr:row>48</xdr:row>
      <xdr:rowOff>0</xdr:rowOff>
    </xdr:from>
    <xdr:to>
      <xdr:col>1</xdr:col>
      <xdr:colOff>419100</xdr:colOff>
      <xdr:row>48</xdr:row>
      <xdr:rowOff>314325</xdr:rowOff>
    </xdr:to>
    <xdr:sp macro="" textlink="">
      <xdr:nvSpPr>
        <xdr:cNvPr id="2" name="Rectangle 3"/>
        <xdr:cNvSpPr>
          <a:spLocks noChangeArrowheads="1"/>
        </xdr:cNvSpPr>
      </xdr:nvSpPr>
      <xdr:spPr bwMode="auto">
        <a:xfrm>
          <a:off x="1647825" y="8782050"/>
          <a:ext cx="295275" cy="123825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657225</xdr:colOff>
      <xdr:row>48</xdr:row>
      <xdr:rowOff>171450</xdr:rowOff>
    </xdr:from>
    <xdr:to>
      <xdr:col>1</xdr:col>
      <xdr:colOff>485775</xdr:colOff>
      <xdr:row>48</xdr:row>
      <xdr:rowOff>171450</xdr:rowOff>
    </xdr:to>
    <xdr:sp macro="" textlink="">
      <xdr:nvSpPr>
        <xdr:cNvPr id="3" name="Line 5"/>
        <xdr:cNvSpPr>
          <a:spLocks noChangeShapeType="1"/>
        </xdr:cNvSpPr>
      </xdr:nvSpPr>
      <xdr:spPr bwMode="auto">
        <a:xfrm>
          <a:off x="2009775" y="8905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48</xdr:row>
      <xdr:rowOff>0</xdr:rowOff>
    </xdr:from>
    <xdr:to>
      <xdr:col>25</xdr:col>
      <xdr:colOff>180975</xdr:colOff>
      <xdr:row>49</xdr:row>
      <xdr:rowOff>0</xdr:rowOff>
    </xdr:to>
    <xdr:sp macro="" textlink="">
      <xdr:nvSpPr>
        <xdr:cNvPr id="4" name="Rectangle 11"/>
        <xdr:cNvSpPr>
          <a:spLocks noChangeArrowheads="1"/>
        </xdr:cNvSpPr>
      </xdr:nvSpPr>
      <xdr:spPr bwMode="auto">
        <a:xfrm>
          <a:off x="2009775" y="8782050"/>
          <a:ext cx="6467475" cy="123825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0</xdr:colOff>
      <xdr:row>0</xdr:row>
      <xdr:rowOff>676275</xdr:rowOff>
    </xdr:to>
    <xdr:sp macro="" textlink="">
      <xdr:nvSpPr>
        <xdr:cNvPr id="5" name="Line 28"/>
        <xdr:cNvSpPr>
          <a:spLocks noChangeShapeType="1"/>
        </xdr:cNvSpPr>
      </xdr:nvSpPr>
      <xdr:spPr bwMode="auto">
        <a:xfrm>
          <a:off x="1524000" y="0"/>
          <a:ext cx="0" cy="676275"/>
        </a:xfrm>
        <a:prstGeom prst="line">
          <a:avLst/>
        </a:prstGeom>
        <a:noFill/>
        <a:ln w="381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255270</xdr:colOff>
      <xdr:row>0</xdr:row>
      <xdr:rowOff>219075</xdr:rowOff>
    </xdr:from>
    <xdr:to>
      <xdr:col>27</xdr:col>
      <xdr:colOff>245745</xdr:colOff>
      <xdr:row>0</xdr:row>
      <xdr:rowOff>533400</xdr:rowOff>
    </xdr:to>
    <xdr:sp macro="" textlink="">
      <xdr:nvSpPr>
        <xdr:cNvPr id="6" name="Text Box 29"/>
        <xdr:cNvSpPr txBox="1">
          <a:spLocks noChangeArrowheads="1"/>
        </xdr:cNvSpPr>
      </xdr:nvSpPr>
      <xdr:spPr bwMode="auto">
        <a:xfrm>
          <a:off x="1779270" y="219075"/>
          <a:ext cx="7334250" cy="314325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fr-FR" sz="1500" b="1" i="0" u="none" strike="noStrike" baseline="0">
              <a:solidFill>
                <a:srgbClr val="000000"/>
              </a:solidFill>
              <a:latin typeface="Arial"/>
              <a:cs typeface="Arial"/>
            </a:rPr>
            <a:t>TABLEAU DE PRESENCE : PREVISIONS ET SUIVI</a:t>
          </a:r>
          <a:endParaRPr lang="fr-FR" sz="1200" b="0" i="0" u="none" strike="noStrike" baseline="0">
            <a:solidFill>
              <a:srgbClr val="000000"/>
            </a:solidFill>
            <a:latin typeface="Times"/>
            <a:cs typeface="Times"/>
          </a:endParaRPr>
        </a:p>
        <a:p>
          <a:pPr algn="l" rtl="0">
            <a:defRPr sz="1000"/>
          </a:pPr>
          <a:endParaRPr lang="fr-FR" sz="1200" b="0" i="0" u="none" strike="noStrike" baseline="0">
            <a:solidFill>
              <a:srgbClr val="000000"/>
            </a:solidFill>
            <a:latin typeface="Times"/>
            <a:cs typeface="Times"/>
          </a:endParaRPr>
        </a:p>
      </xdr:txBody>
    </xdr:sp>
    <xdr:clientData/>
  </xdr:twoCellAnchor>
  <xdr:twoCellAnchor>
    <xdr:from>
      <xdr:col>34</xdr:col>
      <xdr:colOff>66675</xdr:colOff>
      <xdr:row>2</xdr:row>
      <xdr:rowOff>0</xdr:rowOff>
    </xdr:from>
    <xdr:to>
      <xdr:col>38</xdr:col>
      <xdr:colOff>152400</xdr:colOff>
      <xdr:row>46</xdr:row>
      <xdr:rowOff>295275</xdr:rowOff>
    </xdr:to>
    <xdr:grpSp>
      <xdr:nvGrpSpPr>
        <xdr:cNvPr id="8" name="Group 37"/>
        <xdr:cNvGrpSpPr>
          <a:grpSpLocks/>
        </xdr:cNvGrpSpPr>
      </xdr:nvGrpSpPr>
      <xdr:grpSpPr bwMode="auto">
        <a:xfrm>
          <a:off x="11553825" y="971550"/>
          <a:ext cx="828675" cy="7753350"/>
          <a:chOff x="915" y="84"/>
          <a:chExt cx="87" cy="607"/>
        </a:xfrm>
      </xdr:grpSpPr>
      <xdr:sp macro="" textlink="">
        <xdr:nvSpPr>
          <xdr:cNvPr id="9" name="Rectangle 35"/>
          <xdr:cNvSpPr>
            <a:spLocks noChangeArrowheads="1"/>
          </xdr:cNvSpPr>
        </xdr:nvSpPr>
        <xdr:spPr bwMode="auto">
          <a:xfrm>
            <a:off x="915" y="84"/>
            <a:ext cx="87" cy="607"/>
          </a:xfrm>
          <a:prstGeom prst="rect">
            <a:avLst/>
          </a:prstGeom>
          <a:noFill/>
          <a:ln w="6350">
            <a:solidFill>
              <a:srgbClr val="000000"/>
            </a:solidFill>
            <a:miter lim="800000"/>
            <a:headEnd/>
            <a:tailEnd/>
          </a:ln>
          <a:effectLst/>
        </xdr:spPr>
        <xdr:txBody>
          <a:bodyPr vertOverflow="clip" wrap="square" lIns="12700" tIns="12700" rIns="12700" bIns="12700" anchor="t" upright="1"/>
          <a:lstStyle/>
          <a:p>
            <a:pPr algn="ctr" rtl="0">
              <a:defRPr sz="1000"/>
            </a:pPr>
            <a:endParaRPr lang="fr-FR" sz="800" b="0" i="0" u="none" strike="noStrike" baseline="0">
              <a:solidFill>
                <a:srgbClr val="000000"/>
              </a:solidFill>
              <a:latin typeface="Arial"/>
              <a:cs typeface="Arial"/>
            </a:endParaRPr>
          </a:p>
          <a:p>
            <a:pPr algn="ctr" rtl="0">
              <a:defRPr sz="1000"/>
            </a:pPr>
            <a:endParaRPr lang="fr-FR" sz="800" b="0" i="0" u="none" strike="noStrike" baseline="0">
              <a:solidFill>
                <a:srgbClr val="000000"/>
              </a:solidFill>
              <a:latin typeface="Arial"/>
              <a:cs typeface="Arial"/>
            </a:endParaRPr>
          </a:p>
          <a:p>
            <a:pPr algn="ctr" rtl="0">
              <a:defRPr sz="1000"/>
            </a:pPr>
            <a:endParaRPr lang="fr-FR" sz="800" b="0" i="0" u="none" strike="noStrike" baseline="0">
              <a:solidFill>
                <a:srgbClr val="000000"/>
              </a:solidFill>
              <a:latin typeface="Arial"/>
              <a:cs typeface="Arial"/>
            </a:endParaRPr>
          </a:p>
          <a:p>
            <a:pPr algn="ctr" rtl="0">
              <a:defRPr sz="1000"/>
            </a:pPr>
            <a:endParaRPr lang="fr-FR" sz="800" b="0" i="0" u="none" strike="noStrike" baseline="0">
              <a:solidFill>
                <a:srgbClr val="000000"/>
              </a:solidFill>
              <a:latin typeface="Arial"/>
              <a:cs typeface="Arial"/>
            </a:endParaRPr>
          </a:p>
          <a:p>
            <a:pPr algn="ctr" rtl="0">
              <a:defRPr sz="1000"/>
            </a:pPr>
            <a:endParaRPr lang="fr-FR" sz="800" b="0" i="0" u="none" strike="noStrike" baseline="0">
              <a:solidFill>
                <a:srgbClr val="000000"/>
              </a:solidFill>
              <a:latin typeface="Arial"/>
              <a:cs typeface="Arial"/>
            </a:endParaRPr>
          </a:p>
          <a:p>
            <a:pPr algn="ctr" rtl="0">
              <a:defRPr sz="1000"/>
            </a:pPr>
            <a:endParaRPr lang="fr-FR" sz="800" b="0" i="0" u="none" strike="noStrike" baseline="0">
              <a:solidFill>
                <a:srgbClr val="000000"/>
              </a:solidFill>
              <a:latin typeface="Arial"/>
              <a:cs typeface="Arial"/>
            </a:endParaRPr>
          </a:p>
          <a:p>
            <a:pPr algn="ctr" rtl="0">
              <a:defRPr sz="1000"/>
            </a:pPr>
            <a:r>
              <a:rPr lang="fr-FR" sz="7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Règles</a:t>
            </a:r>
          </a:p>
          <a:p>
            <a:pPr algn="ctr" rtl="0">
              <a:defRPr sz="1000"/>
            </a:pPr>
            <a:r>
              <a:rPr lang="fr-FR" sz="7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d’usage</a:t>
            </a:r>
          </a:p>
          <a:p>
            <a:pPr algn="ctr" rtl="0">
              <a:defRPr sz="1000"/>
            </a:pPr>
            <a:r>
              <a:rPr lang="fr-FR" sz="7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du document</a:t>
            </a:r>
          </a:p>
          <a:p>
            <a:pPr algn="ctr" rtl="0">
              <a:defRPr sz="1000"/>
            </a:pPr>
            <a:endParaRPr lang="fr-FR" sz="700" b="1" i="0" u="none" strike="noStrike" baseline="0">
              <a:solidFill>
                <a:srgbClr val="000000"/>
              </a:solidFill>
              <a:latin typeface="Arial"/>
              <a:cs typeface="Arial"/>
            </a:endParaRPr>
          </a:p>
          <a:p>
            <a:pPr algn="ctr" rtl="0">
              <a:defRPr sz="1000"/>
            </a:pPr>
            <a:endParaRPr lang="fr-FR" sz="700" b="1" i="0" u="none" strike="noStrike" baseline="0">
              <a:solidFill>
                <a:srgbClr val="000000"/>
              </a:solidFill>
              <a:latin typeface="Arial"/>
              <a:cs typeface="Arial"/>
            </a:endParaRPr>
          </a:p>
          <a:p>
            <a:pPr algn="ctr" rtl="0">
              <a:defRPr sz="1000"/>
            </a:pPr>
            <a:endParaRPr lang="fr-FR" sz="700" b="1" i="0" u="none" strike="noStrike" baseline="0">
              <a:solidFill>
                <a:srgbClr val="000000"/>
              </a:solidFill>
              <a:latin typeface="Arial"/>
              <a:cs typeface="Arial"/>
            </a:endParaRPr>
          </a:p>
          <a:p>
            <a:pPr algn="ctr" rtl="0">
              <a:defRPr sz="1000"/>
            </a:pPr>
            <a:r>
              <a:rPr lang="fr-FR" sz="700" b="0" i="0" u="none" strike="noStrike" baseline="0">
                <a:solidFill>
                  <a:srgbClr val="000000"/>
                </a:solidFill>
                <a:latin typeface="Wingdings"/>
              </a:rPr>
              <a:t></a:t>
            </a:r>
            <a:endParaRPr lang="fr-FR" sz="700" b="0" i="0" u="none" strike="noStrike" baseline="0">
              <a:solidFill>
                <a:srgbClr val="000000"/>
              </a:solidFill>
              <a:latin typeface="Arial"/>
              <a:cs typeface="Arial"/>
            </a:endParaRPr>
          </a:p>
          <a:p>
            <a:pPr algn="ctr" rtl="0">
              <a:defRPr sz="1000"/>
            </a:pPr>
            <a:r>
              <a:rPr lang="fr-FR" sz="7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émetteur :</a:t>
            </a:r>
            <a:endParaRPr lang="fr-FR" sz="700" b="1" i="0" u="none" strike="noStrike" baseline="0">
              <a:solidFill>
                <a:srgbClr val="000000"/>
              </a:solidFill>
              <a:latin typeface="Arial"/>
              <a:cs typeface="Arial"/>
            </a:endParaRPr>
          </a:p>
          <a:p>
            <a:pPr algn="ctr" rtl="0">
              <a:defRPr sz="1000"/>
            </a:pPr>
            <a:r>
              <a:rPr lang="fr-FR" sz="7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Hiérarchique</a:t>
            </a:r>
          </a:p>
          <a:p>
            <a:pPr algn="ctr" rtl="0">
              <a:defRPr sz="1000"/>
            </a:pPr>
            <a:r>
              <a:rPr lang="fr-FR" sz="7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direct</a:t>
            </a:r>
          </a:p>
          <a:p>
            <a:pPr algn="ctr" rtl="0">
              <a:defRPr sz="1000"/>
            </a:pPr>
            <a:endParaRPr lang="fr-FR" sz="700" b="0" i="0" u="none" strike="noStrike" baseline="0">
              <a:solidFill>
                <a:srgbClr val="000000"/>
              </a:solidFill>
              <a:latin typeface="Arial"/>
              <a:cs typeface="Arial"/>
            </a:endParaRPr>
          </a:p>
          <a:p>
            <a:pPr algn="ctr" rtl="0">
              <a:defRPr sz="1000"/>
            </a:pPr>
            <a:endParaRPr lang="fr-FR" sz="700" b="0" i="0" u="none" strike="noStrike" baseline="0">
              <a:solidFill>
                <a:srgbClr val="000000"/>
              </a:solidFill>
              <a:latin typeface="Arial"/>
              <a:cs typeface="Arial"/>
            </a:endParaRPr>
          </a:p>
          <a:p>
            <a:pPr algn="ctr" rtl="0">
              <a:defRPr sz="1000"/>
            </a:pPr>
            <a:r>
              <a:rPr lang="fr-FR" sz="700" b="0" i="0" u="none" strike="noStrike" baseline="0">
                <a:solidFill>
                  <a:srgbClr val="000000"/>
                </a:solidFill>
                <a:latin typeface="Wingdings"/>
              </a:rPr>
              <a:t></a:t>
            </a:r>
            <a:endParaRPr lang="fr-FR" sz="700" b="0" i="0" u="none" strike="noStrike" baseline="0">
              <a:solidFill>
                <a:srgbClr val="000000"/>
              </a:solidFill>
              <a:latin typeface="Arial"/>
              <a:cs typeface="Arial"/>
            </a:endParaRPr>
          </a:p>
          <a:p>
            <a:pPr algn="ctr" rtl="0">
              <a:defRPr sz="1000"/>
            </a:pPr>
            <a:r>
              <a:rPr lang="fr-FR" sz="7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destinataires :</a:t>
            </a:r>
            <a:endParaRPr lang="fr-FR" sz="700" b="1" i="0" u="none" strike="noStrike" baseline="0">
              <a:solidFill>
                <a:srgbClr val="000000"/>
              </a:solidFill>
              <a:latin typeface="Arial"/>
              <a:cs typeface="Arial"/>
            </a:endParaRPr>
          </a:p>
          <a:p>
            <a:pPr algn="ctr" rtl="0">
              <a:defRPr sz="1000"/>
            </a:pPr>
            <a:r>
              <a:rPr lang="fr-FR" sz="7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Affichage</a:t>
            </a:r>
          </a:p>
          <a:p>
            <a:pPr algn="ctr" rtl="0">
              <a:defRPr sz="1000"/>
            </a:pPr>
            <a:r>
              <a:rPr lang="fr-FR" sz="7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dans l'unité</a:t>
            </a:r>
          </a:p>
          <a:p>
            <a:pPr algn="ctr" rtl="0">
              <a:defRPr sz="1000"/>
            </a:pPr>
            <a:endParaRPr lang="fr-FR" sz="700" b="0" i="0" u="none" strike="noStrike" baseline="0">
              <a:solidFill>
                <a:srgbClr val="000000"/>
              </a:solidFill>
              <a:latin typeface="Arial"/>
              <a:cs typeface="Arial"/>
            </a:endParaRPr>
          </a:p>
          <a:p>
            <a:pPr algn="ctr" rtl="0">
              <a:defRPr sz="1000"/>
            </a:pPr>
            <a:endParaRPr lang="fr-FR" sz="700" b="0" i="0" u="none" strike="noStrike" baseline="0">
              <a:solidFill>
                <a:srgbClr val="000000"/>
              </a:solidFill>
              <a:latin typeface="Arial"/>
              <a:cs typeface="Arial"/>
            </a:endParaRPr>
          </a:p>
          <a:p>
            <a:pPr algn="ctr" rtl="0">
              <a:defRPr sz="1000"/>
            </a:pPr>
            <a:r>
              <a:rPr lang="fr-FR" sz="700" b="0" i="0" u="none" strike="noStrike" baseline="0">
                <a:solidFill>
                  <a:srgbClr val="000000"/>
                </a:solidFill>
                <a:latin typeface="Wingdings"/>
              </a:rPr>
              <a:t></a:t>
            </a:r>
            <a:endParaRPr lang="fr-FR" sz="700" b="0" i="0" u="none" strike="noStrike" baseline="0">
              <a:solidFill>
                <a:srgbClr val="000000"/>
              </a:solidFill>
              <a:latin typeface="Arial"/>
              <a:cs typeface="Arial"/>
            </a:endParaRPr>
          </a:p>
          <a:p>
            <a:pPr algn="ctr" rtl="0">
              <a:defRPr sz="1000"/>
            </a:pPr>
            <a:r>
              <a:rPr lang="fr-FR" sz="7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modifications :</a:t>
            </a:r>
            <a:endParaRPr lang="fr-FR" sz="700" b="1" i="0" u="none" strike="noStrike" baseline="0">
              <a:solidFill>
                <a:srgbClr val="000000"/>
              </a:solidFill>
              <a:latin typeface="Arial"/>
              <a:cs typeface="Arial"/>
            </a:endParaRPr>
          </a:p>
          <a:p>
            <a:pPr algn="ctr" rtl="0">
              <a:defRPr sz="1000"/>
            </a:pPr>
            <a:r>
              <a:rPr lang="fr-FR" sz="7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Toute suppression </a:t>
            </a:r>
          </a:p>
          <a:p>
            <a:pPr algn="ctr" rtl="0">
              <a:defRPr sz="1000"/>
            </a:pPr>
            <a:r>
              <a:rPr lang="fr-FR" sz="7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ou ajout </a:t>
            </a:r>
          </a:p>
          <a:p>
            <a:pPr algn="ctr" rtl="0">
              <a:defRPr sz="1000"/>
            </a:pPr>
            <a:r>
              <a:rPr lang="fr-FR" sz="7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de rubrique</a:t>
            </a:r>
          </a:p>
          <a:p>
            <a:pPr algn="ctr" rtl="0">
              <a:defRPr sz="1000"/>
            </a:pPr>
            <a:r>
              <a:rPr lang="fr-FR" sz="7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sur</a:t>
            </a:r>
          </a:p>
          <a:p>
            <a:pPr algn="ctr" rtl="0">
              <a:defRPr sz="1000"/>
            </a:pPr>
            <a:r>
              <a:rPr lang="fr-FR" sz="7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le présent document </a:t>
            </a:r>
          </a:p>
          <a:p>
            <a:pPr algn="ctr" rtl="0">
              <a:defRPr sz="1000"/>
            </a:pPr>
            <a:r>
              <a:rPr lang="fr-FR" sz="7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est interdite.</a:t>
            </a:r>
          </a:p>
          <a:p>
            <a:pPr algn="ctr" rtl="0">
              <a:defRPr sz="1000"/>
            </a:pPr>
            <a:endParaRPr lang="fr-FR" sz="700" b="0" i="0" u="none" strike="noStrike" baseline="0">
              <a:solidFill>
                <a:srgbClr val="000000"/>
              </a:solidFill>
              <a:latin typeface="Arial"/>
              <a:cs typeface="Arial"/>
            </a:endParaRPr>
          </a:p>
          <a:p>
            <a:pPr algn="ctr" rtl="0">
              <a:defRPr sz="1000"/>
            </a:pPr>
            <a:endParaRPr lang="fr-FR" sz="700" b="0" i="0" u="none" strike="noStrike" baseline="0">
              <a:solidFill>
                <a:srgbClr val="000000"/>
              </a:solidFill>
              <a:latin typeface="Arial"/>
              <a:cs typeface="Arial"/>
            </a:endParaRPr>
          </a:p>
          <a:p>
            <a:pPr algn="ctr" rtl="0">
              <a:defRPr sz="1000"/>
            </a:pPr>
            <a:r>
              <a:rPr lang="fr-FR" sz="700" b="0" i="0" u="none" strike="noStrike" baseline="0">
                <a:solidFill>
                  <a:srgbClr val="000000"/>
                </a:solidFill>
                <a:latin typeface="Wingdings"/>
              </a:rPr>
              <a:t></a:t>
            </a:r>
            <a:endParaRPr lang="fr-FR" sz="700" b="0" i="0" u="none" strike="noStrike" baseline="0">
              <a:solidFill>
                <a:srgbClr val="000000"/>
              </a:solidFill>
              <a:latin typeface="Arial"/>
              <a:cs typeface="Arial"/>
            </a:endParaRPr>
          </a:p>
          <a:p>
            <a:pPr algn="ctr" rtl="0">
              <a:defRPr sz="1000"/>
            </a:pPr>
            <a:r>
              <a:rPr lang="fr-FR" sz="7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conservation :</a:t>
            </a:r>
            <a:endParaRPr lang="fr-FR" sz="700" b="1" i="0" u="none" strike="noStrike" baseline="0">
              <a:solidFill>
                <a:srgbClr val="000000"/>
              </a:solidFill>
              <a:latin typeface="Arial"/>
              <a:cs typeface="Arial"/>
            </a:endParaRPr>
          </a:p>
          <a:p>
            <a:pPr algn="ctr" rtl="0">
              <a:defRPr sz="1000"/>
            </a:pPr>
            <a:r>
              <a:rPr lang="fr-FR" sz="7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Tableau glissant </a:t>
            </a:r>
          </a:p>
          <a:p>
            <a:pPr algn="ctr" rtl="0">
              <a:defRPr sz="1000"/>
            </a:pPr>
            <a:r>
              <a:rPr lang="fr-FR" sz="7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mis à jour</a:t>
            </a:r>
          </a:p>
          <a:p>
            <a:pPr algn="ctr" rtl="0">
              <a:defRPr sz="1000"/>
            </a:pPr>
            <a:r>
              <a:rPr lang="fr-FR" sz="7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cycliquement</a:t>
            </a:r>
          </a:p>
          <a:p>
            <a:pPr algn="ctr" rtl="0">
              <a:defRPr sz="1000"/>
            </a:pPr>
            <a:endParaRPr lang="fr-FR" sz="700" b="0" i="0" u="none" strike="noStrike" baseline="0">
              <a:solidFill>
                <a:srgbClr val="000000"/>
              </a:solidFill>
              <a:latin typeface="Arial"/>
              <a:cs typeface="Arial"/>
            </a:endParaRPr>
          </a:p>
          <a:p>
            <a:pPr algn="ctr" rtl="0">
              <a:defRPr sz="1000"/>
            </a:pPr>
            <a:endParaRPr lang="fr-FR" sz="700" b="0" i="0" u="none" strike="noStrike" baseline="0">
              <a:solidFill>
                <a:srgbClr val="000000"/>
              </a:solidFill>
              <a:latin typeface="Arial"/>
              <a:cs typeface="Arial"/>
            </a:endParaRPr>
          </a:p>
          <a:p>
            <a:pPr algn="ctr" rtl="0">
              <a:defRPr sz="1000"/>
            </a:pPr>
            <a:r>
              <a:rPr lang="fr-FR" sz="700" b="0" i="0" u="none" strike="noStrike" baseline="0">
                <a:solidFill>
                  <a:srgbClr val="000000"/>
                </a:solidFill>
                <a:latin typeface="Wingdings"/>
              </a:rPr>
              <a:t></a:t>
            </a:r>
            <a:endParaRPr lang="fr-FR" sz="700" b="0" i="0" u="none" strike="noStrike" baseline="0">
              <a:solidFill>
                <a:srgbClr val="000000"/>
              </a:solidFill>
              <a:latin typeface="Arial"/>
              <a:cs typeface="Arial"/>
            </a:endParaRPr>
          </a:p>
          <a:p>
            <a:pPr algn="ctr" rtl="0">
              <a:defRPr sz="1000"/>
            </a:pPr>
            <a:r>
              <a:rPr lang="fr-FR" sz="7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archivage :</a:t>
            </a:r>
          </a:p>
          <a:p>
            <a:pPr algn="ctr" rtl="0">
              <a:defRPr sz="1000"/>
            </a:pPr>
            <a:r>
              <a:rPr lang="fr-FR" sz="7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Non</a:t>
            </a:r>
            <a:endParaRPr lang="fr-FR" sz="800" b="0" i="0" u="none" strike="noStrike" baseline="0">
              <a:solidFill>
                <a:srgbClr val="000000"/>
              </a:solidFill>
              <a:latin typeface="Arial"/>
              <a:cs typeface="Arial"/>
            </a:endParaRPr>
          </a:p>
          <a:p>
            <a:pPr algn="ctr" rtl="0">
              <a:defRPr sz="1000"/>
            </a:pPr>
            <a:endParaRPr lang="fr-FR" sz="800" b="0" i="0" u="none" strike="noStrike" baseline="0">
              <a:solidFill>
                <a:srgbClr val="000000"/>
              </a:solidFill>
              <a:latin typeface="Arial"/>
              <a:cs typeface="Arial"/>
            </a:endParaRPr>
          </a:p>
        </xdr:txBody>
      </xdr:sp>
      <xdr:pic>
        <xdr:nvPicPr>
          <xdr:cNvPr id="10" name="Picture 36"/>
          <xdr:cNvPicPr>
            <a:picLocks noChangeAspect="1" noChangeArrowheads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923" y="96"/>
            <a:ext cx="70" cy="3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</xdr:grp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180975</xdr:colOff>
          <xdr:row>0</xdr:row>
          <xdr:rowOff>180975</xdr:rowOff>
        </xdr:from>
        <xdr:to>
          <xdr:col>32</xdr:col>
          <xdr:colOff>152400</xdr:colOff>
          <xdr:row>0</xdr:row>
          <xdr:rowOff>523875</xdr:rowOff>
        </xdr:to>
        <xdr:sp macro="" textlink="">
          <xdr:nvSpPr>
            <xdr:cNvPr id="14337" name="Bouton" hidden="1">
              <a:extLst>
                <a:ext uri="{63B3BB69-23CF-44E3-9099-C40C66FF867C}">
                  <a14:compatExt spid="_x0000_s143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123825</xdr:colOff>
      <xdr:row>48</xdr:row>
      <xdr:rowOff>0</xdr:rowOff>
    </xdr:from>
    <xdr:to>
      <xdr:col>1</xdr:col>
      <xdr:colOff>419100</xdr:colOff>
      <xdr:row>48</xdr:row>
      <xdr:rowOff>314325</xdr:rowOff>
    </xdr:to>
    <xdr:sp macro="" textlink="">
      <xdr:nvSpPr>
        <xdr:cNvPr id="2" name="Rectangle 3"/>
        <xdr:cNvSpPr>
          <a:spLocks noChangeArrowheads="1"/>
        </xdr:cNvSpPr>
      </xdr:nvSpPr>
      <xdr:spPr bwMode="auto">
        <a:xfrm>
          <a:off x="1647825" y="8782050"/>
          <a:ext cx="295275" cy="123825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657225</xdr:colOff>
      <xdr:row>48</xdr:row>
      <xdr:rowOff>171450</xdr:rowOff>
    </xdr:from>
    <xdr:to>
      <xdr:col>1</xdr:col>
      <xdr:colOff>485775</xdr:colOff>
      <xdr:row>48</xdr:row>
      <xdr:rowOff>171450</xdr:rowOff>
    </xdr:to>
    <xdr:sp macro="" textlink="">
      <xdr:nvSpPr>
        <xdr:cNvPr id="3" name="Line 5"/>
        <xdr:cNvSpPr>
          <a:spLocks noChangeShapeType="1"/>
        </xdr:cNvSpPr>
      </xdr:nvSpPr>
      <xdr:spPr bwMode="auto">
        <a:xfrm>
          <a:off x="2009775" y="8905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48</xdr:row>
      <xdr:rowOff>0</xdr:rowOff>
    </xdr:from>
    <xdr:to>
      <xdr:col>25</xdr:col>
      <xdr:colOff>180975</xdr:colOff>
      <xdr:row>49</xdr:row>
      <xdr:rowOff>0</xdr:rowOff>
    </xdr:to>
    <xdr:sp macro="" textlink="">
      <xdr:nvSpPr>
        <xdr:cNvPr id="4" name="Rectangle 11"/>
        <xdr:cNvSpPr>
          <a:spLocks noChangeArrowheads="1"/>
        </xdr:cNvSpPr>
      </xdr:nvSpPr>
      <xdr:spPr bwMode="auto">
        <a:xfrm>
          <a:off x="2009775" y="8782050"/>
          <a:ext cx="6467475" cy="123825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0</xdr:colOff>
      <xdr:row>0</xdr:row>
      <xdr:rowOff>676275</xdr:rowOff>
    </xdr:to>
    <xdr:sp macro="" textlink="">
      <xdr:nvSpPr>
        <xdr:cNvPr id="5" name="Line 28"/>
        <xdr:cNvSpPr>
          <a:spLocks noChangeShapeType="1"/>
        </xdr:cNvSpPr>
      </xdr:nvSpPr>
      <xdr:spPr bwMode="auto">
        <a:xfrm>
          <a:off x="1524000" y="0"/>
          <a:ext cx="0" cy="676275"/>
        </a:xfrm>
        <a:prstGeom prst="line">
          <a:avLst/>
        </a:prstGeom>
        <a:noFill/>
        <a:ln w="381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255270</xdr:colOff>
      <xdr:row>0</xdr:row>
      <xdr:rowOff>219075</xdr:rowOff>
    </xdr:from>
    <xdr:to>
      <xdr:col>27</xdr:col>
      <xdr:colOff>245745</xdr:colOff>
      <xdr:row>0</xdr:row>
      <xdr:rowOff>533400</xdr:rowOff>
    </xdr:to>
    <xdr:sp macro="" textlink="">
      <xdr:nvSpPr>
        <xdr:cNvPr id="6" name="Text Box 29"/>
        <xdr:cNvSpPr txBox="1">
          <a:spLocks noChangeArrowheads="1"/>
        </xdr:cNvSpPr>
      </xdr:nvSpPr>
      <xdr:spPr bwMode="auto">
        <a:xfrm>
          <a:off x="1779270" y="219075"/>
          <a:ext cx="7334250" cy="314325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fr-FR" sz="1500" b="1" i="0" u="none" strike="noStrike" baseline="0">
              <a:solidFill>
                <a:srgbClr val="000000"/>
              </a:solidFill>
              <a:latin typeface="Arial"/>
              <a:cs typeface="Arial"/>
            </a:rPr>
            <a:t>TABLEAU DE PRESENCE : PREVISIONS ET SUIVI</a:t>
          </a:r>
          <a:endParaRPr lang="fr-FR" sz="1200" b="0" i="0" u="none" strike="noStrike" baseline="0">
            <a:solidFill>
              <a:srgbClr val="000000"/>
            </a:solidFill>
            <a:latin typeface="Times"/>
            <a:cs typeface="Times"/>
          </a:endParaRPr>
        </a:p>
        <a:p>
          <a:pPr algn="l" rtl="0">
            <a:defRPr sz="1000"/>
          </a:pPr>
          <a:endParaRPr lang="fr-FR" sz="1200" b="0" i="0" u="none" strike="noStrike" baseline="0">
            <a:solidFill>
              <a:srgbClr val="000000"/>
            </a:solidFill>
            <a:latin typeface="Times"/>
            <a:cs typeface="Times"/>
          </a:endParaRPr>
        </a:p>
      </xdr:txBody>
    </xdr:sp>
    <xdr:clientData/>
  </xdr:twoCellAnchor>
  <xdr:twoCellAnchor>
    <xdr:from>
      <xdr:col>34</xdr:col>
      <xdr:colOff>66675</xdr:colOff>
      <xdr:row>2</xdr:row>
      <xdr:rowOff>0</xdr:rowOff>
    </xdr:from>
    <xdr:to>
      <xdr:col>38</xdr:col>
      <xdr:colOff>152400</xdr:colOff>
      <xdr:row>46</xdr:row>
      <xdr:rowOff>295275</xdr:rowOff>
    </xdr:to>
    <xdr:grpSp>
      <xdr:nvGrpSpPr>
        <xdr:cNvPr id="8" name="Group 37"/>
        <xdr:cNvGrpSpPr>
          <a:grpSpLocks/>
        </xdr:cNvGrpSpPr>
      </xdr:nvGrpSpPr>
      <xdr:grpSpPr bwMode="auto">
        <a:xfrm>
          <a:off x="11553825" y="971550"/>
          <a:ext cx="828675" cy="7762875"/>
          <a:chOff x="915" y="84"/>
          <a:chExt cx="87" cy="607"/>
        </a:xfrm>
      </xdr:grpSpPr>
      <xdr:sp macro="" textlink="">
        <xdr:nvSpPr>
          <xdr:cNvPr id="9" name="Rectangle 35"/>
          <xdr:cNvSpPr>
            <a:spLocks noChangeArrowheads="1"/>
          </xdr:cNvSpPr>
        </xdr:nvSpPr>
        <xdr:spPr bwMode="auto">
          <a:xfrm>
            <a:off x="915" y="84"/>
            <a:ext cx="87" cy="607"/>
          </a:xfrm>
          <a:prstGeom prst="rect">
            <a:avLst/>
          </a:prstGeom>
          <a:noFill/>
          <a:ln w="6350">
            <a:solidFill>
              <a:srgbClr val="000000"/>
            </a:solidFill>
            <a:miter lim="800000"/>
            <a:headEnd/>
            <a:tailEnd/>
          </a:ln>
          <a:effectLst/>
        </xdr:spPr>
        <xdr:txBody>
          <a:bodyPr vertOverflow="clip" wrap="square" lIns="12700" tIns="12700" rIns="12700" bIns="12700" anchor="t" upright="1"/>
          <a:lstStyle/>
          <a:p>
            <a:pPr algn="ctr" rtl="0">
              <a:defRPr sz="1000"/>
            </a:pPr>
            <a:endParaRPr lang="fr-FR" sz="800" b="0" i="0" u="none" strike="noStrike" baseline="0">
              <a:solidFill>
                <a:srgbClr val="000000"/>
              </a:solidFill>
              <a:latin typeface="Arial"/>
              <a:cs typeface="Arial"/>
            </a:endParaRPr>
          </a:p>
          <a:p>
            <a:pPr algn="ctr" rtl="0">
              <a:defRPr sz="1000"/>
            </a:pPr>
            <a:endParaRPr lang="fr-FR" sz="800" b="0" i="0" u="none" strike="noStrike" baseline="0">
              <a:solidFill>
                <a:srgbClr val="000000"/>
              </a:solidFill>
              <a:latin typeface="Arial"/>
              <a:cs typeface="Arial"/>
            </a:endParaRPr>
          </a:p>
          <a:p>
            <a:pPr algn="ctr" rtl="0">
              <a:defRPr sz="1000"/>
            </a:pPr>
            <a:endParaRPr lang="fr-FR" sz="800" b="0" i="0" u="none" strike="noStrike" baseline="0">
              <a:solidFill>
                <a:srgbClr val="000000"/>
              </a:solidFill>
              <a:latin typeface="Arial"/>
              <a:cs typeface="Arial"/>
            </a:endParaRPr>
          </a:p>
          <a:p>
            <a:pPr algn="ctr" rtl="0">
              <a:defRPr sz="1000"/>
            </a:pPr>
            <a:endParaRPr lang="fr-FR" sz="800" b="0" i="0" u="none" strike="noStrike" baseline="0">
              <a:solidFill>
                <a:srgbClr val="000000"/>
              </a:solidFill>
              <a:latin typeface="Arial"/>
              <a:cs typeface="Arial"/>
            </a:endParaRPr>
          </a:p>
          <a:p>
            <a:pPr algn="ctr" rtl="0">
              <a:defRPr sz="1000"/>
            </a:pPr>
            <a:endParaRPr lang="fr-FR" sz="800" b="0" i="0" u="none" strike="noStrike" baseline="0">
              <a:solidFill>
                <a:srgbClr val="000000"/>
              </a:solidFill>
              <a:latin typeface="Arial"/>
              <a:cs typeface="Arial"/>
            </a:endParaRPr>
          </a:p>
          <a:p>
            <a:pPr algn="ctr" rtl="0">
              <a:defRPr sz="1000"/>
            </a:pPr>
            <a:endParaRPr lang="fr-FR" sz="800" b="0" i="0" u="none" strike="noStrike" baseline="0">
              <a:solidFill>
                <a:srgbClr val="000000"/>
              </a:solidFill>
              <a:latin typeface="Arial"/>
              <a:cs typeface="Arial"/>
            </a:endParaRPr>
          </a:p>
          <a:p>
            <a:pPr algn="ctr" rtl="0">
              <a:defRPr sz="1000"/>
            </a:pPr>
            <a:r>
              <a:rPr lang="fr-FR" sz="7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Règles</a:t>
            </a:r>
          </a:p>
          <a:p>
            <a:pPr algn="ctr" rtl="0">
              <a:defRPr sz="1000"/>
            </a:pPr>
            <a:r>
              <a:rPr lang="fr-FR" sz="7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d’usage</a:t>
            </a:r>
          </a:p>
          <a:p>
            <a:pPr algn="ctr" rtl="0">
              <a:defRPr sz="1000"/>
            </a:pPr>
            <a:r>
              <a:rPr lang="fr-FR" sz="7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du document</a:t>
            </a:r>
          </a:p>
          <a:p>
            <a:pPr algn="ctr" rtl="0">
              <a:defRPr sz="1000"/>
            </a:pPr>
            <a:endParaRPr lang="fr-FR" sz="700" b="1" i="0" u="none" strike="noStrike" baseline="0">
              <a:solidFill>
                <a:srgbClr val="000000"/>
              </a:solidFill>
              <a:latin typeface="Arial"/>
              <a:cs typeface="Arial"/>
            </a:endParaRPr>
          </a:p>
          <a:p>
            <a:pPr algn="ctr" rtl="0">
              <a:defRPr sz="1000"/>
            </a:pPr>
            <a:endParaRPr lang="fr-FR" sz="700" b="1" i="0" u="none" strike="noStrike" baseline="0">
              <a:solidFill>
                <a:srgbClr val="000000"/>
              </a:solidFill>
              <a:latin typeface="Arial"/>
              <a:cs typeface="Arial"/>
            </a:endParaRPr>
          </a:p>
          <a:p>
            <a:pPr algn="ctr" rtl="0">
              <a:defRPr sz="1000"/>
            </a:pPr>
            <a:endParaRPr lang="fr-FR" sz="700" b="1" i="0" u="none" strike="noStrike" baseline="0">
              <a:solidFill>
                <a:srgbClr val="000000"/>
              </a:solidFill>
              <a:latin typeface="Arial"/>
              <a:cs typeface="Arial"/>
            </a:endParaRPr>
          </a:p>
          <a:p>
            <a:pPr algn="ctr" rtl="0">
              <a:defRPr sz="1000"/>
            </a:pPr>
            <a:r>
              <a:rPr lang="fr-FR" sz="700" b="0" i="0" u="none" strike="noStrike" baseline="0">
                <a:solidFill>
                  <a:srgbClr val="000000"/>
                </a:solidFill>
                <a:latin typeface="Wingdings"/>
              </a:rPr>
              <a:t></a:t>
            </a:r>
            <a:endParaRPr lang="fr-FR" sz="700" b="0" i="0" u="none" strike="noStrike" baseline="0">
              <a:solidFill>
                <a:srgbClr val="000000"/>
              </a:solidFill>
              <a:latin typeface="Arial"/>
              <a:cs typeface="Arial"/>
            </a:endParaRPr>
          </a:p>
          <a:p>
            <a:pPr algn="ctr" rtl="0">
              <a:defRPr sz="1000"/>
            </a:pPr>
            <a:r>
              <a:rPr lang="fr-FR" sz="7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émetteur :</a:t>
            </a:r>
            <a:endParaRPr lang="fr-FR" sz="700" b="1" i="0" u="none" strike="noStrike" baseline="0">
              <a:solidFill>
                <a:srgbClr val="000000"/>
              </a:solidFill>
              <a:latin typeface="Arial"/>
              <a:cs typeface="Arial"/>
            </a:endParaRPr>
          </a:p>
          <a:p>
            <a:pPr algn="ctr" rtl="0">
              <a:defRPr sz="1000"/>
            </a:pPr>
            <a:r>
              <a:rPr lang="fr-FR" sz="7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Hiérarchique</a:t>
            </a:r>
          </a:p>
          <a:p>
            <a:pPr algn="ctr" rtl="0">
              <a:defRPr sz="1000"/>
            </a:pPr>
            <a:r>
              <a:rPr lang="fr-FR" sz="7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direct</a:t>
            </a:r>
          </a:p>
          <a:p>
            <a:pPr algn="ctr" rtl="0">
              <a:defRPr sz="1000"/>
            </a:pPr>
            <a:endParaRPr lang="fr-FR" sz="700" b="0" i="0" u="none" strike="noStrike" baseline="0">
              <a:solidFill>
                <a:srgbClr val="000000"/>
              </a:solidFill>
              <a:latin typeface="Arial"/>
              <a:cs typeface="Arial"/>
            </a:endParaRPr>
          </a:p>
          <a:p>
            <a:pPr algn="ctr" rtl="0">
              <a:defRPr sz="1000"/>
            </a:pPr>
            <a:endParaRPr lang="fr-FR" sz="700" b="0" i="0" u="none" strike="noStrike" baseline="0">
              <a:solidFill>
                <a:srgbClr val="000000"/>
              </a:solidFill>
              <a:latin typeface="Arial"/>
              <a:cs typeface="Arial"/>
            </a:endParaRPr>
          </a:p>
          <a:p>
            <a:pPr algn="ctr" rtl="0">
              <a:defRPr sz="1000"/>
            </a:pPr>
            <a:r>
              <a:rPr lang="fr-FR" sz="700" b="0" i="0" u="none" strike="noStrike" baseline="0">
                <a:solidFill>
                  <a:srgbClr val="000000"/>
                </a:solidFill>
                <a:latin typeface="Wingdings"/>
              </a:rPr>
              <a:t></a:t>
            </a:r>
            <a:endParaRPr lang="fr-FR" sz="700" b="0" i="0" u="none" strike="noStrike" baseline="0">
              <a:solidFill>
                <a:srgbClr val="000000"/>
              </a:solidFill>
              <a:latin typeface="Arial"/>
              <a:cs typeface="Arial"/>
            </a:endParaRPr>
          </a:p>
          <a:p>
            <a:pPr algn="ctr" rtl="0">
              <a:defRPr sz="1000"/>
            </a:pPr>
            <a:r>
              <a:rPr lang="fr-FR" sz="7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destinataires :</a:t>
            </a:r>
            <a:endParaRPr lang="fr-FR" sz="700" b="1" i="0" u="none" strike="noStrike" baseline="0">
              <a:solidFill>
                <a:srgbClr val="000000"/>
              </a:solidFill>
              <a:latin typeface="Arial"/>
              <a:cs typeface="Arial"/>
            </a:endParaRPr>
          </a:p>
          <a:p>
            <a:pPr algn="ctr" rtl="0">
              <a:defRPr sz="1000"/>
            </a:pPr>
            <a:r>
              <a:rPr lang="fr-FR" sz="7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Affichage</a:t>
            </a:r>
          </a:p>
          <a:p>
            <a:pPr algn="ctr" rtl="0">
              <a:defRPr sz="1000"/>
            </a:pPr>
            <a:r>
              <a:rPr lang="fr-FR" sz="7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dans l'unité</a:t>
            </a:r>
          </a:p>
          <a:p>
            <a:pPr algn="ctr" rtl="0">
              <a:defRPr sz="1000"/>
            </a:pPr>
            <a:endParaRPr lang="fr-FR" sz="700" b="0" i="0" u="none" strike="noStrike" baseline="0">
              <a:solidFill>
                <a:srgbClr val="000000"/>
              </a:solidFill>
              <a:latin typeface="Arial"/>
              <a:cs typeface="Arial"/>
            </a:endParaRPr>
          </a:p>
          <a:p>
            <a:pPr algn="ctr" rtl="0">
              <a:defRPr sz="1000"/>
            </a:pPr>
            <a:endParaRPr lang="fr-FR" sz="700" b="0" i="0" u="none" strike="noStrike" baseline="0">
              <a:solidFill>
                <a:srgbClr val="000000"/>
              </a:solidFill>
              <a:latin typeface="Arial"/>
              <a:cs typeface="Arial"/>
            </a:endParaRPr>
          </a:p>
          <a:p>
            <a:pPr algn="ctr" rtl="0">
              <a:defRPr sz="1000"/>
            </a:pPr>
            <a:r>
              <a:rPr lang="fr-FR" sz="700" b="0" i="0" u="none" strike="noStrike" baseline="0">
                <a:solidFill>
                  <a:srgbClr val="000000"/>
                </a:solidFill>
                <a:latin typeface="Wingdings"/>
              </a:rPr>
              <a:t></a:t>
            </a:r>
            <a:endParaRPr lang="fr-FR" sz="700" b="0" i="0" u="none" strike="noStrike" baseline="0">
              <a:solidFill>
                <a:srgbClr val="000000"/>
              </a:solidFill>
              <a:latin typeface="Arial"/>
              <a:cs typeface="Arial"/>
            </a:endParaRPr>
          </a:p>
          <a:p>
            <a:pPr algn="ctr" rtl="0">
              <a:defRPr sz="1000"/>
            </a:pPr>
            <a:r>
              <a:rPr lang="fr-FR" sz="7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modifications :</a:t>
            </a:r>
            <a:endParaRPr lang="fr-FR" sz="700" b="1" i="0" u="none" strike="noStrike" baseline="0">
              <a:solidFill>
                <a:srgbClr val="000000"/>
              </a:solidFill>
              <a:latin typeface="Arial"/>
              <a:cs typeface="Arial"/>
            </a:endParaRPr>
          </a:p>
          <a:p>
            <a:pPr algn="ctr" rtl="0">
              <a:defRPr sz="1000"/>
            </a:pPr>
            <a:r>
              <a:rPr lang="fr-FR" sz="7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Toute suppression </a:t>
            </a:r>
          </a:p>
          <a:p>
            <a:pPr algn="ctr" rtl="0">
              <a:defRPr sz="1000"/>
            </a:pPr>
            <a:r>
              <a:rPr lang="fr-FR" sz="7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ou ajout </a:t>
            </a:r>
          </a:p>
          <a:p>
            <a:pPr algn="ctr" rtl="0">
              <a:defRPr sz="1000"/>
            </a:pPr>
            <a:r>
              <a:rPr lang="fr-FR" sz="7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de rubrique</a:t>
            </a:r>
          </a:p>
          <a:p>
            <a:pPr algn="ctr" rtl="0">
              <a:defRPr sz="1000"/>
            </a:pPr>
            <a:r>
              <a:rPr lang="fr-FR" sz="7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sur</a:t>
            </a:r>
          </a:p>
          <a:p>
            <a:pPr algn="ctr" rtl="0">
              <a:defRPr sz="1000"/>
            </a:pPr>
            <a:r>
              <a:rPr lang="fr-FR" sz="7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le présent document </a:t>
            </a:r>
          </a:p>
          <a:p>
            <a:pPr algn="ctr" rtl="0">
              <a:defRPr sz="1000"/>
            </a:pPr>
            <a:r>
              <a:rPr lang="fr-FR" sz="7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est interdite.</a:t>
            </a:r>
          </a:p>
          <a:p>
            <a:pPr algn="ctr" rtl="0">
              <a:defRPr sz="1000"/>
            </a:pPr>
            <a:endParaRPr lang="fr-FR" sz="700" b="0" i="0" u="none" strike="noStrike" baseline="0">
              <a:solidFill>
                <a:srgbClr val="000000"/>
              </a:solidFill>
              <a:latin typeface="Arial"/>
              <a:cs typeface="Arial"/>
            </a:endParaRPr>
          </a:p>
          <a:p>
            <a:pPr algn="ctr" rtl="0">
              <a:defRPr sz="1000"/>
            </a:pPr>
            <a:endParaRPr lang="fr-FR" sz="700" b="0" i="0" u="none" strike="noStrike" baseline="0">
              <a:solidFill>
                <a:srgbClr val="000000"/>
              </a:solidFill>
              <a:latin typeface="Arial"/>
              <a:cs typeface="Arial"/>
            </a:endParaRPr>
          </a:p>
          <a:p>
            <a:pPr algn="ctr" rtl="0">
              <a:defRPr sz="1000"/>
            </a:pPr>
            <a:r>
              <a:rPr lang="fr-FR" sz="700" b="0" i="0" u="none" strike="noStrike" baseline="0">
                <a:solidFill>
                  <a:srgbClr val="000000"/>
                </a:solidFill>
                <a:latin typeface="Wingdings"/>
              </a:rPr>
              <a:t></a:t>
            </a:r>
            <a:endParaRPr lang="fr-FR" sz="700" b="0" i="0" u="none" strike="noStrike" baseline="0">
              <a:solidFill>
                <a:srgbClr val="000000"/>
              </a:solidFill>
              <a:latin typeface="Arial"/>
              <a:cs typeface="Arial"/>
            </a:endParaRPr>
          </a:p>
          <a:p>
            <a:pPr algn="ctr" rtl="0">
              <a:defRPr sz="1000"/>
            </a:pPr>
            <a:r>
              <a:rPr lang="fr-FR" sz="7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conservation :</a:t>
            </a:r>
            <a:endParaRPr lang="fr-FR" sz="700" b="1" i="0" u="none" strike="noStrike" baseline="0">
              <a:solidFill>
                <a:srgbClr val="000000"/>
              </a:solidFill>
              <a:latin typeface="Arial"/>
              <a:cs typeface="Arial"/>
            </a:endParaRPr>
          </a:p>
          <a:p>
            <a:pPr algn="ctr" rtl="0">
              <a:defRPr sz="1000"/>
            </a:pPr>
            <a:r>
              <a:rPr lang="fr-FR" sz="7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Tableau glissant </a:t>
            </a:r>
          </a:p>
          <a:p>
            <a:pPr algn="ctr" rtl="0">
              <a:defRPr sz="1000"/>
            </a:pPr>
            <a:r>
              <a:rPr lang="fr-FR" sz="7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mis à jour</a:t>
            </a:r>
          </a:p>
          <a:p>
            <a:pPr algn="ctr" rtl="0">
              <a:defRPr sz="1000"/>
            </a:pPr>
            <a:r>
              <a:rPr lang="fr-FR" sz="7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cycliquement</a:t>
            </a:r>
          </a:p>
          <a:p>
            <a:pPr algn="ctr" rtl="0">
              <a:defRPr sz="1000"/>
            </a:pPr>
            <a:endParaRPr lang="fr-FR" sz="700" b="0" i="0" u="none" strike="noStrike" baseline="0">
              <a:solidFill>
                <a:srgbClr val="000000"/>
              </a:solidFill>
              <a:latin typeface="Arial"/>
              <a:cs typeface="Arial"/>
            </a:endParaRPr>
          </a:p>
          <a:p>
            <a:pPr algn="ctr" rtl="0">
              <a:defRPr sz="1000"/>
            </a:pPr>
            <a:endParaRPr lang="fr-FR" sz="700" b="0" i="0" u="none" strike="noStrike" baseline="0">
              <a:solidFill>
                <a:srgbClr val="000000"/>
              </a:solidFill>
              <a:latin typeface="Arial"/>
              <a:cs typeface="Arial"/>
            </a:endParaRPr>
          </a:p>
          <a:p>
            <a:pPr algn="ctr" rtl="0">
              <a:defRPr sz="1000"/>
            </a:pPr>
            <a:r>
              <a:rPr lang="fr-FR" sz="700" b="0" i="0" u="none" strike="noStrike" baseline="0">
                <a:solidFill>
                  <a:srgbClr val="000000"/>
                </a:solidFill>
                <a:latin typeface="Wingdings"/>
              </a:rPr>
              <a:t></a:t>
            </a:r>
            <a:endParaRPr lang="fr-FR" sz="700" b="0" i="0" u="none" strike="noStrike" baseline="0">
              <a:solidFill>
                <a:srgbClr val="000000"/>
              </a:solidFill>
              <a:latin typeface="Arial"/>
              <a:cs typeface="Arial"/>
            </a:endParaRPr>
          </a:p>
          <a:p>
            <a:pPr algn="ctr" rtl="0">
              <a:defRPr sz="1000"/>
            </a:pPr>
            <a:r>
              <a:rPr lang="fr-FR" sz="7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archivage :</a:t>
            </a:r>
          </a:p>
          <a:p>
            <a:pPr algn="ctr" rtl="0">
              <a:defRPr sz="1000"/>
            </a:pPr>
            <a:r>
              <a:rPr lang="fr-FR" sz="7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Non</a:t>
            </a:r>
            <a:endParaRPr lang="fr-FR" sz="800" b="0" i="0" u="none" strike="noStrike" baseline="0">
              <a:solidFill>
                <a:srgbClr val="000000"/>
              </a:solidFill>
              <a:latin typeface="Arial"/>
              <a:cs typeface="Arial"/>
            </a:endParaRPr>
          </a:p>
          <a:p>
            <a:pPr algn="ctr" rtl="0">
              <a:defRPr sz="1000"/>
            </a:pPr>
            <a:endParaRPr lang="fr-FR" sz="800" b="0" i="0" u="none" strike="noStrike" baseline="0">
              <a:solidFill>
                <a:srgbClr val="000000"/>
              </a:solidFill>
              <a:latin typeface="Arial"/>
              <a:cs typeface="Arial"/>
            </a:endParaRPr>
          </a:p>
        </xdr:txBody>
      </xdr:sp>
      <xdr:pic>
        <xdr:nvPicPr>
          <xdr:cNvPr id="10" name="Picture 36"/>
          <xdr:cNvPicPr>
            <a:picLocks noChangeAspect="1" noChangeArrowheads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923" y="96"/>
            <a:ext cx="70" cy="3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</xdr:grp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180975</xdr:colOff>
          <xdr:row>0</xdr:row>
          <xdr:rowOff>180975</xdr:rowOff>
        </xdr:from>
        <xdr:to>
          <xdr:col>32</xdr:col>
          <xdr:colOff>152400</xdr:colOff>
          <xdr:row>0</xdr:row>
          <xdr:rowOff>523875</xdr:rowOff>
        </xdr:to>
        <xdr:sp macro="" textlink="">
          <xdr:nvSpPr>
            <xdr:cNvPr id="15361" name="Bouton" hidden="1">
              <a:extLst>
                <a:ext uri="{63B3BB69-23CF-44E3-9099-C40C66FF867C}">
                  <a14:compatExt spid="_x0000_s1536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123825</xdr:colOff>
      <xdr:row>48</xdr:row>
      <xdr:rowOff>0</xdr:rowOff>
    </xdr:from>
    <xdr:to>
      <xdr:col>1</xdr:col>
      <xdr:colOff>419100</xdr:colOff>
      <xdr:row>48</xdr:row>
      <xdr:rowOff>314325</xdr:rowOff>
    </xdr:to>
    <xdr:sp macro="" textlink="">
      <xdr:nvSpPr>
        <xdr:cNvPr id="2" name="Rectangle 3"/>
        <xdr:cNvSpPr>
          <a:spLocks noChangeArrowheads="1"/>
        </xdr:cNvSpPr>
      </xdr:nvSpPr>
      <xdr:spPr bwMode="auto">
        <a:xfrm>
          <a:off x="1647825" y="8782050"/>
          <a:ext cx="295275" cy="123825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657225</xdr:colOff>
      <xdr:row>48</xdr:row>
      <xdr:rowOff>171450</xdr:rowOff>
    </xdr:from>
    <xdr:to>
      <xdr:col>1</xdr:col>
      <xdr:colOff>485775</xdr:colOff>
      <xdr:row>48</xdr:row>
      <xdr:rowOff>171450</xdr:rowOff>
    </xdr:to>
    <xdr:sp macro="" textlink="">
      <xdr:nvSpPr>
        <xdr:cNvPr id="3" name="Line 5"/>
        <xdr:cNvSpPr>
          <a:spLocks noChangeShapeType="1"/>
        </xdr:cNvSpPr>
      </xdr:nvSpPr>
      <xdr:spPr bwMode="auto">
        <a:xfrm>
          <a:off x="2009775" y="8905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48</xdr:row>
      <xdr:rowOff>0</xdr:rowOff>
    </xdr:from>
    <xdr:to>
      <xdr:col>25</xdr:col>
      <xdr:colOff>180975</xdr:colOff>
      <xdr:row>49</xdr:row>
      <xdr:rowOff>0</xdr:rowOff>
    </xdr:to>
    <xdr:sp macro="" textlink="">
      <xdr:nvSpPr>
        <xdr:cNvPr id="4" name="Rectangle 11"/>
        <xdr:cNvSpPr>
          <a:spLocks noChangeArrowheads="1"/>
        </xdr:cNvSpPr>
      </xdr:nvSpPr>
      <xdr:spPr bwMode="auto">
        <a:xfrm>
          <a:off x="2009775" y="8782050"/>
          <a:ext cx="6467475" cy="123825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0</xdr:colOff>
      <xdr:row>0</xdr:row>
      <xdr:rowOff>676275</xdr:rowOff>
    </xdr:to>
    <xdr:sp macro="" textlink="">
      <xdr:nvSpPr>
        <xdr:cNvPr id="5" name="Line 28"/>
        <xdr:cNvSpPr>
          <a:spLocks noChangeShapeType="1"/>
        </xdr:cNvSpPr>
      </xdr:nvSpPr>
      <xdr:spPr bwMode="auto">
        <a:xfrm>
          <a:off x="1524000" y="0"/>
          <a:ext cx="0" cy="676275"/>
        </a:xfrm>
        <a:prstGeom prst="line">
          <a:avLst/>
        </a:prstGeom>
        <a:noFill/>
        <a:ln w="381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255270</xdr:colOff>
      <xdr:row>0</xdr:row>
      <xdr:rowOff>219075</xdr:rowOff>
    </xdr:from>
    <xdr:to>
      <xdr:col>27</xdr:col>
      <xdr:colOff>245745</xdr:colOff>
      <xdr:row>0</xdr:row>
      <xdr:rowOff>533400</xdr:rowOff>
    </xdr:to>
    <xdr:sp macro="" textlink="">
      <xdr:nvSpPr>
        <xdr:cNvPr id="6" name="Text Box 29"/>
        <xdr:cNvSpPr txBox="1">
          <a:spLocks noChangeArrowheads="1"/>
        </xdr:cNvSpPr>
      </xdr:nvSpPr>
      <xdr:spPr bwMode="auto">
        <a:xfrm>
          <a:off x="1779270" y="219075"/>
          <a:ext cx="7334250" cy="314325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fr-FR" sz="1500" b="1" i="0" u="none" strike="noStrike" baseline="0">
              <a:solidFill>
                <a:srgbClr val="000000"/>
              </a:solidFill>
              <a:latin typeface="Arial"/>
              <a:cs typeface="Arial"/>
            </a:rPr>
            <a:t>TABLEAU DE PRESENCE : PREVISIONS ET SUIVI</a:t>
          </a:r>
          <a:endParaRPr lang="fr-FR" sz="1200" b="0" i="0" u="none" strike="noStrike" baseline="0">
            <a:solidFill>
              <a:srgbClr val="000000"/>
            </a:solidFill>
            <a:latin typeface="Times"/>
            <a:cs typeface="Times"/>
          </a:endParaRPr>
        </a:p>
        <a:p>
          <a:pPr algn="l" rtl="0">
            <a:defRPr sz="1000"/>
          </a:pPr>
          <a:endParaRPr lang="fr-FR" sz="1200" b="0" i="0" u="none" strike="noStrike" baseline="0">
            <a:solidFill>
              <a:srgbClr val="000000"/>
            </a:solidFill>
            <a:latin typeface="Times"/>
            <a:cs typeface="Times"/>
          </a:endParaRPr>
        </a:p>
      </xdr:txBody>
    </xdr:sp>
    <xdr:clientData/>
  </xdr:twoCellAnchor>
  <xdr:twoCellAnchor>
    <xdr:from>
      <xdr:col>34</xdr:col>
      <xdr:colOff>66675</xdr:colOff>
      <xdr:row>2</xdr:row>
      <xdr:rowOff>0</xdr:rowOff>
    </xdr:from>
    <xdr:to>
      <xdr:col>38</xdr:col>
      <xdr:colOff>152400</xdr:colOff>
      <xdr:row>46</xdr:row>
      <xdr:rowOff>295275</xdr:rowOff>
    </xdr:to>
    <xdr:grpSp>
      <xdr:nvGrpSpPr>
        <xdr:cNvPr id="8" name="Group 37"/>
        <xdr:cNvGrpSpPr>
          <a:grpSpLocks/>
        </xdr:cNvGrpSpPr>
      </xdr:nvGrpSpPr>
      <xdr:grpSpPr bwMode="auto">
        <a:xfrm>
          <a:off x="11553825" y="971550"/>
          <a:ext cx="828675" cy="7753350"/>
          <a:chOff x="915" y="84"/>
          <a:chExt cx="87" cy="607"/>
        </a:xfrm>
      </xdr:grpSpPr>
      <xdr:sp macro="" textlink="">
        <xdr:nvSpPr>
          <xdr:cNvPr id="9" name="Rectangle 35"/>
          <xdr:cNvSpPr>
            <a:spLocks noChangeArrowheads="1"/>
          </xdr:cNvSpPr>
        </xdr:nvSpPr>
        <xdr:spPr bwMode="auto">
          <a:xfrm>
            <a:off x="915" y="84"/>
            <a:ext cx="87" cy="607"/>
          </a:xfrm>
          <a:prstGeom prst="rect">
            <a:avLst/>
          </a:prstGeom>
          <a:noFill/>
          <a:ln w="6350">
            <a:solidFill>
              <a:srgbClr val="000000"/>
            </a:solidFill>
            <a:miter lim="800000"/>
            <a:headEnd/>
            <a:tailEnd/>
          </a:ln>
          <a:effectLst/>
        </xdr:spPr>
        <xdr:txBody>
          <a:bodyPr vertOverflow="clip" wrap="square" lIns="12700" tIns="12700" rIns="12700" bIns="12700" anchor="t" upright="1"/>
          <a:lstStyle/>
          <a:p>
            <a:pPr algn="ctr" rtl="0">
              <a:defRPr sz="1000"/>
            </a:pPr>
            <a:endParaRPr lang="fr-FR" sz="800" b="0" i="0" u="none" strike="noStrike" baseline="0">
              <a:solidFill>
                <a:srgbClr val="000000"/>
              </a:solidFill>
              <a:latin typeface="Arial"/>
              <a:cs typeface="Arial"/>
            </a:endParaRPr>
          </a:p>
          <a:p>
            <a:pPr algn="ctr" rtl="0">
              <a:defRPr sz="1000"/>
            </a:pPr>
            <a:endParaRPr lang="fr-FR" sz="800" b="0" i="0" u="none" strike="noStrike" baseline="0">
              <a:solidFill>
                <a:srgbClr val="000000"/>
              </a:solidFill>
              <a:latin typeface="Arial"/>
              <a:cs typeface="Arial"/>
            </a:endParaRPr>
          </a:p>
          <a:p>
            <a:pPr algn="ctr" rtl="0">
              <a:defRPr sz="1000"/>
            </a:pPr>
            <a:endParaRPr lang="fr-FR" sz="800" b="0" i="0" u="none" strike="noStrike" baseline="0">
              <a:solidFill>
                <a:srgbClr val="000000"/>
              </a:solidFill>
              <a:latin typeface="Arial"/>
              <a:cs typeface="Arial"/>
            </a:endParaRPr>
          </a:p>
          <a:p>
            <a:pPr algn="ctr" rtl="0">
              <a:defRPr sz="1000"/>
            </a:pPr>
            <a:endParaRPr lang="fr-FR" sz="800" b="0" i="0" u="none" strike="noStrike" baseline="0">
              <a:solidFill>
                <a:srgbClr val="000000"/>
              </a:solidFill>
              <a:latin typeface="Arial"/>
              <a:cs typeface="Arial"/>
            </a:endParaRPr>
          </a:p>
          <a:p>
            <a:pPr algn="ctr" rtl="0">
              <a:defRPr sz="1000"/>
            </a:pPr>
            <a:endParaRPr lang="fr-FR" sz="800" b="0" i="0" u="none" strike="noStrike" baseline="0">
              <a:solidFill>
                <a:srgbClr val="000000"/>
              </a:solidFill>
              <a:latin typeface="Arial"/>
              <a:cs typeface="Arial"/>
            </a:endParaRPr>
          </a:p>
          <a:p>
            <a:pPr algn="ctr" rtl="0">
              <a:defRPr sz="1000"/>
            </a:pPr>
            <a:endParaRPr lang="fr-FR" sz="800" b="0" i="0" u="none" strike="noStrike" baseline="0">
              <a:solidFill>
                <a:srgbClr val="000000"/>
              </a:solidFill>
              <a:latin typeface="Arial"/>
              <a:cs typeface="Arial"/>
            </a:endParaRPr>
          </a:p>
          <a:p>
            <a:pPr algn="ctr" rtl="0">
              <a:defRPr sz="1000"/>
            </a:pPr>
            <a:r>
              <a:rPr lang="fr-FR" sz="7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Règles</a:t>
            </a:r>
          </a:p>
          <a:p>
            <a:pPr algn="ctr" rtl="0">
              <a:defRPr sz="1000"/>
            </a:pPr>
            <a:r>
              <a:rPr lang="fr-FR" sz="7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d’usage</a:t>
            </a:r>
          </a:p>
          <a:p>
            <a:pPr algn="ctr" rtl="0">
              <a:defRPr sz="1000"/>
            </a:pPr>
            <a:r>
              <a:rPr lang="fr-FR" sz="7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du document</a:t>
            </a:r>
          </a:p>
          <a:p>
            <a:pPr algn="ctr" rtl="0">
              <a:defRPr sz="1000"/>
            </a:pPr>
            <a:endParaRPr lang="fr-FR" sz="700" b="1" i="0" u="none" strike="noStrike" baseline="0">
              <a:solidFill>
                <a:srgbClr val="000000"/>
              </a:solidFill>
              <a:latin typeface="Arial"/>
              <a:cs typeface="Arial"/>
            </a:endParaRPr>
          </a:p>
          <a:p>
            <a:pPr algn="ctr" rtl="0">
              <a:defRPr sz="1000"/>
            </a:pPr>
            <a:endParaRPr lang="fr-FR" sz="700" b="1" i="0" u="none" strike="noStrike" baseline="0">
              <a:solidFill>
                <a:srgbClr val="000000"/>
              </a:solidFill>
              <a:latin typeface="Arial"/>
              <a:cs typeface="Arial"/>
            </a:endParaRPr>
          </a:p>
          <a:p>
            <a:pPr algn="ctr" rtl="0">
              <a:defRPr sz="1000"/>
            </a:pPr>
            <a:endParaRPr lang="fr-FR" sz="700" b="1" i="0" u="none" strike="noStrike" baseline="0">
              <a:solidFill>
                <a:srgbClr val="000000"/>
              </a:solidFill>
              <a:latin typeface="Arial"/>
              <a:cs typeface="Arial"/>
            </a:endParaRPr>
          </a:p>
          <a:p>
            <a:pPr algn="ctr" rtl="0">
              <a:defRPr sz="1000"/>
            </a:pPr>
            <a:r>
              <a:rPr lang="fr-FR" sz="700" b="0" i="0" u="none" strike="noStrike" baseline="0">
                <a:solidFill>
                  <a:srgbClr val="000000"/>
                </a:solidFill>
                <a:latin typeface="Wingdings"/>
              </a:rPr>
              <a:t></a:t>
            </a:r>
            <a:endParaRPr lang="fr-FR" sz="700" b="0" i="0" u="none" strike="noStrike" baseline="0">
              <a:solidFill>
                <a:srgbClr val="000000"/>
              </a:solidFill>
              <a:latin typeface="Arial"/>
              <a:cs typeface="Arial"/>
            </a:endParaRPr>
          </a:p>
          <a:p>
            <a:pPr algn="ctr" rtl="0">
              <a:defRPr sz="1000"/>
            </a:pPr>
            <a:r>
              <a:rPr lang="fr-FR" sz="7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émetteur :</a:t>
            </a:r>
            <a:endParaRPr lang="fr-FR" sz="700" b="1" i="0" u="none" strike="noStrike" baseline="0">
              <a:solidFill>
                <a:srgbClr val="000000"/>
              </a:solidFill>
              <a:latin typeface="Arial"/>
              <a:cs typeface="Arial"/>
            </a:endParaRPr>
          </a:p>
          <a:p>
            <a:pPr algn="ctr" rtl="0">
              <a:defRPr sz="1000"/>
            </a:pPr>
            <a:r>
              <a:rPr lang="fr-FR" sz="7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Hiérarchique</a:t>
            </a:r>
          </a:p>
          <a:p>
            <a:pPr algn="ctr" rtl="0">
              <a:defRPr sz="1000"/>
            </a:pPr>
            <a:r>
              <a:rPr lang="fr-FR" sz="7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direct</a:t>
            </a:r>
          </a:p>
          <a:p>
            <a:pPr algn="ctr" rtl="0">
              <a:defRPr sz="1000"/>
            </a:pPr>
            <a:endParaRPr lang="fr-FR" sz="700" b="0" i="0" u="none" strike="noStrike" baseline="0">
              <a:solidFill>
                <a:srgbClr val="000000"/>
              </a:solidFill>
              <a:latin typeface="Arial"/>
              <a:cs typeface="Arial"/>
            </a:endParaRPr>
          </a:p>
          <a:p>
            <a:pPr algn="ctr" rtl="0">
              <a:defRPr sz="1000"/>
            </a:pPr>
            <a:endParaRPr lang="fr-FR" sz="700" b="0" i="0" u="none" strike="noStrike" baseline="0">
              <a:solidFill>
                <a:srgbClr val="000000"/>
              </a:solidFill>
              <a:latin typeface="Arial"/>
              <a:cs typeface="Arial"/>
            </a:endParaRPr>
          </a:p>
          <a:p>
            <a:pPr algn="ctr" rtl="0">
              <a:defRPr sz="1000"/>
            </a:pPr>
            <a:r>
              <a:rPr lang="fr-FR" sz="700" b="0" i="0" u="none" strike="noStrike" baseline="0">
                <a:solidFill>
                  <a:srgbClr val="000000"/>
                </a:solidFill>
                <a:latin typeface="Wingdings"/>
              </a:rPr>
              <a:t></a:t>
            </a:r>
            <a:endParaRPr lang="fr-FR" sz="700" b="0" i="0" u="none" strike="noStrike" baseline="0">
              <a:solidFill>
                <a:srgbClr val="000000"/>
              </a:solidFill>
              <a:latin typeface="Arial"/>
              <a:cs typeface="Arial"/>
            </a:endParaRPr>
          </a:p>
          <a:p>
            <a:pPr algn="ctr" rtl="0">
              <a:defRPr sz="1000"/>
            </a:pPr>
            <a:r>
              <a:rPr lang="fr-FR" sz="7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destinataires :</a:t>
            </a:r>
            <a:endParaRPr lang="fr-FR" sz="700" b="1" i="0" u="none" strike="noStrike" baseline="0">
              <a:solidFill>
                <a:srgbClr val="000000"/>
              </a:solidFill>
              <a:latin typeface="Arial"/>
              <a:cs typeface="Arial"/>
            </a:endParaRPr>
          </a:p>
          <a:p>
            <a:pPr algn="ctr" rtl="0">
              <a:defRPr sz="1000"/>
            </a:pPr>
            <a:r>
              <a:rPr lang="fr-FR" sz="7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Affichage</a:t>
            </a:r>
          </a:p>
          <a:p>
            <a:pPr algn="ctr" rtl="0">
              <a:defRPr sz="1000"/>
            </a:pPr>
            <a:r>
              <a:rPr lang="fr-FR" sz="7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dans l'unité</a:t>
            </a:r>
          </a:p>
          <a:p>
            <a:pPr algn="ctr" rtl="0">
              <a:defRPr sz="1000"/>
            </a:pPr>
            <a:endParaRPr lang="fr-FR" sz="700" b="0" i="0" u="none" strike="noStrike" baseline="0">
              <a:solidFill>
                <a:srgbClr val="000000"/>
              </a:solidFill>
              <a:latin typeface="Arial"/>
              <a:cs typeface="Arial"/>
            </a:endParaRPr>
          </a:p>
          <a:p>
            <a:pPr algn="ctr" rtl="0">
              <a:defRPr sz="1000"/>
            </a:pPr>
            <a:endParaRPr lang="fr-FR" sz="700" b="0" i="0" u="none" strike="noStrike" baseline="0">
              <a:solidFill>
                <a:srgbClr val="000000"/>
              </a:solidFill>
              <a:latin typeface="Arial"/>
              <a:cs typeface="Arial"/>
            </a:endParaRPr>
          </a:p>
          <a:p>
            <a:pPr algn="ctr" rtl="0">
              <a:defRPr sz="1000"/>
            </a:pPr>
            <a:r>
              <a:rPr lang="fr-FR" sz="700" b="0" i="0" u="none" strike="noStrike" baseline="0">
                <a:solidFill>
                  <a:srgbClr val="000000"/>
                </a:solidFill>
                <a:latin typeface="Wingdings"/>
              </a:rPr>
              <a:t></a:t>
            </a:r>
            <a:endParaRPr lang="fr-FR" sz="700" b="0" i="0" u="none" strike="noStrike" baseline="0">
              <a:solidFill>
                <a:srgbClr val="000000"/>
              </a:solidFill>
              <a:latin typeface="Arial"/>
              <a:cs typeface="Arial"/>
            </a:endParaRPr>
          </a:p>
          <a:p>
            <a:pPr algn="ctr" rtl="0">
              <a:defRPr sz="1000"/>
            </a:pPr>
            <a:r>
              <a:rPr lang="fr-FR" sz="7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modifications :</a:t>
            </a:r>
            <a:endParaRPr lang="fr-FR" sz="700" b="1" i="0" u="none" strike="noStrike" baseline="0">
              <a:solidFill>
                <a:srgbClr val="000000"/>
              </a:solidFill>
              <a:latin typeface="Arial"/>
              <a:cs typeface="Arial"/>
            </a:endParaRPr>
          </a:p>
          <a:p>
            <a:pPr algn="ctr" rtl="0">
              <a:defRPr sz="1000"/>
            </a:pPr>
            <a:r>
              <a:rPr lang="fr-FR" sz="7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Toute suppression </a:t>
            </a:r>
          </a:p>
          <a:p>
            <a:pPr algn="ctr" rtl="0">
              <a:defRPr sz="1000"/>
            </a:pPr>
            <a:r>
              <a:rPr lang="fr-FR" sz="7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ou ajout </a:t>
            </a:r>
          </a:p>
          <a:p>
            <a:pPr algn="ctr" rtl="0">
              <a:defRPr sz="1000"/>
            </a:pPr>
            <a:r>
              <a:rPr lang="fr-FR" sz="7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de rubrique</a:t>
            </a:r>
          </a:p>
          <a:p>
            <a:pPr algn="ctr" rtl="0">
              <a:defRPr sz="1000"/>
            </a:pPr>
            <a:r>
              <a:rPr lang="fr-FR" sz="7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sur</a:t>
            </a:r>
          </a:p>
          <a:p>
            <a:pPr algn="ctr" rtl="0">
              <a:defRPr sz="1000"/>
            </a:pPr>
            <a:r>
              <a:rPr lang="fr-FR" sz="7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le présent document </a:t>
            </a:r>
          </a:p>
          <a:p>
            <a:pPr algn="ctr" rtl="0">
              <a:defRPr sz="1000"/>
            </a:pPr>
            <a:r>
              <a:rPr lang="fr-FR" sz="7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est interdite.</a:t>
            </a:r>
          </a:p>
          <a:p>
            <a:pPr algn="ctr" rtl="0">
              <a:defRPr sz="1000"/>
            </a:pPr>
            <a:endParaRPr lang="fr-FR" sz="700" b="0" i="0" u="none" strike="noStrike" baseline="0">
              <a:solidFill>
                <a:srgbClr val="000000"/>
              </a:solidFill>
              <a:latin typeface="Arial"/>
              <a:cs typeface="Arial"/>
            </a:endParaRPr>
          </a:p>
          <a:p>
            <a:pPr algn="ctr" rtl="0">
              <a:defRPr sz="1000"/>
            </a:pPr>
            <a:endParaRPr lang="fr-FR" sz="700" b="0" i="0" u="none" strike="noStrike" baseline="0">
              <a:solidFill>
                <a:srgbClr val="000000"/>
              </a:solidFill>
              <a:latin typeface="Arial"/>
              <a:cs typeface="Arial"/>
            </a:endParaRPr>
          </a:p>
          <a:p>
            <a:pPr algn="ctr" rtl="0">
              <a:defRPr sz="1000"/>
            </a:pPr>
            <a:r>
              <a:rPr lang="fr-FR" sz="700" b="0" i="0" u="none" strike="noStrike" baseline="0">
                <a:solidFill>
                  <a:srgbClr val="000000"/>
                </a:solidFill>
                <a:latin typeface="Wingdings"/>
              </a:rPr>
              <a:t></a:t>
            </a:r>
            <a:endParaRPr lang="fr-FR" sz="700" b="0" i="0" u="none" strike="noStrike" baseline="0">
              <a:solidFill>
                <a:srgbClr val="000000"/>
              </a:solidFill>
              <a:latin typeface="Arial"/>
              <a:cs typeface="Arial"/>
            </a:endParaRPr>
          </a:p>
          <a:p>
            <a:pPr algn="ctr" rtl="0">
              <a:defRPr sz="1000"/>
            </a:pPr>
            <a:r>
              <a:rPr lang="fr-FR" sz="7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conservation :</a:t>
            </a:r>
            <a:endParaRPr lang="fr-FR" sz="700" b="1" i="0" u="none" strike="noStrike" baseline="0">
              <a:solidFill>
                <a:srgbClr val="000000"/>
              </a:solidFill>
              <a:latin typeface="Arial"/>
              <a:cs typeface="Arial"/>
            </a:endParaRPr>
          </a:p>
          <a:p>
            <a:pPr algn="ctr" rtl="0">
              <a:defRPr sz="1000"/>
            </a:pPr>
            <a:r>
              <a:rPr lang="fr-FR" sz="7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Tableau glissant </a:t>
            </a:r>
          </a:p>
          <a:p>
            <a:pPr algn="ctr" rtl="0">
              <a:defRPr sz="1000"/>
            </a:pPr>
            <a:r>
              <a:rPr lang="fr-FR" sz="7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mis à jour</a:t>
            </a:r>
          </a:p>
          <a:p>
            <a:pPr algn="ctr" rtl="0">
              <a:defRPr sz="1000"/>
            </a:pPr>
            <a:r>
              <a:rPr lang="fr-FR" sz="7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cycliquement</a:t>
            </a:r>
          </a:p>
          <a:p>
            <a:pPr algn="ctr" rtl="0">
              <a:defRPr sz="1000"/>
            </a:pPr>
            <a:endParaRPr lang="fr-FR" sz="700" b="0" i="0" u="none" strike="noStrike" baseline="0">
              <a:solidFill>
                <a:srgbClr val="000000"/>
              </a:solidFill>
              <a:latin typeface="Arial"/>
              <a:cs typeface="Arial"/>
            </a:endParaRPr>
          </a:p>
          <a:p>
            <a:pPr algn="ctr" rtl="0">
              <a:defRPr sz="1000"/>
            </a:pPr>
            <a:endParaRPr lang="fr-FR" sz="700" b="0" i="0" u="none" strike="noStrike" baseline="0">
              <a:solidFill>
                <a:srgbClr val="000000"/>
              </a:solidFill>
              <a:latin typeface="Arial"/>
              <a:cs typeface="Arial"/>
            </a:endParaRPr>
          </a:p>
          <a:p>
            <a:pPr algn="ctr" rtl="0">
              <a:defRPr sz="1000"/>
            </a:pPr>
            <a:r>
              <a:rPr lang="fr-FR" sz="700" b="0" i="0" u="none" strike="noStrike" baseline="0">
                <a:solidFill>
                  <a:srgbClr val="000000"/>
                </a:solidFill>
                <a:latin typeface="Wingdings"/>
              </a:rPr>
              <a:t></a:t>
            </a:r>
            <a:endParaRPr lang="fr-FR" sz="700" b="0" i="0" u="none" strike="noStrike" baseline="0">
              <a:solidFill>
                <a:srgbClr val="000000"/>
              </a:solidFill>
              <a:latin typeface="Arial"/>
              <a:cs typeface="Arial"/>
            </a:endParaRPr>
          </a:p>
          <a:p>
            <a:pPr algn="ctr" rtl="0">
              <a:defRPr sz="1000"/>
            </a:pPr>
            <a:r>
              <a:rPr lang="fr-FR" sz="7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archivage :</a:t>
            </a:r>
          </a:p>
          <a:p>
            <a:pPr algn="ctr" rtl="0">
              <a:defRPr sz="1000"/>
            </a:pPr>
            <a:r>
              <a:rPr lang="fr-FR" sz="7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Non</a:t>
            </a:r>
            <a:endParaRPr lang="fr-FR" sz="800" b="0" i="0" u="none" strike="noStrike" baseline="0">
              <a:solidFill>
                <a:srgbClr val="000000"/>
              </a:solidFill>
              <a:latin typeface="Arial"/>
              <a:cs typeface="Arial"/>
            </a:endParaRPr>
          </a:p>
          <a:p>
            <a:pPr algn="ctr" rtl="0">
              <a:defRPr sz="1000"/>
            </a:pPr>
            <a:endParaRPr lang="fr-FR" sz="800" b="0" i="0" u="none" strike="noStrike" baseline="0">
              <a:solidFill>
                <a:srgbClr val="000000"/>
              </a:solidFill>
              <a:latin typeface="Arial"/>
              <a:cs typeface="Arial"/>
            </a:endParaRPr>
          </a:p>
        </xdr:txBody>
      </xdr:sp>
      <xdr:pic>
        <xdr:nvPicPr>
          <xdr:cNvPr id="10" name="Picture 36"/>
          <xdr:cNvPicPr>
            <a:picLocks noChangeAspect="1" noChangeArrowheads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923" y="96"/>
            <a:ext cx="70" cy="3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</xdr:grp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180975</xdr:colOff>
          <xdr:row>0</xdr:row>
          <xdr:rowOff>180975</xdr:rowOff>
        </xdr:from>
        <xdr:to>
          <xdr:col>32</xdr:col>
          <xdr:colOff>152400</xdr:colOff>
          <xdr:row>0</xdr:row>
          <xdr:rowOff>523875</xdr:rowOff>
        </xdr:to>
        <xdr:sp macro="" textlink="">
          <xdr:nvSpPr>
            <xdr:cNvPr id="16385" name="Bouton" hidden="1">
              <a:extLst>
                <a:ext uri="{63B3BB69-23CF-44E3-9099-C40C66FF867C}">
                  <a14:compatExt spid="_x0000_s1638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123825</xdr:colOff>
      <xdr:row>48</xdr:row>
      <xdr:rowOff>0</xdr:rowOff>
    </xdr:from>
    <xdr:to>
      <xdr:col>1</xdr:col>
      <xdr:colOff>419100</xdr:colOff>
      <xdr:row>48</xdr:row>
      <xdr:rowOff>314325</xdr:rowOff>
    </xdr:to>
    <xdr:sp macro="" textlink="">
      <xdr:nvSpPr>
        <xdr:cNvPr id="2" name="Rectangle 3"/>
        <xdr:cNvSpPr>
          <a:spLocks noChangeArrowheads="1"/>
        </xdr:cNvSpPr>
      </xdr:nvSpPr>
      <xdr:spPr bwMode="auto">
        <a:xfrm>
          <a:off x="1647825" y="8782050"/>
          <a:ext cx="295275" cy="123825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657225</xdr:colOff>
      <xdr:row>48</xdr:row>
      <xdr:rowOff>171450</xdr:rowOff>
    </xdr:from>
    <xdr:to>
      <xdr:col>1</xdr:col>
      <xdr:colOff>485775</xdr:colOff>
      <xdr:row>48</xdr:row>
      <xdr:rowOff>171450</xdr:rowOff>
    </xdr:to>
    <xdr:sp macro="" textlink="">
      <xdr:nvSpPr>
        <xdr:cNvPr id="3" name="Line 5"/>
        <xdr:cNvSpPr>
          <a:spLocks noChangeShapeType="1"/>
        </xdr:cNvSpPr>
      </xdr:nvSpPr>
      <xdr:spPr bwMode="auto">
        <a:xfrm>
          <a:off x="2009775" y="8905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48</xdr:row>
      <xdr:rowOff>0</xdr:rowOff>
    </xdr:from>
    <xdr:to>
      <xdr:col>25</xdr:col>
      <xdr:colOff>180975</xdr:colOff>
      <xdr:row>49</xdr:row>
      <xdr:rowOff>0</xdr:rowOff>
    </xdr:to>
    <xdr:sp macro="" textlink="">
      <xdr:nvSpPr>
        <xdr:cNvPr id="4" name="Rectangle 11"/>
        <xdr:cNvSpPr>
          <a:spLocks noChangeArrowheads="1"/>
        </xdr:cNvSpPr>
      </xdr:nvSpPr>
      <xdr:spPr bwMode="auto">
        <a:xfrm>
          <a:off x="2009775" y="8782050"/>
          <a:ext cx="6467475" cy="123825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0</xdr:colOff>
      <xdr:row>0</xdr:row>
      <xdr:rowOff>676275</xdr:rowOff>
    </xdr:to>
    <xdr:sp macro="" textlink="">
      <xdr:nvSpPr>
        <xdr:cNvPr id="5" name="Line 28"/>
        <xdr:cNvSpPr>
          <a:spLocks noChangeShapeType="1"/>
        </xdr:cNvSpPr>
      </xdr:nvSpPr>
      <xdr:spPr bwMode="auto">
        <a:xfrm>
          <a:off x="1524000" y="0"/>
          <a:ext cx="0" cy="676275"/>
        </a:xfrm>
        <a:prstGeom prst="line">
          <a:avLst/>
        </a:prstGeom>
        <a:noFill/>
        <a:ln w="381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255270</xdr:colOff>
      <xdr:row>0</xdr:row>
      <xdr:rowOff>219075</xdr:rowOff>
    </xdr:from>
    <xdr:to>
      <xdr:col>27</xdr:col>
      <xdr:colOff>245745</xdr:colOff>
      <xdr:row>0</xdr:row>
      <xdr:rowOff>533400</xdr:rowOff>
    </xdr:to>
    <xdr:sp macro="" textlink="">
      <xdr:nvSpPr>
        <xdr:cNvPr id="6" name="Text Box 29"/>
        <xdr:cNvSpPr txBox="1">
          <a:spLocks noChangeArrowheads="1"/>
        </xdr:cNvSpPr>
      </xdr:nvSpPr>
      <xdr:spPr bwMode="auto">
        <a:xfrm>
          <a:off x="1779270" y="219075"/>
          <a:ext cx="7334250" cy="314325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fr-FR" sz="1500" b="1" i="0" u="none" strike="noStrike" baseline="0">
              <a:solidFill>
                <a:srgbClr val="000000"/>
              </a:solidFill>
              <a:latin typeface="Arial"/>
              <a:cs typeface="Arial"/>
            </a:rPr>
            <a:t>TABLEAU DE PRESENCE : PREVISIONS ET SUIVI</a:t>
          </a:r>
          <a:endParaRPr lang="fr-FR" sz="1200" b="0" i="0" u="none" strike="noStrike" baseline="0">
            <a:solidFill>
              <a:srgbClr val="000000"/>
            </a:solidFill>
            <a:latin typeface="Times"/>
            <a:cs typeface="Times"/>
          </a:endParaRPr>
        </a:p>
        <a:p>
          <a:pPr algn="l" rtl="0">
            <a:defRPr sz="1000"/>
          </a:pPr>
          <a:endParaRPr lang="fr-FR" sz="1200" b="0" i="0" u="none" strike="noStrike" baseline="0">
            <a:solidFill>
              <a:srgbClr val="000000"/>
            </a:solidFill>
            <a:latin typeface="Times"/>
            <a:cs typeface="Times"/>
          </a:endParaRPr>
        </a:p>
      </xdr:txBody>
    </xdr:sp>
    <xdr:clientData/>
  </xdr:twoCellAnchor>
  <xdr:twoCellAnchor>
    <xdr:from>
      <xdr:col>34</xdr:col>
      <xdr:colOff>66675</xdr:colOff>
      <xdr:row>2</xdr:row>
      <xdr:rowOff>0</xdr:rowOff>
    </xdr:from>
    <xdr:to>
      <xdr:col>38</xdr:col>
      <xdr:colOff>152400</xdr:colOff>
      <xdr:row>46</xdr:row>
      <xdr:rowOff>295275</xdr:rowOff>
    </xdr:to>
    <xdr:grpSp>
      <xdr:nvGrpSpPr>
        <xdr:cNvPr id="8" name="Group 37"/>
        <xdr:cNvGrpSpPr>
          <a:grpSpLocks/>
        </xdr:cNvGrpSpPr>
      </xdr:nvGrpSpPr>
      <xdr:grpSpPr bwMode="auto">
        <a:xfrm>
          <a:off x="11553825" y="971550"/>
          <a:ext cx="828675" cy="7753350"/>
          <a:chOff x="915" y="84"/>
          <a:chExt cx="87" cy="607"/>
        </a:xfrm>
      </xdr:grpSpPr>
      <xdr:sp macro="" textlink="">
        <xdr:nvSpPr>
          <xdr:cNvPr id="9" name="Rectangle 35"/>
          <xdr:cNvSpPr>
            <a:spLocks noChangeArrowheads="1"/>
          </xdr:cNvSpPr>
        </xdr:nvSpPr>
        <xdr:spPr bwMode="auto">
          <a:xfrm>
            <a:off x="915" y="84"/>
            <a:ext cx="87" cy="607"/>
          </a:xfrm>
          <a:prstGeom prst="rect">
            <a:avLst/>
          </a:prstGeom>
          <a:noFill/>
          <a:ln w="6350">
            <a:solidFill>
              <a:srgbClr val="000000"/>
            </a:solidFill>
            <a:miter lim="800000"/>
            <a:headEnd/>
            <a:tailEnd/>
          </a:ln>
          <a:effectLst/>
        </xdr:spPr>
        <xdr:txBody>
          <a:bodyPr vertOverflow="clip" wrap="square" lIns="12700" tIns="12700" rIns="12700" bIns="12700" anchor="t" upright="1"/>
          <a:lstStyle/>
          <a:p>
            <a:pPr algn="ctr" rtl="0">
              <a:defRPr sz="1000"/>
            </a:pPr>
            <a:endParaRPr lang="fr-FR" sz="800" b="0" i="0" u="none" strike="noStrike" baseline="0">
              <a:solidFill>
                <a:srgbClr val="000000"/>
              </a:solidFill>
              <a:latin typeface="Arial"/>
              <a:cs typeface="Arial"/>
            </a:endParaRPr>
          </a:p>
          <a:p>
            <a:pPr algn="ctr" rtl="0">
              <a:defRPr sz="1000"/>
            </a:pPr>
            <a:endParaRPr lang="fr-FR" sz="800" b="0" i="0" u="none" strike="noStrike" baseline="0">
              <a:solidFill>
                <a:srgbClr val="000000"/>
              </a:solidFill>
              <a:latin typeface="Arial"/>
              <a:cs typeface="Arial"/>
            </a:endParaRPr>
          </a:p>
          <a:p>
            <a:pPr algn="ctr" rtl="0">
              <a:defRPr sz="1000"/>
            </a:pPr>
            <a:endParaRPr lang="fr-FR" sz="800" b="0" i="0" u="none" strike="noStrike" baseline="0">
              <a:solidFill>
                <a:srgbClr val="000000"/>
              </a:solidFill>
              <a:latin typeface="Arial"/>
              <a:cs typeface="Arial"/>
            </a:endParaRPr>
          </a:p>
          <a:p>
            <a:pPr algn="ctr" rtl="0">
              <a:defRPr sz="1000"/>
            </a:pPr>
            <a:endParaRPr lang="fr-FR" sz="800" b="0" i="0" u="none" strike="noStrike" baseline="0">
              <a:solidFill>
                <a:srgbClr val="000000"/>
              </a:solidFill>
              <a:latin typeface="Arial"/>
              <a:cs typeface="Arial"/>
            </a:endParaRPr>
          </a:p>
          <a:p>
            <a:pPr algn="ctr" rtl="0">
              <a:defRPr sz="1000"/>
            </a:pPr>
            <a:endParaRPr lang="fr-FR" sz="800" b="0" i="0" u="none" strike="noStrike" baseline="0">
              <a:solidFill>
                <a:srgbClr val="000000"/>
              </a:solidFill>
              <a:latin typeface="Arial"/>
              <a:cs typeface="Arial"/>
            </a:endParaRPr>
          </a:p>
          <a:p>
            <a:pPr algn="ctr" rtl="0">
              <a:defRPr sz="1000"/>
            </a:pPr>
            <a:endParaRPr lang="fr-FR" sz="800" b="0" i="0" u="none" strike="noStrike" baseline="0">
              <a:solidFill>
                <a:srgbClr val="000000"/>
              </a:solidFill>
              <a:latin typeface="Arial"/>
              <a:cs typeface="Arial"/>
            </a:endParaRPr>
          </a:p>
          <a:p>
            <a:pPr algn="ctr" rtl="0">
              <a:defRPr sz="1000"/>
            </a:pPr>
            <a:r>
              <a:rPr lang="fr-FR" sz="7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Règles</a:t>
            </a:r>
          </a:p>
          <a:p>
            <a:pPr algn="ctr" rtl="0">
              <a:defRPr sz="1000"/>
            </a:pPr>
            <a:r>
              <a:rPr lang="fr-FR" sz="7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d’usage</a:t>
            </a:r>
          </a:p>
          <a:p>
            <a:pPr algn="ctr" rtl="0">
              <a:defRPr sz="1000"/>
            </a:pPr>
            <a:r>
              <a:rPr lang="fr-FR" sz="7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du document</a:t>
            </a:r>
          </a:p>
          <a:p>
            <a:pPr algn="ctr" rtl="0">
              <a:defRPr sz="1000"/>
            </a:pPr>
            <a:endParaRPr lang="fr-FR" sz="700" b="1" i="0" u="none" strike="noStrike" baseline="0">
              <a:solidFill>
                <a:srgbClr val="000000"/>
              </a:solidFill>
              <a:latin typeface="Arial"/>
              <a:cs typeface="Arial"/>
            </a:endParaRPr>
          </a:p>
          <a:p>
            <a:pPr algn="ctr" rtl="0">
              <a:defRPr sz="1000"/>
            </a:pPr>
            <a:endParaRPr lang="fr-FR" sz="700" b="1" i="0" u="none" strike="noStrike" baseline="0">
              <a:solidFill>
                <a:srgbClr val="000000"/>
              </a:solidFill>
              <a:latin typeface="Arial"/>
              <a:cs typeface="Arial"/>
            </a:endParaRPr>
          </a:p>
          <a:p>
            <a:pPr algn="ctr" rtl="0">
              <a:defRPr sz="1000"/>
            </a:pPr>
            <a:endParaRPr lang="fr-FR" sz="700" b="1" i="0" u="none" strike="noStrike" baseline="0">
              <a:solidFill>
                <a:srgbClr val="000000"/>
              </a:solidFill>
              <a:latin typeface="Arial"/>
              <a:cs typeface="Arial"/>
            </a:endParaRPr>
          </a:p>
          <a:p>
            <a:pPr algn="ctr" rtl="0">
              <a:defRPr sz="1000"/>
            </a:pPr>
            <a:r>
              <a:rPr lang="fr-FR" sz="700" b="0" i="0" u="none" strike="noStrike" baseline="0">
                <a:solidFill>
                  <a:srgbClr val="000000"/>
                </a:solidFill>
                <a:latin typeface="Wingdings"/>
              </a:rPr>
              <a:t></a:t>
            </a:r>
            <a:endParaRPr lang="fr-FR" sz="700" b="0" i="0" u="none" strike="noStrike" baseline="0">
              <a:solidFill>
                <a:srgbClr val="000000"/>
              </a:solidFill>
              <a:latin typeface="Arial"/>
              <a:cs typeface="Arial"/>
            </a:endParaRPr>
          </a:p>
          <a:p>
            <a:pPr algn="ctr" rtl="0">
              <a:defRPr sz="1000"/>
            </a:pPr>
            <a:r>
              <a:rPr lang="fr-FR" sz="7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émetteur :</a:t>
            </a:r>
            <a:endParaRPr lang="fr-FR" sz="700" b="1" i="0" u="none" strike="noStrike" baseline="0">
              <a:solidFill>
                <a:srgbClr val="000000"/>
              </a:solidFill>
              <a:latin typeface="Arial"/>
              <a:cs typeface="Arial"/>
            </a:endParaRPr>
          </a:p>
          <a:p>
            <a:pPr algn="ctr" rtl="0">
              <a:defRPr sz="1000"/>
            </a:pPr>
            <a:r>
              <a:rPr lang="fr-FR" sz="7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Hiérarchique</a:t>
            </a:r>
          </a:p>
          <a:p>
            <a:pPr algn="ctr" rtl="0">
              <a:defRPr sz="1000"/>
            </a:pPr>
            <a:r>
              <a:rPr lang="fr-FR" sz="7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direct</a:t>
            </a:r>
          </a:p>
          <a:p>
            <a:pPr algn="ctr" rtl="0">
              <a:defRPr sz="1000"/>
            </a:pPr>
            <a:endParaRPr lang="fr-FR" sz="700" b="0" i="0" u="none" strike="noStrike" baseline="0">
              <a:solidFill>
                <a:srgbClr val="000000"/>
              </a:solidFill>
              <a:latin typeface="Arial"/>
              <a:cs typeface="Arial"/>
            </a:endParaRPr>
          </a:p>
          <a:p>
            <a:pPr algn="ctr" rtl="0">
              <a:defRPr sz="1000"/>
            </a:pPr>
            <a:endParaRPr lang="fr-FR" sz="700" b="0" i="0" u="none" strike="noStrike" baseline="0">
              <a:solidFill>
                <a:srgbClr val="000000"/>
              </a:solidFill>
              <a:latin typeface="Arial"/>
              <a:cs typeface="Arial"/>
            </a:endParaRPr>
          </a:p>
          <a:p>
            <a:pPr algn="ctr" rtl="0">
              <a:defRPr sz="1000"/>
            </a:pPr>
            <a:r>
              <a:rPr lang="fr-FR" sz="700" b="0" i="0" u="none" strike="noStrike" baseline="0">
                <a:solidFill>
                  <a:srgbClr val="000000"/>
                </a:solidFill>
                <a:latin typeface="Wingdings"/>
              </a:rPr>
              <a:t></a:t>
            </a:r>
            <a:endParaRPr lang="fr-FR" sz="700" b="0" i="0" u="none" strike="noStrike" baseline="0">
              <a:solidFill>
                <a:srgbClr val="000000"/>
              </a:solidFill>
              <a:latin typeface="Arial"/>
              <a:cs typeface="Arial"/>
            </a:endParaRPr>
          </a:p>
          <a:p>
            <a:pPr algn="ctr" rtl="0">
              <a:defRPr sz="1000"/>
            </a:pPr>
            <a:r>
              <a:rPr lang="fr-FR" sz="7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destinataires :</a:t>
            </a:r>
            <a:endParaRPr lang="fr-FR" sz="700" b="1" i="0" u="none" strike="noStrike" baseline="0">
              <a:solidFill>
                <a:srgbClr val="000000"/>
              </a:solidFill>
              <a:latin typeface="Arial"/>
              <a:cs typeface="Arial"/>
            </a:endParaRPr>
          </a:p>
          <a:p>
            <a:pPr algn="ctr" rtl="0">
              <a:defRPr sz="1000"/>
            </a:pPr>
            <a:r>
              <a:rPr lang="fr-FR" sz="7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Affichage</a:t>
            </a:r>
          </a:p>
          <a:p>
            <a:pPr algn="ctr" rtl="0">
              <a:defRPr sz="1000"/>
            </a:pPr>
            <a:r>
              <a:rPr lang="fr-FR" sz="7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dans l'unité</a:t>
            </a:r>
          </a:p>
          <a:p>
            <a:pPr algn="ctr" rtl="0">
              <a:defRPr sz="1000"/>
            </a:pPr>
            <a:endParaRPr lang="fr-FR" sz="700" b="0" i="0" u="none" strike="noStrike" baseline="0">
              <a:solidFill>
                <a:srgbClr val="000000"/>
              </a:solidFill>
              <a:latin typeface="Arial"/>
              <a:cs typeface="Arial"/>
            </a:endParaRPr>
          </a:p>
          <a:p>
            <a:pPr algn="ctr" rtl="0">
              <a:defRPr sz="1000"/>
            </a:pPr>
            <a:endParaRPr lang="fr-FR" sz="700" b="0" i="0" u="none" strike="noStrike" baseline="0">
              <a:solidFill>
                <a:srgbClr val="000000"/>
              </a:solidFill>
              <a:latin typeface="Arial"/>
              <a:cs typeface="Arial"/>
            </a:endParaRPr>
          </a:p>
          <a:p>
            <a:pPr algn="ctr" rtl="0">
              <a:defRPr sz="1000"/>
            </a:pPr>
            <a:r>
              <a:rPr lang="fr-FR" sz="700" b="0" i="0" u="none" strike="noStrike" baseline="0">
                <a:solidFill>
                  <a:srgbClr val="000000"/>
                </a:solidFill>
                <a:latin typeface="Wingdings"/>
              </a:rPr>
              <a:t></a:t>
            </a:r>
            <a:endParaRPr lang="fr-FR" sz="700" b="0" i="0" u="none" strike="noStrike" baseline="0">
              <a:solidFill>
                <a:srgbClr val="000000"/>
              </a:solidFill>
              <a:latin typeface="Arial"/>
              <a:cs typeface="Arial"/>
            </a:endParaRPr>
          </a:p>
          <a:p>
            <a:pPr algn="ctr" rtl="0">
              <a:defRPr sz="1000"/>
            </a:pPr>
            <a:r>
              <a:rPr lang="fr-FR" sz="7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modifications :</a:t>
            </a:r>
            <a:endParaRPr lang="fr-FR" sz="700" b="1" i="0" u="none" strike="noStrike" baseline="0">
              <a:solidFill>
                <a:srgbClr val="000000"/>
              </a:solidFill>
              <a:latin typeface="Arial"/>
              <a:cs typeface="Arial"/>
            </a:endParaRPr>
          </a:p>
          <a:p>
            <a:pPr algn="ctr" rtl="0">
              <a:defRPr sz="1000"/>
            </a:pPr>
            <a:r>
              <a:rPr lang="fr-FR" sz="7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Toute suppression </a:t>
            </a:r>
          </a:p>
          <a:p>
            <a:pPr algn="ctr" rtl="0">
              <a:defRPr sz="1000"/>
            </a:pPr>
            <a:r>
              <a:rPr lang="fr-FR" sz="7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ou ajout </a:t>
            </a:r>
          </a:p>
          <a:p>
            <a:pPr algn="ctr" rtl="0">
              <a:defRPr sz="1000"/>
            </a:pPr>
            <a:r>
              <a:rPr lang="fr-FR" sz="7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de rubrique</a:t>
            </a:r>
          </a:p>
          <a:p>
            <a:pPr algn="ctr" rtl="0">
              <a:defRPr sz="1000"/>
            </a:pPr>
            <a:r>
              <a:rPr lang="fr-FR" sz="7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sur</a:t>
            </a:r>
          </a:p>
          <a:p>
            <a:pPr algn="ctr" rtl="0">
              <a:defRPr sz="1000"/>
            </a:pPr>
            <a:r>
              <a:rPr lang="fr-FR" sz="7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le présent document </a:t>
            </a:r>
          </a:p>
          <a:p>
            <a:pPr algn="ctr" rtl="0">
              <a:defRPr sz="1000"/>
            </a:pPr>
            <a:r>
              <a:rPr lang="fr-FR" sz="7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est interdite.</a:t>
            </a:r>
          </a:p>
          <a:p>
            <a:pPr algn="ctr" rtl="0">
              <a:defRPr sz="1000"/>
            </a:pPr>
            <a:endParaRPr lang="fr-FR" sz="700" b="0" i="0" u="none" strike="noStrike" baseline="0">
              <a:solidFill>
                <a:srgbClr val="000000"/>
              </a:solidFill>
              <a:latin typeface="Arial"/>
              <a:cs typeface="Arial"/>
            </a:endParaRPr>
          </a:p>
          <a:p>
            <a:pPr algn="ctr" rtl="0">
              <a:defRPr sz="1000"/>
            </a:pPr>
            <a:endParaRPr lang="fr-FR" sz="700" b="0" i="0" u="none" strike="noStrike" baseline="0">
              <a:solidFill>
                <a:srgbClr val="000000"/>
              </a:solidFill>
              <a:latin typeface="Arial"/>
              <a:cs typeface="Arial"/>
            </a:endParaRPr>
          </a:p>
          <a:p>
            <a:pPr algn="ctr" rtl="0">
              <a:defRPr sz="1000"/>
            </a:pPr>
            <a:r>
              <a:rPr lang="fr-FR" sz="700" b="0" i="0" u="none" strike="noStrike" baseline="0">
                <a:solidFill>
                  <a:srgbClr val="000000"/>
                </a:solidFill>
                <a:latin typeface="Wingdings"/>
              </a:rPr>
              <a:t></a:t>
            </a:r>
            <a:endParaRPr lang="fr-FR" sz="700" b="0" i="0" u="none" strike="noStrike" baseline="0">
              <a:solidFill>
                <a:srgbClr val="000000"/>
              </a:solidFill>
              <a:latin typeface="Arial"/>
              <a:cs typeface="Arial"/>
            </a:endParaRPr>
          </a:p>
          <a:p>
            <a:pPr algn="ctr" rtl="0">
              <a:defRPr sz="1000"/>
            </a:pPr>
            <a:r>
              <a:rPr lang="fr-FR" sz="7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conservation :</a:t>
            </a:r>
            <a:endParaRPr lang="fr-FR" sz="700" b="1" i="0" u="none" strike="noStrike" baseline="0">
              <a:solidFill>
                <a:srgbClr val="000000"/>
              </a:solidFill>
              <a:latin typeface="Arial"/>
              <a:cs typeface="Arial"/>
            </a:endParaRPr>
          </a:p>
          <a:p>
            <a:pPr algn="ctr" rtl="0">
              <a:defRPr sz="1000"/>
            </a:pPr>
            <a:r>
              <a:rPr lang="fr-FR" sz="7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Tableau glissant </a:t>
            </a:r>
          </a:p>
          <a:p>
            <a:pPr algn="ctr" rtl="0">
              <a:defRPr sz="1000"/>
            </a:pPr>
            <a:r>
              <a:rPr lang="fr-FR" sz="7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mis à jour</a:t>
            </a:r>
          </a:p>
          <a:p>
            <a:pPr algn="ctr" rtl="0">
              <a:defRPr sz="1000"/>
            </a:pPr>
            <a:r>
              <a:rPr lang="fr-FR" sz="7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cycliquement</a:t>
            </a:r>
          </a:p>
          <a:p>
            <a:pPr algn="ctr" rtl="0">
              <a:defRPr sz="1000"/>
            </a:pPr>
            <a:endParaRPr lang="fr-FR" sz="700" b="0" i="0" u="none" strike="noStrike" baseline="0">
              <a:solidFill>
                <a:srgbClr val="000000"/>
              </a:solidFill>
              <a:latin typeface="Arial"/>
              <a:cs typeface="Arial"/>
            </a:endParaRPr>
          </a:p>
          <a:p>
            <a:pPr algn="ctr" rtl="0">
              <a:defRPr sz="1000"/>
            </a:pPr>
            <a:endParaRPr lang="fr-FR" sz="700" b="0" i="0" u="none" strike="noStrike" baseline="0">
              <a:solidFill>
                <a:srgbClr val="000000"/>
              </a:solidFill>
              <a:latin typeface="Arial"/>
              <a:cs typeface="Arial"/>
            </a:endParaRPr>
          </a:p>
          <a:p>
            <a:pPr algn="ctr" rtl="0">
              <a:defRPr sz="1000"/>
            </a:pPr>
            <a:r>
              <a:rPr lang="fr-FR" sz="700" b="0" i="0" u="none" strike="noStrike" baseline="0">
                <a:solidFill>
                  <a:srgbClr val="000000"/>
                </a:solidFill>
                <a:latin typeface="Wingdings"/>
              </a:rPr>
              <a:t></a:t>
            </a:r>
            <a:endParaRPr lang="fr-FR" sz="700" b="0" i="0" u="none" strike="noStrike" baseline="0">
              <a:solidFill>
                <a:srgbClr val="000000"/>
              </a:solidFill>
              <a:latin typeface="Arial"/>
              <a:cs typeface="Arial"/>
            </a:endParaRPr>
          </a:p>
          <a:p>
            <a:pPr algn="ctr" rtl="0">
              <a:defRPr sz="1000"/>
            </a:pPr>
            <a:r>
              <a:rPr lang="fr-FR" sz="700" b="0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archivage :</a:t>
            </a:r>
          </a:p>
          <a:p>
            <a:pPr algn="ctr" rtl="0">
              <a:defRPr sz="1000"/>
            </a:pPr>
            <a:r>
              <a:rPr lang="fr-FR" sz="7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Non</a:t>
            </a:r>
            <a:endParaRPr lang="fr-FR" sz="800" b="0" i="0" u="none" strike="noStrike" baseline="0">
              <a:solidFill>
                <a:srgbClr val="000000"/>
              </a:solidFill>
              <a:latin typeface="Arial"/>
              <a:cs typeface="Arial"/>
            </a:endParaRPr>
          </a:p>
          <a:p>
            <a:pPr algn="ctr" rtl="0">
              <a:defRPr sz="1000"/>
            </a:pPr>
            <a:endParaRPr lang="fr-FR" sz="800" b="0" i="0" u="none" strike="noStrike" baseline="0">
              <a:solidFill>
                <a:srgbClr val="000000"/>
              </a:solidFill>
              <a:latin typeface="Arial"/>
              <a:cs typeface="Arial"/>
            </a:endParaRPr>
          </a:p>
        </xdr:txBody>
      </xdr:sp>
      <xdr:pic>
        <xdr:nvPicPr>
          <xdr:cNvPr id="10" name="Picture 36"/>
          <xdr:cNvPicPr>
            <a:picLocks noChangeAspect="1" noChangeArrowheads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923" y="96"/>
            <a:ext cx="70" cy="3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</xdr:grp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180975</xdr:colOff>
          <xdr:row>0</xdr:row>
          <xdr:rowOff>180975</xdr:rowOff>
        </xdr:from>
        <xdr:to>
          <xdr:col>32</xdr:col>
          <xdr:colOff>152400</xdr:colOff>
          <xdr:row>0</xdr:row>
          <xdr:rowOff>523875</xdr:rowOff>
        </xdr:to>
        <xdr:sp macro="" textlink="">
          <xdr:nvSpPr>
            <xdr:cNvPr id="17409" name="Bouton" hidden="1">
              <a:extLst>
                <a:ext uri="{63B3BB69-23CF-44E3-9099-C40C66FF867C}">
                  <a14:compatExt spid="_x0000_s1740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Tableau%20absence/Tableau%20de%20presence%20previsions%20et%20suivi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ulaire"/>
      <sheetName val="Programmation"/>
      <sheetName val="JANVIER"/>
      <sheetName val="FEVRIER"/>
      <sheetName val="MARS"/>
      <sheetName val="AVRIL"/>
      <sheetName val="MAI"/>
      <sheetName val="JUIN"/>
      <sheetName val="JUILLET"/>
      <sheetName val="AOUT"/>
      <sheetName val="SEPTEMBRE"/>
      <sheetName val="OCTOBRE"/>
      <sheetName val="NOVEMBRE"/>
      <sheetName val="DECEMBRE"/>
    </sheetNames>
    <sheetDataSet>
      <sheetData sheetId="0">
        <row r="4">
          <cell r="B4">
            <v>2017</v>
          </cell>
        </row>
        <row r="6">
          <cell r="B6" t="str">
            <v>SOVAB</v>
          </cell>
        </row>
        <row r="8">
          <cell r="B8" t="str">
            <v>Fabrication montage</v>
          </cell>
        </row>
        <row r="10">
          <cell r="B10" t="str">
            <v>Mécanique 2</v>
          </cell>
        </row>
        <row r="12">
          <cell r="B12">
            <v>7</v>
          </cell>
        </row>
        <row r="14">
          <cell r="B14" t="str">
            <v>A</v>
          </cell>
        </row>
      </sheetData>
      <sheetData sheetId="1">
        <row r="11">
          <cell r="B11">
            <v>2017</v>
          </cell>
        </row>
      </sheetData>
      <sheetData sheetId="2">
        <row r="11">
          <cell r="A11" t="str">
            <v>Utile à la programmation</v>
          </cell>
          <cell r="C11" t="str">
            <v>Utile à la programmation</v>
          </cell>
          <cell r="AG11" t="str">
            <v>Utile à la programmation</v>
          </cell>
        </row>
        <row r="42">
          <cell r="A42" t="str">
            <v>Utile à la programmation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mments" Target="../comments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5" Type="http://schemas.openxmlformats.org/officeDocument/2006/relationships/image" Target="../media/image2.emf"/><Relationship Id="rId4" Type="http://schemas.openxmlformats.org/officeDocument/2006/relationships/control" Target="../activeX/activeX2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Relationship Id="rId5" Type="http://schemas.openxmlformats.org/officeDocument/2006/relationships/image" Target="../media/image4.emf"/><Relationship Id="rId4" Type="http://schemas.openxmlformats.org/officeDocument/2006/relationships/control" Target="../activeX/activeX3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Relationship Id="rId5" Type="http://schemas.openxmlformats.org/officeDocument/2006/relationships/image" Target="../media/image5.emf"/><Relationship Id="rId4" Type="http://schemas.openxmlformats.org/officeDocument/2006/relationships/control" Target="../activeX/activeX4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Relationship Id="rId5" Type="http://schemas.openxmlformats.org/officeDocument/2006/relationships/image" Target="../media/image6.emf"/><Relationship Id="rId4" Type="http://schemas.openxmlformats.org/officeDocument/2006/relationships/control" Target="../activeX/activeX5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Relationship Id="rId5" Type="http://schemas.openxmlformats.org/officeDocument/2006/relationships/image" Target="../media/image7.emf"/><Relationship Id="rId4" Type="http://schemas.openxmlformats.org/officeDocument/2006/relationships/control" Target="../activeX/activeX6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Relationship Id="rId5" Type="http://schemas.openxmlformats.org/officeDocument/2006/relationships/image" Target="../media/image8.emf"/><Relationship Id="rId4" Type="http://schemas.openxmlformats.org/officeDocument/2006/relationships/control" Target="../activeX/activeX7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9.bin"/><Relationship Id="rId5" Type="http://schemas.openxmlformats.org/officeDocument/2006/relationships/image" Target="../media/image9.emf"/><Relationship Id="rId4" Type="http://schemas.openxmlformats.org/officeDocument/2006/relationships/control" Target="../activeX/activeX8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9.v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0.bin"/><Relationship Id="rId5" Type="http://schemas.openxmlformats.org/officeDocument/2006/relationships/image" Target="../media/image10.emf"/><Relationship Id="rId4" Type="http://schemas.openxmlformats.org/officeDocument/2006/relationships/control" Target="../activeX/activeX9.xm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0.vml"/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1.bin"/><Relationship Id="rId5" Type="http://schemas.openxmlformats.org/officeDocument/2006/relationships/image" Target="../media/image11.emf"/><Relationship Id="rId4" Type="http://schemas.openxmlformats.org/officeDocument/2006/relationships/control" Target="../activeX/activeX10.xml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1.vml"/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2.bin"/><Relationship Id="rId5" Type="http://schemas.openxmlformats.org/officeDocument/2006/relationships/image" Target="../media/image12.emf"/><Relationship Id="rId4" Type="http://schemas.openxmlformats.org/officeDocument/2006/relationships/control" Target="../activeX/activeX11.xml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2.vml"/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3.bin"/><Relationship Id="rId5" Type="http://schemas.openxmlformats.org/officeDocument/2006/relationships/image" Target="../media/image13.emf"/><Relationship Id="rId4" Type="http://schemas.openxmlformats.org/officeDocument/2006/relationships/control" Target="../activeX/activeX12.xml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3.vml"/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4.bin"/><Relationship Id="rId5" Type="http://schemas.openxmlformats.org/officeDocument/2006/relationships/image" Target="../media/image14.emf"/><Relationship Id="rId4" Type="http://schemas.openxmlformats.org/officeDocument/2006/relationships/control" Target="../activeX/activeX1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H14"/>
  <sheetViews>
    <sheetView workbookViewId="0">
      <selection activeCell="B10" sqref="B10"/>
    </sheetView>
  </sheetViews>
  <sheetFormatPr baseColWidth="10" defaultRowHeight="12.75" x14ac:dyDescent="0.2"/>
  <cols>
    <col min="1" max="1" width="27.85546875" style="1" bestFit="1" customWidth="1"/>
    <col min="2" max="2" width="29" style="1" bestFit="1" customWidth="1"/>
    <col min="3" max="16384" width="11.42578125" style="1"/>
  </cols>
  <sheetData>
    <row r="1" spans="1:8" ht="26.25" x14ac:dyDescent="0.4">
      <c r="A1" s="163" t="s">
        <v>53</v>
      </c>
      <c r="B1" s="163"/>
      <c r="C1" s="163"/>
      <c r="D1" s="163"/>
      <c r="E1" s="30"/>
      <c r="F1" s="30"/>
      <c r="G1" s="30"/>
      <c r="H1" s="30"/>
    </row>
    <row r="4" spans="1:8" ht="18" x14ac:dyDescent="0.25">
      <c r="A4" s="26" t="s">
        <v>5</v>
      </c>
      <c r="B4" s="28">
        <v>2017</v>
      </c>
    </row>
    <row r="5" spans="1:8" ht="18" x14ac:dyDescent="0.25">
      <c r="A5" s="26"/>
      <c r="B5" s="27"/>
    </row>
    <row r="6" spans="1:8" ht="18" x14ac:dyDescent="0.25">
      <c r="A6" s="26" t="s">
        <v>52</v>
      </c>
      <c r="B6" s="29"/>
    </row>
    <row r="7" spans="1:8" ht="18" x14ac:dyDescent="0.25">
      <c r="A7" s="26"/>
      <c r="B7" s="27"/>
    </row>
    <row r="8" spans="1:8" ht="18" x14ac:dyDescent="0.25">
      <c r="A8" s="26" t="s">
        <v>51</v>
      </c>
      <c r="B8" s="29" t="s">
        <v>50</v>
      </c>
    </row>
    <row r="9" spans="1:8" ht="18" x14ac:dyDescent="0.25">
      <c r="A9" s="26"/>
      <c r="B9" s="27"/>
    </row>
    <row r="10" spans="1:8" ht="18" x14ac:dyDescent="0.25">
      <c r="A10" s="26" t="s">
        <v>49</v>
      </c>
      <c r="B10" s="25"/>
    </row>
    <row r="11" spans="1:8" ht="18" x14ac:dyDescent="0.25">
      <c r="A11" s="26"/>
      <c r="B11" s="27"/>
    </row>
    <row r="12" spans="1:8" ht="18" x14ac:dyDescent="0.25">
      <c r="A12" s="26" t="s">
        <v>3</v>
      </c>
      <c r="B12" s="28">
        <v>1</v>
      </c>
    </row>
    <row r="13" spans="1:8" ht="18" x14ac:dyDescent="0.25">
      <c r="A13" s="26"/>
      <c r="B13" s="27"/>
    </row>
    <row r="14" spans="1:8" ht="18" x14ac:dyDescent="0.25">
      <c r="A14" s="26" t="s">
        <v>2</v>
      </c>
      <c r="B14" s="25" t="s">
        <v>4</v>
      </c>
    </row>
  </sheetData>
  <sheetProtection selectLockedCells="1"/>
  <mergeCells count="1">
    <mergeCell ref="A1:D1"/>
  </mergeCells>
  <pageMargins left="0.78740157499999996" right="0.78740157499999996" top="0.984251969" bottom="0.984251969" header="0.4921259845" footer="0.4921259845"/>
  <pageSetup paperSize="9" orientation="portrait" horizontalDpi="4294967293" verticalDpi="0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4098" r:id="rId4" name="Bouton_Mise_En_Forme">
          <controlPr defaultSize="0" autoLine="0" r:id="rId5">
            <anchor moveWithCells="1">
              <from>
                <xdr:col>2</xdr:col>
                <xdr:colOff>76200</xdr:colOff>
                <xdr:row>3</xdr:row>
                <xdr:rowOff>19050</xdr:rowOff>
              </from>
              <to>
                <xdr:col>3</xdr:col>
                <xdr:colOff>723900</xdr:colOff>
                <xdr:row>14</xdr:row>
                <xdr:rowOff>9525</xdr:rowOff>
              </to>
            </anchor>
          </controlPr>
        </control>
      </mc:Choice>
      <mc:Fallback>
        <control shapeId="4098" r:id="rId4" name="Bouton_Mise_En_Forme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33"/>
  <sheetViews>
    <sheetView workbookViewId="0">
      <selection activeCell="B6" sqref="B6"/>
    </sheetView>
  </sheetViews>
  <sheetFormatPr baseColWidth="10" defaultRowHeight="12.75" x14ac:dyDescent="0.2"/>
  <cols>
    <col min="1" max="1" width="30.85546875" style="1" bestFit="1" customWidth="1"/>
    <col min="2" max="2" width="35.28515625" style="1" bestFit="1" customWidth="1"/>
    <col min="3" max="3" width="14" style="1" bestFit="1" customWidth="1"/>
    <col min="4" max="4" width="24.7109375" style="1" bestFit="1" customWidth="1"/>
    <col min="5" max="5" width="9.28515625" style="1" customWidth="1"/>
    <col min="6" max="6" width="20.140625" style="1" bestFit="1" customWidth="1"/>
    <col min="7" max="16384" width="11.42578125" style="1"/>
  </cols>
  <sheetData>
    <row r="1" spans="1:6" ht="20.25" x14ac:dyDescent="0.3">
      <c r="A1" s="163" t="s">
        <v>48</v>
      </c>
      <c r="B1" s="163"/>
    </row>
    <row r="3" spans="1:6" ht="18" x14ac:dyDescent="0.25">
      <c r="A3" s="23" t="s">
        <v>47</v>
      </c>
      <c r="B3" s="24">
        <f>ROW(Debut_Ligne_Janvier)</f>
        <v>11</v>
      </c>
    </row>
    <row r="4" spans="1:6" ht="18" x14ac:dyDescent="0.25">
      <c r="A4" s="23" t="s">
        <v>46</v>
      </c>
      <c r="B4" s="24">
        <f>ROW(Fin_Ligne_Janvier)</f>
        <v>57</v>
      </c>
    </row>
    <row r="5" spans="1:6" ht="18" x14ac:dyDescent="0.25">
      <c r="A5" s="23" t="s">
        <v>45</v>
      </c>
      <c r="B5" s="24">
        <f>COLUMN(Debut_Ligne_Janvier)</f>
        <v>1</v>
      </c>
    </row>
    <row r="6" spans="1:6" ht="18" x14ac:dyDescent="0.25">
      <c r="A6" s="23" t="s">
        <v>44</v>
      </c>
      <c r="B6" s="24">
        <f>COLUMN(Debut_Colonne_Janvier)</f>
        <v>4</v>
      </c>
    </row>
    <row r="7" spans="1:6" ht="18" x14ac:dyDescent="0.25">
      <c r="A7" s="23" t="s">
        <v>43</v>
      </c>
      <c r="B7" s="24">
        <f>COLUMN(Fin_Colonne_Janvier)</f>
        <v>34</v>
      </c>
    </row>
    <row r="8" spans="1:6" ht="18" x14ac:dyDescent="0.25">
      <c r="A8" s="23"/>
    </row>
    <row r="9" spans="1:6" ht="20.25" x14ac:dyDescent="0.3">
      <c r="A9" s="163" t="s">
        <v>42</v>
      </c>
      <c r="B9" s="163"/>
    </row>
    <row r="10" spans="1:6" ht="17.25" x14ac:dyDescent="0.3">
      <c r="A10" s="14"/>
      <c r="B10" s="13"/>
      <c r="C10" s="21"/>
      <c r="D10" s="20"/>
      <c r="E10" s="19"/>
    </row>
    <row r="11" spans="1:6" ht="17.25" x14ac:dyDescent="0.3">
      <c r="A11" s="14" t="s">
        <v>5</v>
      </c>
      <c r="B11" s="22">
        <f>Formulaire!$B$4</f>
        <v>2017</v>
      </c>
      <c r="C11" s="21"/>
      <c r="D11" s="20"/>
      <c r="E11" s="19"/>
    </row>
    <row r="12" spans="1:6" ht="15" x14ac:dyDescent="0.2">
      <c r="A12" s="14"/>
      <c r="B12" s="21"/>
      <c r="C12" s="21"/>
      <c r="D12" s="20"/>
      <c r="E12" s="19"/>
    </row>
    <row r="13" spans="1:6" ht="17.25" x14ac:dyDescent="0.2">
      <c r="A13" s="17" t="s">
        <v>41</v>
      </c>
      <c r="B13" s="18" t="s">
        <v>40</v>
      </c>
      <c r="C13" s="17" t="s">
        <v>39</v>
      </c>
      <c r="D13" s="17" t="s">
        <v>38</v>
      </c>
      <c r="E13" s="16" t="s">
        <v>37</v>
      </c>
      <c r="F13" s="16" t="s">
        <v>36</v>
      </c>
    </row>
    <row r="14" spans="1:6" ht="17.25" x14ac:dyDescent="0.3">
      <c r="A14" s="8" t="s">
        <v>6</v>
      </c>
      <c r="B14" s="7" t="s">
        <v>7</v>
      </c>
      <c r="C14" s="6"/>
      <c r="D14" s="5">
        <f>DATE($B$11,1,1)</f>
        <v>42736</v>
      </c>
      <c r="E14" s="4">
        <f t="shared" ref="E14:E26" si="0">MONTH(D14)+2</f>
        <v>3</v>
      </c>
      <c r="F14" s="4">
        <f t="shared" ref="F14:F26" si="1">DAY(D14)+$B$6-1</f>
        <v>4</v>
      </c>
    </row>
    <row r="15" spans="1:6" ht="17.25" x14ac:dyDescent="0.3">
      <c r="A15" s="14" t="s">
        <v>8</v>
      </c>
      <c r="B15" s="13" t="s">
        <v>9</v>
      </c>
      <c r="D15" s="15">
        <f>IF(MOD(19*MOD(année,19)+24,30)+MOD(2*MOD(année,4)+4*MOD(année,7)+6*
MOD(19*MOD(année,19)+24,30)+5,7)-9&lt;=0,DATE(année,3,22+MOD(19*MOD(année,
19)+24,30)+MOD(2*MOD(année,4)+4*MOD(année,7)+6*MOD(19*MOD(année,19)+24,
30)+5,7)),DATE(année,4,MOD(19*MOD(année,19)+24,30)+MOD(2*MOD(année,4)+4*
MOD(année,7)+6*MOD(19*MOD(année,19)+24,30)+5,7)-9))</f>
        <v>42841</v>
      </c>
      <c r="E15" s="4">
        <f t="shared" si="0"/>
        <v>6</v>
      </c>
      <c r="F15" s="4">
        <f t="shared" si="1"/>
        <v>19</v>
      </c>
    </row>
    <row r="16" spans="1:6" ht="17.25" x14ac:dyDescent="0.3">
      <c r="A16" s="8" t="s">
        <v>10</v>
      </c>
      <c r="B16" s="7" t="s">
        <v>11</v>
      </c>
      <c r="C16" s="10" t="s">
        <v>12</v>
      </c>
      <c r="D16" s="9">
        <f>$D$15+1</f>
        <v>42842</v>
      </c>
      <c r="E16" s="4">
        <f t="shared" si="0"/>
        <v>6</v>
      </c>
      <c r="F16" s="4">
        <f t="shared" si="1"/>
        <v>20</v>
      </c>
    </row>
    <row r="17" spans="1:6" ht="17.25" x14ac:dyDescent="0.3">
      <c r="A17" s="8" t="s">
        <v>13</v>
      </c>
      <c r="B17" s="7" t="s">
        <v>14</v>
      </c>
      <c r="C17" s="6"/>
      <c r="D17" s="5">
        <f>DATE($B$11,5,1)</f>
        <v>42856</v>
      </c>
      <c r="E17" s="4">
        <f t="shared" si="0"/>
        <v>7</v>
      </c>
      <c r="F17" s="4">
        <f t="shared" si="1"/>
        <v>4</v>
      </c>
    </row>
    <row r="18" spans="1:6" ht="17.25" x14ac:dyDescent="0.3">
      <c r="A18" s="8" t="s">
        <v>15</v>
      </c>
      <c r="B18" s="7" t="s">
        <v>16</v>
      </c>
      <c r="C18" s="6"/>
      <c r="D18" s="5">
        <f>DATE($B$11,5,8)</f>
        <v>42863</v>
      </c>
      <c r="E18" s="4">
        <f t="shared" si="0"/>
        <v>7</v>
      </c>
      <c r="F18" s="4">
        <f t="shared" si="1"/>
        <v>11</v>
      </c>
    </row>
    <row r="19" spans="1:6" ht="17.25" x14ac:dyDescent="0.3">
      <c r="A19" s="8" t="s">
        <v>17</v>
      </c>
      <c r="B19" s="7" t="s">
        <v>18</v>
      </c>
      <c r="C19" s="10" t="s">
        <v>19</v>
      </c>
      <c r="D19" s="9">
        <f>$D$15+39</f>
        <v>42880</v>
      </c>
      <c r="E19" s="4">
        <f t="shared" si="0"/>
        <v>7</v>
      </c>
      <c r="F19" s="4">
        <f t="shared" si="1"/>
        <v>28</v>
      </c>
    </row>
    <row r="20" spans="1:6" ht="17.25" x14ac:dyDescent="0.3">
      <c r="A20" s="14" t="s">
        <v>20</v>
      </c>
      <c r="B20" s="13" t="s">
        <v>21</v>
      </c>
      <c r="C20" s="12" t="s">
        <v>22</v>
      </c>
      <c r="D20" s="11">
        <f>$D$15+49</f>
        <v>42890</v>
      </c>
      <c r="E20" s="4">
        <f t="shared" si="0"/>
        <v>8</v>
      </c>
      <c r="F20" s="4">
        <f t="shared" si="1"/>
        <v>7</v>
      </c>
    </row>
    <row r="21" spans="1:6" ht="17.25" x14ac:dyDescent="0.3">
      <c r="A21" s="8" t="s">
        <v>23</v>
      </c>
      <c r="B21" s="7" t="s">
        <v>24</v>
      </c>
      <c r="C21" s="10" t="s">
        <v>25</v>
      </c>
      <c r="D21" s="9">
        <f>$D$15+50</f>
        <v>42891</v>
      </c>
      <c r="E21" s="4">
        <f t="shared" si="0"/>
        <v>8</v>
      </c>
      <c r="F21" s="4">
        <f t="shared" si="1"/>
        <v>8</v>
      </c>
    </row>
    <row r="22" spans="1:6" ht="17.25" x14ac:dyDescent="0.3">
      <c r="A22" s="8" t="s">
        <v>26</v>
      </c>
      <c r="B22" s="7" t="s">
        <v>27</v>
      </c>
      <c r="C22" s="6"/>
      <c r="D22" s="5">
        <f>DATE($B$11,7,14)</f>
        <v>42930</v>
      </c>
      <c r="E22" s="4">
        <f t="shared" si="0"/>
        <v>9</v>
      </c>
      <c r="F22" s="4">
        <f t="shared" si="1"/>
        <v>17</v>
      </c>
    </row>
    <row r="23" spans="1:6" ht="17.25" x14ac:dyDescent="0.3">
      <c r="A23" s="8" t="s">
        <v>28</v>
      </c>
      <c r="B23" s="7" t="s">
        <v>29</v>
      </c>
      <c r="C23" s="6"/>
      <c r="D23" s="5">
        <f>DATE($B$11,8,15)</f>
        <v>42962</v>
      </c>
      <c r="E23" s="4">
        <f t="shared" si="0"/>
        <v>10</v>
      </c>
      <c r="F23" s="4">
        <f t="shared" si="1"/>
        <v>18</v>
      </c>
    </row>
    <row r="24" spans="1:6" ht="17.25" x14ac:dyDescent="0.3">
      <c r="A24" s="8" t="s">
        <v>30</v>
      </c>
      <c r="B24" s="7" t="s">
        <v>31</v>
      </c>
      <c r="C24" s="6"/>
      <c r="D24" s="5">
        <f>DATE($B$11,11,1)</f>
        <v>43040</v>
      </c>
      <c r="E24" s="4">
        <f t="shared" si="0"/>
        <v>13</v>
      </c>
      <c r="F24" s="4">
        <f t="shared" si="1"/>
        <v>4</v>
      </c>
    </row>
    <row r="25" spans="1:6" ht="17.25" x14ac:dyDescent="0.3">
      <c r="A25" s="8" t="s">
        <v>32</v>
      </c>
      <c r="B25" s="7" t="s">
        <v>33</v>
      </c>
      <c r="C25" s="6"/>
      <c r="D25" s="5">
        <f>DATE($B$11,11,11)</f>
        <v>43050</v>
      </c>
      <c r="E25" s="4">
        <f t="shared" si="0"/>
        <v>13</v>
      </c>
      <c r="F25" s="4">
        <f t="shared" si="1"/>
        <v>14</v>
      </c>
    </row>
    <row r="26" spans="1:6" ht="17.25" x14ac:dyDescent="0.3">
      <c r="A26" s="8" t="s">
        <v>34</v>
      </c>
      <c r="B26" s="7" t="s">
        <v>35</v>
      </c>
      <c r="C26" s="6"/>
      <c r="D26" s="5">
        <f>DATE($B$11,12,25)</f>
        <v>43094</v>
      </c>
      <c r="E26" s="4">
        <f t="shared" si="0"/>
        <v>14</v>
      </c>
      <c r="F26" s="4">
        <f t="shared" si="1"/>
        <v>28</v>
      </c>
    </row>
    <row r="27" spans="1:6" x14ac:dyDescent="0.2">
      <c r="B27" s="2"/>
      <c r="C27" s="2"/>
      <c r="D27" s="2"/>
      <c r="E27" s="3"/>
    </row>
    <row r="28" spans="1:6" x14ac:dyDescent="0.2">
      <c r="B28" s="2"/>
      <c r="C28" s="2"/>
      <c r="D28" s="2"/>
    </row>
    <row r="29" spans="1:6" x14ac:dyDescent="0.2">
      <c r="B29" s="2"/>
      <c r="C29" s="2"/>
      <c r="D29" s="2"/>
    </row>
    <row r="30" spans="1:6" x14ac:dyDescent="0.2">
      <c r="B30" s="2"/>
      <c r="C30" s="2"/>
      <c r="D30" s="2"/>
    </row>
    <row r="31" spans="1:6" x14ac:dyDescent="0.2">
      <c r="B31" s="2"/>
      <c r="C31" s="2"/>
      <c r="D31" s="2"/>
    </row>
    <row r="32" spans="1:6" x14ac:dyDescent="0.2">
      <c r="B32" s="2"/>
      <c r="C32" s="2"/>
      <c r="D32" s="2"/>
    </row>
    <row r="33" spans="2:4" x14ac:dyDescent="0.2">
      <c r="B33" s="2"/>
      <c r="C33" s="2"/>
      <c r="D33" s="2"/>
    </row>
  </sheetData>
  <mergeCells count="2">
    <mergeCell ref="A1:B1"/>
    <mergeCell ref="A9:B9"/>
  </mergeCells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>
    <pageSetUpPr fitToPage="1"/>
  </sheetPr>
  <dimension ref="A1:AU72"/>
  <sheetViews>
    <sheetView zoomScaleNormal="100" workbookViewId="0">
      <pane xSplit="2" ySplit="10" topLeftCell="C11" activePane="bottomRight" state="frozen"/>
      <selection pane="topRight" activeCell="C1" sqref="C1"/>
      <selection pane="bottomLeft" activeCell="A11" sqref="A11"/>
      <selection pane="bottomRight" activeCell="D12" sqref="D12:D56"/>
    </sheetView>
  </sheetViews>
  <sheetFormatPr baseColWidth="10" defaultRowHeight="12.75" x14ac:dyDescent="0.2"/>
  <cols>
    <col min="1" max="1" width="22.85546875" style="1" customWidth="1"/>
    <col min="2" max="2" width="11" style="1" customWidth="1"/>
    <col min="3" max="3" width="9.28515625" style="1" customWidth="1"/>
    <col min="4" max="34" width="4.28515625" style="1" customWidth="1"/>
    <col min="35" max="35" width="1.7109375" style="1" customWidth="1"/>
    <col min="36" max="38" width="3.140625" style="1" customWidth="1"/>
    <col min="39" max="39" width="3.5703125" style="1" customWidth="1"/>
    <col min="40" max="40" width="3.140625" style="1" customWidth="1"/>
    <col min="41" max="41" width="11.42578125" style="1"/>
    <col min="42" max="42" width="21.7109375" style="1" customWidth="1"/>
    <col min="43" max="43" width="19.42578125" style="1" customWidth="1"/>
    <col min="44" max="16384" width="11.42578125" style="1"/>
  </cols>
  <sheetData>
    <row r="1" spans="1:47" ht="54.75" customHeight="1" x14ac:dyDescent="0.2">
      <c r="A1" s="86"/>
    </row>
    <row r="2" spans="1:47" ht="21.75" customHeight="1" x14ac:dyDescent="0.2"/>
    <row r="3" spans="1:47" ht="12.75" customHeight="1" x14ac:dyDescent="0.2">
      <c r="A3" s="3" t="s">
        <v>0</v>
      </c>
      <c r="B3" s="3">
        <f>Etablissement</f>
        <v>0</v>
      </c>
      <c r="C3" s="3"/>
      <c r="D3" s="3"/>
      <c r="E3" s="3"/>
      <c r="F3" s="3"/>
      <c r="G3" s="145"/>
      <c r="I3" s="3"/>
      <c r="J3" s="3"/>
      <c r="K3" s="3"/>
      <c r="L3" s="3"/>
      <c r="M3" s="3"/>
      <c r="N3" s="3"/>
      <c r="O3" s="3"/>
      <c r="P3" s="3"/>
      <c r="T3" s="1" t="s">
        <v>86</v>
      </c>
      <c r="W3" s="1" t="str">
        <f>Departement</f>
        <v>Fabrication montage</v>
      </c>
    </row>
    <row r="4" spans="1:47" ht="8.25" customHeight="1" x14ac:dyDescent="0.2">
      <c r="AO4" s="1" t="s">
        <v>85</v>
      </c>
    </row>
    <row r="5" spans="1:47" ht="15.75" x14ac:dyDescent="0.25">
      <c r="A5" s="84" t="s">
        <v>1</v>
      </c>
      <c r="B5" s="84" t="str">
        <f>Atelier &amp;", UET " &amp; UET</f>
        <v>, UET 1</v>
      </c>
      <c r="C5" s="84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U5" s="85"/>
      <c r="X5" s="164" t="str">
        <f>"Janvier " &amp; Formulaire!$B$4</f>
        <v>Janvier 2017</v>
      </c>
      <c r="Y5" s="165"/>
      <c r="Z5" s="165"/>
      <c r="AA5" s="165"/>
      <c r="AB5" s="165"/>
      <c r="AC5" s="166"/>
    </row>
    <row r="6" spans="1:47" ht="12" customHeight="1" thickBot="1" x14ac:dyDescent="0.25">
      <c r="A6" s="84"/>
      <c r="B6" s="84"/>
      <c r="C6" s="84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</row>
    <row r="7" spans="1:47" ht="12.75" customHeight="1" thickBot="1" x14ac:dyDescent="0.25">
      <c r="A7" s="11">
        <f ca="1">TODAY()</f>
        <v>42759</v>
      </c>
      <c r="B7" s="147">
        <f ca="1">DAY(A7)</f>
        <v>24</v>
      </c>
      <c r="D7" s="83">
        <f>DATE(Formulaire!$B$4,1,1)</f>
        <v>42736</v>
      </c>
      <c r="E7" s="82">
        <f>IF(OR(D7+1&gt;DATE(Formulaire!$B$4,MONTH(D7)+1,1)-1,D7=0),0,D7+1)</f>
        <v>42737</v>
      </c>
      <c r="F7" s="82">
        <f>IF(OR(E7+1&gt;DATE(Formulaire!$B$4,MONTH(E7)+1,1)-1,E7=0),0,E7+1)</f>
        <v>42738</v>
      </c>
      <c r="G7" s="82">
        <f>IF(OR(F7+1&gt;DATE(Formulaire!$B$4,MONTH(F7)+1,1)-1,F7=0),0,F7+1)</f>
        <v>42739</v>
      </c>
      <c r="H7" s="82">
        <f>IF(OR(G7+1&gt;DATE(Formulaire!$B$4,MONTH(G7)+1,1)-1,G7=0),0,G7+1)</f>
        <v>42740</v>
      </c>
      <c r="I7" s="82">
        <f>IF(OR(H7+1&gt;DATE(Formulaire!$B$4,MONTH(H7)+1,1)-1,H7=0),0,H7+1)</f>
        <v>42741</v>
      </c>
      <c r="J7" s="82">
        <f>IF(OR(I7+1&gt;DATE(Formulaire!$B$4,MONTH(I7)+1,1)-1,I7=0),0,I7+1)</f>
        <v>42742</v>
      </c>
      <c r="K7" s="82">
        <f>IF(OR(J7+1&gt;DATE(Formulaire!$B$4,MONTH(J7)+1,1)-1,J7=0),0,J7+1)</f>
        <v>42743</v>
      </c>
      <c r="L7" s="82">
        <f>IF(OR(K7+1&gt;DATE(Formulaire!$B$4,MONTH(K7)+1,1)-1,K7=0),0,K7+1)</f>
        <v>42744</v>
      </c>
      <c r="M7" s="82">
        <f>IF(OR(L7+1&gt;DATE(Formulaire!$B$4,MONTH(L7)+1,1)-1,L7=0),0,L7+1)</f>
        <v>42745</v>
      </c>
      <c r="N7" s="82">
        <f>IF(OR(M7+1&gt;DATE(Formulaire!$B$4,MONTH(M7)+1,1)-1,M7=0),0,M7+1)</f>
        <v>42746</v>
      </c>
      <c r="O7" s="82">
        <f>IF(OR(N7+1&gt;DATE(Formulaire!$B$4,MONTH(N7)+1,1)-1,N7=0),0,N7+1)</f>
        <v>42747</v>
      </c>
      <c r="P7" s="82">
        <f>IF(OR(O7+1&gt;DATE(Formulaire!$B$4,MONTH(O7)+1,1)-1,O7=0),0,O7+1)</f>
        <v>42748</v>
      </c>
      <c r="Q7" s="82">
        <f>IF(OR(P7+1&gt;DATE(Formulaire!$B$4,MONTH(P7)+1,1)-1,P7=0),0,P7+1)</f>
        <v>42749</v>
      </c>
      <c r="R7" s="82">
        <f>IF(OR(Q7+1&gt;DATE(Formulaire!$B$4,MONTH(Q7)+1,1)-1,Q7=0),0,Q7+1)</f>
        <v>42750</v>
      </c>
      <c r="S7" s="82">
        <f>IF(OR(R7+1&gt;DATE(Formulaire!$B$4,MONTH(R7)+1,1)-1,R7=0),0,R7+1)</f>
        <v>42751</v>
      </c>
      <c r="T7" s="82">
        <f>IF(OR(S7+1&gt;DATE(Formulaire!$B$4,MONTH(S7)+1,1)-1,S7=0),0,S7+1)</f>
        <v>42752</v>
      </c>
      <c r="U7" s="82">
        <f>IF(OR(T7+1&gt;DATE(Formulaire!$B$4,MONTH(T7)+1,1)-1,T7=0),0,T7+1)</f>
        <v>42753</v>
      </c>
      <c r="V7" s="82">
        <f>IF(OR(U7+1&gt;DATE(Formulaire!$B$4,MONTH(U7)+1,1)-1,U7=0),0,U7+1)</f>
        <v>42754</v>
      </c>
      <c r="W7" s="82">
        <f>IF(OR(V7+1&gt;DATE(Formulaire!$B$4,MONTH(V7)+1,1)-1,V7=0),0,V7+1)</f>
        <v>42755</v>
      </c>
      <c r="X7" s="82">
        <f>IF(OR(W7+1&gt;DATE(Formulaire!$B$4,MONTH(W7)+1,1)-1,W7=0),0,W7+1)</f>
        <v>42756</v>
      </c>
      <c r="Y7" s="82">
        <f>IF(OR(X7+1&gt;DATE(Formulaire!$B$4,MONTH(X7)+1,1)-1,X7=0),0,X7+1)</f>
        <v>42757</v>
      </c>
      <c r="Z7" s="82">
        <f>IF(OR(Y7+1&gt;DATE(Formulaire!$B$4,MONTH(Y7)+1,1)-1,Y7=0),0,Y7+1)</f>
        <v>42758</v>
      </c>
      <c r="AA7" s="82">
        <f>IF(OR(Z7+1&gt;DATE(Formulaire!$B$4,MONTH(Z7)+1,1)-1,Z7=0),0,Z7+1)</f>
        <v>42759</v>
      </c>
      <c r="AB7" s="82">
        <f>IF(OR(AA7+1&gt;DATE(Formulaire!$B$4,MONTH(AA7)+1,1)-1,AA7=0),0,AA7+1)</f>
        <v>42760</v>
      </c>
      <c r="AC7" s="82">
        <f>IF(OR(AB7+1&gt;DATE(Formulaire!$B$4,MONTH(AB7)+1,1)-1,AB7=0),0,AB7+1)</f>
        <v>42761</v>
      </c>
      <c r="AD7" s="82">
        <f>IF(OR(AC7+1&gt;DATE(Formulaire!$B$4,MONTH(AC7)+1,1)-1,AC7=0),0,AC7+1)</f>
        <v>42762</v>
      </c>
      <c r="AE7" s="82">
        <f>IF(OR(AD7+1&gt;DATE(Formulaire!$B$4,MONTH(AD7)+1,1)-1,AD7=0),0,AD7+1)</f>
        <v>42763</v>
      </c>
      <c r="AF7" s="82">
        <f>IF(OR(AE7+1&gt;DATE(Formulaire!$B$4,MONTH(AE7)+1,1)-1,AE7=0),0,AE7+1)</f>
        <v>42764</v>
      </c>
      <c r="AG7" s="82">
        <f>IF(OR(AF7+1&gt;DATE(Formulaire!$B$4,MONTH(AF7)+1,1)-1,AF7=0),0,AF7+1)</f>
        <v>42765</v>
      </c>
      <c r="AH7" s="82">
        <f>IF(OR(AG7+1&gt;DATE(Formulaire!$B$4,MONTH(AG7)+1,1)-1,AG7=0),0,AG7+1)</f>
        <v>42766</v>
      </c>
    </row>
    <row r="8" spans="1:47" ht="21.75" customHeight="1" thickBot="1" x14ac:dyDescent="0.25">
      <c r="A8" s="172" t="s">
        <v>84</v>
      </c>
      <c r="B8" s="175" t="s">
        <v>118</v>
      </c>
      <c r="C8" s="175" t="s">
        <v>93</v>
      </c>
      <c r="D8" s="80" t="str">
        <f>"S" &amp; IF(D7="","",INT(MOD(INT((D7-2)/7)+0.6,52+5/28))+1)</f>
        <v>S52</v>
      </c>
      <c r="E8" s="80" t="str">
        <f t="shared" ref="E8:AH8" si="0">IF(E7=0,"",IF(INT(MOD(INT((D7-2)/7)+0.6,52+5/28))+1=INT(MOD(INT((E7-2)/7)+0.6,52+5/28))+1,"","S" &amp; INT(MOD(INT((E7-2)/7)+0.6,52+5/28))+1))</f>
        <v>S1</v>
      </c>
      <c r="F8" s="81" t="str">
        <f t="shared" si="0"/>
        <v/>
      </c>
      <c r="G8" s="81" t="str">
        <f t="shared" si="0"/>
        <v/>
      </c>
      <c r="H8" s="81" t="str">
        <f t="shared" si="0"/>
        <v/>
      </c>
      <c r="I8" s="81" t="str">
        <f t="shared" si="0"/>
        <v/>
      </c>
      <c r="J8" s="81" t="str">
        <f t="shared" si="0"/>
        <v/>
      </c>
      <c r="K8" s="81" t="str">
        <f t="shared" si="0"/>
        <v/>
      </c>
      <c r="L8" s="80" t="str">
        <f t="shared" si="0"/>
        <v>S2</v>
      </c>
      <c r="M8" s="81" t="str">
        <f t="shared" si="0"/>
        <v/>
      </c>
      <c r="N8" s="81" t="str">
        <f t="shared" si="0"/>
        <v/>
      </c>
      <c r="O8" s="81" t="str">
        <f t="shared" si="0"/>
        <v/>
      </c>
      <c r="P8" s="81" t="str">
        <f t="shared" si="0"/>
        <v/>
      </c>
      <c r="Q8" s="81" t="str">
        <f t="shared" si="0"/>
        <v/>
      </c>
      <c r="R8" s="81" t="str">
        <f t="shared" si="0"/>
        <v/>
      </c>
      <c r="S8" s="80" t="str">
        <f t="shared" si="0"/>
        <v>S3</v>
      </c>
      <c r="T8" s="81" t="str">
        <f t="shared" si="0"/>
        <v/>
      </c>
      <c r="U8" s="81" t="str">
        <f t="shared" si="0"/>
        <v/>
      </c>
      <c r="V8" s="81" t="str">
        <f t="shared" si="0"/>
        <v/>
      </c>
      <c r="W8" s="81" t="str">
        <f t="shared" si="0"/>
        <v/>
      </c>
      <c r="X8" s="81" t="str">
        <f t="shared" si="0"/>
        <v/>
      </c>
      <c r="Y8" s="81" t="str">
        <f t="shared" si="0"/>
        <v/>
      </c>
      <c r="Z8" s="80" t="str">
        <f t="shared" si="0"/>
        <v>S4</v>
      </c>
      <c r="AA8" s="81" t="str">
        <f t="shared" si="0"/>
        <v/>
      </c>
      <c r="AB8" s="81" t="str">
        <f t="shared" si="0"/>
        <v/>
      </c>
      <c r="AC8" s="81" t="str">
        <f t="shared" si="0"/>
        <v/>
      </c>
      <c r="AD8" s="81" t="str">
        <f t="shared" si="0"/>
        <v/>
      </c>
      <c r="AE8" s="81" t="str">
        <f t="shared" si="0"/>
        <v/>
      </c>
      <c r="AF8" s="81" t="str">
        <f t="shared" si="0"/>
        <v/>
      </c>
      <c r="AG8" s="80" t="str">
        <f t="shared" si="0"/>
        <v>S5</v>
      </c>
      <c r="AH8" s="79" t="str">
        <f t="shared" si="0"/>
        <v/>
      </c>
    </row>
    <row r="9" spans="1:47" ht="21.75" customHeight="1" thickBot="1" x14ac:dyDescent="0.25">
      <c r="A9" s="173"/>
      <c r="B9" s="176"/>
      <c r="C9" s="180"/>
      <c r="D9" s="78">
        <f>IF(YEAR(D7)=Formulaire!$B$4,DAY(D7),"")</f>
        <v>1</v>
      </c>
      <c r="E9" s="75">
        <f>IF(YEAR(E7)=Formulaire!$B$4,DAY(E7),"")</f>
        <v>2</v>
      </c>
      <c r="F9" s="77">
        <f>IF(YEAR(F7)=Formulaire!$B$4,DAY(F7),"")</f>
        <v>3</v>
      </c>
      <c r="G9" s="77">
        <f>IF(YEAR(G7)=Formulaire!$B$4,DAY(G7),"")</f>
        <v>4</v>
      </c>
      <c r="H9" s="77">
        <f>IF(YEAR(H7)=Formulaire!$B$4,DAY(H7),"")</f>
        <v>5</v>
      </c>
      <c r="I9" s="77">
        <f>IF(YEAR(I7)=Formulaire!$B$4,DAY(I7),"")</f>
        <v>6</v>
      </c>
      <c r="J9" s="77">
        <f>IF(YEAR(J7)=Formulaire!$B$4,DAY(J7),"")</f>
        <v>7</v>
      </c>
      <c r="K9" s="76">
        <f>IF(YEAR(K7)=Formulaire!$B$4,DAY(K7),"")</f>
        <v>8</v>
      </c>
      <c r="L9" s="75">
        <f>IF(YEAR(L7)=Formulaire!$B$4,DAY(L7),"")</f>
        <v>9</v>
      </c>
      <c r="M9" s="77">
        <f>IF(YEAR(M7)=Formulaire!$B$4,DAY(M7),"")</f>
        <v>10</v>
      </c>
      <c r="N9" s="77">
        <f>IF(YEAR(N7)=Formulaire!$B$4,DAY(N7),"")</f>
        <v>11</v>
      </c>
      <c r="O9" s="77">
        <f>IF(YEAR(O7)=Formulaire!$B$4,DAY(O7),"")</f>
        <v>12</v>
      </c>
      <c r="P9" s="77">
        <f>IF(YEAR(P7)=Formulaire!$B$4,DAY(P7),"")</f>
        <v>13</v>
      </c>
      <c r="Q9" s="77">
        <f>IF(YEAR(Q7)=Formulaire!$B$4,DAY(Q7),"")</f>
        <v>14</v>
      </c>
      <c r="R9" s="76">
        <f>IF(YEAR(R7)=Formulaire!$B$4,DAY(R7),"")</f>
        <v>15</v>
      </c>
      <c r="S9" s="75">
        <f>IF(YEAR(S7)=Formulaire!$B$4,DAY(S7),"")</f>
        <v>16</v>
      </c>
      <c r="T9" s="77">
        <f>IF(YEAR(T7)=Formulaire!$B$4,DAY(T7),"")</f>
        <v>17</v>
      </c>
      <c r="U9" s="77">
        <f>IF(YEAR(U7)=Formulaire!$B$4,DAY(U7),"")</f>
        <v>18</v>
      </c>
      <c r="V9" s="77">
        <f>IF(YEAR(V7)=Formulaire!$B$4,DAY(V7),"")</f>
        <v>19</v>
      </c>
      <c r="W9" s="77">
        <f>IF(YEAR(W7)=Formulaire!$B$4,DAY(W7),"")</f>
        <v>20</v>
      </c>
      <c r="X9" s="77">
        <f>IF(YEAR(X7)=Formulaire!$B$4,DAY(X7),"")</f>
        <v>21</v>
      </c>
      <c r="Y9" s="76">
        <f>IF(YEAR(Y7)=Formulaire!$B$4,DAY(Y7),"")</f>
        <v>22</v>
      </c>
      <c r="Z9" s="75">
        <f>IF(YEAR(Z7)=Formulaire!$B$4,DAY(Z7),"")</f>
        <v>23</v>
      </c>
      <c r="AA9" s="77">
        <f>IF(YEAR(AA7)=Formulaire!$B$4,DAY(AA7),"")</f>
        <v>24</v>
      </c>
      <c r="AB9" s="77">
        <f>IF(YEAR(AB7)=Formulaire!$B$4,DAY(AB7),"")</f>
        <v>25</v>
      </c>
      <c r="AC9" s="77">
        <f>IF(YEAR(AC7)=Formulaire!$B$4,DAY(AC7),"")</f>
        <v>26</v>
      </c>
      <c r="AD9" s="77">
        <f>IF(YEAR(AD7)=Formulaire!$B$4,DAY(AD7),"")</f>
        <v>27</v>
      </c>
      <c r="AE9" s="77">
        <f>IF(YEAR(AE7)=Formulaire!$B$4,DAY(AE7),"")</f>
        <v>28</v>
      </c>
      <c r="AF9" s="76">
        <f>IF(YEAR(AF7)=Formulaire!$B$4,DAY(AF7),"")</f>
        <v>29</v>
      </c>
      <c r="AG9" s="75">
        <f>IF(YEAR(AG7)=Formulaire!$B$4,DAY(AG7),"")</f>
        <v>30</v>
      </c>
      <c r="AH9" s="74">
        <f>IF(YEAR(AH7)=Formulaire!$B$4,DAY(AH7),"")</f>
        <v>31</v>
      </c>
      <c r="AP9" s="73"/>
    </row>
    <row r="10" spans="1:47" ht="13.5" thickBot="1" x14ac:dyDescent="0.25">
      <c r="A10" s="174"/>
      <c r="B10" s="177"/>
      <c r="C10" s="181"/>
      <c r="D10" s="72" t="str">
        <f t="shared" ref="D10:AH10" si="1">IF(D9="","",IF(WEEKDAY(D7,2)=1,"L",IF(WEEKDAY(D7,2)=2,"M",IF(WEEKDAY(D7,2)=3,"M",IF(WEEKDAY(D7,2)=4,"J",IF(WEEKDAY(D7,2)=5,"V",IF(WEEKDAY(D7,2)=6,"S","D")))))))</f>
        <v>D</v>
      </c>
      <c r="E10" s="69" t="str">
        <f t="shared" si="1"/>
        <v>L</v>
      </c>
      <c r="F10" s="71" t="str">
        <f t="shared" si="1"/>
        <v>M</v>
      </c>
      <c r="G10" s="71" t="str">
        <f t="shared" si="1"/>
        <v>M</v>
      </c>
      <c r="H10" s="71" t="str">
        <f t="shared" si="1"/>
        <v>J</v>
      </c>
      <c r="I10" s="71" t="str">
        <f t="shared" si="1"/>
        <v>V</v>
      </c>
      <c r="J10" s="71" t="str">
        <f t="shared" si="1"/>
        <v>S</v>
      </c>
      <c r="K10" s="70" t="str">
        <f t="shared" si="1"/>
        <v>D</v>
      </c>
      <c r="L10" s="69" t="str">
        <f t="shared" si="1"/>
        <v>L</v>
      </c>
      <c r="M10" s="71" t="str">
        <f t="shared" si="1"/>
        <v>M</v>
      </c>
      <c r="N10" s="71" t="str">
        <f t="shared" si="1"/>
        <v>M</v>
      </c>
      <c r="O10" s="71" t="str">
        <f t="shared" si="1"/>
        <v>J</v>
      </c>
      <c r="P10" s="71" t="str">
        <f t="shared" si="1"/>
        <v>V</v>
      </c>
      <c r="Q10" s="71" t="str">
        <f t="shared" si="1"/>
        <v>S</v>
      </c>
      <c r="R10" s="70" t="str">
        <f t="shared" si="1"/>
        <v>D</v>
      </c>
      <c r="S10" s="69" t="str">
        <f t="shared" si="1"/>
        <v>L</v>
      </c>
      <c r="T10" s="71" t="str">
        <f t="shared" si="1"/>
        <v>M</v>
      </c>
      <c r="U10" s="71" t="str">
        <f t="shared" si="1"/>
        <v>M</v>
      </c>
      <c r="V10" s="71" t="str">
        <f t="shared" si="1"/>
        <v>J</v>
      </c>
      <c r="W10" s="71" t="str">
        <f t="shared" si="1"/>
        <v>V</v>
      </c>
      <c r="X10" s="71" t="str">
        <f t="shared" si="1"/>
        <v>S</v>
      </c>
      <c r="Y10" s="70" t="str">
        <f t="shared" si="1"/>
        <v>D</v>
      </c>
      <c r="Z10" s="69" t="str">
        <f t="shared" si="1"/>
        <v>L</v>
      </c>
      <c r="AA10" s="71" t="str">
        <f t="shared" si="1"/>
        <v>M</v>
      </c>
      <c r="AB10" s="71" t="str">
        <f t="shared" si="1"/>
        <v>M</v>
      </c>
      <c r="AC10" s="71" t="str">
        <f t="shared" si="1"/>
        <v>J</v>
      </c>
      <c r="AD10" s="71" t="str">
        <f t="shared" si="1"/>
        <v>V</v>
      </c>
      <c r="AE10" s="71" t="str">
        <f t="shared" si="1"/>
        <v>S</v>
      </c>
      <c r="AF10" s="70" t="str">
        <f t="shared" si="1"/>
        <v>D</v>
      </c>
      <c r="AG10" s="69" t="str">
        <f t="shared" si="1"/>
        <v>L</v>
      </c>
      <c r="AH10" s="68" t="str">
        <f t="shared" si="1"/>
        <v>M</v>
      </c>
      <c r="AO10" s="129" t="s">
        <v>3</v>
      </c>
      <c r="AP10" s="130">
        <v>1</v>
      </c>
      <c r="AQ10" s="130">
        <v>2</v>
      </c>
      <c r="AR10" s="144" t="s">
        <v>104</v>
      </c>
      <c r="AS10" s="130">
        <v>3</v>
      </c>
      <c r="AT10" s="130">
        <v>4</v>
      </c>
      <c r="AU10" s="130" t="s">
        <v>105</v>
      </c>
    </row>
    <row r="11" spans="1:47" ht="13.5" thickBot="1" x14ac:dyDescent="0.25">
      <c r="A11" s="67" t="s">
        <v>62</v>
      </c>
      <c r="B11" s="66"/>
      <c r="C11" s="66"/>
      <c r="D11" s="66" t="s">
        <v>62</v>
      </c>
      <c r="E11" s="63"/>
      <c r="F11" s="65"/>
      <c r="G11" s="65"/>
      <c r="H11" s="65"/>
      <c r="I11" s="65"/>
      <c r="J11" s="65"/>
      <c r="K11" s="64"/>
      <c r="L11" s="63"/>
      <c r="M11" s="65"/>
      <c r="N11" s="65"/>
      <c r="O11" s="65"/>
      <c r="P11" s="65"/>
      <c r="Q11" s="65"/>
      <c r="R11" s="64"/>
      <c r="S11" s="63"/>
      <c r="T11" s="65"/>
      <c r="U11" s="65"/>
      <c r="V11" s="65"/>
      <c r="W11" s="65"/>
      <c r="X11" s="65"/>
      <c r="Y11" s="64"/>
      <c r="Z11" s="63"/>
      <c r="AA11" s="65"/>
      <c r="AB11" s="65"/>
      <c r="AC11" s="65"/>
      <c r="AD11" s="65"/>
      <c r="AE11" s="65"/>
      <c r="AF11" s="64"/>
      <c r="AG11" s="63"/>
      <c r="AH11" s="62" t="s">
        <v>62</v>
      </c>
      <c r="AO11" s="137" t="s">
        <v>101</v>
      </c>
      <c r="AP11" s="134">
        <f>COUNTIF(E12:E32,"CP")</f>
        <v>2</v>
      </c>
      <c r="AQ11" s="132"/>
      <c r="AR11" s="132"/>
      <c r="AS11" s="132"/>
      <c r="AT11" s="140"/>
      <c r="AU11" s="143"/>
    </row>
    <row r="12" spans="1:47" ht="14.1" customHeight="1" x14ac:dyDescent="0.2">
      <c r="A12" s="61" t="s">
        <v>83</v>
      </c>
      <c r="B12" s="124" t="s">
        <v>119</v>
      </c>
      <c r="C12" s="124" t="s">
        <v>94</v>
      </c>
      <c r="D12" s="56"/>
      <c r="E12" s="185" t="s">
        <v>100</v>
      </c>
      <c r="F12" s="146"/>
      <c r="G12" s="146"/>
      <c r="H12" s="146"/>
      <c r="I12" s="146"/>
      <c r="J12" s="54"/>
      <c r="K12" s="53"/>
      <c r="L12" s="52"/>
      <c r="M12" s="55"/>
      <c r="N12" s="55"/>
      <c r="O12" s="55"/>
      <c r="P12" s="55"/>
      <c r="Q12" s="54"/>
      <c r="R12" s="53"/>
      <c r="S12" s="52"/>
      <c r="T12" s="55"/>
      <c r="U12" s="55"/>
      <c r="V12" s="55"/>
      <c r="W12" s="55"/>
      <c r="X12" s="54"/>
      <c r="Y12" s="53"/>
      <c r="Z12" s="52" t="s">
        <v>4</v>
      </c>
      <c r="AA12" s="55" t="s">
        <v>4</v>
      </c>
      <c r="AB12" s="55" t="s">
        <v>4</v>
      </c>
      <c r="AC12" s="55" t="s">
        <v>4</v>
      </c>
      <c r="AD12" s="55"/>
      <c r="AE12" s="54"/>
      <c r="AF12" s="53"/>
      <c r="AG12" s="52"/>
      <c r="AH12" s="51"/>
      <c r="AO12" s="138" t="s">
        <v>102</v>
      </c>
      <c r="AP12" s="135">
        <f>COUNTIF(E13:E33,"FE")</f>
        <v>1</v>
      </c>
      <c r="AQ12" s="131"/>
      <c r="AR12" s="131"/>
      <c r="AS12" s="131"/>
      <c r="AT12" s="141"/>
      <c r="AU12" s="138"/>
    </row>
    <row r="13" spans="1:47" ht="14.1" customHeight="1" x14ac:dyDescent="0.2">
      <c r="A13" s="59" t="s">
        <v>113</v>
      </c>
      <c r="B13" s="124" t="s">
        <v>119</v>
      </c>
      <c r="C13" s="57"/>
      <c r="D13" s="56"/>
      <c r="E13" s="185"/>
      <c r="F13" s="146"/>
      <c r="G13" s="146"/>
      <c r="H13" s="146"/>
      <c r="I13" s="146"/>
      <c r="J13" s="54"/>
      <c r="K13" s="53"/>
      <c r="L13" s="52"/>
      <c r="M13" s="55"/>
      <c r="N13" s="55"/>
      <c r="O13" s="55"/>
      <c r="P13" s="55"/>
      <c r="Q13" s="54"/>
      <c r="R13" s="53"/>
      <c r="S13" s="52"/>
      <c r="T13" s="55"/>
      <c r="U13" s="55"/>
      <c r="V13" s="55"/>
      <c r="W13" s="55"/>
      <c r="X13" s="54"/>
      <c r="Y13" s="53"/>
      <c r="Z13" s="52"/>
      <c r="AA13" s="55"/>
      <c r="AB13" s="55"/>
      <c r="AC13" s="55"/>
      <c r="AD13" s="55"/>
      <c r="AE13" s="54"/>
      <c r="AF13" s="53"/>
      <c r="AG13" s="52"/>
      <c r="AH13" s="51"/>
      <c r="AO13" s="138" t="s">
        <v>103</v>
      </c>
      <c r="AP13" s="135">
        <f>COUNTIF(E14:E34,"FI")</f>
        <v>1</v>
      </c>
      <c r="AQ13" s="131"/>
      <c r="AR13" s="131"/>
      <c r="AS13" s="131"/>
      <c r="AT13" s="141"/>
      <c r="AU13" s="138"/>
    </row>
    <row r="14" spans="1:47" ht="14.1" customHeight="1" x14ac:dyDescent="0.2">
      <c r="A14" s="59" t="s">
        <v>82</v>
      </c>
      <c r="B14" s="124" t="s">
        <v>119</v>
      </c>
      <c r="C14" s="124" t="s">
        <v>95</v>
      </c>
      <c r="D14" s="56"/>
      <c r="E14" s="185" t="s">
        <v>101</v>
      </c>
      <c r="F14" s="146"/>
      <c r="G14" s="146"/>
      <c r="H14" s="146"/>
      <c r="I14" s="146"/>
      <c r="J14" s="54"/>
      <c r="K14" s="53"/>
      <c r="L14" s="52"/>
      <c r="M14" s="55"/>
      <c r="N14" s="55"/>
      <c r="O14" s="55"/>
      <c r="P14" s="55"/>
      <c r="Q14" s="54"/>
      <c r="R14" s="53"/>
      <c r="S14" s="52"/>
      <c r="T14" s="55"/>
      <c r="U14" s="55"/>
      <c r="V14" s="55"/>
      <c r="W14" s="55"/>
      <c r="X14" s="54"/>
      <c r="Y14" s="53"/>
      <c r="Z14" s="52"/>
      <c r="AA14" s="55"/>
      <c r="AB14" s="55"/>
      <c r="AC14" s="55" t="s">
        <v>101</v>
      </c>
      <c r="AD14" s="55"/>
      <c r="AE14" s="54"/>
      <c r="AF14" s="53"/>
      <c r="AG14" s="52"/>
      <c r="AH14" s="51"/>
      <c r="AO14" s="138" t="s">
        <v>100</v>
      </c>
      <c r="AP14" s="135">
        <f>COUNTIF(E15:E35,"S")</f>
        <v>0</v>
      </c>
      <c r="AQ14" s="131"/>
      <c r="AR14" s="131"/>
      <c r="AS14" s="131"/>
      <c r="AT14" s="141"/>
      <c r="AU14" s="138"/>
    </row>
    <row r="15" spans="1:47" ht="14.1" customHeight="1" x14ac:dyDescent="0.2">
      <c r="A15" s="59" t="s">
        <v>116</v>
      </c>
      <c r="B15" s="124" t="s">
        <v>119</v>
      </c>
      <c r="C15" s="57"/>
      <c r="D15" s="56"/>
      <c r="E15" s="185"/>
      <c r="F15" s="146"/>
      <c r="G15" s="146"/>
      <c r="H15" s="146"/>
      <c r="I15" s="146"/>
      <c r="J15" s="54"/>
      <c r="K15" s="53"/>
      <c r="L15" s="52"/>
      <c r="M15" s="55"/>
      <c r="N15" s="55"/>
      <c r="O15" s="55"/>
      <c r="P15" s="55"/>
      <c r="Q15" s="54"/>
      <c r="R15" s="53"/>
      <c r="S15" s="52"/>
      <c r="T15" s="55"/>
      <c r="U15" s="55"/>
      <c r="V15" s="55"/>
      <c r="W15" s="55"/>
      <c r="X15" s="54"/>
      <c r="Y15" s="53"/>
      <c r="Z15" s="52"/>
      <c r="AA15" s="55"/>
      <c r="AB15" s="55"/>
      <c r="AC15" s="55"/>
      <c r="AD15" s="55"/>
      <c r="AE15" s="54"/>
      <c r="AF15" s="53"/>
      <c r="AG15" s="52"/>
      <c r="AH15" s="51"/>
      <c r="AO15" s="138" t="s">
        <v>4</v>
      </c>
      <c r="AP15" s="135">
        <f>COUNTIF(E17:E36,"A")</f>
        <v>0</v>
      </c>
      <c r="AQ15" s="131"/>
      <c r="AR15" s="131"/>
      <c r="AS15" s="131"/>
      <c r="AT15" s="141"/>
      <c r="AU15" s="138"/>
    </row>
    <row r="16" spans="1:47" ht="13.5" thickBot="1" x14ac:dyDescent="0.25">
      <c r="A16" s="128" t="s">
        <v>121</v>
      </c>
      <c r="B16" s="124" t="s">
        <v>119</v>
      </c>
      <c r="D16" s="160"/>
      <c r="E16" s="187" t="s">
        <v>4</v>
      </c>
      <c r="F16" s="146"/>
      <c r="G16" s="146"/>
      <c r="H16" s="146"/>
      <c r="I16" s="146"/>
      <c r="J16" s="158"/>
      <c r="K16" s="161"/>
      <c r="L16" s="159"/>
      <c r="M16" s="146"/>
      <c r="N16" s="146"/>
      <c r="O16" s="146"/>
      <c r="P16" s="146"/>
      <c r="Q16" s="158"/>
      <c r="R16" s="161"/>
      <c r="S16" s="159"/>
      <c r="T16" s="146"/>
      <c r="U16" s="146"/>
      <c r="V16" s="146"/>
      <c r="W16" s="146"/>
      <c r="X16" s="158"/>
      <c r="Y16" s="161"/>
      <c r="Z16" s="159"/>
      <c r="AA16" s="146"/>
      <c r="AB16" s="146"/>
      <c r="AC16" s="146"/>
      <c r="AD16" s="146"/>
      <c r="AE16" s="158"/>
      <c r="AF16" s="161"/>
      <c r="AG16" s="159"/>
      <c r="AH16" s="162"/>
      <c r="AO16" s="139"/>
      <c r="AP16" s="136"/>
      <c r="AQ16" s="133"/>
      <c r="AR16" s="133"/>
      <c r="AS16" s="133"/>
      <c r="AT16" s="142"/>
      <c r="AU16" s="139"/>
    </row>
    <row r="17" spans="1:47" ht="14.1" customHeight="1" x14ac:dyDescent="0.2">
      <c r="A17" s="59" t="s">
        <v>112</v>
      </c>
      <c r="B17" s="124" t="s">
        <v>119</v>
      </c>
      <c r="C17" s="57"/>
      <c r="D17" s="56"/>
      <c r="E17" s="185"/>
      <c r="F17" s="146"/>
      <c r="G17" s="146"/>
      <c r="H17" s="146"/>
      <c r="I17" s="146"/>
      <c r="J17" s="54"/>
      <c r="K17" s="53"/>
      <c r="L17" s="52"/>
      <c r="M17" s="55"/>
      <c r="N17" s="55"/>
      <c r="O17" s="55"/>
      <c r="P17" s="55"/>
      <c r="Q17" s="54"/>
      <c r="R17" s="53"/>
      <c r="S17" s="52"/>
      <c r="T17" s="55"/>
      <c r="U17" s="55"/>
      <c r="V17" s="55"/>
      <c r="W17" s="55"/>
      <c r="X17" s="54"/>
      <c r="Y17" s="53"/>
      <c r="Z17" s="52"/>
      <c r="AA17" s="55"/>
      <c r="AB17" s="55"/>
      <c r="AC17" s="55"/>
      <c r="AD17" s="55"/>
      <c r="AE17" s="54"/>
      <c r="AF17" s="53"/>
      <c r="AG17" s="52"/>
      <c r="AH17" s="51"/>
      <c r="AO17" s="36"/>
      <c r="AP17" s="36"/>
      <c r="AQ17" s="36"/>
      <c r="AR17" s="36"/>
      <c r="AS17" s="36"/>
      <c r="AT17" s="36"/>
      <c r="AU17" s="36"/>
    </row>
    <row r="18" spans="1:47" ht="14.1" customHeight="1" x14ac:dyDescent="0.2">
      <c r="A18" s="59" t="s">
        <v>81</v>
      </c>
      <c r="B18" s="124" t="s">
        <v>119</v>
      </c>
      <c r="C18" s="124" t="s">
        <v>96</v>
      </c>
      <c r="D18" s="56"/>
      <c r="E18" s="185"/>
      <c r="F18" s="146"/>
      <c r="G18" s="146"/>
      <c r="H18" s="146"/>
      <c r="I18" s="146"/>
      <c r="J18" s="54"/>
      <c r="K18" s="53"/>
      <c r="L18" s="52"/>
      <c r="M18" s="55"/>
      <c r="N18" s="55"/>
      <c r="O18" s="55"/>
      <c r="P18" s="55"/>
      <c r="Q18" s="54"/>
      <c r="R18" s="53"/>
      <c r="S18" s="52"/>
      <c r="T18" s="55"/>
      <c r="U18" s="55"/>
      <c r="V18" s="55"/>
      <c r="W18" s="55"/>
      <c r="X18" s="54"/>
      <c r="Y18" s="53"/>
      <c r="Z18" s="52"/>
      <c r="AA18" s="55"/>
      <c r="AB18" s="55"/>
      <c r="AC18" s="55"/>
      <c r="AD18" s="55"/>
      <c r="AE18" s="54"/>
      <c r="AF18" s="53"/>
      <c r="AG18" s="52"/>
      <c r="AH18" s="51"/>
    </row>
    <row r="19" spans="1:47" ht="14.1" customHeight="1" x14ac:dyDescent="0.2">
      <c r="A19" s="59" t="s">
        <v>80</v>
      </c>
      <c r="B19" s="124" t="s">
        <v>119</v>
      </c>
      <c r="C19" s="124" t="s">
        <v>94</v>
      </c>
      <c r="D19" s="56"/>
      <c r="E19" s="185"/>
      <c r="F19" s="146"/>
      <c r="G19" s="146"/>
      <c r="H19" s="146"/>
      <c r="I19" s="146"/>
      <c r="J19" s="54"/>
      <c r="K19" s="53"/>
      <c r="L19" s="52"/>
      <c r="M19" s="55"/>
      <c r="N19" s="55"/>
      <c r="O19" s="55"/>
      <c r="P19" s="55"/>
      <c r="Q19" s="54"/>
      <c r="R19" s="53"/>
      <c r="S19" s="52"/>
      <c r="T19" s="55"/>
      <c r="U19" s="55"/>
      <c r="V19" s="55"/>
      <c r="W19" s="55"/>
      <c r="X19" s="54"/>
      <c r="Y19" s="53"/>
      <c r="Z19" s="52"/>
      <c r="AA19" s="55"/>
      <c r="AB19" s="55"/>
      <c r="AC19" s="55"/>
      <c r="AD19" s="55"/>
      <c r="AE19" s="54"/>
      <c r="AF19" s="53"/>
      <c r="AG19" s="52"/>
      <c r="AH19" s="51"/>
    </row>
    <row r="20" spans="1:47" ht="14.1" customHeight="1" x14ac:dyDescent="0.2">
      <c r="A20" s="59" t="s">
        <v>79</v>
      </c>
      <c r="B20" s="124" t="s">
        <v>119</v>
      </c>
      <c r="C20" s="124" t="s">
        <v>94</v>
      </c>
      <c r="D20" s="56"/>
      <c r="E20" s="185" t="s">
        <v>101</v>
      </c>
      <c r="F20" s="146"/>
      <c r="G20" s="146"/>
      <c r="H20" s="146"/>
      <c r="I20" s="146"/>
      <c r="J20" s="54"/>
      <c r="K20" s="53"/>
      <c r="L20" s="52"/>
      <c r="M20" s="55"/>
      <c r="N20" s="55"/>
      <c r="O20" s="55"/>
      <c r="P20" s="55"/>
      <c r="Q20" s="54"/>
      <c r="R20" s="53"/>
      <c r="S20" s="52"/>
      <c r="T20" s="55"/>
      <c r="U20" s="55"/>
      <c r="V20" s="55"/>
      <c r="W20" s="55"/>
      <c r="X20" s="54"/>
      <c r="Y20" s="53"/>
      <c r="Z20" s="52"/>
      <c r="AA20" s="55"/>
      <c r="AB20" s="55"/>
      <c r="AC20" s="55"/>
      <c r="AD20" s="55"/>
      <c r="AE20" s="54"/>
      <c r="AF20" s="53"/>
      <c r="AG20" s="52"/>
      <c r="AH20" s="51"/>
    </row>
    <row r="21" spans="1:47" ht="14.1" customHeight="1" x14ac:dyDescent="0.2">
      <c r="A21" s="59" t="s">
        <v>107</v>
      </c>
      <c r="B21" s="124" t="s">
        <v>119</v>
      </c>
      <c r="C21" s="57"/>
      <c r="D21" s="56"/>
      <c r="E21" s="185"/>
      <c r="F21" s="146"/>
      <c r="G21" s="146"/>
      <c r="H21" s="146"/>
      <c r="I21" s="146"/>
      <c r="J21" s="54"/>
      <c r="K21" s="53"/>
      <c r="L21" s="52"/>
      <c r="M21" s="55"/>
      <c r="N21" s="55"/>
      <c r="O21" s="55"/>
      <c r="P21" s="55"/>
      <c r="Q21" s="54"/>
      <c r="R21" s="53"/>
      <c r="S21" s="52"/>
      <c r="T21" s="55"/>
      <c r="U21" s="55"/>
      <c r="V21" s="55"/>
      <c r="W21" s="55"/>
      <c r="X21" s="54"/>
      <c r="Y21" s="53"/>
      <c r="Z21" s="52"/>
      <c r="AA21" s="55"/>
      <c r="AB21" s="55"/>
      <c r="AC21" s="55"/>
      <c r="AD21" s="55"/>
      <c r="AE21" s="54"/>
      <c r="AF21" s="53"/>
      <c r="AG21" s="52"/>
      <c r="AH21" s="51"/>
    </row>
    <row r="22" spans="1:47" ht="14.1" customHeight="1" x14ac:dyDescent="0.2">
      <c r="A22" s="59" t="s">
        <v>78</v>
      </c>
      <c r="B22" s="124" t="s">
        <v>119</v>
      </c>
      <c r="C22" s="124" t="s">
        <v>97</v>
      </c>
      <c r="D22" s="56"/>
      <c r="E22" s="185" t="s">
        <v>103</v>
      </c>
      <c r="F22" s="146"/>
      <c r="G22" s="146"/>
      <c r="H22" s="146"/>
      <c r="I22" s="146"/>
      <c r="J22" s="54"/>
      <c r="K22" s="53"/>
      <c r="L22" s="52"/>
      <c r="M22" s="55"/>
      <c r="N22" s="55"/>
      <c r="O22" s="55"/>
      <c r="P22" s="55"/>
      <c r="Q22" s="54"/>
      <c r="R22" s="53"/>
      <c r="S22" s="52"/>
      <c r="T22" s="55"/>
      <c r="U22" s="55"/>
      <c r="V22" s="55"/>
      <c r="W22" s="55"/>
      <c r="X22" s="54"/>
      <c r="Y22" s="53"/>
      <c r="Z22" s="52"/>
      <c r="AA22" s="55"/>
      <c r="AB22" s="55"/>
      <c r="AC22" s="55"/>
      <c r="AD22" s="55"/>
      <c r="AE22" s="54"/>
      <c r="AF22" s="53"/>
      <c r="AG22" s="52"/>
      <c r="AH22" s="51"/>
    </row>
    <row r="23" spans="1:47" ht="14.1" customHeight="1" x14ac:dyDescent="0.2">
      <c r="A23" s="59" t="s">
        <v>77</v>
      </c>
      <c r="B23" s="124" t="s">
        <v>119</v>
      </c>
      <c r="C23" s="124" t="s">
        <v>94</v>
      </c>
      <c r="D23" s="56"/>
      <c r="E23" s="185"/>
      <c r="F23" s="146"/>
      <c r="G23" s="146"/>
      <c r="H23" s="146"/>
      <c r="I23" s="146"/>
      <c r="J23" s="54"/>
      <c r="K23" s="53"/>
      <c r="L23" s="52"/>
      <c r="M23" s="55"/>
      <c r="N23" s="55"/>
      <c r="O23" s="55"/>
      <c r="P23" s="55"/>
      <c r="Q23" s="54"/>
      <c r="R23" s="53"/>
      <c r="S23" s="52"/>
      <c r="T23" s="55"/>
      <c r="U23" s="55"/>
      <c r="V23" s="55"/>
      <c r="W23" s="55"/>
      <c r="X23" s="54"/>
      <c r="Y23" s="53"/>
      <c r="Z23" s="52"/>
      <c r="AA23" s="55"/>
      <c r="AB23" s="55"/>
      <c r="AC23" s="55"/>
      <c r="AD23" s="55"/>
      <c r="AE23" s="54"/>
      <c r="AF23" s="53"/>
      <c r="AG23" s="52"/>
      <c r="AH23" s="51"/>
    </row>
    <row r="24" spans="1:47" ht="14.1" customHeight="1" x14ac:dyDescent="0.2">
      <c r="A24" s="59" t="s">
        <v>76</v>
      </c>
      <c r="B24" s="124" t="s">
        <v>119</v>
      </c>
      <c r="C24" s="124" t="s">
        <v>96</v>
      </c>
      <c r="D24" s="56"/>
      <c r="E24" s="185"/>
      <c r="F24" s="146"/>
      <c r="G24" s="146"/>
      <c r="H24" s="146"/>
      <c r="I24" s="146"/>
      <c r="J24" s="54"/>
      <c r="K24" s="53"/>
      <c r="L24" s="52"/>
      <c r="M24" s="55"/>
      <c r="N24" s="55"/>
      <c r="O24" s="55"/>
      <c r="P24" s="55"/>
      <c r="Q24" s="54"/>
      <c r="R24" s="53"/>
      <c r="S24" s="52"/>
      <c r="T24" s="55"/>
      <c r="U24" s="55"/>
      <c r="V24" s="55"/>
      <c r="W24" s="55"/>
      <c r="X24" s="54"/>
      <c r="Y24" s="53"/>
      <c r="Z24" s="52" t="s">
        <v>102</v>
      </c>
      <c r="AA24" s="55" t="s">
        <v>102</v>
      </c>
      <c r="AB24" s="55" t="s">
        <v>102</v>
      </c>
      <c r="AC24" s="55"/>
      <c r="AD24" s="55"/>
      <c r="AE24" s="54"/>
      <c r="AF24" s="53"/>
      <c r="AG24" s="52"/>
      <c r="AH24" s="51"/>
    </row>
    <row r="25" spans="1:47" ht="14.1" customHeight="1" x14ac:dyDescent="0.2">
      <c r="A25" s="59" t="s">
        <v>117</v>
      </c>
      <c r="B25" s="124" t="s">
        <v>119</v>
      </c>
      <c r="C25" s="57"/>
      <c r="D25" s="56"/>
      <c r="E25" s="185"/>
      <c r="F25" s="146"/>
      <c r="G25" s="146"/>
      <c r="H25" s="146"/>
      <c r="I25" s="146"/>
      <c r="J25" s="54"/>
      <c r="K25" s="53"/>
      <c r="L25" s="52"/>
      <c r="M25" s="55"/>
      <c r="N25" s="55"/>
      <c r="O25" s="55"/>
      <c r="P25" s="55"/>
      <c r="Q25" s="54"/>
      <c r="R25" s="53"/>
      <c r="S25" s="52"/>
      <c r="T25" s="55"/>
      <c r="U25" s="55"/>
      <c r="V25" s="55"/>
      <c r="W25" s="55"/>
      <c r="X25" s="54"/>
      <c r="Y25" s="53"/>
      <c r="Z25" s="52"/>
      <c r="AA25" s="55"/>
      <c r="AB25" s="55"/>
      <c r="AC25" s="55"/>
      <c r="AD25" s="55"/>
      <c r="AE25" s="54"/>
      <c r="AF25" s="53"/>
      <c r="AG25" s="52"/>
      <c r="AH25" s="51"/>
    </row>
    <row r="26" spans="1:47" ht="14.1" customHeight="1" x14ac:dyDescent="0.2">
      <c r="A26" s="59" t="s">
        <v>75</v>
      </c>
      <c r="B26" s="124" t="s">
        <v>119</v>
      </c>
      <c r="C26" s="124" t="s">
        <v>97</v>
      </c>
      <c r="D26" s="56"/>
      <c r="E26" s="185"/>
      <c r="F26" s="146"/>
      <c r="G26" s="146"/>
      <c r="H26" s="146"/>
      <c r="I26" s="146"/>
      <c r="J26" s="54"/>
      <c r="K26" s="53"/>
      <c r="L26" s="52"/>
      <c r="M26" s="55"/>
      <c r="N26" s="55"/>
      <c r="O26" s="55"/>
      <c r="P26" s="55"/>
      <c r="Q26" s="54"/>
      <c r="R26" s="53"/>
      <c r="S26" s="52"/>
      <c r="T26" s="55"/>
      <c r="U26" s="55"/>
      <c r="V26" s="55"/>
      <c r="W26" s="55"/>
      <c r="X26" s="54"/>
      <c r="Y26" s="53"/>
      <c r="Z26" s="52"/>
      <c r="AA26" s="55"/>
      <c r="AB26" s="55"/>
      <c r="AC26" s="55"/>
      <c r="AD26" s="55"/>
      <c r="AE26" s="54"/>
      <c r="AF26" s="53"/>
      <c r="AG26" s="52"/>
      <c r="AH26" s="51"/>
    </row>
    <row r="27" spans="1:47" ht="14.1" customHeight="1" x14ac:dyDescent="0.2">
      <c r="A27" s="59" t="s">
        <v>74</v>
      </c>
      <c r="B27" s="124" t="s">
        <v>119</v>
      </c>
      <c r="C27" s="124" t="s">
        <v>97</v>
      </c>
      <c r="D27" s="56"/>
      <c r="E27" s="185"/>
      <c r="F27" s="146"/>
      <c r="G27" s="146"/>
      <c r="H27" s="146"/>
      <c r="I27" s="146"/>
      <c r="J27" s="54"/>
      <c r="K27" s="53"/>
      <c r="L27" s="52"/>
      <c r="M27" s="55"/>
      <c r="N27" s="55"/>
      <c r="O27" s="55"/>
      <c r="P27" s="55"/>
      <c r="Q27" s="54"/>
      <c r="R27" s="53"/>
      <c r="S27" s="52"/>
      <c r="T27" s="55"/>
      <c r="U27" s="55"/>
      <c r="V27" s="55"/>
      <c r="W27" s="55"/>
      <c r="X27" s="54"/>
      <c r="Y27" s="53"/>
      <c r="Z27" s="52"/>
      <c r="AA27" s="55" t="s">
        <v>103</v>
      </c>
      <c r="AB27" s="55"/>
      <c r="AC27" s="55"/>
      <c r="AD27" s="55"/>
      <c r="AE27" s="54"/>
      <c r="AF27" s="53"/>
      <c r="AG27" s="52"/>
      <c r="AH27" s="51"/>
    </row>
    <row r="28" spans="1:47" ht="14.1" customHeight="1" x14ac:dyDescent="0.2">
      <c r="A28" s="59" t="s">
        <v>73</v>
      </c>
      <c r="B28" s="124" t="s">
        <v>119</v>
      </c>
      <c r="C28" s="124" t="s">
        <v>97</v>
      </c>
      <c r="D28" s="56"/>
      <c r="E28" s="185" t="s">
        <v>102</v>
      </c>
      <c r="F28" s="146"/>
      <c r="G28" s="146"/>
      <c r="H28" s="146"/>
      <c r="I28" s="146"/>
      <c r="J28" s="54"/>
      <c r="K28" s="53"/>
      <c r="L28" s="52"/>
      <c r="M28" s="55"/>
      <c r="N28" s="55"/>
      <c r="O28" s="55"/>
      <c r="P28" s="55"/>
      <c r="Q28" s="54"/>
      <c r="R28" s="53"/>
      <c r="S28" s="52"/>
      <c r="T28" s="55"/>
      <c r="U28" s="55"/>
      <c r="V28" s="55"/>
      <c r="W28" s="55"/>
      <c r="X28" s="54"/>
      <c r="Y28" s="53"/>
      <c r="Z28" s="52"/>
      <c r="AA28" s="55"/>
      <c r="AB28" s="55"/>
      <c r="AC28" s="55"/>
      <c r="AD28" s="55"/>
      <c r="AE28" s="54"/>
      <c r="AF28" s="53"/>
      <c r="AG28" s="52"/>
      <c r="AH28" s="51"/>
    </row>
    <row r="29" spans="1:47" ht="14.1" customHeight="1" x14ac:dyDescent="0.2">
      <c r="A29" s="59" t="s">
        <v>72</v>
      </c>
      <c r="B29" s="124" t="s">
        <v>119</v>
      </c>
      <c r="C29" s="124" t="s">
        <v>97</v>
      </c>
      <c r="D29" s="56"/>
      <c r="E29" s="185"/>
      <c r="F29" s="146"/>
      <c r="G29" s="146"/>
      <c r="H29" s="146"/>
      <c r="I29" s="146"/>
      <c r="J29" s="54"/>
      <c r="K29" s="53"/>
      <c r="L29" s="52"/>
      <c r="M29" s="55"/>
      <c r="N29" s="55"/>
      <c r="O29" s="55"/>
      <c r="P29" s="55"/>
      <c r="Q29" s="54"/>
      <c r="R29" s="53"/>
      <c r="S29" s="52"/>
      <c r="T29" s="55"/>
      <c r="U29" s="55"/>
      <c r="V29" s="55"/>
      <c r="W29" s="55"/>
      <c r="X29" s="54"/>
      <c r="Y29" s="53"/>
      <c r="Z29" s="52"/>
      <c r="AA29" s="55"/>
      <c r="AB29" s="55"/>
      <c r="AC29" s="55"/>
      <c r="AD29" s="55"/>
      <c r="AE29" s="54"/>
      <c r="AF29" s="53"/>
      <c r="AG29" s="52"/>
      <c r="AH29" s="51"/>
    </row>
    <row r="30" spans="1:47" ht="14.1" customHeight="1" x14ac:dyDescent="0.2">
      <c r="A30" s="59" t="s">
        <v>108</v>
      </c>
      <c r="B30" s="124" t="s">
        <v>119</v>
      </c>
      <c r="C30" s="57"/>
      <c r="D30" s="56"/>
      <c r="E30" s="185"/>
      <c r="F30" s="146"/>
      <c r="G30" s="146"/>
      <c r="H30" s="146"/>
      <c r="I30" s="146"/>
      <c r="J30" s="54"/>
      <c r="K30" s="53"/>
      <c r="L30" s="52"/>
      <c r="M30" s="55"/>
      <c r="N30" s="55"/>
      <c r="O30" s="55"/>
      <c r="P30" s="55"/>
      <c r="Q30" s="54"/>
      <c r="R30" s="53"/>
      <c r="S30" s="52"/>
      <c r="T30" s="55"/>
      <c r="U30" s="55"/>
      <c r="V30" s="55"/>
      <c r="W30" s="55"/>
      <c r="X30" s="54"/>
      <c r="Y30" s="53"/>
      <c r="Z30" s="52"/>
      <c r="AA30" s="55"/>
      <c r="AB30" s="55"/>
      <c r="AC30" s="55"/>
      <c r="AD30" s="55"/>
      <c r="AE30" s="54"/>
      <c r="AF30" s="53"/>
      <c r="AG30" s="52"/>
      <c r="AH30" s="51"/>
    </row>
    <row r="31" spans="1:47" ht="14.1" customHeight="1" x14ac:dyDescent="0.2">
      <c r="A31" s="59" t="s">
        <v>114</v>
      </c>
      <c r="B31" s="124" t="s">
        <v>119</v>
      </c>
      <c r="C31" s="57"/>
      <c r="D31" s="56"/>
      <c r="E31" s="185"/>
      <c r="F31" s="146"/>
      <c r="G31" s="146"/>
      <c r="H31" s="146"/>
      <c r="I31" s="146"/>
      <c r="J31" s="54"/>
      <c r="K31" s="53"/>
      <c r="L31" s="52"/>
      <c r="M31" s="55"/>
      <c r="N31" s="55"/>
      <c r="O31" s="55"/>
      <c r="P31" s="55"/>
      <c r="Q31" s="54"/>
      <c r="R31" s="53"/>
      <c r="S31" s="52"/>
      <c r="T31" s="55"/>
      <c r="U31" s="55"/>
      <c r="V31" s="55"/>
      <c r="W31" s="55"/>
      <c r="X31" s="54"/>
      <c r="Y31" s="53"/>
      <c r="Z31" s="52"/>
      <c r="AA31" s="55"/>
      <c r="AB31" s="55"/>
      <c r="AC31" s="55"/>
      <c r="AD31" s="55"/>
      <c r="AE31" s="54"/>
      <c r="AF31" s="53"/>
      <c r="AG31" s="52"/>
      <c r="AH31" s="51"/>
    </row>
    <row r="32" spans="1:47" ht="14.1" customHeight="1" x14ac:dyDescent="0.2">
      <c r="A32" s="60" t="s">
        <v>111</v>
      </c>
      <c r="B32" s="124" t="s">
        <v>119</v>
      </c>
      <c r="C32" s="57"/>
      <c r="D32" s="56"/>
      <c r="E32" s="185"/>
      <c r="F32" s="146"/>
      <c r="G32" s="146"/>
      <c r="H32" s="146"/>
      <c r="I32" s="146"/>
      <c r="J32" s="54"/>
      <c r="K32" s="53"/>
      <c r="L32" s="52"/>
      <c r="M32" s="55"/>
      <c r="N32" s="55"/>
      <c r="O32" s="55"/>
      <c r="P32" s="55"/>
      <c r="Q32" s="54"/>
      <c r="R32" s="53"/>
      <c r="S32" s="52"/>
      <c r="T32" s="55"/>
      <c r="U32" s="55"/>
      <c r="V32" s="55"/>
      <c r="W32" s="55"/>
      <c r="X32" s="54"/>
      <c r="Y32" s="53"/>
      <c r="Z32" s="52"/>
      <c r="AA32" s="55"/>
      <c r="AB32" s="55"/>
      <c r="AC32" s="55"/>
      <c r="AD32" s="55"/>
      <c r="AE32" s="54"/>
      <c r="AF32" s="53"/>
      <c r="AG32" s="52"/>
      <c r="AH32" s="51"/>
    </row>
    <row r="33" spans="1:34" ht="14.1" customHeight="1" x14ac:dyDescent="0.2">
      <c r="A33" s="156" t="s">
        <v>120</v>
      </c>
      <c r="B33" s="157"/>
      <c r="C33" s="157"/>
      <c r="D33" s="149"/>
      <c r="E33" s="186"/>
      <c r="F33" s="151"/>
      <c r="G33" s="151"/>
      <c r="H33" s="151"/>
      <c r="I33" s="151"/>
      <c r="J33" s="152"/>
      <c r="K33" s="153"/>
      <c r="L33" s="150"/>
      <c r="M33" s="154"/>
      <c r="N33" s="154"/>
      <c r="O33" s="154"/>
      <c r="P33" s="154"/>
      <c r="Q33" s="152"/>
      <c r="R33" s="153"/>
      <c r="S33" s="150"/>
      <c r="T33" s="154"/>
      <c r="U33" s="154"/>
      <c r="V33" s="154"/>
      <c r="W33" s="154"/>
      <c r="X33" s="152"/>
      <c r="Y33" s="153"/>
      <c r="Z33" s="150"/>
      <c r="AA33" s="154"/>
      <c r="AB33" s="154"/>
      <c r="AC33" s="154"/>
      <c r="AD33" s="154"/>
      <c r="AE33" s="152"/>
      <c r="AF33" s="153"/>
      <c r="AG33" s="150"/>
      <c r="AH33" s="155"/>
    </row>
    <row r="34" spans="1:34" ht="14.1" customHeight="1" x14ac:dyDescent="0.2">
      <c r="A34" s="59" t="s">
        <v>71</v>
      </c>
      <c r="B34" s="124" t="s">
        <v>122</v>
      </c>
      <c r="C34" s="124" t="s">
        <v>97</v>
      </c>
      <c r="D34" s="56"/>
      <c r="E34" s="185"/>
      <c r="F34" s="146"/>
      <c r="G34" s="146"/>
      <c r="H34" s="146"/>
      <c r="I34" s="146"/>
      <c r="J34" s="54"/>
      <c r="K34" s="53"/>
      <c r="L34" s="52"/>
      <c r="M34" s="55"/>
      <c r="N34" s="55"/>
      <c r="O34" s="55"/>
      <c r="P34" s="55"/>
      <c r="Q34" s="54"/>
      <c r="R34" s="53"/>
      <c r="S34" s="52"/>
      <c r="T34" s="55"/>
      <c r="U34" s="55"/>
      <c r="V34" s="55"/>
      <c r="W34" s="55"/>
      <c r="X34" s="54"/>
      <c r="Y34" s="53"/>
      <c r="Z34" s="52"/>
      <c r="AA34" s="55"/>
      <c r="AB34" s="55"/>
      <c r="AC34" s="55"/>
      <c r="AD34" s="55"/>
      <c r="AE34" s="54"/>
      <c r="AF34" s="53"/>
      <c r="AG34" s="52"/>
      <c r="AH34" s="51"/>
    </row>
    <row r="35" spans="1:34" ht="14.1" customHeight="1" x14ac:dyDescent="0.2">
      <c r="A35" s="59" t="s">
        <v>70</v>
      </c>
      <c r="B35" s="124" t="s">
        <v>122</v>
      </c>
      <c r="C35" s="124" t="s">
        <v>94</v>
      </c>
      <c r="D35" s="56"/>
      <c r="E35" s="185"/>
      <c r="F35" s="146"/>
      <c r="G35" s="146"/>
      <c r="H35" s="146"/>
      <c r="I35" s="146"/>
      <c r="J35" s="54"/>
      <c r="K35" s="53"/>
      <c r="L35" s="52"/>
      <c r="M35" s="55"/>
      <c r="N35" s="55"/>
      <c r="O35" s="55"/>
      <c r="P35" s="55"/>
      <c r="Q35" s="54"/>
      <c r="R35" s="53"/>
      <c r="S35" s="52"/>
      <c r="T35" s="55"/>
      <c r="U35" s="55"/>
      <c r="V35" s="55"/>
      <c r="W35" s="55"/>
      <c r="X35" s="54"/>
      <c r="Y35" s="53"/>
      <c r="Z35" s="52"/>
      <c r="AA35" s="55"/>
      <c r="AB35" s="55"/>
      <c r="AC35" s="55"/>
      <c r="AD35" s="55"/>
      <c r="AE35" s="54"/>
      <c r="AF35" s="53"/>
      <c r="AG35" s="52"/>
      <c r="AH35" s="51"/>
    </row>
    <row r="36" spans="1:34" ht="14.1" customHeight="1" x14ac:dyDescent="0.2">
      <c r="A36" s="59" t="s">
        <v>69</v>
      </c>
      <c r="B36" s="124" t="s">
        <v>122</v>
      </c>
      <c r="C36" s="124" t="s">
        <v>94</v>
      </c>
      <c r="D36" s="56"/>
      <c r="E36" s="185"/>
      <c r="F36" s="146"/>
      <c r="G36" s="146"/>
      <c r="H36" s="146"/>
      <c r="I36" s="146"/>
      <c r="J36" s="54"/>
      <c r="K36" s="53"/>
      <c r="L36" s="52"/>
      <c r="M36" s="55"/>
      <c r="N36" s="55"/>
      <c r="O36" s="55"/>
      <c r="P36" s="55"/>
      <c r="Q36" s="54"/>
      <c r="R36" s="53"/>
      <c r="S36" s="52"/>
      <c r="T36" s="55"/>
      <c r="U36" s="55"/>
      <c r="V36" s="55"/>
      <c r="W36" s="55"/>
      <c r="X36" s="54"/>
      <c r="Y36" s="53"/>
      <c r="Z36" s="52"/>
      <c r="AA36" s="55"/>
      <c r="AB36" s="55"/>
      <c r="AC36" s="55"/>
      <c r="AD36" s="55"/>
      <c r="AE36" s="54"/>
      <c r="AF36" s="53"/>
      <c r="AG36" s="52"/>
      <c r="AH36" s="51"/>
    </row>
    <row r="37" spans="1:34" ht="14.1" customHeight="1" x14ac:dyDescent="0.2">
      <c r="A37" s="59" t="s">
        <v>109</v>
      </c>
      <c r="B37" s="124" t="s">
        <v>122</v>
      </c>
      <c r="C37" s="57"/>
      <c r="D37" s="56"/>
      <c r="E37" s="185"/>
      <c r="F37" s="146"/>
      <c r="G37" s="146"/>
      <c r="H37" s="146"/>
      <c r="I37" s="146"/>
      <c r="J37" s="54"/>
      <c r="K37" s="53"/>
      <c r="L37" s="52"/>
      <c r="M37" s="55"/>
      <c r="N37" s="55"/>
      <c r="O37" s="55"/>
      <c r="P37" s="55"/>
      <c r="Q37" s="54"/>
      <c r="R37" s="53"/>
      <c r="S37" s="52"/>
      <c r="T37" s="55"/>
      <c r="U37" s="55"/>
      <c r="V37" s="55"/>
      <c r="W37" s="55"/>
      <c r="X37" s="54"/>
      <c r="Y37" s="53"/>
      <c r="Z37" s="52"/>
      <c r="AA37" s="55"/>
      <c r="AB37" s="55"/>
      <c r="AC37" s="55"/>
      <c r="AD37" s="55"/>
      <c r="AE37" s="54"/>
      <c r="AF37" s="53"/>
      <c r="AG37" s="52"/>
      <c r="AH37" s="51"/>
    </row>
    <row r="38" spans="1:34" ht="14.1" customHeight="1" x14ac:dyDescent="0.2">
      <c r="A38" s="59" t="s">
        <v>106</v>
      </c>
      <c r="B38" s="124" t="s">
        <v>122</v>
      </c>
      <c r="C38" s="57"/>
      <c r="D38" s="56"/>
      <c r="E38" s="185"/>
      <c r="F38" s="146"/>
      <c r="G38" s="146"/>
      <c r="H38" s="146"/>
      <c r="I38" s="146"/>
      <c r="J38" s="54"/>
      <c r="K38" s="53"/>
      <c r="L38" s="52"/>
      <c r="M38" s="55"/>
      <c r="N38" s="55"/>
      <c r="O38" s="55"/>
      <c r="P38" s="55"/>
      <c r="Q38" s="54"/>
      <c r="R38" s="53"/>
      <c r="S38" s="52"/>
      <c r="T38" s="55"/>
      <c r="U38" s="55"/>
      <c r="V38" s="55"/>
      <c r="W38" s="55"/>
      <c r="X38" s="54"/>
      <c r="Y38" s="53"/>
      <c r="Z38" s="52"/>
      <c r="AA38" s="55"/>
      <c r="AB38" s="55"/>
      <c r="AC38" s="55"/>
      <c r="AD38" s="55"/>
      <c r="AE38" s="54"/>
      <c r="AF38" s="53"/>
      <c r="AG38" s="52"/>
      <c r="AH38" s="51"/>
    </row>
    <row r="39" spans="1:34" ht="14.1" customHeight="1" x14ac:dyDescent="0.2">
      <c r="A39" s="59" t="s">
        <v>68</v>
      </c>
      <c r="B39" s="124" t="s">
        <v>122</v>
      </c>
      <c r="C39" s="124" t="s">
        <v>96</v>
      </c>
      <c r="D39" s="56"/>
      <c r="E39" s="185"/>
      <c r="F39" s="146"/>
      <c r="G39" s="146"/>
      <c r="H39" s="146"/>
      <c r="I39" s="146"/>
      <c r="J39" s="54"/>
      <c r="K39" s="53"/>
      <c r="L39" s="52"/>
      <c r="M39" s="55"/>
      <c r="N39" s="55"/>
      <c r="O39" s="55"/>
      <c r="P39" s="55"/>
      <c r="Q39" s="54"/>
      <c r="R39" s="53"/>
      <c r="S39" s="52"/>
      <c r="T39" s="55"/>
      <c r="U39" s="55"/>
      <c r="V39" s="55"/>
      <c r="W39" s="55"/>
      <c r="X39" s="54"/>
      <c r="Y39" s="53"/>
      <c r="Z39" s="52"/>
      <c r="AA39" s="55"/>
      <c r="AB39" s="55"/>
      <c r="AC39" s="55"/>
      <c r="AD39" s="55"/>
      <c r="AE39" s="54"/>
      <c r="AF39" s="53"/>
      <c r="AG39" s="52"/>
      <c r="AH39" s="51"/>
    </row>
    <row r="40" spans="1:34" ht="14.1" customHeight="1" x14ac:dyDescent="0.2">
      <c r="A40" s="59" t="s">
        <v>115</v>
      </c>
      <c r="B40" s="124" t="s">
        <v>122</v>
      </c>
      <c r="C40" s="57"/>
      <c r="D40" s="56"/>
      <c r="E40" s="185"/>
      <c r="F40" s="146"/>
      <c r="G40" s="146"/>
      <c r="H40" s="146"/>
      <c r="I40" s="146"/>
      <c r="J40" s="54"/>
      <c r="K40" s="53"/>
      <c r="L40" s="52"/>
      <c r="M40" s="55"/>
      <c r="N40" s="55"/>
      <c r="O40" s="55"/>
      <c r="P40" s="55"/>
      <c r="Q40" s="54"/>
      <c r="R40" s="53"/>
      <c r="S40" s="52"/>
      <c r="T40" s="55"/>
      <c r="U40" s="55"/>
      <c r="V40" s="55"/>
      <c r="W40" s="55"/>
      <c r="X40" s="54"/>
      <c r="Y40" s="53"/>
      <c r="Z40" s="52"/>
      <c r="AA40" s="55"/>
      <c r="AB40" s="55"/>
      <c r="AC40" s="55"/>
      <c r="AD40" s="55"/>
      <c r="AE40" s="54"/>
      <c r="AF40" s="53"/>
      <c r="AG40" s="52"/>
      <c r="AH40" s="51"/>
    </row>
    <row r="41" spans="1:34" ht="14.1" customHeight="1" x14ac:dyDescent="0.2">
      <c r="A41" s="59" t="s">
        <v>67</v>
      </c>
      <c r="B41" s="124" t="s">
        <v>122</v>
      </c>
      <c r="C41" s="124" t="s">
        <v>94</v>
      </c>
      <c r="D41" s="56"/>
      <c r="E41" s="185"/>
      <c r="F41" s="146"/>
      <c r="G41" s="146"/>
      <c r="H41" s="146"/>
      <c r="I41" s="146"/>
      <c r="J41" s="54"/>
      <c r="K41" s="53"/>
      <c r="L41" s="52"/>
      <c r="M41" s="55"/>
      <c r="N41" s="55"/>
      <c r="O41" s="55"/>
      <c r="P41" s="55"/>
      <c r="Q41" s="54"/>
      <c r="R41" s="53"/>
      <c r="S41" s="52"/>
      <c r="T41" s="55"/>
      <c r="U41" s="55"/>
      <c r="V41" s="55"/>
      <c r="W41" s="55"/>
      <c r="X41" s="54"/>
      <c r="Y41" s="53"/>
      <c r="Z41" s="52" t="s">
        <v>4</v>
      </c>
      <c r="AA41" s="55" t="s">
        <v>4</v>
      </c>
      <c r="AB41" s="55" t="s">
        <v>4</v>
      </c>
      <c r="AC41" s="55"/>
      <c r="AD41" s="55"/>
      <c r="AE41" s="54"/>
      <c r="AF41" s="53"/>
      <c r="AG41" s="52"/>
      <c r="AH41" s="51"/>
    </row>
    <row r="42" spans="1:34" ht="14.1" customHeight="1" x14ac:dyDescent="0.2">
      <c r="A42" s="59" t="s">
        <v>66</v>
      </c>
      <c r="B42" s="124" t="s">
        <v>122</v>
      </c>
      <c r="C42" s="124" t="s">
        <v>96</v>
      </c>
      <c r="D42" s="56"/>
      <c r="E42" s="185"/>
      <c r="F42" s="146"/>
      <c r="G42" s="146"/>
      <c r="H42" s="146"/>
      <c r="I42" s="146"/>
      <c r="J42" s="54"/>
      <c r="K42" s="53"/>
      <c r="L42" s="52"/>
      <c r="M42" s="55"/>
      <c r="N42" s="55"/>
      <c r="O42" s="55"/>
      <c r="P42" s="55"/>
      <c r="Q42" s="54"/>
      <c r="R42" s="53"/>
      <c r="S42" s="52"/>
      <c r="T42" s="55"/>
      <c r="U42" s="55"/>
      <c r="V42" s="55"/>
      <c r="W42" s="55"/>
      <c r="X42" s="54"/>
      <c r="Y42" s="53"/>
      <c r="Z42" s="52"/>
      <c r="AA42" s="55"/>
      <c r="AB42" s="55"/>
      <c r="AC42" s="55"/>
      <c r="AD42" s="55"/>
      <c r="AE42" s="54"/>
      <c r="AF42" s="53"/>
      <c r="AG42" s="52"/>
      <c r="AH42" s="51"/>
    </row>
    <row r="43" spans="1:34" ht="14.1" customHeight="1" x14ac:dyDescent="0.2">
      <c r="A43" s="59" t="s">
        <v>65</v>
      </c>
      <c r="B43" s="124" t="s">
        <v>122</v>
      </c>
      <c r="C43" s="124" t="s">
        <v>94</v>
      </c>
      <c r="D43" s="56"/>
      <c r="E43" s="185"/>
      <c r="F43" s="146"/>
      <c r="G43" s="146"/>
      <c r="H43" s="146"/>
      <c r="I43" s="146"/>
      <c r="J43" s="54"/>
      <c r="K43" s="53"/>
      <c r="L43" s="52"/>
      <c r="M43" s="55"/>
      <c r="N43" s="55"/>
      <c r="O43" s="55"/>
      <c r="P43" s="55"/>
      <c r="Q43" s="54"/>
      <c r="R43" s="53"/>
      <c r="S43" s="52"/>
      <c r="T43" s="55"/>
      <c r="U43" s="55"/>
      <c r="V43" s="55"/>
      <c r="W43" s="55"/>
      <c r="X43" s="54"/>
      <c r="Y43" s="53"/>
      <c r="Z43" s="52"/>
      <c r="AA43" s="55"/>
      <c r="AB43" s="55"/>
      <c r="AC43" s="55"/>
      <c r="AD43" s="55"/>
      <c r="AE43" s="54"/>
      <c r="AF43" s="53"/>
      <c r="AG43" s="52"/>
      <c r="AH43" s="51"/>
    </row>
    <row r="44" spans="1:34" ht="14.1" customHeight="1" x14ac:dyDescent="0.2">
      <c r="A44" s="59" t="s">
        <v>110</v>
      </c>
      <c r="B44" s="124" t="s">
        <v>122</v>
      </c>
      <c r="C44" s="57"/>
      <c r="D44" s="56"/>
      <c r="E44" s="185"/>
      <c r="F44" s="146"/>
      <c r="G44" s="146"/>
      <c r="H44" s="146"/>
      <c r="I44" s="146"/>
      <c r="J44" s="54"/>
      <c r="K44" s="53"/>
      <c r="L44" s="52"/>
      <c r="M44" s="55"/>
      <c r="N44" s="55"/>
      <c r="O44" s="55"/>
      <c r="P44" s="55"/>
      <c r="Q44" s="54"/>
      <c r="R44" s="53"/>
      <c r="S44" s="52"/>
      <c r="T44" s="55"/>
      <c r="U44" s="55"/>
      <c r="V44" s="55"/>
      <c r="W44" s="55"/>
      <c r="X44" s="54"/>
      <c r="Y44" s="53"/>
      <c r="Z44" s="52"/>
      <c r="AA44" s="55"/>
      <c r="AB44" s="55"/>
      <c r="AC44" s="55"/>
      <c r="AD44" s="55"/>
      <c r="AE44" s="54"/>
      <c r="AF44" s="53"/>
      <c r="AG44" s="52"/>
      <c r="AH44" s="51"/>
    </row>
    <row r="45" spans="1:34" ht="14.1" customHeight="1" x14ac:dyDescent="0.2">
      <c r="A45" s="59" t="s">
        <v>110</v>
      </c>
      <c r="B45" s="124" t="s">
        <v>122</v>
      </c>
      <c r="C45" s="57"/>
      <c r="D45" s="56"/>
      <c r="E45" s="185"/>
      <c r="F45" s="146"/>
      <c r="G45" s="146"/>
      <c r="H45" s="146"/>
      <c r="I45" s="146"/>
      <c r="J45" s="54"/>
      <c r="K45" s="53"/>
      <c r="L45" s="52"/>
      <c r="M45" s="55"/>
      <c r="N45" s="55"/>
      <c r="O45" s="55"/>
      <c r="P45" s="55"/>
      <c r="Q45" s="54"/>
      <c r="R45" s="53"/>
      <c r="S45" s="52"/>
      <c r="T45" s="55"/>
      <c r="U45" s="55"/>
      <c r="V45" s="55"/>
      <c r="W45" s="55"/>
      <c r="X45" s="54"/>
      <c r="Y45" s="53"/>
      <c r="Z45" s="52"/>
      <c r="AA45" s="55"/>
      <c r="AB45" s="55"/>
      <c r="AC45" s="55"/>
      <c r="AD45" s="55"/>
      <c r="AE45" s="54"/>
      <c r="AF45" s="53"/>
      <c r="AG45" s="52"/>
      <c r="AH45" s="51"/>
    </row>
    <row r="46" spans="1:34" ht="14.1" customHeight="1" x14ac:dyDescent="0.2">
      <c r="A46" s="59" t="s">
        <v>64</v>
      </c>
      <c r="B46" s="124" t="s">
        <v>122</v>
      </c>
      <c r="C46" s="124" t="s">
        <v>96</v>
      </c>
      <c r="D46" s="56"/>
      <c r="E46" s="185"/>
      <c r="F46" s="146"/>
      <c r="G46" s="146"/>
      <c r="H46" s="146"/>
      <c r="I46" s="146"/>
      <c r="J46" s="54"/>
      <c r="K46" s="53"/>
      <c r="L46" s="52"/>
      <c r="M46" s="55"/>
      <c r="N46" s="55"/>
      <c r="O46" s="55"/>
      <c r="P46" s="55"/>
      <c r="Q46" s="54"/>
      <c r="R46" s="53"/>
      <c r="S46" s="52"/>
      <c r="T46" s="55"/>
      <c r="U46" s="55"/>
      <c r="V46" s="55"/>
      <c r="W46" s="55"/>
      <c r="X46" s="54"/>
      <c r="Y46" s="53"/>
      <c r="Z46" s="52"/>
      <c r="AA46" s="55"/>
      <c r="AB46" s="55"/>
      <c r="AC46" s="55"/>
      <c r="AD46" s="55"/>
      <c r="AE46" s="54"/>
      <c r="AF46" s="53"/>
      <c r="AG46" s="52"/>
      <c r="AH46" s="51"/>
    </row>
    <row r="47" spans="1:34" ht="14.1" customHeight="1" x14ac:dyDescent="0.2">
      <c r="A47" s="59" t="s">
        <v>63</v>
      </c>
      <c r="B47" s="124" t="s">
        <v>122</v>
      </c>
      <c r="C47" s="124" t="s">
        <v>96</v>
      </c>
      <c r="D47" s="56"/>
      <c r="E47" s="185"/>
      <c r="F47" s="146"/>
      <c r="G47" s="146"/>
      <c r="H47" s="146"/>
      <c r="I47" s="146"/>
      <c r="J47" s="54"/>
      <c r="K47" s="53"/>
      <c r="L47" s="52"/>
      <c r="M47" s="55"/>
      <c r="N47" s="55"/>
      <c r="O47" s="55"/>
      <c r="P47" s="55"/>
      <c r="Q47" s="54"/>
      <c r="R47" s="53"/>
      <c r="S47" s="52"/>
      <c r="T47" s="55"/>
      <c r="U47" s="55"/>
      <c r="V47" s="55"/>
      <c r="W47" s="55"/>
      <c r="X47" s="54"/>
      <c r="Y47" s="53"/>
      <c r="Z47" s="52"/>
      <c r="AA47" s="55"/>
      <c r="AB47" s="55" t="s">
        <v>4</v>
      </c>
      <c r="AC47" s="55" t="s">
        <v>4</v>
      </c>
      <c r="AD47" s="55"/>
      <c r="AE47" s="54"/>
      <c r="AF47" s="53"/>
      <c r="AG47" s="52"/>
      <c r="AH47" s="51"/>
    </row>
    <row r="48" spans="1:34" ht="14.1" customHeight="1" x14ac:dyDescent="0.2">
      <c r="A48" s="59"/>
      <c r="B48" s="57"/>
      <c r="C48" s="57"/>
      <c r="D48" s="56"/>
      <c r="E48" s="52"/>
      <c r="F48" s="146"/>
      <c r="G48" s="146"/>
      <c r="H48" s="146"/>
      <c r="I48" s="146"/>
      <c r="J48" s="54"/>
      <c r="K48" s="53"/>
      <c r="L48" s="52"/>
      <c r="M48" s="55"/>
      <c r="N48" s="55"/>
      <c r="O48" s="55"/>
      <c r="P48" s="55"/>
      <c r="Q48" s="54"/>
      <c r="R48" s="53"/>
      <c r="S48" s="52"/>
      <c r="T48" s="55"/>
      <c r="U48" s="55"/>
      <c r="V48" s="55"/>
      <c r="W48" s="55"/>
      <c r="X48" s="54"/>
      <c r="Y48" s="53"/>
      <c r="Z48" s="52"/>
      <c r="AA48" s="55"/>
      <c r="AB48" s="55"/>
      <c r="AC48" s="55"/>
      <c r="AD48" s="55"/>
      <c r="AE48" s="54"/>
      <c r="AF48" s="53"/>
      <c r="AG48" s="52"/>
      <c r="AH48" s="51"/>
    </row>
    <row r="49" spans="1:41" ht="14.1" customHeight="1" x14ac:dyDescent="0.2">
      <c r="A49" s="59"/>
      <c r="B49" s="57"/>
      <c r="C49" s="57"/>
      <c r="D49" s="56"/>
      <c r="E49" s="52"/>
      <c r="F49" s="146"/>
      <c r="G49" s="146"/>
      <c r="H49" s="146"/>
      <c r="I49" s="146"/>
      <c r="J49" s="54"/>
      <c r="K49" s="53"/>
      <c r="L49" s="52"/>
      <c r="M49" s="55"/>
      <c r="N49" s="55"/>
      <c r="O49" s="55"/>
      <c r="P49" s="55"/>
      <c r="Q49" s="54"/>
      <c r="R49" s="53"/>
      <c r="S49" s="52"/>
      <c r="T49" s="55"/>
      <c r="U49" s="55"/>
      <c r="V49" s="55"/>
      <c r="W49" s="55"/>
      <c r="X49" s="54"/>
      <c r="Y49" s="53"/>
      <c r="Z49" s="52"/>
      <c r="AA49" s="55"/>
      <c r="AB49" s="55"/>
      <c r="AC49" s="55"/>
      <c r="AD49" s="55"/>
      <c r="AE49" s="54"/>
      <c r="AF49" s="53"/>
      <c r="AG49" s="52"/>
      <c r="AH49" s="51"/>
      <c r="AO49" s="1" t="s">
        <v>100</v>
      </c>
    </row>
    <row r="50" spans="1:41" ht="14.1" customHeight="1" x14ac:dyDescent="0.2">
      <c r="A50" s="59"/>
      <c r="B50" s="57"/>
      <c r="C50" s="57"/>
      <c r="D50" s="56"/>
      <c r="E50" s="52"/>
      <c r="F50" s="146"/>
      <c r="G50" s="146"/>
      <c r="H50" s="146"/>
      <c r="I50" s="146"/>
      <c r="J50" s="54"/>
      <c r="K50" s="53"/>
      <c r="L50" s="52"/>
      <c r="M50" s="55"/>
      <c r="N50" s="55"/>
      <c r="O50" s="55"/>
      <c r="P50" s="55"/>
      <c r="Q50" s="54"/>
      <c r="R50" s="53"/>
      <c r="S50" s="52"/>
      <c r="T50" s="55"/>
      <c r="U50" s="55"/>
      <c r="V50" s="55"/>
      <c r="W50" s="55"/>
      <c r="X50" s="54"/>
      <c r="Y50" s="53"/>
      <c r="Z50" s="52"/>
      <c r="AA50" s="55"/>
      <c r="AB50" s="55"/>
      <c r="AC50" s="55"/>
      <c r="AD50" s="55"/>
      <c r="AE50" s="54"/>
      <c r="AF50" s="53"/>
      <c r="AG50" s="52"/>
      <c r="AH50" s="51"/>
    </row>
    <row r="51" spans="1:41" ht="14.1" customHeight="1" x14ac:dyDescent="0.2">
      <c r="A51" s="59"/>
      <c r="B51" s="57"/>
      <c r="C51" s="57"/>
      <c r="D51" s="56"/>
      <c r="E51" s="52"/>
      <c r="F51" s="146"/>
      <c r="G51" s="146"/>
      <c r="H51" s="146"/>
      <c r="I51" s="146"/>
      <c r="J51" s="54"/>
      <c r="K51" s="53"/>
      <c r="L51" s="52"/>
      <c r="M51" s="55"/>
      <c r="N51" s="55"/>
      <c r="O51" s="55"/>
      <c r="P51" s="55"/>
      <c r="Q51" s="54"/>
      <c r="R51" s="53"/>
      <c r="S51" s="52"/>
      <c r="T51" s="55"/>
      <c r="U51" s="55"/>
      <c r="V51" s="55"/>
      <c r="W51" s="55"/>
      <c r="X51" s="54"/>
      <c r="Y51" s="53"/>
      <c r="Z51" s="52"/>
      <c r="AA51" s="55"/>
      <c r="AB51" s="55"/>
      <c r="AC51" s="55"/>
      <c r="AD51" s="55"/>
      <c r="AE51" s="54"/>
      <c r="AF51" s="53"/>
      <c r="AG51" s="52"/>
      <c r="AH51" s="51"/>
    </row>
    <row r="52" spans="1:41" ht="14.1" customHeight="1" x14ac:dyDescent="0.2">
      <c r="A52" s="148"/>
      <c r="B52" s="57"/>
      <c r="C52" s="57"/>
      <c r="D52" s="56"/>
      <c r="E52" s="52"/>
      <c r="F52" s="146"/>
      <c r="G52" s="146"/>
      <c r="H52" s="146"/>
      <c r="I52" s="146"/>
      <c r="J52" s="54"/>
      <c r="K52" s="53"/>
      <c r="L52" s="52"/>
      <c r="M52" s="55"/>
      <c r="N52" s="55"/>
      <c r="O52" s="55"/>
      <c r="P52" s="55"/>
      <c r="Q52" s="54"/>
      <c r="R52" s="53"/>
      <c r="S52" s="52"/>
      <c r="T52" s="55"/>
      <c r="U52" s="55"/>
      <c r="V52" s="55"/>
      <c r="W52" s="55"/>
      <c r="X52" s="54"/>
      <c r="Y52" s="53"/>
      <c r="Z52" s="52"/>
      <c r="AA52" s="55"/>
      <c r="AB52" s="55"/>
      <c r="AC52" s="55"/>
      <c r="AD52" s="55"/>
      <c r="AE52" s="54"/>
      <c r="AF52" s="53"/>
      <c r="AG52" s="52"/>
      <c r="AH52" s="51"/>
    </row>
    <row r="53" spans="1:41" ht="14.1" customHeight="1" x14ac:dyDescent="0.2">
      <c r="A53" s="148"/>
      <c r="B53" s="57"/>
      <c r="C53" s="57"/>
      <c r="D53" s="56"/>
      <c r="E53" s="52"/>
      <c r="F53" s="146"/>
      <c r="G53" s="146"/>
      <c r="H53" s="146"/>
      <c r="I53" s="146"/>
      <c r="J53" s="54"/>
      <c r="K53" s="53"/>
      <c r="L53" s="52"/>
      <c r="M53" s="55"/>
      <c r="N53" s="55"/>
      <c r="O53" s="55"/>
      <c r="P53" s="55"/>
      <c r="Q53" s="54"/>
      <c r="R53" s="53"/>
      <c r="S53" s="52"/>
      <c r="T53" s="55"/>
      <c r="U53" s="55"/>
      <c r="V53" s="55"/>
      <c r="W53" s="55"/>
      <c r="X53" s="54"/>
      <c r="Y53" s="53"/>
      <c r="Z53" s="52"/>
      <c r="AA53" s="55"/>
      <c r="AB53" s="55"/>
      <c r="AC53" s="55"/>
      <c r="AD53" s="55"/>
      <c r="AE53" s="54"/>
      <c r="AF53" s="53"/>
      <c r="AG53" s="52"/>
      <c r="AH53" s="51"/>
    </row>
    <row r="54" spans="1:41" ht="14.1" customHeight="1" x14ac:dyDescent="0.2">
      <c r="A54" s="148"/>
      <c r="B54" s="57"/>
      <c r="C54" s="57"/>
      <c r="D54" s="56"/>
      <c r="E54" s="52"/>
      <c r="F54" s="146"/>
      <c r="G54" s="146"/>
      <c r="H54" s="146"/>
      <c r="I54" s="146"/>
      <c r="J54" s="54"/>
      <c r="K54" s="53"/>
      <c r="L54" s="52"/>
      <c r="M54" s="55"/>
      <c r="N54" s="55"/>
      <c r="O54" s="55"/>
      <c r="P54" s="55"/>
      <c r="Q54" s="54"/>
      <c r="R54" s="53"/>
      <c r="S54" s="52"/>
      <c r="T54" s="55"/>
      <c r="U54" s="55"/>
      <c r="V54" s="55"/>
      <c r="W54" s="55"/>
      <c r="X54" s="54"/>
      <c r="Y54" s="53"/>
      <c r="Z54" s="52"/>
      <c r="AA54" s="55"/>
      <c r="AB54" s="55"/>
      <c r="AC54" s="55"/>
      <c r="AD54" s="55"/>
      <c r="AE54" s="54"/>
      <c r="AF54" s="53"/>
      <c r="AG54" s="52"/>
      <c r="AH54" s="51"/>
    </row>
    <row r="55" spans="1:41" ht="14.1" customHeight="1" x14ac:dyDescent="0.2">
      <c r="A55" s="148"/>
      <c r="B55" s="57"/>
      <c r="C55" s="57"/>
      <c r="D55" s="56"/>
      <c r="E55" s="52"/>
      <c r="F55" s="146"/>
      <c r="G55" s="146"/>
      <c r="H55" s="146"/>
      <c r="I55" s="146"/>
      <c r="J55" s="54"/>
      <c r="K55" s="53"/>
      <c r="L55" s="52"/>
      <c r="M55" s="55"/>
      <c r="N55" s="55"/>
      <c r="O55" s="55"/>
      <c r="P55" s="55"/>
      <c r="Q55" s="54"/>
      <c r="R55" s="53"/>
      <c r="S55" s="52"/>
      <c r="T55" s="55"/>
      <c r="U55" s="55"/>
      <c r="V55" s="55"/>
      <c r="W55" s="55"/>
      <c r="X55" s="54"/>
      <c r="Y55" s="53"/>
      <c r="Z55" s="52"/>
      <c r="AA55" s="55"/>
      <c r="AB55" s="55"/>
      <c r="AC55" s="55"/>
      <c r="AD55" s="55"/>
      <c r="AE55" s="54"/>
      <c r="AF55" s="53"/>
      <c r="AG55" s="52"/>
      <c r="AH55" s="51"/>
    </row>
    <row r="56" spans="1:41" ht="14.1" customHeight="1" thickBot="1" x14ac:dyDescent="0.25">
      <c r="A56" s="58"/>
      <c r="B56" s="57"/>
      <c r="C56" s="57"/>
      <c r="D56" s="56"/>
      <c r="E56" s="52"/>
      <c r="F56" s="146"/>
      <c r="G56" s="146"/>
      <c r="H56" s="146"/>
      <c r="I56" s="146"/>
      <c r="J56" s="54"/>
      <c r="K56" s="53"/>
      <c r="L56" s="52"/>
      <c r="M56" s="55"/>
      <c r="N56" s="55"/>
      <c r="O56" s="55"/>
      <c r="P56" s="55"/>
      <c r="Q56" s="54"/>
      <c r="R56" s="53"/>
      <c r="S56" s="52"/>
      <c r="T56" s="55"/>
      <c r="U56" s="55"/>
      <c r="V56" s="55"/>
      <c r="W56" s="55"/>
      <c r="X56" s="54"/>
      <c r="Y56" s="53"/>
      <c r="Z56" s="52"/>
      <c r="AA56" s="55"/>
      <c r="AB56" s="55"/>
      <c r="AC56" s="55"/>
      <c r="AD56" s="55"/>
      <c r="AE56" s="54"/>
      <c r="AF56" s="53"/>
      <c r="AG56" s="52"/>
      <c r="AH56" s="51"/>
    </row>
    <row r="57" spans="1:41" ht="14.1" customHeight="1" thickBot="1" x14ac:dyDescent="0.25">
      <c r="A57" s="50"/>
      <c r="B57" s="49"/>
      <c r="C57" s="123"/>
      <c r="D57" s="48"/>
      <c r="E57" s="48"/>
      <c r="F57" s="48"/>
      <c r="G57" s="48"/>
      <c r="H57" s="48"/>
      <c r="I57" s="47"/>
      <c r="J57" s="48"/>
      <c r="K57" s="48"/>
      <c r="L57" s="48"/>
      <c r="M57" s="48"/>
      <c r="N57" s="48"/>
      <c r="O57" s="48"/>
      <c r="P57" s="47"/>
      <c r="Q57" s="48"/>
      <c r="R57" s="48"/>
      <c r="S57" s="48"/>
      <c r="T57" s="48"/>
      <c r="U57" s="48"/>
      <c r="V57" s="48"/>
      <c r="W57" s="47"/>
      <c r="X57" s="48"/>
      <c r="Y57" s="48"/>
      <c r="Z57" s="48"/>
      <c r="AA57" s="48"/>
      <c r="AB57" s="48"/>
      <c r="AC57" s="48"/>
      <c r="AD57" s="47"/>
      <c r="AE57" s="48"/>
      <c r="AF57" s="48"/>
      <c r="AG57" s="48"/>
      <c r="AH57" s="47"/>
    </row>
    <row r="58" spans="1:41" ht="12.75" customHeight="1" x14ac:dyDescent="0.2"/>
    <row r="59" spans="1:41" ht="13.5" customHeight="1" x14ac:dyDescent="0.2">
      <c r="A59" s="178" t="s">
        <v>61</v>
      </c>
      <c r="B59" s="179"/>
      <c r="C59" s="121"/>
      <c r="D59" s="127" t="s">
        <v>98</v>
      </c>
      <c r="E59" s="45"/>
      <c r="F59" s="45"/>
      <c r="G59" s="45"/>
      <c r="H59" s="125"/>
      <c r="I59" s="125"/>
      <c r="J59" s="126" t="s">
        <v>99</v>
      </c>
      <c r="K59" s="125"/>
      <c r="L59" s="125"/>
      <c r="M59" s="125"/>
      <c r="N59" s="125"/>
      <c r="O59" s="125"/>
      <c r="P59" s="125"/>
      <c r="Q59" s="46"/>
      <c r="R59" s="45"/>
      <c r="S59" s="45"/>
      <c r="T59" s="45"/>
      <c r="U59" s="45"/>
      <c r="V59" s="45"/>
      <c r="W59" s="45"/>
      <c r="X59" s="45"/>
      <c r="Y59" s="45"/>
      <c r="Z59" s="46"/>
      <c r="AA59" s="45"/>
      <c r="AB59" s="45"/>
      <c r="AC59" s="45"/>
      <c r="AD59" s="45"/>
      <c r="AE59" s="45"/>
      <c r="AF59" s="45"/>
      <c r="AG59" s="45"/>
      <c r="AH59" s="45"/>
    </row>
    <row r="60" spans="1:41" s="37" customFormat="1" ht="12.75" customHeight="1" x14ac:dyDescent="0.2">
      <c r="A60" s="44"/>
      <c r="B60" s="39"/>
      <c r="C60" s="39"/>
      <c r="D60" s="43" t="s">
        <v>87</v>
      </c>
      <c r="E60" s="39"/>
      <c r="F60" s="39"/>
      <c r="G60" s="39"/>
      <c r="H60" s="40"/>
      <c r="I60" s="43"/>
      <c r="J60" s="43" t="s">
        <v>59</v>
      </c>
      <c r="K60" s="39"/>
      <c r="L60" s="39"/>
      <c r="M60" s="40"/>
      <c r="N60" s="40"/>
      <c r="O60" s="40" t="s">
        <v>88</v>
      </c>
      <c r="P60" s="40"/>
      <c r="Q60" s="40"/>
      <c r="R60" s="42"/>
      <c r="S60" s="41"/>
      <c r="T60" s="39"/>
      <c r="U60" s="39"/>
      <c r="V60" s="39"/>
      <c r="W60" s="87" t="s">
        <v>89</v>
      </c>
      <c r="X60" s="40"/>
      <c r="Y60" s="39"/>
      <c r="Z60" s="39"/>
      <c r="AA60" s="39"/>
      <c r="AB60" s="39"/>
      <c r="AC60" s="39"/>
      <c r="AD60" s="88" t="s">
        <v>90</v>
      </c>
      <c r="AE60" s="39"/>
      <c r="AF60" s="39"/>
      <c r="AG60" s="39"/>
      <c r="AH60" s="39"/>
      <c r="AI60" s="38"/>
    </row>
    <row r="61" spans="1:41" ht="11.25" customHeight="1" x14ac:dyDescent="0.2">
      <c r="A61" s="33"/>
      <c r="B61" s="32"/>
      <c r="C61" s="32"/>
      <c r="D61" s="32"/>
      <c r="E61" s="32"/>
      <c r="F61" s="32"/>
      <c r="G61" s="32"/>
      <c r="H61" s="33"/>
      <c r="I61" s="32"/>
      <c r="J61" s="32"/>
      <c r="K61" s="32"/>
      <c r="L61" s="32"/>
      <c r="M61" s="32"/>
      <c r="N61" s="32"/>
      <c r="O61" s="32"/>
      <c r="P61" s="32"/>
      <c r="Q61" s="33"/>
      <c r="R61" s="32"/>
      <c r="S61" s="32"/>
      <c r="T61" s="32"/>
      <c r="U61" s="32"/>
      <c r="V61" s="32"/>
      <c r="W61" s="32"/>
      <c r="X61" s="32"/>
      <c r="Y61" s="32"/>
      <c r="Z61" s="33"/>
      <c r="AA61" s="32"/>
      <c r="AB61" s="32"/>
      <c r="AC61" s="32"/>
      <c r="AD61" s="32"/>
      <c r="AE61" s="32"/>
      <c r="AF61" s="32"/>
      <c r="AG61" s="32"/>
      <c r="AH61" s="32"/>
      <c r="AI61" s="36"/>
    </row>
    <row r="62" spans="1:41" ht="24" customHeight="1" x14ac:dyDescent="0.2">
      <c r="A62" s="170" t="s">
        <v>57</v>
      </c>
      <c r="B62" s="171"/>
      <c r="C62" s="171"/>
      <c r="D62" s="171"/>
      <c r="E62" s="171"/>
      <c r="F62" s="171"/>
      <c r="G62" s="171"/>
      <c r="H62" s="171"/>
      <c r="I62" s="171"/>
      <c r="J62" s="171"/>
      <c r="K62" s="171"/>
      <c r="L62" s="171"/>
      <c r="M62" s="171"/>
      <c r="N62" s="171"/>
      <c r="O62" s="171"/>
      <c r="P62" s="171"/>
      <c r="Q62" s="171"/>
      <c r="R62" s="171"/>
      <c r="S62" s="171"/>
      <c r="T62" s="171"/>
      <c r="U62" s="171"/>
      <c r="V62" s="171"/>
      <c r="W62" s="171"/>
      <c r="X62" s="171"/>
      <c r="Y62" s="171"/>
      <c r="Z62" s="171"/>
      <c r="AA62" s="171"/>
      <c r="AB62" s="171"/>
      <c r="AC62" s="171"/>
      <c r="AD62" s="171"/>
      <c r="AE62" s="171"/>
      <c r="AF62" s="171"/>
      <c r="AG62" s="171"/>
      <c r="AH62" s="171"/>
      <c r="AI62" s="36"/>
    </row>
    <row r="63" spans="1:41" ht="3.75" customHeight="1" x14ac:dyDescent="0.2"/>
    <row r="64" spans="1:41" s="31" customFormat="1" ht="9.75" customHeight="1" x14ac:dyDescent="0.25">
      <c r="A64" s="35" t="s">
        <v>56</v>
      </c>
      <c r="B64" s="34" t="s">
        <v>55</v>
      </c>
      <c r="C64" s="34"/>
      <c r="D64" s="167" t="s">
        <v>54</v>
      </c>
      <c r="E64" s="168"/>
      <c r="F64" s="168"/>
      <c r="G64" s="168"/>
      <c r="H64" s="168"/>
      <c r="I64" s="168"/>
      <c r="J64" s="168"/>
      <c r="K64" s="168"/>
      <c r="L64" s="168"/>
      <c r="M64" s="168"/>
      <c r="N64" s="168"/>
      <c r="O64" s="168"/>
      <c r="P64" s="168"/>
      <c r="Q64" s="168"/>
      <c r="R64" s="168"/>
      <c r="S64" s="168"/>
      <c r="T64" s="168"/>
      <c r="U64" s="168"/>
      <c r="V64" s="168"/>
      <c r="W64" s="168"/>
      <c r="X64" s="168"/>
      <c r="Y64" s="168"/>
      <c r="Z64" s="169"/>
      <c r="AC64" s="33"/>
      <c r="AD64" s="32"/>
      <c r="AE64" s="32"/>
      <c r="AF64" s="32"/>
      <c r="AG64" s="32"/>
    </row>
    <row r="65" spans="10:12" ht="6.75" customHeight="1" x14ac:dyDescent="0.2"/>
    <row r="66" spans="10:12" x14ac:dyDescent="0.2">
      <c r="L66" s="128"/>
    </row>
    <row r="67" spans="10:12" x14ac:dyDescent="0.2">
      <c r="K67" s="128"/>
    </row>
    <row r="68" spans="10:12" x14ac:dyDescent="0.2">
      <c r="J68" s="128"/>
    </row>
    <row r="69" spans="10:12" x14ac:dyDescent="0.2">
      <c r="J69" s="128"/>
    </row>
    <row r="70" spans="10:12" x14ac:dyDescent="0.2">
      <c r="J70" s="128"/>
    </row>
    <row r="71" spans="10:12" x14ac:dyDescent="0.2">
      <c r="J71" s="128"/>
    </row>
    <row r="72" spans="10:12" x14ac:dyDescent="0.2">
      <c r="J72" s="128"/>
    </row>
  </sheetData>
  <sheetProtection formatCells="0" sort="0"/>
  <sortState ref="A12:AH56">
    <sortCondition ref="A12"/>
  </sortState>
  <mergeCells count="7">
    <mergeCell ref="X5:AC5"/>
    <mergeCell ref="D64:Z64"/>
    <mergeCell ref="A62:AH62"/>
    <mergeCell ref="A8:A10"/>
    <mergeCell ref="B8:B10"/>
    <mergeCell ref="A59:B59"/>
    <mergeCell ref="C8:C10"/>
  </mergeCells>
  <printOptions horizontalCentered="1" verticalCentered="1"/>
  <pageMargins left="0.31496062992125984" right="0.27559055118110237" top="0.23622047244094491" bottom="0.19685039370078741" header="0" footer="0"/>
  <pageSetup paperSize="9" scale="80" orientation="landscape" horizontalDpi="4294967292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5121" r:id="rId4" name="Bouton">
          <controlPr defaultSize="0" print="0" autoLine="0" r:id="rId5">
            <anchor moveWithCells="1">
              <from>
                <xdr:col>21</xdr:col>
                <xdr:colOff>180975</xdr:colOff>
                <xdr:row>0</xdr:row>
                <xdr:rowOff>180975</xdr:rowOff>
              </from>
              <to>
                <xdr:col>32</xdr:col>
                <xdr:colOff>152400</xdr:colOff>
                <xdr:row>0</xdr:row>
                <xdr:rowOff>523875</xdr:rowOff>
              </to>
            </anchor>
          </controlPr>
        </control>
      </mc:Choice>
      <mc:Fallback>
        <control shapeId="5121" r:id="rId4" name="Bouton"/>
      </mc:Fallback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>
    <pageSetUpPr fitToPage="1"/>
  </sheetPr>
  <dimension ref="A1:AP57"/>
  <sheetViews>
    <sheetView zoomScaleNormal="100" workbookViewId="0">
      <pane xSplit="2" ySplit="10" topLeftCell="C11" activePane="bottomRight" state="frozen"/>
      <selection activeCell="A2" sqref="A2"/>
      <selection pane="topRight" activeCell="C2" sqref="C2"/>
      <selection pane="bottomLeft" activeCell="A11" sqref="A11"/>
      <selection pane="bottomRight" activeCell="AD8" sqref="A8:AH57"/>
    </sheetView>
  </sheetViews>
  <sheetFormatPr baseColWidth="10" defaultRowHeight="12.75" x14ac:dyDescent="0.2"/>
  <cols>
    <col min="1" max="1" width="22.85546875" style="90" customWidth="1"/>
    <col min="2" max="2" width="7.28515625" style="90" customWidth="1"/>
    <col min="3" max="3" width="9.28515625" style="90" customWidth="1"/>
    <col min="4" max="34" width="4.28515625" style="90" customWidth="1"/>
    <col min="35" max="35" width="1.7109375" style="90" customWidth="1"/>
    <col min="36" max="38" width="3.140625" style="90" customWidth="1"/>
    <col min="39" max="39" width="3.5703125" style="90" customWidth="1"/>
    <col min="40" max="40" width="3.140625" style="90" customWidth="1"/>
    <col min="41" max="41" width="11.42578125" style="90"/>
    <col min="42" max="42" width="7.140625" style="90" customWidth="1"/>
    <col min="43" max="257" width="11.42578125" style="90"/>
    <col min="258" max="258" width="22.85546875" style="90" customWidth="1"/>
    <col min="259" max="259" width="7.28515625" style="90" customWidth="1"/>
    <col min="260" max="290" width="4.28515625" style="90" customWidth="1"/>
    <col min="291" max="291" width="1.7109375" style="90" customWidth="1"/>
    <col min="292" max="294" width="3.140625" style="90" customWidth="1"/>
    <col min="295" max="295" width="3.5703125" style="90" customWidth="1"/>
    <col min="296" max="296" width="3.140625" style="90" customWidth="1"/>
    <col min="297" max="297" width="11.42578125" style="90"/>
    <col min="298" max="298" width="7.140625" style="90" customWidth="1"/>
    <col min="299" max="513" width="11.42578125" style="90"/>
    <col min="514" max="514" width="22.85546875" style="90" customWidth="1"/>
    <col min="515" max="515" width="7.28515625" style="90" customWidth="1"/>
    <col min="516" max="546" width="4.28515625" style="90" customWidth="1"/>
    <col min="547" max="547" width="1.7109375" style="90" customWidth="1"/>
    <col min="548" max="550" width="3.140625" style="90" customWidth="1"/>
    <col min="551" max="551" width="3.5703125" style="90" customWidth="1"/>
    <col min="552" max="552" width="3.140625" style="90" customWidth="1"/>
    <col min="553" max="553" width="11.42578125" style="90"/>
    <col min="554" max="554" width="7.140625" style="90" customWidth="1"/>
    <col min="555" max="769" width="11.42578125" style="90"/>
    <col min="770" max="770" width="22.85546875" style="90" customWidth="1"/>
    <col min="771" max="771" width="7.28515625" style="90" customWidth="1"/>
    <col min="772" max="802" width="4.28515625" style="90" customWidth="1"/>
    <col min="803" max="803" width="1.7109375" style="90" customWidth="1"/>
    <col min="804" max="806" width="3.140625" style="90" customWidth="1"/>
    <col min="807" max="807" width="3.5703125" style="90" customWidth="1"/>
    <col min="808" max="808" width="3.140625" style="90" customWidth="1"/>
    <col min="809" max="809" width="11.42578125" style="90"/>
    <col min="810" max="810" width="7.140625" style="90" customWidth="1"/>
    <col min="811" max="1025" width="11.42578125" style="90"/>
    <col min="1026" max="1026" width="22.85546875" style="90" customWidth="1"/>
    <col min="1027" max="1027" width="7.28515625" style="90" customWidth="1"/>
    <col min="1028" max="1058" width="4.28515625" style="90" customWidth="1"/>
    <col min="1059" max="1059" width="1.7109375" style="90" customWidth="1"/>
    <col min="1060" max="1062" width="3.140625" style="90" customWidth="1"/>
    <col min="1063" max="1063" width="3.5703125" style="90" customWidth="1"/>
    <col min="1064" max="1064" width="3.140625" style="90" customWidth="1"/>
    <col min="1065" max="1065" width="11.42578125" style="90"/>
    <col min="1066" max="1066" width="7.140625" style="90" customWidth="1"/>
    <col min="1067" max="1281" width="11.42578125" style="90"/>
    <col min="1282" max="1282" width="22.85546875" style="90" customWidth="1"/>
    <col min="1283" max="1283" width="7.28515625" style="90" customWidth="1"/>
    <col min="1284" max="1314" width="4.28515625" style="90" customWidth="1"/>
    <col min="1315" max="1315" width="1.7109375" style="90" customWidth="1"/>
    <col min="1316" max="1318" width="3.140625" style="90" customWidth="1"/>
    <col min="1319" max="1319" width="3.5703125" style="90" customWidth="1"/>
    <col min="1320" max="1320" width="3.140625" style="90" customWidth="1"/>
    <col min="1321" max="1321" width="11.42578125" style="90"/>
    <col min="1322" max="1322" width="7.140625" style="90" customWidth="1"/>
    <col min="1323" max="1537" width="11.42578125" style="90"/>
    <col min="1538" max="1538" width="22.85546875" style="90" customWidth="1"/>
    <col min="1539" max="1539" width="7.28515625" style="90" customWidth="1"/>
    <col min="1540" max="1570" width="4.28515625" style="90" customWidth="1"/>
    <col min="1571" max="1571" width="1.7109375" style="90" customWidth="1"/>
    <col min="1572" max="1574" width="3.140625" style="90" customWidth="1"/>
    <col min="1575" max="1575" width="3.5703125" style="90" customWidth="1"/>
    <col min="1576" max="1576" width="3.140625" style="90" customWidth="1"/>
    <col min="1577" max="1577" width="11.42578125" style="90"/>
    <col min="1578" max="1578" width="7.140625" style="90" customWidth="1"/>
    <col min="1579" max="1793" width="11.42578125" style="90"/>
    <col min="1794" max="1794" width="22.85546875" style="90" customWidth="1"/>
    <col min="1795" max="1795" width="7.28515625" style="90" customWidth="1"/>
    <col min="1796" max="1826" width="4.28515625" style="90" customWidth="1"/>
    <col min="1827" max="1827" width="1.7109375" style="90" customWidth="1"/>
    <col min="1828" max="1830" width="3.140625" style="90" customWidth="1"/>
    <col min="1831" max="1831" width="3.5703125" style="90" customWidth="1"/>
    <col min="1832" max="1832" width="3.140625" style="90" customWidth="1"/>
    <col min="1833" max="1833" width="11.42578125" style="90"/>
    <col min="1834" max="1834" width="7.140625" style="90" customWidth="1"/>
    <col min="1835" max="2049" width="11.42578125" style="90"/>
    <col min="2050" max="2050" width="22.85546875" style="90" customWidth="1"/>
    <col min="2051" max="2051" width="7.28515625" style="90" customWidth="1"/>
    <col min="2052" max="2082" width="4.28515625" style="90" customWidth="1"/>
    <col min="2083" max="2083" width="1.7109375" style="90" customWidth="1"/>
    <col min="2084" max="2086" width="3.140625" style="90" customWidth="1"/>
    <col min="2087" max="2087" width="3.5703125" style="90" customWidth="1"/>
    <col min="2088" max="2088" width="3.140625" style="90" customWidth="1"/>
    <col min="2089" max="2089" width="11.42578125" style="90"/>
    <col min="2090" max="2090" width="7.140625" style="90" customWidth="1"/>
    <col min="2091" max="2305" width="11.42578125" style="90"/>
    <col min="2306" max="2306" width="22.85546875" style="90" customWidth="1"/>
    <col min="2307" max="2307" width="7.28515625" style="90" customWidth="1"/>
    <col min="2308" max="2338" width="4.28515625" style="90" customWidth="1"/>
    <col min="2339" max="2339" width="1.7109375" style="90" customWidth="1"/>
    <col min="2340" max="2342" width="3.140625" style="90" customWidth="1"/>
    <col min="2343" max="2343" width="3.5703125" style="90" customWidth="1"/>
    <col min="2344" max="2344" width="3.140625" style="90" customWidth="1"/>
    <col min="2345" max="2345" width="11.42578125" style="90"/>
    <col min="2346" max="2346" width="7.140625" style="90" customWidth="1"/>
    <col min="2347" max="2561" width="11.42578125" style="90"/>
    <col min="2562" max="2562" width="22.85546875" style="90" customWidth="1"/>
    <col min="2563" max="2563" width="7.28515625" style="90" customWidth="1"/>
    <col min="2564" max="2594" width="4.28515625" style="90" customWidth="1"/>
    <col min="2595" max="2595" width="1.7109375" style="90" customWidth="1"/>
    <col min="2596" max="2598" width="3.140625" style="90" customWidth="1"/>
    <col min="2599" max="2599" width="3.5703125" style="90" customWidth="1"/>
    <col min="2600" max="2600" width="3.140625" style="90" customWidth="1"/>
    <col min="2601" max="2601" width="11.42578125" style="90"/>
    <col min="2602" max="2602" width="7.140625" style="90" customWidth="1"/>
    <col min="2603" max="2817" width="11.42578125" style="90"/>
    <col min="2818" max="2818" width="22.85546875" style="90" customWidth="1"/>
    <col min="2819" max="2819" width="7.28515625" style="90" customWidth="1"/>
    <col min="2820" max="2850" width="4.28515625" style="90" customWidth="1"/>
    <col min="2851" max="2851" width="1.7109375" style="90" customWidth="1"/>
    <col min="2852" max="2854" width="3.140625" style="90" customWidth="1"/>
    <col min="2855" max="2855" width="3.5703125" style="90" customWidth="1"/>
    <col min="2856" max="2856" width="3.140625" style="90" customWidth="1"/>
    <col min="2857" max="2857" width="11.42578125" style="90"/>
    <col min="2858" max="2858" width="7.140625" style="90" customWidth="1"/>
    <col min="2859" max="3073" width="11.42578125" style="90"/>
    <col min="3074" max="3074" width="22.85546875" style="90" customWidth="1"/>
    <col min="3075" max="3075" width="7.28515625" style="90" customWidth="1"/>
    <col min="3076" max="3106" width="4.28515625" style="90" customWidth="1"/>
    <col min="3107" max="3107" width="1.7109375" style="90" customWidth="1"/>
    <col min="3108" max="3110" width="3.140625" style="90" customWidth="1"/>
    <col min="3111" max="3111" width="3.5703125" style="90" customWidth="1"/>
    <col min="3112" max="3112" width="3.140625" style="90" customWidth="1"/>
    <col min="3113" max="3113" width="11.42578125" style="90"/>
    <col min="3114" max="3114" width="7.140625" style="90" customWidth="1"/>
    <col min="3115" max="3329" width="11.42578125" style="90"/>
    <col min="3330" max="3330" width="22.85546875" style="90" customWidth="1"/>
    <col min="3331" max="3331" width="7.28515625" style="90" customWidth="1"/>
    <col min="3332" max="3362" width="4.28515625" style="90" customWidth="1"/>
    <col min="3363" max="3363" width="1.7109375" style="90" customWidth="1"/>
    <col min="3364" max="3366" width="3.140625" style="90" customWidth="1"/>
    <col min="3367" max="3367" width="3.5703125" style="90" customWidth="1"/>
    <col min="3368" max="3368" width="3.140625" style="90" customWidth="1"/>
    <col min="3369" max="3369" width="11.42578125" style="90"/>
    <col min="3370" max="3370" width="7.140625" style="90" customWidth="1"/>
    <col min="3371" max="3585" width="11.42578125" style="90"/>
    <col min="3586" max="3586" width="22.85546875" style="90" customWidth="1"/>
    <col min="3587" max="3587" width="7.28515625" style="90" customWidth="1"/>
    <col min="3588" max="3618" width="4.28515625" style="90" customWidth="1"/>
    <col min="3619" max="3619" width="1.7109375" style="90" customWidth="1"/>
    <col min="3620" max="3622" width="3.140625" style="90" customWidth="1"/>
    <col min="3623" max="3623" width="3.5703125" style="90" customWidth="1"/>
    <col min="3624" max="3624" width="3.140625" style="90" customWidth="1"/>
    <col min="3625" max="3625" width="11.42578125" style="90"/>
    <col min="3626" max="3626" width="7.140625" style="90" customWidth="1"/>
    <col min="3627" max="3841" width="11.42578125" style="90"/>
    <col min="3842" max="3842" width="22.85546875" style="90" customWidth="1"/>
    <col min="3843" max="3843" width="7.28515625" style="90" customWidth="1"/>
    <col min="3844" max="3874" width="4.28515625" style="90" customWidth="1"/>
    <col min="3875" max="3875" width="1.7109375" style="90" customWidth="1"/>
    <col min="3876" max="3878" width="3.140625" style="90" customWidth="1"/>
    <col min="3879" max="3879" width="3.5703125" style="90" customWidth="1"/>
    <col min="3880" max="3880" width="3.140625" style="90" customWidth="1"/>
    <col min="3881" max="3881" width="11.42578125" style="90"/>
    <col min="3882" max="3882" width="7.140625" style="90" customWidth="1"/>
    <col min="3883" max="4097" width="11.42578125" style="90"/>
    <col min="4098" max="4098" width="22.85546875" style="90" customWidth="1"/>
    <col min="4099" max="4099" width="7.28515625" style="90" customWidth="1"/>
    <col min="4100" max="4130" width="4.28515625" style="90" customWidth="1"/>
    <col min="4131" max="4131" width="1.7109375" style="90" customWidth="1"/>
    <col min="4132" max="4134" width="3.140625" style="90" customWidth="1"/>
    <col min="4135" max="4135" width="3.5703125" style="90" customWidth="1"/>
    <col min="4136" max="4136" width="3.140625" style="90" customWidth="1"/>
    <col min="4137" max="4137" width="11.42578125" style="90"/>
    <col min="4138" max="4138" width="7.140625" style="90" customWidth="1"/>
    <col min="4139" max="4353" width="11.42578125" style="90"/>
    <col min="4354" max="4354" width="22.85546875" style="90" customWidth="1"/>
    <col min="4355" max="4355" width="7.28515625" style="90" customWidth="1"/>
    <col min="4356" max="4386" width="4.28515625" style="90" customWidth="1"/>
    <col min="4387" max="4387" width="1.7109375" style="90" customWidth="1"/>
    <col min="4388" max="4390" width="3.140625" style="90" customWidth="1"/>
    <col min="4391" max="4391" width="3.5703125" style="90" customWidth="1"/>
    <col min="4392" max="4392" width="3.140625" style="90" customWidth="1"/>
    <col min="4393" max="4393" width="11.42578125" style="90"/>
    <col min="4394" max="4394" width="7.140625" style="90" customWidth="1"/>
    <col min="4395" max="4609" width="11.42578125" style="90"/>
    <col min="4610" max="4610" width="22.85546875" style="90" customWidth="1"/>
    <col min="4611" max="4611" width="7.28515625" style="90" customWidth="1"/>
    <col min="4612" max="4642" width="4.28515625" style="90" customWidth="1"/>
    <col min="4643" max="4643" width="1.7109375" style="90" customWidth="1"/>
    <col min="4644" max="4646" width="3.140625" style="90" customWidth="1"/>
    <col min="4647" max="4647" width="3.5703125" style="90" customWidth="1"/>
    <col min="4648" max="4648" width="3.140625" style="90" customWidth="1"/>
    <col min="4649" max="4649" width="11.42578125" style="90"/>
    <col min="4650" max="4650" width="7.140625" style="90" customWidth="1"/>
    <col min="4651" max="4865" width="11.42578125" style="90"/>
    <col min="4866" max="4866" width="22.85546875" style="90" customWidth="1"/>
    <col min="4867" max="4867" width="7.28515625" style="90" customWidth="1"/>
    <col min="4868" max="4898" width="4.28515625" style="90" customWidth="1"/>
    <col min="4899" max="4899" width="1.7109375" style="90" customWidth="1"/>
    <col min="4900" max="4902" width="3.140625" style="90" customWidth="1"/>
    <col min="4903" max="4903" width="3.5703125" style="90" customWidth="1"/>
    <col min="4904" max="4904" width="3.140625" style="90" customWidth="1"/>
    <col min="4905" max="4905" width="11.42578125" style="90"/>
    <col min="4906" max="4906" width="7.140625" style="90" customWidth="1"/>
    <col min="4907" max="5121" width="11.42578125" style="90"/>
    <col min="5122" max="5122" width="22.85546875" style="90" customWidth="1"/>
    <col min="5123" max="5123" width="7.28515625" style="90" customWidth="1"/>
    <col min="5124" max="5154" width="4.28515625" style="90" customWidth="1"/>
    <col min="5155" max="5155" width="1.7109375" style="90" customWidth="1"/>
    <col min="5156" max="5158" width="3.140625" style="90" customWidth="1"/>
    <col min="5159" max="5159" width="3.5703125" style="90" customWidth="1"/>
    <col min="5160" max="5160" width="3.140625" style="90" customWidth="1"/>
    <col min="5161" max="5161" width="11.42578125" style="90"/>
    <col min="5162" max="5162" width="7.140625" style="90" customWidth="1"/>
    <col min="5163" max="5377" width="11.42578125" style="90"/>
    <col min="5378" max="5378" width="22.85546875" style="90" customWidth="1"/>
    <col min="5379" max="5379" width="7.28515625" style="90" customWidth="1"/>
    <col min="5380" max="5410" width="4.28515625" style="90" customWidth="1"/>
    <col min="5411" max="5411" width="1.7109375" style="90" customWidth="1"/>
    <col min="5412" max="5414" width="3.140625" style="90" customWidth="1"/>
    <col min="5415" max="5415" width="3.5703125" style="90" customWidth="1"/>
    <col min="5416" max="5416" width="3.140625" style="90" customWidth="1"/>
    <col min="5417" max="5417" width="11.42578125" style="90"/>
    <col min="5418" max="5418" width="7.140625" style="90" customWidth="1"/>
    <col min="5419" max="5633" width="11.42578125" style="90"/>
    <col min="5634" max="5634" width="22.85546875" style="90" customWidth="1"/>
    <col min="5635" max="5635" width="7.28515625" style="90" customWidth="1"/>
    <col min="5636" max="5666" width="4.28515625" style="90" customWidth="1"/>
    <col min="5667" max="5667" width="1.7109375" style="90" customWidth="1"/>
    <col min="5668" max="5670" width="3.140625" style="90" customWidth="1"/>
    <col min="5671" max="5671" width="3.5703125" style="90" customWidth="1"/>
    <col min="5672" max="5672" width="3.140625" style="90" customWidth="1"/>
    <col min="5673" max="5673" width="11.42578125" style="90"/>
    <col min="5674" max="5674" width="7.140625" style="90" customWidth="1"/>
    <col min="5675" max="5889" width="11.42578125" style="90"/>
    <col min="5890" max="5890" width="22.85546875" style="90" customWidth="1"/>
    <col min="5891" max="5891" width="7.28515625" style="90" customWidth="1"/>
    <col min="5892" max="5922" width="4.28515625" style="90" customWidth="1"/>
    <col min="5923" max="5923" width="1.7109375" style="90" customWidth="1"/>
    <col min="5924" max="5926" width="3.140625" style="90" customWidth="1"/>
    <col min="5927" max="5927" width="3.5703125" style="90" customWidth="1"/>
    <col min="5928" max="5928" width="3.140625" style="90" customWidth="1"/>
    <col min="5929" max="5929" width="11.42578125" style="90"/>
    <col min="5930" max="5930" width="7.140625" style="90" customWidth="1"/>
    <col min="5931" max="6145" width="11.42578125" style="90"/>
    <col min="6146" max="6146" width="22.85546875" style="90" customWidth="1"/>
    <col min="6147" max="6147" width="7.28515625" style="90" customWidth="1"/>
    <col min="6148" max="6178" width="4.28515625" style="90" customWidth="1"/>
    <col min="6179" max="6179" width="1.7109375" style="90" customWidth="1"/>
    <col min="6180" max="6182" width="3.140625" style="90" customWidth="1"/>
    <col min="6183" max="6183" width="3.5703125" style="90" customWidth="1"/>
    <col min="6184" max="6184" width="3.140625" style="90" customWidth="1"/>
    <col min="6185" max="6185" width="11.42578125" style="90"/>
    <col min="6186" max="6186" width="7.140625" style="90" customWidth="1"/>
    <col min="6187" max="6401" width="11.42578125" style="90"/>
    <col min="6402" max="6402" width="22.85546875" style="90" customWidth="1"/>
    <col min="6403" max="6403" width="7.28515625" style="90" customWidth="1"/>
    <col min="6404" max="6434" width="4.28515625" style="90" customWidth="1"/>
    <col min="6435" max="6435" width="1.7109375" style="90" customWidth="1"/>
    <col min="6436" max="6438" width="3.140625" style="90" customWidth="1"/>
    <col min="6439" max="6439" width="3.5703125" style="90" customWidth="1"/>
    <col min="6440" max="6440" width="3.140625" style="90" customWidth="1"/>
    <col min="6441" max="6441" width="11.42578125" style="90"/>
    <col min="6442" max="6442" width="7.140625" style="90" customWidth="1"/>
    <col min="6443" max="6657" width="11.42578125" style="90"/>
    <col min="6658" max="6658" width="22.85546875" style="90" customWidth="1"/>
    <col min="6659" max="6659" width="7.28515625" style="90" customWidth="1"/>
    <col min="6660" max="6690" width="4.28515625" style="90" customWidth="1"/>
    <col min="6691" max="6691" width="1.7109375" style="90" customWidth="1"/>
    <col min="6692" max="6694" width="3.140625" style="90" customWidth="1"/>
    <col min="6695" max="6695" width="3.5703125" style="90" customWidth="1"/>
    <col min="6696" max="6696" width="3.140625" style="90" customWidth="1"/>
    <col min="6697" max="6697" width="11.42578125" style="90"/>
    <col min="6698" max="6698" width="7.140625" style="90" customWidth="1"/>
    <col min="6699" max="6913" width="11.42578125" style="90"/>
    <col min="6914" max="6914" width="22.85546875" style="90" customWidth="1"/>
    <col min="6915" max="6915" width="7.28515625" style="90" customWidth="1"/>
    <col min="6916" max="6946" width="4.28515625" style="90" customWidth="1"/>
    <col min="6947" max="6947" width="1.7109375" style="90" customWidth="1"/>
    <col min="6948" max="6950" width="3.140625" style="90" customWidth="1"/>
    <col min="6951" max="6951" width="3.5703125" style="90" customWidth="1"/>
    <col min="6952" max="6952" width="3.140625" style="90" customWidth="1"/>
    <col min="6953" max="6953" width="11.42578125" style="90"/>
    <col min="6954" max="6954" width="7.140625" style="90" customWidth="1"/>
    <col min="6955" max="7169" width="11.42578125" style="90"/>
    <col min="7170" max="7170" width="22.85546875" style="90" customWidth="1"/>
    <col min="7171" max="7171" width="7.28515625" style="90" customWidth="1"/>
    <col min="7172" max="7202" width="4.28515625" style="90" customWidth="1"/>
    <col min="7203" max="7203" width="1.7109375" style="90" customWidth="1"/>
    <col min="7204" max="7206" width="3.140625" style="90" customWidth="1"/>
    <col min="7207" max="7207" width="3.5703125" style="90" customWidth="1"/>
    <col min="7208" max="7208" width="3.140625" style="90" customWidth="1"/>
    <col min="7209" max="7209" width="11.42578125" style="90"/>
    <col min="7210" max="7210" width="7.140625" style="90" customWidth="1"/>
    <col min="7211" max="7425" width="11.42578125" style="90"/>
    <col min="7426" max="7426" width="22.85546875" style="90" customWidth="1"/>
    <col min="7427" max="7427" width="7.28515625" style="90" customWidth="1"/>
    <col min="7428" max="7458" width="4.28515625" style="90" customWidth="1"/>
    <col min="7459" max="7459" width="1.7109375" style="90" customWidth="1"/>
    <col min="7460" max="7462" width="3.140625" style="90" customWidth="1"/>
    <col min="7463" max="7463" width="3.5703125" style="90" customWidth="1"/>
    <col min="7464" max="7464" width="3.140625" style="90" customWidth="1"/>
    <col min="7465" max="7465" width="11.42578125" style="90"/>
    <col min="7466" max="7466" width="7.140625" style="90" customWidth="1"/>
    <col min="7467" max="7681" width="11.42578125" style="90"/>
    <col min="7682" max="7682" width="22.85546875" style="90" customWidth="1"/>
    <col min="7683" max="7683" width="7.28515625" style="90" customWidth="1"/>
    <col min="7684" max="7714" width="4.28515625" style="90" customWidth="1"/>
    <col min="7715" max="7715" width="1.7109375" style="90" customWidth="1"/>
    <col min="7716" max="7718" width="3.140625" style="90" customWidth="1"/>
    <col min="7719" max="7719" width="3.5703125" style="90" customWidth="1"/>
    <col min="7720" max="7720" width="3.140625" style="90" customWidth="1"/>
    <col min="7721" max="7721" width="11.42578125" style="90"/>
    <col min="7722" max="7722" width="7.140625" style="90" customWidth="1"/>
    <col min="7723" max="7937" width="11.42578125" style="90"/>
    <col min="7938" max="7938" width="22.85546875" style="90" customWidth="1"/>
    <col min="7939" max="7939" width="7.28515625" style="90" customWidth="1"/>
    <col min="7940" max="7970" width="4.28515625" style="90" customWidth="1"/>
    <col min="7971" max="7971" width="1.7109375" style="90" customWidth="1"/>
    <col min="7972" max="7974" width="3.140625" style="90" customWidth="1"/>
    <col min="7975" max="7975" width="3.5703125" style="90" customWidth="1"/>
    <col min="7976" max="7976" width="3.140625" style="90" customWidth="1"/>
    <col min="7977" max="7977" width="11.42578125" style="90"/>
    <col min="7978" max="7978" width="7.140625" style="90" customWidth="1"/>
    <col min="7979" max="8193" width="11.42578125" style="90"/>
    <col min="8194" max="8194" width="22.85546875" style="90" customWidth="1"/>
    <col min="8195" max="8195" width="7.28515625" style="90" customWidth="1"/>
    <col min="8196" max="8226" width="4.28515625" style="90" customWidth="1"/>
    <col min="8227" max="8227" width="1.7109375" style="90" customWidth="1"/>
    <col min="8228" max="8230" width="3.140625" style="90" customWidth="1"/>
    <col min="8231" max="8231" width="3.5703125" style="90" customWidth="1"/>
    <col min="8232" max="8232" width="3.140625" style="90" customWidth="1"/>
    <col min="8233" max="8233" width="11.42578125" style="90"/>
    <col min="8234" max="8234" width="7.140625" style="90" customWidth="1"/>
    <col min="8235" max="8449" width="11.42578125" style="90"/>
    <col min="8450" max="8450" width="22.85546875" style="90" customWidth="1"/>
    <col min="8451" max="8451" width="7.28515625" style="90" customWidth="1"/>
    <col min="8452" max="8482" width="4.28515625" style="90" customWidth="1"/>
    <col min="8483" max="8483" width="1.7109375" style="90" customWidth="1"/>
    <col min="8484" max="8486" width="3.140625" style="90" customWidth="1"/>
    <col min="8487" max="8487" width="3.5703125" style="90" customWidth="1"/>
    <col min="8488" max="8488" width="3.140625" style="90" customWidth="1"/>
    <col min="8489" max="8489" width="11.42578125" style="90"/>
    <col min="8490" max="8490" width="7.140625" style="90" customWidth="1"/>
    <col min="8491" max="8705" width="11.42578125" style="90"/>
    <col min="8706" max="8706" width="22.85546875" style="90" customWidth="1"/>
    <col min="8707" max="8707" width="7.28515625" style="90" customWidth="1"/>
    <col min="8708" max="8738" width="4.28515625" style="90" customWidth="1"/>
    <col min="8739" max="8739" width="1.7109375" style="90" customWidth="1"/>
    <col min="8740" max="8742" width="3.140625" style="90" customWidth="1"/>
    <col min="8743" max="8743" width="3.5703125" style="90" customWidth="1"/>
    <col min="8744" max="8744" width="3.140625" style="90" customWidth="1"/>
    <col min="8745" max="8745" width="11.42578125" style="90"/>
    <col min="8746" max="8746" width="7.140625" style="90" customWidth="1"/>
    <col min="8747" max="8961" width="11.42578125" style="90"/>
    <col min="8962" max="8962" width="22.85546875" style="90" customWidth="1"/>
    <col min="8963" max="8963" width="7.28515625" style="90" customWidth="1"/>
    <col min="8964" max="8994" width="4.28515625" style="90" customWidth="1"/>
    <col min="8995" max="8995" width="1.7109375" style="90" customWidth="1"/>
    <col min="8996" max="8998" width="3.140625" style="90" customWidth="1"/>
    <col min="8999" max="8999" width="3.5703125" style="90" customWidth="1"/>
    <col min="9000" max="9000" width="3.140625" style="90" customWidth="1"/>
    <col min="9001" max="9001" width="11.42578125" style="90"/>
    <col min="9002" max="9002" width="7.140625" style="90" customWidth="1"/>
    <col min="9003" max="9217" width="11.42578125" style="90"/>
    <col min="9218" max="9218" width="22.85546875" style="90" customWidth="1"/>
    <col min="9219" max="9219" width="7.28515625" style="90" customWidth="1"/>
    <col min="9220" max="9250" width="4.28515625" style="90" customWidth="1"/>
    <col min="9251" max="9251" width="1.7109375" style="90" customWidth="1"/>
    <col min="9252" max="9254" width="3.140625" style="90" customWidth="1"/>
    <col min="9255" max="9255" width="3.5703125" style="90" customWidth="1"/>
    <col min="9256" max="9256" width="3.140625" style="90" customWidth="1"/>
    <col min="9257" max="9257" width="11.42578125" style="90"/>
    <col min="9258" max="9258" width="7.140625" style="90" customWidth="1"/>
    <col min="9259" max="9473" width="11.42578125" style="90"/>
    <col min="9474" max="9474" width="22.85546875" style="90" customWidth="1"/>
    <col min="9475" max="9475" width="7.28515625" style="90" customWidth="1"/>
    <col min="9476" max="9506" width="4.28515625" style="90" customWidth="1"/>
    <col min="9507" max="9507" width="1.7109375" style="90" customWidth="1"/>
    <col min="9508" max="9510" width="3.140625" style="90" customWidth="1"/>
    <col min="9511" max="9511" width="3.5703125" style="90" customWidth="1"/>
    <col min="9512" max="9512" width="3.140625" style="90" customWidth="1"/>
    <col min="9513" max="9513" width="11.42578125" style="90"/>
    <col min="9514" max="9514" width="7.140625" style="90" customWidth="1"/>
    <col min="9515" max="9729" width="11.42578125" style="90"/>
    <col min="9730" max="9730" width="22.85546875" style="90" customWidth="1"/>
    <col min="9731" max="9731" width="7.28515625" style="90" customWidth="1"/>
    <col min="9732" max="9762" width="4.28515625" style="90" customWidth="1"/>
    <col min="9763" max="9763" width="1.7109375" style="90" customWidth="1"/>
    <col min="9764" max="9766" width="3.140625" style="90" customWidth="1"/>
    <col min="9767" max="9767" width="3.5703125" style="90" customWidth="1"/>
    <col min="9768" max="9768" width="3.140625" style="90" customWidth="1"/>
    <col min="9769" max="9769" width="11.42578125" style="90"/>
    <col min="9770" max="9770" width="7.140625" style="90" customWidth="1"/>
    <col min="9771" max="9985" width="11.42578125" style="90"/>
    <col min="9986" max="9986" width="22.85546875" style="90" customWidth="1"/>
    <col min="9987" max="9987" width="7.28515625" style="90" customWidth="1"/>
    <col min="9988" max="10018" width="4.28515625" style="90" customWidth="1"/>
    <col min="10019" max="10019" width="1.7109375" style="90" customWidth="1"/>
    <col min="10020" max="10022" width="3.140625" style="90" customWidth="1"/>
    <col min="10023" max="10023" width="3.5703125" style="90" customWidth="1"/>
    <col min="10024" max="10024" width="3.140625" style="90" customWidth="1"/>
    <col min="10025" max="10025" width="11.42578125" style="90"/>
    <col min="10026" max="10026" width="7.140625" style="90" customWidth="1"/>
    <col min="10027" max="10241" width="11.42578125" style="90"/>
    <col min="10242" max="10242" width="22.85546875" style="90" customWidth="1"/>
    <col min="10243" max="10243" width="7.28515625" style="90" customWidth="1"/>
    <col min="10244" max="10274" width="4.28515625" style="90" customWidth="1"/>
    <col min="10275" max="10275" width="1.7109375" style="90" customWidth="1"/>
    <col min="10276" max="10278" width="3.140625" style="90" customWidth="1"/>
    <col min="10279" max="10279" width="3.5703125" style="90" customWidth="1"/>
    <col min="10280" max="10280" width="3.140625" style="90" customWidth="1"/>
    <col min="10281" max="10281" width="11.42578125" style="90"/>
    <col min="10282" max="10282" width="7.140625" style="90" customWidth="1"/>
    <col min="10283" max="10497" width="11.42578125" style="90"/>
    <col min="10498" max="10498" width="22.85546875" style="90" customWidth="1"/>
    <col min="10499" max="10499" width="7.28515625" style="90" customWidth="1"/>
    <col min="10500" max="10530" width="4.28515625" style="90" customWidth="1"/>
    <col min="10531" max="10531" width="1.7109375" style="90" customWidth="1"/>
    <col min="10532" max="10534" width="3.140625" style="90" customWidth="1"/>
    <col min="10535" max="10535" width="3.5703125" style="90" customWidth="1"/>
    <col min="10536" max="10536" width="3.140625" style="90" customWidth="1"/>
    <col min="10537" max="10537" width="11.42578125" style="90"/>
    <col min="10538" max="10538" width="7.140625" style="90" customWidth="1"/>
    <col min="10539" max="10753" width="11.42578125" style="90"/>
    <col min="10754" max="10754" width="22.85546875" style="90" customWidth="1"/>
    <col min="10755" max="10755" width="7.28515625" style="90" customWidth="1"/>
    <col min="10756" max="10786" width="4.28515625" style="90" customWidth="1"/>
    <col min="10787" max="10787" width="1.7109375" style="90" customWidth="1"/>
    <col min="10788" max="10790" width="3.140625" style="90" customWidth="1"/>
    <col min="10791" max="10791" width="3.5703125" style="90" customWidth="1"/>
    <col min="10792" max="10792" width="3.140625" style="90" customWidth="1"/>
    <col min="10793" max="10793" width="11.42578125" style="90"/>
    <col min="10794" max="10794" width="7.140625" style="90" customWidth="1"/>
    <col min="10795" max="11009" width="11.42578125" style="90"/>
    <col min="11010" max="11010" width="22.85546875" style="90" customWidth="1"/>
    <col min="11011" max="11011" width="7.28515625" style="90" customWidth="1"/>
    <col min="11012" max="11042" width="4.28515625" style="90" customWidth="1"/>
    <col min="11043" max="11043" width="1.7109375" style="90" customWidth="1"/>
    <col min="11044" max="11046" width="3.140625" style="90" customWidth="1"/>
    <col min="11047" max="11047" width="3.5703125" style="90" customWidth="1"/>
    <col min="11048" max="11048" width="3.140625" style="90" customWidth="1"/>
    <col min="11049" max="11049" width="11.42578125" style="90"/>
    <col min="11050" max="11050" width="7.140625" style="90" customWidth="1"/>
    <col min="11051" max="11265" width="11.42578125" style="90"/>
    <col min="11266" max="11266" width="22.85546875" style="90" customWidth="1"/>
    <col min="11267" max="11267" width="7.28515625" style="90" customWidth="1"/>
    <col min="11268" max="11298" width="4.28515625" style="90" customWidth="1"/>
    <col min="11299" max="11299" width="1.7109375" style="90" customWidth="1"/>
    <col min="11300" max="11302" width="3.140625" style="90" customWidth="1"/>
    <col min="11303" max="11303" width="3.5703125" style="90" customWidth="1"/>
    <col min="11304" max="11304" width="3.140625" style="90" customWidth="1"/>
    <col min="11305" max="11305" width="11.42578125" style="90"/>
    <col min="11306" max="11306" width="7.140625" style="90" customWidth="1"/>
    <col min="11307" max="11521" width="11.42578125" style="90"/>
    <col min="11522" max="11522" width="22.85546875" style="90" customWidth="1"/>
    <col min="11523" max="11523" width="7.28515625" style="90" customWidth="1"/>
    <col min="11524" max="11554" width="4.28515625" style="90" customWidth="1"/>
    <col min="11555" max="11555" width="1.7109375" style="90" customWidth="1"/>
    <col min="11556" max="11558" width="3.140625" style="90" customWidth="1"/>
    <col min="11559" max="11559" width="3.5703125" style="90" customWidth="1"/>
    <col min="11560" max="11560" width="3.140625" style="90" customWidth="1"/>
    <col min="11561" max="11561" width="11.42578125" style="90"/>
    <col min="11562" max="11562" width="7.140625" style="90" customWidth="1"/>
    <col min="11563" max="11777" width="11.42578125" style="90"/>
    <col min="11778" max="11778" width="22.85546875" style="90" customWidth="1"/>
    <col min="11779" max="11779" width="7.28515625" style="90" customWidth="1"/>
    <col min="11780" max="11810" width="4.28515625" style="90" customWidth="1"/>
    <col min="11811" max="11811" width="1.7109375" style="90" customWidth="1"/>
    <col min="11812" max="11814" width="3.140625" style="90" customWidth="1"/>
    <col min="11815" max="11815" width="3.5703125" style="90" customWidth="1"/>
    <col min="11816" max="11816" width="3.140625" style="90" customWidth="1"/>
    <col min="11817" max="11817" width="11.42578125" style="90"/>
    <col min="11818" max="11818" width="7.140625" style="90" customWidth="1"/>
    <col min="11819" max="12033" width="11.42578125" style="90"/>
    <col min="12034" max="12034" width="22.85546875" style="90" customWidth="1"/>
    <col min="12035" max="12035" width="7.28515625" style="90" customWidth="1"/>
    <col min="12036" max="12066" width="4.28515625" style="90" customWidth="1"/>
    <col min="12067" max="12067" width="1.7109375" style="90" customWidth="1"/>
    <col min="12068" max="12070" width="3.140625" style="90" customWidth="1"/>
    <col min="12071" max="12071" width="3.5703125" style="90" customWidth="1"/>
    <col min="12072" max="12072" width="3.140625" style="90" customWidth="1"/>
    <col min="12073" max="12073" width="11.42578125" style="90"/>
    <col min="12074" max="12074" width="7.140625" style="90" customWidth="1"/>
    <col min="12075" max="12289" width="11.42578125" style="90"/>
    <col min="12290" max="12290" width="22.85546875" style="90" customWidth="1"/>
    <col min="12291" max="12291" width="7.28515625" style="90" customWidth="1"/>
    <col min="12292" max="12322" width="4.28515625" style="90" customWidth="1"/>
    <col min="12323" max="12323" width="1.7109375" style="90" customWidth="1"/>
    <col min="12324" max="12326" width="3.140625" style="90" customWidth="1"/>
    <col min="12327" max="12327" width="3.5703125" style="90" customWidth="1"/>
    <col min="12328" max="12328" width="3.140625" style="90" customWidth="1"/>
    <col min="12329" max="12329" width="11.42578125" style="90"/>
    <col min="12330" max="12330" width="7.140625" style="90" customWidth="1"/>
    <col min="12331" max="12545" width="11.42578125" style="90"/>
    <col min="12546" max="12546" width="22.85546875" style="90" customWidth="1"/>
    <col min="12547" max="12547" width="7.28515625" style="90" customWidth="1"/>
    <col min="12548" max="12578" width="4.28515625" style="90" customWidth="1"/>
    <col min="12579" max="12579" width="1.7109375" style="90" customWidth="1"/>
    <col min="12580" max="12582" width="3.140625" style="90" customWidth="1"/>
    <col min="12583" max="12583" width="3.5703125" style="90" customWidth="1"/>
    <col min="12584" max="12584" width="3.140625" style="90" customWidth="1"/>
    <col min="12585" max="12585" width="11.42578125" style="90"/>
    <col min="12586" max="12586" width="7.140625" style="90" customWidth="1"/>
    <col min="12587" max="12801" width="11.42578125" style="90"/>
    <col min="12802" max="12802" width="22.85546875" style="90" customWidth="1"/>
    <col min="12803" max="12803" width="7.28515625" style="90" customWidth="1"/>
    <col min="12804" max="12834" width="4.28515625" style="90" customWidth="1"/>
    <col min="12835" max="12835" width="1.7109375" style="90" customWidth="1"/>
    <col min="12836" max="12838" width="3.140625" style="90" customWidth="1"/>
    <col min="12839" max="12839" width="3.5703125" style="90" customWidth="1"/>
    <col min="12840" max="12840" width="3.140625" style="90" customWidth="1"/>
    <col min="12841" max="12841" width="11.42578125" style="90"/>
    <col min="12842" max="12842" width="7.140625" style="90" customWidth="1"/>
    <col min="12843" max="13057" width="11.42578125" style="90"/>
    <col min="13058" max="13058" width="22.85546875" style="90" customWidth="1"/>
    <col min="13059" max="13059" width="7.28515625" style="90" customWidth="1"/>
    <col min="13060" max="13090" width="4.28515625" style="90" customWidth="1"/>
    <col min="13091" max="13091" width="1.7109375" style="90" customWidth="1"/>
    <col min="13092" max="13094" width="3.140625" style="90" customWidth="1"/>
    <col min="13095" max="13095" width="3.5703125" style="90" customWidth="1"/>
    <col min="13096" max="13096" width="3.140625" style="90" customWidth="1"/>
    <col min="13097" max="13097" width="11.42578125" style="90"/>
    <col min="13098" max="13098" width="7.140625" style="90" customWidth="1"/>
    <col min="13099" max="13313" width="11.42578125" style="90"/>
    <col min="13314" max="13314" width="22.85546875" style="90" customWidth="1"/>
    <col min="13315" max="13315" width="7.28515625" style="90" customWidth="1"/>
    <col min="13316" max="13346" width="4.28515625" style="90" customWidth="1"/>
    <col min="13347" max="13347" width="1.7109375" style="90" customWidth="1"/>
    <col min="13348" max="13350" width="3.140625" style="90" customWidth="1"/>
    <col min="13351" max="13351" width="3.5703125" style="90" customWidth="1"/>
    <col min="13352" max="13352" width="3.140625" style="90" customWidth="1"/>
    <col min="13353" max="13353" width="11.42578125" style="90"/>
    <col min="13354" max="13354" width="7.140625" style="90" customWidth="1"/>
    <col min="13355" max="13569" width="11.42578125" style="90"/>
    <col min="13570" max="13570" width="22.85546875" style="90" customWidth="1"/>
    <col min="13571" max="13571" width="7.28515625" style="90" customWidth="1"/>
    <col min="13572" max="13602" width="4.28515625" style="90" customWidth="1"/>
    <col min="13603" max="13603" width="1.7109375" style="90" customWidth="1"/>
    <col min="13604" max="13606" width="3.140625" style="90" customWidth="1"/>
    <col min="13607" max="13607" width="3.5703125" style="90" customWidth="1"/>
    <col min="13608" max="13608" width="3.140625" style="90" customWidth="1"/>
    <col min="13609" max="13609" width="11.42578125" style="90"/>
    <col min="13610" max="13610" width="7.140625" style="90" customWidth="1"/>
    <col min="13611" max="13825" width="11.42578125" style="90"/>
    <col min="13826" max="13826" width="22.85546875" style="90" customWidth="1"/>
    <col min="13827" max="13827" width="7.28515625" style="90" customWidth="1"/>
    <col min="13828" max="13858" width="4.28515625" style="90" customWidth="1"/>
    <col min="13859" max="13859" width="1.7109375" style="90" customWidth="1"/>
    <col min="13860" max="13862" width="3.140625" style="90" customWidth="1"/>
    <col min="13863" max="13863" width="3.5703125" style="90" customWidth="1"/>
    <col min="13864" max="13864" width="3.140625" style="90" customWidth="1"/>
    <col min="13865" max="13865" width="11.42578125" style="90"/>
    <col min="13866" max="13866" width="7.140625" style="90" customWidth="1"/>
    <col min="13867" max="14081" width="11.42578125" style="90"/>
    <col min="14082" max="14082" width="22.85546875" style="90" customWidth="1"/>
    <col min="14083" max="14083" width="7.28515625" style="90" customWidth="1"/>
    <col min="14084" max="14114" width="4.28515625" style="90" customWidth="1"/>
    <col min="14115" max="14115" width="1.7109375" style="90" customWidth="1"/>
    <col min="14116" max="14118" width="3.140625" style="90" customWidth="1"/>
    <col min="14119" max="14119" width="3.5703125" style="90" customWidth="1"/>
    <col min="14120" max="14120" width="3.140625" style="90" customWidth="1"/>
    <col min="14121" max="14121" width="11.42578125" style="90"/>
    <col min="14122" max="14122" width="7.140625" style="90" customWidth="1"/>
    <col min="14123" max="14337" width="11.42578125" style="90"/>
    <col min="14338" max="14338" width="22.85546875" style="90" customWidth="1"/>
    <col min="14339" max="14339" width="7.28515625" style="90" customWidth="1"/>
    <col min="14340" max="14370" width="4.28515625" style="90" customWidth="1"/>
    <col min="14371" max="14371" width="1.7109375" style="90" customWidth="1"/>
    <col min="14372" max="14374" width="3.140625" style="90" customWidth="1"/>
    <col min="14375" max="14375" width="3.5703125" style="90" customWidth="1"/>
    <col min="14376" max="14376" width="3.140625" style="90" customWidth="1"/>
    <col min="14377" max="14377" width="11.42578125" style="90"/>
    <col min="14378" max="14378" width="7.140625" style="90" customWidth="1"/>
    <col min="14379" max="14593" width="11.42578125" style="90"/>
    <col min="14594" max="14594" width="22.85546875" style="90" customWidth="1"/>
    <col min="14595" max="14595" width="7.28515625" style="90" customWidth="1"/>
    <col min="14596" max="14626" width="4.28515625" style="90" customWidth="1"/>
    <col min="14627" max="14627" width="1.7109375" style="90" customWidth="1"/>
    <col min="14628" max="14630" width="3.140625" style="90" customWidth="1"/>
    <col min="14631" max="14631" width="3.5703125" style="90" customWidth="1"/>
    <col min="14632" max="14632" width="3.140625" style="90" customWidth="1"/>
    <col min="14633" max="14633" width="11.42578125" style="90"/>
    <col min="14634" max="14634" width="7.140625" style="90" customWidth="1"/>
    <col min="14635" max="14849" width="11.42578125" style="90"/>
    <col min="14850" max="14850" width="22.85546875" style="90" customWidth="1"/>
    <col min="14851" max="14851" width="7.28515625" style="90" customWidth="1"/>
    <col min="14852" max="14882" width="4.28515625" style="90" customWidth="1"/>
    <col min="14883" max="14883" width="1.7109375" style="90" customWidth="1"/>
    <col min="14884" max="14886" width="3.140625" style="90" customWidth="1"/>
    <col min="14887" max="14887" width="3.5703125" style="90" customWidth="1"/>
    <col min="14888" max="14888" width="3.140625" style="90" customWidth="1"/>
    <col min="14889" max="14889" width="11.42578125" style="90"/>
    <col min="14890" max="14890" width="7.140625" style="90" customWidth="1"/>
    <col min="14891" max="15105" width="11.42578125" style="90"/>
    <col min="15106" max="15106" width="22.85546875" style="90" customWidth="1"/>
    <col min="15107" max="15107" width="7.28515625" style="90" customWidth="1"/>
    <col min="15108" max="15138" width="4.28515625" style="90" customWidth="1"/>
    <col min="15139" max="15139" width="1.7109375" style="90" customWidth="1"/>
    <col min="15140" max="15142" width="3.140625" style="90" customWidth="1"/>
    <col min="15143" max="15143" width="3.5703125" style="90" customWidth="1"/>
    <col min="15144" max="15144" width="3.140625" style="90" customWidth="1"/>
    <col min="15145" max="15145" width="11.42578125" style="90"/>
    <col min="15146" max="15146" width="7.140625" style="90" customWidth="1"/>
    <col min="15147" max="15361" width="11.42578125" style="90"/>
    <col min="15362" max="15362" width="22.85546875" style="90" customWidth="1"/>
    <col min="15363" max="15363" width="7.28515625" style="90" customWidth="1"/>
    <col min="15364" max="15394" width="4.28515625" style="90" customWidth="1"/>
    <col min="15395" max="15395" width="1.7109375" style="90" customWidth="1"/>
    <col min="15396" max="15398" width="3.140625" style="90" customWidth="1"/>
    <col min="15399" max="15399" width="3.5703125" style="90" customWidth="1"/>
    <col min="15400" max="15400" width="3.140625" style="90" customWidth="1"/>
    <col min="15401" max="15401" width="11.42578125" style="90"/>
    <col min="15402" max="15402" width="7.140625" style="90" customWidth="1"/>
    <col min="15403" max="15617" width="11.42578125" style="90"/>
    <col min="15618" max="15618" width="22.85546875" style="90" customWidth="1"/>
    <col min="15619" max="15619" width="7.28515625" style="90" customWidth="1"/>
    <col min="15620" max="15650" width="4.28515625" style="90" customWidth="1"/>
    <col min="15651" max="15651" width="1.7109375" style="90" customWidth="1"/>
    <col min="15652" max="15654" width="3.140625" style="90" customWidth="1"/>
    <col min="15655" max="15655" width="3.5703125" style="90" customWidth="1"/>
    <col min="15656" max="15656" width="3.140625" style="90" customWidth="1"/>
    <col min="15657" max="15657" width="11.42578125" style="90"/>
    <col min="15658" max="15658" width="7.140625" style="90" customWidth="1"/>
    <col min="15659" max="15873" width="11.42578125" style="90"/>
    <col min="15874" max="15874" width="22.85546875" style="90" customWidth="1"/>
    <col min="15875" max="15875" width="7.28515625" style="90" customWidth="1"/>
    <col min="15876" max="15906" width="4.28515625" style="90" customWidth="1"/>
    <col min="15907" max="15907" width="1.7109375" style="90" customWidth="1"/>
    <col min="15908" max="15910" width="3.140625" style="90" customWidth="1"/>
    <col min="15911" max="15911" width="3.5703125" style="90" customWidth="1"/>
    <col min="15912" max="15912" width="3.140625" style="90" customWidth="1"/>
    <col min="15913" max="15913" width="11.42578125" style="90"/>
    <col min="15914" max="15914" width="7.140625" style="90" customWidth="1"/>
    <col min="15915" max="16129" width="11.42578125" style="90"/>
    <col min="16130" max="16130" width="22.85546875" style="90" customWidth="1"/>
    <col min="16131" max="16131" width="7.28515625" style="90" customWidth="1"/>
    <col min="16132" max="16162" width="4.28515625" style="90" customWidth="1"/>
    <col min="16163" max="16163" width="1.7109375" style="90" customWidth="1"/>
    <col min="16164" max="16166" width="3.140625" style="90" customWidth="1"/>
    <col min="16167" max="16167" width="3.5703125" style="90" customWidth="1"/>
    <col min="16168" max="16168" width="3.140625" style="90" customWidth="1"/>
    <col min="16169" max="16169" width="11.42578125" style="90"/>
    <col min="16170" max="16170" width="7.140625" style="90" customWidth="1"/>
    <col min="16171" max="16384" width="11.42578125" style="90"/>
  </cols>
  <sheetData>
    <row r="1" spans="1:42" ht="54.75" customHeight="1" x14ac:dyDescent="0.2">
      <c r="A1" s="89"/>
    </row>
    <row r="2" spans="1:42" ht="21.75" customHeight="1" x14ac:dyDescent="0.2"/>
    <row r="3" spans="1:42" ht="12.75" customHeight="1" x14ac:dyDescent="0.2">
      <c r="A3" s="91" t="s">
        <v>0</v>
      </c>
      <c r="B3" s="91" t="str">
        <f>Etablissement</f>
        <v>SOVAB</v>
      </c>
      <c r="C3" s="91"/>
      <c r="D3" s="91"/>
      <c r="E3" s="91"/>
      <c r="F3" s="91"/>
      <c r="G3" s="91"/>
      <c r="H3" s="91"/>
      <c r="I3" s="91"/>
      <c r="J3" s="91"/>
      <c r="K3" s="91"/>
      <c r="L3" s="91"/>
      <c r="M3" s="91"/>
      <c r="N3" s="91"/>
      <c r="O3" s="91"/>
      <c r="P3" s="91"/>
      <c r="T3" s="90" t="s">
        <v>86</v>
      </c>
      <c r="W3" s="90" t="str">
        <f>Departement</f>
        <v>Fabrication montage</v>
      </c>
    </row>
    <row r="4" spans="1:42" ht="8.25" customHeight="1" x14ac:dyDescent="0.2">
      <c r="AO4" s="90" t="s">
        <v>85</v>
      </c>
    </row>
    <row r="5" spans="1:42" ht="15.75" x14ac:dyDescent="0.25">
      <c r="A5" s="92" t="s">
        <v>1</v>
      </c>
      <c r="B5" s="92" t="str">
        <f>Atelier &amp;", UET " &amp; UET</f>
        <v>Mécanique 2, UET 7</v>
      </c>
      <c r="C5" s="92"/>
      <c r="D5" s="91"/>
      <c r="E5" s="91"/>
      <c r="F5" s="91"/>
      <c r="G5" s="91"/>
      <c r="H5" s="91"/>
      <c r="I5" s="91"/>
      <c r="J5" s="91"/>
      <c r="K5" s="91"/>
      <c r="L5" s="91"/>
      <c r="M5" s="91"/>
      <c r="N5" s="91"/>
      <c r="O5" s="91"/>
      <c r="P5" s="91"/>
      <c r="Q5" s="91"/>
      <c r="U5" s="93"/>
      <c r="X5" s="182" t="str">
        <f>"Février " &amp; Formulaire!$B$4</f>
        <v>Février 2017</v>
      </c>
      <c r="Y5" s="183"/>
      <c r="Z5" s="183"/>
      <c r="AA5" s="183"/>
      <c r="AB5" s="183"/>
      <c r="AC5" s="184"/>
    </row>
    <row r="6" spans="1:42" ht="12" customHeight="1" thickBot="1" x14ac:dyDescent="0.25">
      <c r="A6" s="92"/>
      <c r="B6" s="92"/>
      <c r="C6" s="92"/>
      <c r="D6" s="91"/>
      <c r="E6" s="91"/>
      <c r="F6" s="91"/>
      <c r="G6" s="91"/>
      <c r="H6" s="91"/>
      <c r="I6" s="91"/>
      <c r="J6" s="91"/>
      <c r="K6" s="91"/>
      <c r="L6" s="91"/>
      <c r="M6" s="91"/>
      <c r="N6" s="91"/>
      <c r="O6" s="91"/>
      <c r="P6" s="91"/>
      <c r="Q6" s="91"/>
    </row>
    <row r="7" spans="1:42" ht="1.5" customHeight="1" thickBot="1" x14ac:dyDescent="0.25">
      <c r="D7" s="94">
        <f>DATE(Formulaire!$B$4,2,1)</f>
        <v>42767</v>
      </c>
      <c r="E7" s="95">
        <f>IF(OR(D7+1&gt;DATE(Formulaire!$B$4,MONTH(D7)+1,1)-1,D7=0),0,D7+1)</f>
        <v>42768</v>
      </c>
      <c r="F7" s="95">
        <f>IF(OR(E7+1&gt;DATE(Formulaire!$B$4,MONTH(E7)+1,1)-1,E7=0),0,E7+1)</f>
        <v>42769</v>
      </c>
      <c r="G7" s="95">
        <f>IF(OR(F7+1&gt;DATE(Formulaire!$B$4,MONTH(F7)+1,1)-1,F7=0),0,F7+1)</f>
        <v>42770</v>
      </c>
      <c r="H7" s="95">
        <f>IF(OR(G7+1&gt;DATE(Formulaire!$B$4,MONTH(G7)+1,1)-1,G7=0),0,G7+1)</f>
        <v>42771</v>
      </c>
      <c r="I7" s="95">
        <f>IF(OR(H7+1&gt;DATE(Formulaire!$B$4,MONTH(H7)+1,1)-1,H7=0),0,H7+1)</f>
        <v>42772</v>
      </c>
      <c r="J7" s="95">
        <f>IF(OR(I7+1&gt;DATE(Formulaire!$B$4,MONTH(I7)+1,1)-1,I7=0),0,I7+1)</f>
        <v>42773</v>
      </c>
      <c r="K7" s="95">
        <f>IF(OR(J7+1&gt;DATE(Formulaire!$B$4,MONTH(J7)+1,1)-1,J7=0),0,J7+1)</f>
        <v>42774</v>
      </c>
      <c r="L7" s="95">
        <f>IF(OR(K7+1&gt;DATE(Formulaire!$B$4,MONTH(K7)+1,1)-1,K7=0),0,K7+1)</f>
        <v>42775</v>
      </c>
      <c r="M7" s="95">
        <f>IF(OR(L7+1&gt;DATE(Formulaire!$B$4,MONTH(L7)+1,1)-1,L7=0),0,L7+1)</f>
        <v>42776</v>
      </c>
      <c r="N7" s="95">
        <f>IF(OR(M7+1&gt;DATE(Formulaire!$B$4,MONTH(M7)+1,1)-1,M7=0),0,M7+1)</f>
        <v>42777</v>
      </c>
      <c r="O7" s="95">
        <f>IF(OR(N7+1&gt;DATE(Formulaire!$B$4,MONTH(N7)+1,1)-1,N7=0),0,N7+1)</f>
        <v>42778</v>
      </c>
      <c r="P7" s="95">
        <f>IF(OR(O7+1&gt;DATE(Formulaire!$B$4,MONTH(O7)+1,1)-1,O7=0),0,O7+1)</f>
        <v>42779</v>
      </c>
      <c r="Q7" s="95">
        <f>IF(OR(P7+1&gt;DATE(Formulaire!$B$4,MONTH(P7)+1,1)-1,P7=0),0,P7+1)</f>
        <v>42780</v>
      </c>
      <c r="R7" s="95">
        <f>IF(OR(Q7+1&gt;DATE(Formulaire!$B$4,MONTH(Q7)+1,1)-1,Q7=0),0,Q7+1)</f>
        <v>42781</v>
      </c>
      <c r="S7" s="95">
        <f>IF(OR(R7+1&gt;DATE(Formulaire!$B$4,MONTH(R7)+1,1)-1,R7=0),0,R7+1)</f>
        <v>42782</v>
      </c>
      <c r="T7" s="95">
        <f>IF(OR(S7+1&gt;DATE(Formulaire!$B$4,MONTH(S7)+1,1)-1,S7=0),0,S7+1)</f>
        <v>42783</v>
      </c>
      <c r="U7" s="95">
        <f>IF(OR(T7+1&gt;DATE(Formulaire!$B$4,MONTH(T7)+1,1)-1,T7=0),0,T7+1)</f>
        <v>42784</v>
      </c>
      <c r="V7" s="95">
        <f>IF(OR(U7+1&gt;DATE(Formulaire!$B$4,MONTH(U7)+1,1)-1,U7=0),0,U7+1)</f>
        <v>42785</v>
      </c>
      <c r="W7" s="95">
        <f>IF(OR(V7+1&gt;DATE(Formulaire!$B$4,MONTH(V7)+1,1)-1,V7=0),0,V7+1)</f>
        <v>42786</v>
      </c>
      <c r="X7" s="95">
        <f>IF(OR(W7+1&gt;DATE(Formulaire!$B$4,MONTH(W7)+1,1)-1,W7=0),0,W7+1)</f>
        <v>42787</v>
      </c>
      <c r="Y7" s="95">
        <f>IF(OR(X7+1&gt;DATE(Formulaire!$B$4,MONTH(X7)+1,1)-1,X7=0),0,X7+1)</f>
        <v>42788</v>
      </c>
      <c r="Z7" s="95">
        <f>IF(OR(Y7+1&gt;DATE(Formulaire!$B$4,MONTH(Y7)+1,1)-1,Y7=0),0,Y7+1)</f>
        <v>42789</v>
      </c>
      <c r="AA7" s="95">
        <f>IF(OR(Z7+1&gt;DATE(Formulaire!$B$4,MONTH(Z7)+1,1)-1,Z7=0),0,Z7+1)</f>
        <v>42790</v>
      </c>
      <c r="AB7" s="95">
        <f>IF(OR(AA7+1&gt;DATE(Formulaire!$B$4,MONTH(AA7)+1,1)-1,AA7=0),0,AA7+1)</f>
        <v>42791</v>
      </c>
      <c r="AC7" s="95">
        <f>IF(OR(AB7+1&gt;DATE(Formulaire!$B$4,MONTH(AB7)+1,1)-1,AB7=0),0,AB7+1)</f>
        <v>42792</v>
      </c>
      <c r="AD7" s="95">
        <f>IF(OR(AC7+1&gt;DATE(Formulaire!$B$4,MONTH(AC7)+1,1)-1,AC7=0),0,AC7+1)</f>
        <v>42793</v>
      </c>
      <c r="AE7" s="95">
        <f>IF(OR(AD7+1&gt;DATE(Formulaire!$B$4,MONTH(AD7)+1,1)-1,AD7=0),0,AD7+1)</f>
        <v>42794</v>
      </c>
      <c r="AF7" s="95">
        <f>IF(OR(AE7+1&gt;DATE(Formulaire!$B$4,MONTH(AE7)+1,1)-1,AE7=0),0,AE7+1)</f>
        <v>0</v>
      </c>
      <c r="AG7" s="95">
        <f>IF(OR(AF7+1&gt;DATE(Formulaire!$B$4,MONTH(AF7)+1,1)-1,AF7=0),0,AF7+1)</f>
        <v>0</v>
      </c>
      <c r="AH7" s="95">
        <f>IF(OR(AG7+1&gt;DATE(Formulaire!$B$4,MONTH(AG7)+1,1)-1,AG7=0),0,AG7+1)</f>
        <v>0</v>
      </c>
    </row>
    <row r="8" spans="1:42" ht="21.75" customHeight="1" thickBot="1" x14ac:dyDescent="0.25">
      <c r="A8" s="229" t="s">
        <v>84</v>
      </c>
      <c r="B8" s="230" t="s">
        <v>2</v>
      </c>
      <c r="C8" s="231" t="s">
        <v>93</v>
      </c>
      <c r="D8" s="96" t="str">
        <f>"S" &amp; IF(D7="","",INT(MOD(INT((D7-2)/7)+0.6,52+5/28))+1)</f>
        <v>S5</v>
      </c>
      <c r="E8" s="97" t="str">
        <f>IF(E7=0,"",IF(INT(MOD(INT((D7-2)/7)+0.6,52+5/28))+1=INT(MOD(INT((E7-2)/7)+0.6,52+5/28))+1,"","S" &amp; INT(MOD(INT((E7-2)/7)+0.6,52+5/28))+1))</f>
        <v/>
      </c>
      <c r="F8" s="97" t="str">
        <f t="shared" ref="F8:AH8" si="0">IF(F7=0,"",IF(INT(MOD(INT((E7-2)/7)+0.6,52+5/28))+1=INT(MOD(INT((F7-2)/7)+0.6,52+5/28))+1,"","S" &amp; INT(MOD(INT((F7-2)/7)+0.6,52+5/28))+1))</f>
        <v/>
      </c>
      <c r="G8" s="97" t="str">
        <f t="shared" si="0"/>
        <v/>
      </c>
      <c r="H8" s="97" t="str">
        <f t="shared" si="0"/>
        <v/>
      </c>
      <c r="I8" s="96" t="str">
        <f t="shared" si="0"/>
        <v>S6</v>
      </c>
      <c r="J8" s="97" t="str">
        <f t="shared" si="0"/>
        <v/>
      </c>
      <c r="K8" s="97" t="str">
        <f t="shared" si="0"/>
        <v/>
      </c>
      <c r="L8" s="97" t="str">
        <f t="shared" si="0"/>
        <v/>
      </c>
      <c r="M8" s="97" t="str">
        <f t="shared" si="0"/>
        <v/>
      </c>
      <c r="N8" s="97" t="str">
        <f t="shared" si="0"/>
        <v/>
      </c>
      <c r="O8" s="97" t="str">
        <f t="shared" si="0"/>
        <v/>
      </c>
      <c r="P8" s="96" t="str">
        <f t="shared" si="0"/>
        <v>S7</v>
      </c>
      <c r="Q8" s="97" t="str">
        <f t="shared" si="0"/>
        <v/>
      </c>
      <c r="R8" s="97" t="str">
        <f t="shared" si="0"/>
        <v/>
      </c>
      <c r="S8" s="97" t="str">
        <f t="shared" si="0"/>
        <v/>
      </c>
      <c r="T8" s="97" t="str">
        <f t="shared" si="0"/>
        <v/>
      </c>
      <c r="U8" s="97" t="str">
        <f t="shared" si="0"/>
        <v/>
      </c>
      <c r="V8" s="97" t="str">
        <f t="shared" si="0"/>
        <v/>
      </c>
      <c r="W8" s="96" t="str">
        <f t="shared" si="0"/>
        <v>S8</v>
      </c>
      <c r="X8" s="97" t="str">
        <f t="shared" si="0"/>
        <v/>
      </c>
      <c r="Y8" s="97" t="str">
        <f t="shared" si="0"/>
        <v/>
      </c>
      <c r="Z8" s="97" t="str">
        <f t="shared" si="0"/>
        <v/>
      </c>
      <c r="AA8" s="97" t="str">
        <f t="shared" si="0"/>
        <v/>
      </c>
      <c r="AB8" s="97" t="str">
        <f t="shared" si="0"/>
        <v/>
      </c>
      <c r="AC8" s="97" t="str">
        <f t="shared" si="0"/>
        <v/>
      </c>
      <c r="AD8" s="96" t="str">
        <f t="shared" si="0"/>
        <v>S9</v>
      </c>
      <c r="AE8" s="97" t="str">
        <f t="shared" si="0"/>
        <v/>
      </c>
      <c r="AF8" s="97" t="str">
        <f t="shared" si="0"/>
        <v/>
      </c>
      <c r="AG8" s="97" t="str">
        <f t="shared" si="0"/>
        <v/>
      </c>
      <c r="AH8" s="98" t="str">
        <f t="shared" si="0"/>
        <v/>
      </c>
    </row>
    <row r="9" spans="1:42" ht="21.75" customHeight="1" x14ac:dyDescent="0.2">
      <c r="A9" s="221"/>
      <c r="B9" s="189"/>
      <c r="C9" s="190"/>
      <c r="D9" s="99">
        <f>IF(YEAR(D7)=Formulaire!$B$4,DAY(D7),"")</f>
        <v>1</v>
      </c>
      <c r="E9" s="99">
        <f>IF(YEAR(E7)=Formulaire!$B$4,DAY(E7),"")</f>
        <v>2</v>
      </c>
      <c r="F9" s="99">
        <f>IF(YEAR(F7)=Formulaire!$B$4,DAY(F7),"")</f>
        <v>3</v>
      </c>
      <c r="G9" s="99">
        <f>IF(YEAR(G7)=Formulaire!$B$4,DAY(G7),"")</f>
        <v>4</v>
      </c>
      <c r="H9" s="99">
        <f>IF(YEAR(H7)=Formulaire!$B$4,DAY(H7),"")</f>
        <v>5</v>
      </c>
      <c r="I9" s="99">
        <f>IF(YEAR(I7)=Formulaire!$B$4,DAY(I7),"")</f>
        <v>6</v>
      </c>
      <c r="J9" s="99">
        <f>IF(YEAR(J7)=Formulaire!$B$4,DAY(J7),"")</f>
        <v>7</v>
      </c>
      <c r="K9" s="99">
        <f>IF(YEAR(K7)=Formulaire!$B$4,DAY(K7),"")</f>
        <v>8</v>
      </c>
      <c r="L9" s="99">
        <f>IF(YEAR(L7)=Formulaire!$B$4,DAY(L7),"")</f>
        <v>9</v>
      </c>
      <c r="M9" s="99">
        <f>IF(YEAR(M7)=Formulaire!$B$4,DAY(M7),"")</f>
        <v>10</v>
      </c>
      <c r="N9" s="99">
        <f>IF(YEAR(N7)=Formulaire!$B$4,DAY(N7),"")</f>
        <v>11</v>
      </c>
      <c r="O9" s="188">
        <f>IF(YEAR(O7)=Formulaire!$B$4,DAY(O7),"")</f>
        <v>12</v>
      </c>
      <c r="P9" s="99">
        <f>IF(YEAR(P7)=Formulaire!$B$4,DAY(P7),"")</f>
        <v>13</v>
      </c>
      <c r="Q9" s="99">
        <f>IF(YEAR(Q7)=Formulaire!$B$4,DAY(Q7),"")</f>
        <v>14</v>
      </c>
      <c r="R9" s="99">
        <f>IF(YEAR(R7)=Formulaire!$B$4,DAY(R7),"")</f>
        <v>15</v>
      </c>
      <c r="S9" s="99">
        <f>IF(YEAR(S7)=Formulaire!$B$4,DAY(S7),"")</f>
        <v>16</v>
      </c>
      <c r="T9" s="99">
        <f>IF(YEAR(T7)=Formulaire!$B$4,DAY(T7),"")</f>
        <v>17</v>
      </c>
      <c r="U9" s="99">
        <f>IF(YEAR(U7)=Formulaire!$B$4,DAY(U7),"")</f>
        <v>18</v>
      </c>
      <c r="V9" s="99">
        <f>IF(YEAR(V7)=Formulaire!$B$4,DAY(V7),"")</f>
        <v>19</v>
      </c>
      <c r="W9" s="99">
        <f>IF(YEAR(W7)=Formulaire!$B$4,DAY(W7),"")</f>
        <v>20</v>
      </c>
      <c r="X9" s="99">
        <f>IF(YEAR(X7)=Formulaire!$B$4,DAY(X7),"")</f>
        <v>21</v>
      </c>
      <c r="Y9" s="99">
        <f>IF(YEAR(Y7)=Formulaire!$B$4,DAY(Y7),"")</f>
        <v>22</v>
      </c>
      <c r="Z9" s="99">
        <f>IF(YEAR(Z7)=Formulaire!$B$4,DAY(Z7),"")</f>
        <v>23</v>
      </c>
      <c r="AA9" s="99">
        <f>IF(YEAR(AA7)=Formulaire!$B$4,DAY(AA7),"")</f>
        <v>24</v>
      </c>
      <c r="AB9" s="99">
        <f>IF(YEAR(AB7)=Formulaire!$B$4,DAY(AB7),"")</f>
        <v>25</v>
      </c>
      <c r="AC9" s="99">
        <f>IF(YEAR(AC7)=Formulaire!$B$4,DAY(AC7),"")</f>
        <v>26</v>
      </c>
      <c r="AD9" s="99">
        <f>IF(YEAR(AD7)=Formulaire!$B$4,DAY(AD7),"")</f>
        <v>27</v>
      </c>
      <c r="AE9" s="99">
        <f>IF(YEAR(AE7)=Formulaire!$B$4,DAY(AE7),"")</f>
        <v>28</v>
      </c>
      <c r="AF9" s="99" t="str">
        <f>IF(YEAR(AF7)=Formulaire!$B$4,DAY(AF7),"")</f>
        <v/>
      </c>
      <c r="AG9" s="99" t="str">
        <f>IF(YEAR(AG7)=[1]Formulaire!$B$4,DAY(AG7),"")</f>
        <v/>
      </c>
      <c r="AH9" s="100" t="str">
        <f>IF(YEAR(AH7)=[1]Formulaire!$B$4,DAY(AH7),"")</f>
        <v/>
      </c>
      <c r="AP9" s="101"/>
    </row>
    <row r="10" spans="1:42" x14ac:dyDescent="0.2">
      <c r="A10" s="221"/>
      <c r="B10" s="189"/>
      <c r="C10" s="190"/>
      <c r="D10" s="102" t="str">
        <f>IF(D9="","",IF(WEEKDAY(D7,2)=1,"L",IF(WEEKDAY(D7,2)=2,"M",IF(WEEKDAY(D7,2)=3,"M",IF(WEEKDAY(D7,2)=4,"J",IF(WEEKDAY(D7,2)=5,"V",IF(WEEKDAY(D7,2)=6,"S","D")))))))</f>
        <v>M</v>
      </c>
      <c r="E10" s="102" t="str">
        <f t="shared" ref="E10:AH10" si="1">IF(E9="","",IF(WEEKDAY(E7,2)=1,"L",IF(WEEKDAY(E7,2)=2,"M",IF(WEEKDAY(E7,2)=3,"M",IF(WEEKDAY(E7,2)=4,"J",IF(WEEKDAY(E7,2)=5,"V",IF(WEEKDAY(E7,2)=6,"S","D")))))))</f>
        <v>J</v>
      </c>
      <c r="F10" s="102" t="str">
        <f t="shared" si="1"/>
        <v>V</v>
      </c>
      <c r="G10" s="102" t="str">
        <f t="shared" si="1"/>
        <v>S</v>
      </c>
      <c r="H10" s="102" t="str">
        <f t="shared" si="1"/>
        <v>D</v>
      </c>
      <c r="I10" s="102" t="str">
        <f t="shared" si="1"/>
        <v>L</v>
      </c>
      <c r="J10" s="102" t="str">
        <f t="shared" si="1"/>
        <v>M</v>
      </c>
      <c r="K10" s="102" t="str">
        <f t="shared" si="1"/>
        <v>M</v>
      </c>
      <c r="L10" s="102" t="str">
        <f t="shared" si="1"/>
        <v>J</v>
      </c>
      <c r="M10" s="102" t="str">
        <f t="shared" si="1"/>
        <v>V</v>
      </c>
      <c r="N10" s="102" t="str">
        <f t="shared" si="1"/>
        <v>S</v>
      </c>
      <c r="O10" s="102" t="str">
        <f t="shared" si="1"/>
        <v>D</v>
      </c>
      <c r="P10" s="102" t="str">
        <f t="shared" si="1"/>
        <v>L</v>
      </c>
      <c r="Q10" s="102" t="str">
        <f t="shared" si="1"/>
        <v>M</v>
      </c>
      <c r="R10" s="102" t="str">
        <f t="shared" si="1"/>
        <v>M</v>
      </c>
      <c r="S10" s="102" t="str">
        <f t="shared" si="1"/>
        <v>J</v>
      </c>
      <c r="T10" s="102" t="str">
        <f t="shared" si="1"/>
        <v>V</v>
      </c>
      <c r="U10" s="102" t="str">
        <f t="shared" si="1"/>
        <v>S</v>
      </c>
      <c r="V10" s="102" t="str">
        <f t="shared" si="1"/>
        <v>D</v>
      </c>
      <c r="W10" s="102" t="str">
        <f t="shared" si="1"/>
        <v>L</v>
      </c>
      <c r="X10" s="102" t="str">
        <f t="shared" si="1"/>
        <v>M</v>
      </c>
      <c r="Y10" s="102" t="str">
        <f t="shared" si="1"/>
        <v>M</v>
      </c>
      <c r="Z10" s="102" t="str">
        <f t="shared" si="1"/>
        <v>J</v>
      </c>
      <c r="AA10" s="102" t="str">
        <f t="shared" si="1"/>
        <v>V</v>
      </c>
      <c r="AB10" s="102" t="str">
        <f t="shared" si="1"/>
        <v>S</v>
      </c>
      <c r="AC10" s="102" t="str">
        <f t="shared" si="1"/>
        <v>D</v>
      </c>
      <c r="AD10" s="102" t="str">
        <f t="shared" si="1"/>
        <v>L</v>
      </c>
      <c r="AE10" s="102" t="str">
        <f t="shared" si="1"/>
        <v>M</v>
      </c>
      <c r="AF10" s="102" t="str">
        <f t="shared" si="1"/>
        <v/>
      </c>
      <c r="AG10" s="102" t="str">
        <f t="shared" si="1"/>
        <v/>
      </c>
      <c r="AH10" s="103" t="str">
        <f t="shared" si="1"/>
        <v/>
      </c>
    </row>
    <row r="11" spans="1:42" x14ac:dyDescent="0.2">
      <c r="A11" s="222" t="s">
        <v>62</v>
      </c>
      <c r="B11" s="104"/>
      <c r="C11" s="104"/>
      <c r="D11" s="104" t="s">
        <v>62</v>
      </c>
      <c r="E11" s="104"/>
      <c r="F11" s="104"/>
      <c r="G11" s="104"/>
      <c r="H11" s="104"/>
      <c r="I11" s="104"/>
      <c r="J11" s="104"/>
      <c r="K11" s="104"/>
      <c r="L11" s="104"/>
      <c r="M11" s="104"/>
      <c r="N11" s="104"/>
      <c r="O11" s="104"/>
      <c r="P11" s="104"/>
      <c r="Q11" s="104"/>
      <c r="R11" s="104"/>
      <c r="S11" s="104"/>
      <c r="T11" s="104"/>
      <c r="U11" s="104"/>
      <c r="V11" s="104"/>
      <c r="W11" s="104"/>
      <c r="X11" s="104"/>
      <c r="Y11" s="104"/>
      <c r="Z11" s="104"/>
      <c r="AA11" s="104"/>
      <c r="AB11" s="104"/>
      <c r="AC11" s="104"/>
      <c r="AD11" s="104"/>
      <c r="AE11" s="104"/>
      <c r="AF11" s="104"/>
      <c r="AG11" s="104"/>
      <c r="AH11" s="105" t="s">
        <v>62</v>
      </c>
    </row>
    <row r="12" spans="1:42" ht="14.1" customHeight="1" x14ac:dyDescent="0.2">
      <c r="A12" s="240" t="s">
        <v>83</v>
      </c>
      <c r="B12" s="191" t="str">
        <f t="shared" ref="B12:B41" si="2">Equipe</f>
        <v>A</v>
      </c>
      <c r="C12" s="191" t="s">
        <v>94</v>
      </c>
      <c r="D12" s="106"/>
      <c r="E12" s="106"/>
      <c r="F12" s="106" t="s">
        <v>4</v>
      </c>
      <c r="G12" s="106"/>
      <c r="H12" s="106"/>
      <c r="I12" s="106"/>
      <c r="J12" s="106"/>
      <c r="K12" s="106"/>
      <c r="L12" s="106"/>
      <c r="M12" s="106"/>
      <c r="N12" s="106"/>
      <c r="O12" s="106"/>
      <c r="P12" s="106"/>
      <c r="Q12" s="106"/>
      <c r="R12" s="106"/>
      <c r="S12" s="106"/>
      <c r="T12" s="106"/>
      <c r="U12" s="106"/>
      <c r="V12" s="106"/>
      <c r="W12" s="106"/>
      <c r="X12" s="106"/>
      <c r="Y12" s="106"/>
      <c r="Z12" s="106"/>
      <c r="AA12" s="106"/>
      <c r="AB12" s="106"/>
      <c r="AC12" s="106"/>
      <c r="AD12" s="106"/>
      <c r="AE12" s="106"/>
      <c r="AF12" s="106"/>
      <c r="AG12" s="106"/>
      <c r="AH12" s="108"/>
    </row>
    <row r="13" spans="1:42" ht="14.1" customHeight="1" x14ac:dyDescent="0.2">
      <c r="A13" s="240" t="s">
        <v>82</v>
      </c>
      <c r="B13" s="191" t="str">
        <f t="shared" si="2"/>
        <v>A</v>
      </c>
      <c r="C13" s="191" t="s">
        <v>95</v>
      </c>
      <c r="D13" s="106"/>
      <c r="E13" s="106"/>
      <c r="F13" s="106"/>
      <c r="G13" s="106"/>
      <c r="H13" s="106"/>
      <c r="I13" s="106"/>
      <c r="J13" s="106"/>
      <c r="K13" s="106"/>
      <c r="L13" s="106"/>
      <c r="M13" s="106"/>
      <c r="N13" s="106"/>
      <c r="O13" s="106"/>
      <c r="P13" s="106"/>
      <c r="Q13" s="106"/>
      <c r="R13" s="106"/>
      <c r="S13" s="106"/>
      <c r="T13" s="106"/>
      <c r="U13" s="106"/>
      <c r="V13" s="106"/>
      <c r="W13" s="106"/>
      <c r="X13" s="106"/>
      <c r="Y13" s="106"/>
      <c r="Z13" s="106"/>
      <c r="AA13" s="106"/>
      <c r="AB13" s="106"/>
      <c r="AC13" s="106"/>
      <c r="AD13" s="106"/>
      <c r="AE13" s="106"/>
      <c r="AF13" s="106"/>
      <c r="AG13" s="106"/>
      <c r="AH13" s="108"/>
    </row>
    <row r="14" spans="1:42" ht="14.1" customHeight="1" x14ac:dyDescent="0.2">
      <c r="A14" s="240" t="s">
        <v>81</v>
      </c>
      <c r="B14" s="191" t="str">
        <f t="shared" si="2"/>
        <v>A</v>
      </c>
      <c r="C14" s="191" t="s">
        <v>96</v>
      </c>
      <c r="D14" s="106"/>
      <c r="E14" s="106"/>
      <c r="F14" s="106"/>
      <c r="G14" s="106"/>
      <c r="H14" s="106"/>
      <c r="I14" s="106"/>
      <c r="J14" s="106"/>
      <c r="K14" s="106"/>
      <c r="L14" s="106"/>
      <c r="M14" s="106"/>
      <c r="N14" s="106"/>
      <c r="O14" s="106"/>
      <c r="P14" s="106"/>
      <c r="Q14" s="106"/>
      <c r="R14" s="106"/>
      <c r="S14" s="106"/>
      <c r="T14" s="106"/>
      <c r="U14" s="106"/>
      <c r="V14" s="106"/>
      <c r="W14" s="106"/>
      <c r="X14" s="106"/>
      <c r="Y14" s="106"/>
      <c r="Z14" s="106"/>
      <c r="AA14" s="106"/>
      <c r="AB14" s="106"/>
      <c r="AC14" s="106"/>
      <c r="AD14" s="106"/>
      <c r="AE14" s="106"/>
      <c r="AF14" s="106"/>
      <c r="AG14" s="106"/>
      <c r="AH14" s="108"/>
    </row>
    <row r="15" spans="1:42" ht="14.1" customHeight="1" x14ac:dyDescent="0.2">
      <c r="A15" s="240" t="s">
        <v>80</v>
      </c>
      <c r="B15" s="191" t="str">
        <f t="shared" si="2"/>
        <v>A</v>
      </c>
      <c r="C15" s="191" t="s">
        <v>94</v>
      </c>
      <c r="D15" s="106"/>
      <c r="E15" s="106"/>
      <c r="F15" s="106"/>
      <c r="G15" s="106"/>
      <c r="H15" s="106"/>
      <c r="I15" s="106"/>
      <c r="J15" s="106"/>
      <c r="K15" s="106"/>
      <c r="L15" s="106"/>
      <c r="M15" s="106"/>
      <c r="N15" s="106"/>
      <c r="O15" s="106"/>
      <c r="P15" s="106"/>
      <c r="Q15" s="106"/>
      <c r="R15" s="106"/>
      <c r="S15" s="106"/>
      <c r="T15" s="106"/>
      <c r="U15" s="106"/>
      <c r="V15" s="106"/>
      <c r="W15" s="106"/>
      <c r="X15" s="106"/>
      <c r="Y15" s="106"/>
      <c r="Z15" s="106"/>
      <c r="AA15" s="106"/>
      <c r="AB15" s="106"/>
      <c r="AC15" s="106"/>
      <c r="AD15" s="106"/>
      <c r="AE15" s="106"/>
      <c r="AF15" s="106"/>
      <c r="AG15" s="106"/>
      <c r="AH15" s="108"/>
    </row>
    <row r="16" spans="1:42" ht="14.1" customHeight="1" x14ac:dyDescent="0.2">
      <c r="A16" s="240" t="s">
        <v>79</v>
      </c>
      <c r="B16" s="191" t="str">
        <f t="shared" si="2"/>
        <v>A</v>
      </c>
      <c r="C16" s="191" t="s">
        <v>94</v>
      </c>
      <c r="D16" s="106"/>
      <c r="E16" s="106"/>
      <c r="F16" s="106"/>
      <c r="G16" s="106"/>
      <c r="H16" s="106"/>
      <c r="I16" s="106"/>
      <c r="J16" s="106"/>
      <c r="K16" s="106"/>
      <c r="L16" s="106"/>
      <c r="M16" s="106"/>
      <c r="N16" s="106"/>
      <c r="O16" s="106"/>
      <c r="P16" s="106"/>
      <c r="Q16" s="106"/>
      <c r="R16" s="106"/>
      <c r="S16" s="106"/>
      <c r="T16" s="106"/>
      <c r="U16" s="106"/>
      <c r="V16" s="106"/>
      <c r="W16" s="106"/>
      <c r="X16" s="106"/>
      <c r="Y16" s="106"/>
      <c r="Z16" s="106"/>
      <c r="AA16" s="106"/>
      <c r="AB16" s="106"/>
      <c r="AC16" s="106"/>
      <c r="AD16" s="106"/>
      <c r="AE16" s="106"/>
      <c r="AF16" s="106"/>
      <c r="AG16" s="106"/>
      <c r="AH16" s="108"/>
    </row>
    <row r="17" spans="1:34" ht="14.1" customHeight="1" x14ac:dyDescent="0.2">
      <c r="A17" s="240" t="s">
        <v>78</v>
      </c>
      <c r="B17" s="191" t="str">
        <f t="shared" si="2"/>
        <v>A</v>
      </c>
      <c r="C17" s="191" t="s">
        <v>97</v>
      </c>
      <c r="D17" s="106"/>
      <c r="E17" s="106"/>
      <c r="F17" s="106"/>
      <c r="G17" s="106"/>
      <c r="H17" s="106"/>
      <c r="I17" s="106"/>
      <c r="J17" s="106"/>
      <c r="K17" s="106"/>
      <c r="L17" s="106"/>
      <c r="M17" s="106"/>
      <c r="N17" s="106"/>
      <c r="O17" s="106"/>
      <c r="P17" s="106"/>
      <c r="Q17" s="106"/>
      <c r="R17" s="106"/>
      <c r="S17" s="106"/>
      <c r="T17" s="106"/>
      <c r="U17" s="106"/>
      <c r="V17" s="106"/>
      <c r="W17" s="106"/>
      <c r="X17" s="106"/>
      <c r="Y17" s="106"/>
      <c r="Z17" s="106"/>
      <c r="AA17" s="106"/>
      <c r="AB17" s="106"/>
      <c r="AC17" s="106"/>
      <c r="AD17" s="106"/>
      <c r="AE17" s="106"/>
      <c r="AF17" s="106"/>
      <c r="AG17" s="106"/>
      <c r="AH17" s="108"/>
    </row>
    <row r="18" spans="1:34" ht="14.1" customHeight="1" x14ac:dyDescent="0.2">
      <c r="A18" s="240" t="s">
        <v>77</v>
      </c>
      <c r="B18" s="191" t="str">
        <f t="shared" si="2"/>
        <v>A</v>
      </c>
      <c r="C18" s="191" t="s">
        <v>94</v>
      </c>
      <c r="D18" s="106"/>
      <c r="E18" s="106"/>
      <c r="F18" s="106"/>
      <c r="G18" s="106"/>
      <c r="H18" s="106"/>
      <c r="I18" s="106"/>
      <c r="J18" s="106"/>
      <c r="K18" s="106"/>
      <c r="L18" s="106"/>
      <c r="M18" s="106"/>
      <c r="N18" s="106"/>
      <c r="O18" s="106"/>
      <c r="P18" s="106"/>
      <c r="Q18" s="106"/>
      <c r="R18" s="106"/>
      <c r="S18" s="106"/>
      <c r="T18" s="106"/>
      <c r="U18" s="106"/>
      <c r="V18" s="106"/>
      <c r="W18" s="106"/>
      <c r="X18" s="106"/>
      <c r="Y18" s="106"/>
      <c r="Z18" s="106"/>
      <c r="AA18" s="106"/>
      <c r="AB18" s="106"/>
      <c r="AC18" s="106"/>
      <c r="AD18" s="106"/>
      <c r="AE18" s="106"/>
      <c r="AF18" s="106"/>
      <c r="AG18" s="106"/>
      <c r="AH18" s="108"/>
    </row>
    <row r="19" spans="1:34" ht="14.1" customHeight="1" x14ac:dyDescent="0.2">
      <c r="A19" s="240" t="s">
        <v>76</v>
      </c>
      <c r="B19" s="191" t="str">
        <f t="shared" si="2"/>
        <v>A</v>
      </c>
      <c r="C19" s="191" t="s">
        <v>96</v>
      </c>
      <c r="D19" s="106"/>
      <c r="E19" s="106"/>
      <c r="F19" s="106"/>
      <c r="G19" s="106"/>
      <c r="H19" s="106"/>
      <c r="I19" s="106"/>
      <c r="J19" s="106"/>
      <c r="K19" s="106"/>
      <c r="L19" s="106"/>
      <c r="M19" s="106"/>
      <c r="N19" s="106"/>
      <c r="O19" s="106"/>
      <c r="P19" s="106"/>
      <c r="Q19" s="106"/>
      <c r="R19" s="106"/>
      <c r="S19" s="106"/>
      <c r="T19" s="106"/>
      <c r="U19" s="106"/>
      <c r="V19" s="106"/>
      <c r="W19" s="106"/>
      <c r="X19" s="106"/>
      <c r="Y19" s="106"/>
      <c r="Z19" s="106"/>
      <c r="AA19" s="106"/>
      <c r="AB19" s="106"/>
      <c r="AC19" s="106"/>
      <c r="AD19" s="106"/>
      <c r="AE19" s="106"/>
      <c r="AF19" s="106"/>
      <c r="AG19" s="106"/>
      <c r="AH19" s="108"/>
    </row>
    <row r="20" spans="1:34" ht="14.1" customHeight="1" x14ac:dyDescent="0.2">
      <c r="A20" s="240" t="s">
        <v>75</v>
      </c>
      <c r="B20" s="191" t="str">
        <f t="shared" si="2"/>
        <v>A</v>
      </c>
      <c r="C20" s="191" t="s">
        <v>97</v>
      </c>
      <c r="D20" s="106"/>
      <c r="E20" s="106"/>
      <c r="F20" s="106"/>
      <c r="G20" s="106"/>
      <c r="H20" s="106"/>
      <c r="I20" s="106"/>
      <c r="J20" s="106"/>
      <c r="K20" s="106"/>
      <c r="L20" s="106"/>
      <c r="M20" s="106"/>
      <c r="N20" s="106"/>
      <c r="O20" s="106"/>
      <c r="P20" s="106"/>
      <c r="Q20" s="106"/>
      <c r="R20" s="106"/>
      <c r="S20" s="106"/>
      <c r="T20" s="106"/>
      <c r="U20" s="106"/>
      <c r="V20" s="106"/>
      <c r="W20" s="106"/>
      <c r="X20" s="106"/>
      <c r="Y20" s="106"/>
      <c r="Z20" s="106"/>
      <c r="AA20" s="106"/>
      <c r="AB20" s="106"/>
      <c r="AC20" s="106"/>
      <c r="AD20" s="106"/>
      <c r="AE20" s="106"/>
      <c r="AF20" s="106"/>
      <c r="AG20" s="106"/>
      <c r="AH20" s="108"/>
    </row>
    <row r="21" spans="1:34" ht="14.1" customHeight="1" x14ac:dyDescent="0.2">
      <c r="A21" s="240" t="s">
        <v>74</v>
      </c>
      <c r="B21" s="191" t="str">
        <f t="shared" si="2"/>
        <v>A</v>
      </c>
      <c r="C21" s="191" t="s">
        <v>97</v>
      </c>
      <c r="D21" s="106"/>
      <c r="E21" s="106"/>
      <c r="F21" s="106"/>
      <c r="G21" s="106"/>
      <c r="H21" s="106"/>
      <c r="I21" s="106"/>
      <c r="J21" s="106"/>
      <c r="K21" s="106"/>
      <c r="L21" s="106"/>
      <c r="M21" s="106"/>
      <c r="N21" s="106"/>
      <c r="O21" s="106"/>
      <c r="P21" s="106"/>
      <c r="Q21" s="106"/>
      <c r="R21" s="106"/>
      <c r="S21" s="106"/>
      <c r="T21" s="106"/>
      <c r="U21" s="106"/>
      <c r="V21" s="106"/>
      <c r="W21" s="106"/>
      <c r="X21" s="106"/>
      <c r="Y21" s="106"/>
      <c r="Z21" s="106"/>
      <c r="AA21" s="106"/>
      <c r="AB21" s="106"/>
      <c r="AC21" s="106"/>
      <c r="AD21" s="106"/>
      <c r="AE21" s="106"/>
      <c r="AF21" s="106"/>
      <c r="AG21" s="106"/>
      <c r="AH21" s="108"/>
    </row>
    <row r="22" spans="1:34" ht="14.1" customHeight="1" x14ac:dyDescent="0.2">
      <c r="A22" s="240" t="s">
        <v>73</v>
      </c>
      <c r="B22" s="191" t="str">
        <f t="shared" si="2"/>
        <v>A</v>
      </c>
      <c r="C22" s="191" t="s">
        <v>97</v>
      </c>
      <c r="D22" s="106"/>
      <c r="E22" s="106"/>
      <c r="F22" s="106"/>
      <c r="G22" s="106"/>
      <c r="H22" s="106"/>
      <c r="I22" s="106"/>
      <c r="J22" s="106"/>
      <c r="K22" s="106"/>
      <c r="L22" s="106"/>
      <c r="M22" s="106"/>
      <c r="N22" s="106"/>
      <c r="O22" s="106"/>
      <c r="P22" s="106"/>
      <c r="Q22" s="106"/>
      <c r="R22" s="106"/>
      <c r="S22" s="106"/>
      <c r="T22" s="106"/>
      <c r="U22" s="106"/>
      <c r="V22" s="106"/>
      <c r="W22" s="106"/>
      <c r="X22" s="106"/>
      <c r="Y22" s="106"/>
      <c r="Z22" s="106"/>
      <c r="AA22" s="106"/>
      <c r="AB22" s="106"/>
      <c r="AC22" s="106"/>
      <c r="AD22" s="106"/>
      <c r="AE22" s="106"/>
      <c r="AF22" s="106"/>
      <c r="AG22" s="106"/>
      <c r="AH22" s="108"/>
    </row>
    <row r="23" spans="1:34" ht="14.1" customHeight="1" x14ac:dyDescent="0.2">
      <c r="A23" s="240" t="s">
        <v>72</v>
      </c>
      <c r="B23" s="191" t="str">
        <f t="shared" si="2"/>
        <v>A</v>
      </c>
      <c r="C23" s="191" t="s">
        <v>97</v>
      </c>
      <c r="D23" s="106"/>
      <c r="E23" s="106"/>
      <c r="F23" s="106"/>
      <c r="G23" s="106"/>
      <c r="H23" s="106"/>
      <c r="I23" s="106"/>
      <c r="J23" s="106"/>
      <c r="K23" s="106"/>
      <c r="L23" s="106"/>
      <c r="M23" s="106"/>
      <c r="N23" s="106"/>
      <c r="O23" s="106"/>
      <c r="P23" s="106"/>
      <c r="Q23" s="106"/>
      <c r="R23" s="106"/>
      <c r="S23" s="106"/>
      <c r="T23" s="106"/>
      <c r="U23" s="106"/>
      <c r="V23" s="106"/>
      <c r="W23" s="106"/>
      <c r="X23" s="106"/>
      <c r="Y23" s="106"/>
      <c r="Z23" s="106"/>
      <c r="AA23" s="106"/>
      <c r="AB23" s="106"/>
      <c r="AC23" s="106"/>
      <c r="AD23" s="106"/>
      <c r="AE23" s="106"/>
      <c r="AF23" s="106"/>
      <c r="AG23" s="106"/>
      <c r="AH23" s="108"/>
    </row>
    <row r="24" spans="1:34" ht="14.1" customHeight="1" x14ac:dyDescent="0.2">
      <c r="A24" s="240" t="s">
        <v>71</v>
      </c>
      <c r="B24" s="191" t="str">
        <f t="shared" si="2"/>
        <v>A</v>
      </c>
      <c r="C24" s="191" t="s">
        <v>97</v>
      </c>
      <c r="D24" s="106"/>
      <c r="E24" s="106"/>
      <c r="F24" s="106"/>
      <c r="G24" s="106"/>
      <c r="H24" s="106"/>
      <c r="I24" s="106"/>
      <c r="J24" s="106"/>
      <c r="K24" s="106"/>
      <c r="L24" s="106"/>
      <c r="M24" s="106"/>
      <c r="N24" s="106"/>
      <c r="O24" s="106"/>
      <c r="P24" s="106"/>
      <c r="Q24" s="106"/>
      <c r="R24" s="106"/>
      <c r="S24" s="106"/>
      <c r="T24" s="106"/>
      <c r="U24" s="106"/>
      <c r="V24" s="106"/>
      <c r="W24" s="106"/>
      <c r="X24" s="106"/>
      <c r="Y24" s="106"/>
      <c r="Z24" s="106"/>
      <c r="AA24" s="106"/>
      <c r="AB24" s="106"/>
      <c r="AC24" s="106"/>
      <c r="AD24" s="106"/>
      <c r="AE24" s="106"/>
      <c r="AF24" s="106"/>
      <c r="AG24" s="106"/>
      <c r="AH24" s="108"/>
    </row>
    <row r="25" spans="1:34" ht="14.1" customHeight="1" x14ac:dyDescent="0.2">
      <c r="A25" s="240" t="s">
        <v>70</v>
      </c>
      <c r="B25" s="191" t="str">
        <f t="shared" si="2"/>
        <v>A</v>
      </c>
      <c r="C25" s="191" t="s">
        <v>94</v>
      </c>
      <c r="D25" s="106"/>
      <c r="E25" s="106"/>
      <c r="F25" s="106"/>
      <c r="G25" s="106"/>
      <c r="H25" s="106"/>
      <c r="I25" s="106"/>
      <c r="J25" s="106"/>
      <c r="K25" s="106"/>
      <c r="L25" s="106"/>
      <c r="M25" s="106"/>
      <c r="N25" s="106"/>
      <c r="O25" s="106"/>
      <c r="P25" s="106"/>
      <c r="Q25" s="106"/>
      <c r="R25" s="106"/>
      <c r="S25" s="106"/>
      <c r="T25" s="106"/>
      <c r="U25" s="106"/>
      <c r="V25" s="106"/>
      <c r="W25" s="106"/>
      <c r="X25" s="106"/>
      <c r="Y25" s="106"/>
      <c r="Z25" s="106"/>
      <c r="AA25" s="106"/>
      <c r="AB25" s="106"/>
      <c r="AC25" s="106"/>
      <c r="AD25" s="106"/>
      <c r="AE25" s="106"/>
      <c r="AF25" s="106"/>
      <c r="AG25" s="106"/>
      <c r="AH25" s="108"/>
    </row>
    <row r="26" spans="1:34" ht="14.1" customHeight="1" x14ac:dyDescent="0.2">
      <c r="A26" s="240" t="s">
        <v>69</v>
      </c>
      <c r="B26" s="191" t="str">
        <f t="shared" si="2"/>
        <v>A</v>
      </c>
      <c r="C26" s="191" t="s">
        <v>94</v>
      </c>
      <c r="D26" s="106"/>
      <c r="E26" s="106"/>
      <c r="F26" s="106"/>
      <c r="G26" s="106"/>
      <c r="H26" s="106"/>
      <c r="I26" s="106"/>
      <c r="J26" s="106"/>
      <c r="K26" s="106"/>
      <c r="L26" s="106"/>
      <c r="M26" s="106"/>
      <c r="N26" s="106"/>
      <c r="O26" s="106"/>
      <c r="P26" s="106"/>
      <c r="Q26" s="106"/>
      <c r="R26" s="106"/>
      <c r="S26" s="106"/>
      <c r="T26" s="106"/>
      <c r="U26" s="106"/>
      <c r="V26" s="106"/>
      <c r="W26" s="106"/>
      <c r="X26" s="106"/>
      <c r="Y26" s="106"/>
      <c r="Z26" s="106"/>
      <c r="AA26" s="106"/>
      <c r="AB26" s="106"/>
      <c r="AC26" s="106"/>
      <c r="AD26" s="106"/>
      <c r="AE26" s="106"/>
      <c r="AF26" s="106"/>
      <c r="AG26" s="106"/>
      <c r="AH26" s="108"/>
    </row>
    <row r="27" spans="1:34" ht="14.1" customHeight="1" x14ac:dyDescent="0.2">
      <c r="A27" s="240" t="s">
        <v>68</v>
      </c>
      <c r="B27" s="191" t="str">
        <f t="shared" si="2"/>
        <v>A</v>
      </c>
      <c r="C27" s="191" t="s">
        <v>96</v>
      </c>
      <c r="D27" s="106"/>
      <c r="E27" s="106"/>
      <c r="F27" s="106"/>
      <c r="G27" s="106"/>
      <c r="H27" s="106"/>
      <c r="I27" s="106"/>
      <c r="J27" s="106"/>
      <c r="K27" s="106"/>
      <c r="L27" s="106"/>
      <c r="M27" s="106"/>
      <c r="N27" s="106"/>
      <c r="O27" s="106"/>
      <c r="P27" s="106"/>
      <c r="Q27" s="106"/>
      <c r="R27" s="106"/>
      <c r="S27" s="106"/>
      <c r="T27" s="106"/>
      <c r="U27" s="106"/>
      <c r="V27" s="106"/>
      <c r="W27" s="106"/>
      <c r="X27" s="106"/>
      <c r="Y27" s="106"/>
      <c r="Z27" s="106"/>
      <c r="AA27" s="106"/>
      <c r="AB27" s="106"/>
      <c r="AC27" s="106"/>
      <c r="AD27" s="106"/>
      <c r="AE27" s="106"/>
      <c r="AF27" s="106"/>
      <c r="AG27" s="106"/>
      <c r="AH27" s="108"/>
    </row>
    <row r="28" spans="1:34" ht="14.1" customHeight="1" x14ac:dyDescent="0.2">
      <c r="A28" s="240" t="s">
        <v>67</v>
      </c>
      <c r="B28" s="191" t="str">
        <f t="shared" si="2"/>
        <v>A</v>
      </c>
      <c r="C28" s="191" t="s">
        <v>94</v>
      </c>
      <c r="D28" s="106"/>
      <c r="E28" s="106"/>
      <c r="F28" s="106"/>
      <c r="G28" s="106"/>
      <c r="H28" s="106"/>
      <c r="I28" s="106"/>
      <c r="J28" s="106"/>
      <c r="K28" s="106"/>
      <c r="L28" s="106"/>
      <c r="M28" s="106"/>
      <c r="N28" s="106"/>
      <c r="O28" s="106"/>
      <c r="P28" s="106"/>
      <c r="Q28" s="106"/>
      <c r="R28" s="106"/>
      <c r="S28" s="106"/>
      <c r="T28" s="106"/>
      <c r="U28" s="106"/>
      <c r="V28" s="106"/>
      <c r="W28" s="106"/>
      <c r="X28" s="106"/>
      <c r="Y28" s="106"/>
      <c r="Z28" s="106"/>
      <c r="AA28" s="106"/>
      <c r="AB28" s="106"/>
      <c r="AC28" s="106"/>
      <c r="AD28" s="106"/>
      <c r="AE28" s="106" t="s">
        <v>4</v>
      </c>
      <c r="AF28" s="106"/>
      <c r="AG28" s="106"/>
      <c r="AH28" s="108"/>
    </row>
    <row r="29" spans="1:34" ht="14.1" customHeight="1" x14ac:dyDescent="0.2">
      <c r="A29" s="240" t="s">
        <v>66</v>
      </c>
      <c r="B29" s="191" t="str">
        <f t="shared" si="2"/>
        <v>A</v>
      </c>
      <c r="C29" s="191" t="s">
        <v>96</v>
      </c>
      <c r="D29" s="106"/>
      <c r="E29" s="106"/>
      <c r="F29" s="106"/>
      <c r="G29" s="106"/>
      <c r="H29" s="106"/>
      <c r="I29" s="106"/>
      <c r="J29" s="106"/>
      <c r="K29" s="106"/>
      <c r="L29" s="106"/>
      <c r="M29" s="106"/>
      <c r="N29" s="106"/>
      <c r="O29" s="106"/>
      <c r="P29" s="106"/>
      <c r="Q29" s="106"/>
      <c r="R29" s="106"/>
      <c r="S29" s="106"/>
      <c r="T29" s="106"/>
      <c r="U29" s="106"/>
      <c r="V29" s="106"/>
      <c r="W29" s="106"/>
      <c r="X29" s="106"/>
      <c r="Y29" s="106"/>
      <c r="Z29" s="106"/>
      <c r="AA29" s="106"/>
      <c r="AB29" s="106"/>
      <c r="AC29" s="106"/>
      <c r="AD29" s="106"/>
      <c r="AE29" s="106"/>
      <c r="AF29" s="106"/>
      <c r="AG29" s="106"/>
      <c r="AH29" s="108"/>
    </row>
    <row r="30" spans="1:34" ht="14.1" customHeight="1" x14ac:dyDescent="0.2">
      <c r="A30" s="240" t="s">
        <v>65</v>
      </c>
      <c r="B30" s="191" t="str">
        <f t="shared" si="2"/>
        <v>A</v>
      </c>
      <c r="C30" s="191" t="s">
        <v>94</v>
      </c>
      <c r="D30" s="106"/>
      <c r="E30" s="106"/>
      <c r="F30" s="106"/>
      <c r="G30" s="106"/>
      <c r="H30" s="106"/>
      <c r="I30" s="106"/>
      <c r="J30" s="106"/>
      <c r="K30" s="106"/>
      <c r="L30" s="106"/>
      <c r="M30" s="106"/>
      <c r="N30" s="106"/>
      <c r="O30" s="106"/>
      <c r="P30" s="106"/>
      <c r="Q30" s="106"/>
      <c r="R30" s="106"/>
      <c r="S30" s="106"/>
      <c r="T30" s="106"/>
      <c r="U30" s="106"/>
      <c r="V30" s="106"/>
      <c r="W30" s="106"/>
      <c r="X30" s="106"/>
      <c r="Y30" s="106"/>
      <c r="Z30" s="106"/>
      <c r="AA30" s="106"/>
      <c r="AB30" s="106"/>
      <c r="AC30" s="106"/>
      <c r="AD30" s="106"/>
      <c r="AE30" s="106"/>
      <c r="AF30" s="106"/>
      <c r="AG30" s="106"/>
      <c r="AH30" s="108"/>
    </row>
    <row r="31" spans="1:34" ht="14.1" customHeight="1" x14ac:dyDescent="0.2">
      <c r="A31" s="240" t="s">
        <v>64</v>
      </c>
      <c r="B31" s="191" t="str">
        <f t="shared" si="2"/>
        <v>A</v>
      </c>
      <c r="C31" s="191" t="s">
        <v>96</v>
      </c>
      <c r="D31" s="106"/>
      <c r="E31" s="106"/>
      <c r="F31" s="106"/>
      <c r="G31" s="106"/>
      <c r="H31" s="106"/>
      <c r="I31" s="106"/>
      <c r="J31" s="106"/>
      <c r="K31" s="106"/>
      <c r="L31" s="106"/>
      <c r="M31" s="106"/>
      <c r="N31" s="106"/>
      <c r="O31" s="106"/>
      <c r="P31" s="106"/>
      <c r="Q31" s="106"/>
      <c r="R31" s="106"/>
      <c r="S31" s="106"/>
      <c r="T31" s="106"/>
      <c r="U31" s="106"/>
      <c r="V31" s="106"/>
      <c r="W31" s="106"/>
      <c r="X31" s="106"/>
      <c r="Y31" s="106"/>
      <c r="Z31" s="106"/>
      <c r="AA31" s="106"/>
      <c r="AB31" s="106"/>
      <c r="AC31" s="106"/>
      <c r="AD31" s="106"/>
      <c r="AE31" s="106"/>
      <c r="AF31" s="106"/>
      <c r="AG31" s="106"/>
      <c r="AH31" s="108"/>
    </row>
    <row r="32" spans="1:34" ht="14.1" customHeight="1" x14ac:dyDescent="0.2">
      <c r="A32" s="240" t="s">
        <v>63</v>
      </c>
      <c r="B32" s="191" t="str">
        <f t="shared" si="2"/>
        <v>A</v>
      </c>
      <c r="C32" s="191" t="s">
        <v>96</v>
      </c>
      <c r="D32" s="106"/>
      <c r="E32" s="106"/>
      <c r="F32" s="106"/>
      <c r="G32" s="106"/>
      <c r="H32" s="106"/>
      <c r="I32" s="106"/>
      <c r="J32" s="106"/>
      <c r="K32" s="106"/>
      <c r="L32" s="106"/>
      <c r="M32" s="106"/>
      <c r="N32" s="106"/>
      <c r="O32" s="106"/>
      <c r="P32" s="106"/>
      <c r="Q32" s="106"/>
      <c r="R32" s="106"/>
      <c r="S32" s="106"/>
      <c r="T32" s="106"/>
      <c r="U32" s="106"/>
      <c r="V32" s="106"/>
      <c r="W32" s="106"/>
      <c r="X32" s="106"/>
      <c r="Y32" s="106"/>
      <c r="Z32" s="106"/>
      <c r="AA32" s="106"/>
      <c r="AB32" s="106"/>
      <c r="AC32" s="106"/>
      <c r="AD32" s="106"/>
      <c r="AE32" s="106"/>
      <c r="AF32" s="106"/>
      <c r="AG32" s="106"/>
      <c r="AH32" s="108"/>
    </row>
    <row r="33" spans="1:35" ht="14.1" customHeight="1" x14ac:dyDescent="0.2">
      <c r="A33" s="240"/>
      <c r="B33" s="191" t="str">
        <f t="shared" si="2"/>
        <v>A</v>
      </c>
      <c r="C33" s="192"/>
      <c r="D33" s="106"/>
      <c r="E33" s="106"/>
      <c r="F33" s="106"/>
      <c r="G33" s="106"/>
      <c r="H33" s="106"/>
      <c r="I33" s="106"/>
      <c r="J33" s="106"/>
      <c r="K33" s="106"/>
      <c r="L33" s="106"/>
      <c r="M33" s="106"/>
      <c r="N33" s="106"/>
      <c r="O33" s="106"/>
      <c r="P33" s="106"/>
      <c r="Q33" s="106"/>
      <c r="R33" s="106"/>
      <c r="S33" s="106"/>
      <c r="T33" s="106"/>
      <c r="U33" s="106"/>
      <c r="V33" s="106"/>
      <c r="W33" s="106"/>
      <c r="X33" s="106"/>
      <c r="Y33" s="106"/>
      <c r="Z33" s="106"/>
      <c r="AA33" s="106"/>
      <c r="AB33" s="106"/>
      <c r="AC33" s="106"/>
      <c r="AD33" s="106"/>
      <c r="AE33" s="106"/>
      <c r="AF33" s="106"/>
      <c r="AG33" s="106"/>
      <c r="AH33" s="108"/>
    </row>
    <row r="34" spans="1:35" ht="14.1" customHeight="1" x14ac:dyDescent="0.2">
      <c r="A34" s="240"/>
      <c r="B34" s="191" t="str">
        <f t="shared" si="2"/>
        <v>A</v>
      </c>
      <c r="C34" s="192"/>
      <c r="D34" s="106"/>
      <c r="E34" s="106"/>
      <c r="F34" s="106"/>
      <c r="G34" s="106"/>
      <c r="H34" s="106"/>
      <c r="I34" s="106"/>
      <c r="J34" s="106"/>
      <c r="K34" s="106"/>
      <c r="L34" s="106"/>
      <c r="M34" s="106"/>
      <c r="N34" s="106"/>
      <c r="O34" s="106"/>
      <c r="P34" s="106"/>
      <c r="Q34" s="106"/>
      <c r="R34" s="106"/>
      <c r="S34" s="106"/>
      <c r="T34" s="106"/>
      <c r="U34" s="106"/>
      <c r="V34" s="106"/>
      <c r="W34" s="106"/>
      <c r="X34" s="106"/>
      <c r="Y34" s="106"/>
      <c r="Z34" s="106"/>
      <c r="AA34" s="106"/>
      <c r="AB34" s="106"/>
      <c r="AC34" s="106"/>
      <c r="AD34" s="106"/>
      <c r="AE34" s="106"/>
      <c r="AF34" s="106"/>
      <c r="AG34" s="106"/>
      <c r="AH34" s="108"/>
    </row>
    <row r="35" spans="1:35" ht="14.1" customHeight="1" x14ac:dyDescent="0.2">
      <c r="A35" s="240"/>
      <c r="B35" s="191" t="str">
        <f t="shared" si="2"/>
        <v>A</v>
      </c>
      <c r="C35" s="192"/>
      <c r="D35" s="106"/>
      <c r="E35" s="106"/>
      <c r="F35" s="106"/>
      <c r="G35" s="106"/>
      <c r="H35" s="106"/>
      <c r="I35" s="106"/>
      <c r="J35" s="106"/>
      <c r="K35" s="106"/>
      <c r="L35" s="106"/>
      <c r="M35" s="106"/>
      <c r="N35" s="106"/>
      <c r="O35" s="106"/>
      <c r="P35" s="106"/>
      <c r="Q35" s="106"/>
      <c r="R35" s="106"/>
      <c r="S35" s="106"/>
      <c r="T35" s="106"/>
      <c r="U35" s="106"/>
      <c r="V35" s="106"/>
      <c r="W35" s="106"/>
      <c r="X35" s="106"/>
      <c r="Y35" s="106"/>
      <c r="Z35" s="106"/>
      <c r="AA35" s="106"/>
      <c r="AB35" s="106"/>
      <c r="AC35" s="106"/>
      <c r="AD35" s="106"/>
      <c r="AE35" s="106"/>
      <c r="AF35" s="106"/>
      <c r="AG35" s="106"/>
      <c r="AH35" s="108"/>
    </row>
    <row r="36" spans="1:35" ht="14.1" customHeight="1" x14ac:dyDescent="0.2">
      <c r="A36" s="240"/>
      <c r="B36" s="191" t="str">
        <f t="shared" si="2"/>
        <v>A</v>
      </c>
      <c r="C36" s="192"/>
      <c r="D36" s="106"/>
      <c r="E36" s="106"/>
      <c r="F36" s="106"/>
      <c r="G36" s="106"/>
      <c r="H36" s="106"/>
      <c r="I36" s="106"/>
      <c r="J36" s="106"/>
      <c r="K36" s="106"/>
      <c r="L36" s="106"/>
      <c r="M36" s="106"/>
      <c r="N36" s="106"/>
      <c r="O36" s="106"/>
      <c r="P36" s="106"/>
      <c r="Q36" s="106"/>
      <c r="R36" s="106"/>
      <c r="S36" s="106"/>
      <c r="T36" s="106"/>
      <c r="U36" s="106"/>
      <c r="V36" s="106"/>
      <c r="W36" s="106"/>
      <c r="X36" s="106"/>
      <c r="Y36" s="106"/>
      <c r="Z36" s="106"/>
      <c r="AA36" s="106"/>
      <c r="AB36" s="106"/>
      <c r="AC36" s="106"/>
      <c r="AD36" s="106"/>
      <c r="AE36" s="106"/>
      <c r="AF36" s="106"/>
      <c r="AG36" s="106"/>
      <c r="AH36" s="108"/>
    </row>
    <row r="37" spans="1:35" ht="14.1" customHeight="1" x14ac:dyDescent="0.2">
      <c r="A37" s="240"/>
      <c r="B37" s="191" t="str">
        <f t="shared" si="2"/>
        <v>A</v>
      </c>
      <c r="C37" s="191"/>
      <c r="D37" s="106"/>
      <c r="E37" s="106"/>
      <c r="F37" s="106"/>
      <c r="G37" s="106"/>
      <c r="H37" s="106"/>
      <c r="I37" s="106"/>
      <c r="J37" s="106"/>
      <c r="K37" s="106"/>
      <c r="L37" s="106"/>
      <c r="M37" s="106"/>
      <c r="N37" s="106"/>
      <c r="O37" s="106"/>
      <c r="P37" s="106"/>
      <c r="Q37" s="106"/>
      <c r="R37" s="106"/>
      <c r="S37" s="106"/>
      <c r="T37" s="106"/>
      <c r="U37" s="106"/>
      <c r="V37" s="106"/>
      <c r="W37" s="106"/>
      <c r="X37" s="106"/>
      <c r="Y37" s="106"/>
      <c r="Z37" s="106"/>
      <c r="AA37" s="106"/>
      <c r="AB37" s="106"/>
      <c r="AC37" s="106"/>
      <c r="AD37" s="106"/>
      <c r="AE37" s="106"/>
      <c r="AF37" s="106"/>
      <c r="AG37" s="106"/>
      <c r="AH37" s="108"/>
    </row>
    <row r="38" spans="1:35" ht="14.1" customHeight="1" x14ac:dyDescent="0.2">
      <c r="A38" s="240"/>
      <c r="B38" s="191" t="str">
        <f t="shared" si="2"/>
        <v>A</v>
      </c>
      <c r="C38" s="191"/>
      <c r="D38" s="106"/>
      <c r="E38" s="106"/>
      <c r="F38" s="106"/>
      <c r="G38" s="106"/>
      <c r="H38" s="106"/>
      <c r="I38" s="106"/>
      <c r="J38" s="106"/>
      <c r="K38" s="106"/>
      <c r="L38" s="106"/>
      <c r="M38" s="106"/>
      <c r="N38" s="106"/>
      <c r="O38" s="106"/>
      <c r="P38" s="106"/>
      <c r="Q38" s="106"/>
      <c r="R38" s="106"/>
      <c r="S38" s="106"/>
      <c r="T38" s="106"/>
      <c r="U38" s="106"/>
      <c r="V38" s="106"/>
      <c r="W38" s="106"/>
      <c r="X38" s="106"/>
      <c r="Y38" s="106"/>
      <c r="Z38" s="106"/>
      <c r="AA38" s="106"/>
      <c r="AB38" s="106"/>
      <c r="AC38" s="106"/>
      <c r="AD38" s="106"/>
      <c r="AE38" s="106"/>
      <c r="AF38" s="106"/>
      <c r="AG38" s="106"/>
      <c r="AH38" s="108"/>
    </row>
    <row r="39" spans="1:35" ht="14.1" customHeight="1" x14ac:dyDescent="0.2">
      <c r="A39" s="240"/>
      <c r="B39" s="191" t="str">
        <f t="shared" si="2"/>
        <v>A</v>
      </c>
      <c r="C39" s="191"/>
      <c r="D39" s="106"/>
      <c r="E39" s="106"/>
      <c r="F39" s="106"/>
      <c r="G39" s="106"/>
      <c r="H39" s="106"/>
      <c r="I39" s="106"/>
      <c r="J39" s="106"/>
      <c r="K39" s="106"/>
      <c r="L39" s="106"/>
      <c r="M39" s="106"/>
      <c r="N39" s="106"/>
      <c r="O39" s="106"/>
      <c r="P39" s="106"/>
      <c r="Q39" s="106"/>
      <c r="R39" s="106"/>
      <c r="S39" s="106"/>
      <c r="T39" s="106"/>
      <c r="U39" s="106"/>
      <c r="V39" s="106"/>
      <c r="W39" s="106"/>
      <c r="X39" s="106"/>
      <c r="Y39" s="106"/>
      <c r="Z39" s="106"/>
      <c r="AA39" s="106"/>
      <c r="AB39" s="106"/>
      <c r="AC39" s="106"/>
      <c r="AD39" s="106"/>
      <c r="AE39" s="106"/>
      <c r="AF39" s="106"/>
      <c r="AG39" s="106"/>
      <c r="AH39" s="108"/>
    </row>
    <row r="40" spans="1:35" ht="14.1" customHeight="1" x14ac:dyDescent="0.2">
      <c r="A40" s="240"/>
      <c r="B40" s="191" t="str">
        <f t="shared" si="2"/>
        <v>A</v>
      </c>
      <c r="C40" s="191"/>
      <c r="D40" s="106"/>
      <c r="E40" s="106"/>
      <c r="F40" s="106"/>
      <c r="G40" s="106"/>
      <c r="H40" s="106"/>
      <c r="I40" s="106"/>
      <c r="J40" s="106"/>
      <c r="K40" s="106"/>
      <c r="L40" s="106"/>
      <c r="M40" s="106"/>
      <c r="N40" s="106"/>
      <c r="O40" s="106"/>
      <c r="P40" s="106"/>
      <c r="Q40" s="106"/>
      <c r="R40" s="106"/>
      <c r="S40" s="106"/>
      <c r="T40" s="106"/>
      <c r="U40" s="106"/>
      <c r="V40" s="106"/>
      <c r="W40" s="106"/>
      <c r="X40" s="106"/>
      <c r="Y40" s="106"/>
      <c r="Z40" s="106"/>
      <c r="AA40" s="106"/>
      <c r="AB40" s="106"/>
      <c r="AC40" s="106"/>
      <c r="AD40" s="106"/>
      <c r="AE40" s="106"/>
      <c r="AF40" s="106"/>
      <c r="AG40" s="106"/>
      <c r="AH40" s="108"/>
    </row>
    <row r="41" spans="1:35" ht="14.1" customHeight="1" x14ac:dyDescent="0.2">
      <c r="A41" s="240"/>
      <c r="B41" s="191" t="str">
        <f t="shared" si="2"/>
        <v>A</v>
      </c>
      <c r="C41" s="191"/>
      <c r="D41" s="106"/>
      <c r="E41" s="106"/>
      <c r="F41" s="106"/>
      <c r="G41" s="106"/>
      <c r="H41" s="106"/>
      <c r="I41" s="106"/>
      <c r="J41" s="106"/>
      <c r="K41" s="106"/>
      <c r="L41" s="106"/>
      <c r="M41" s="106"/>
      <c r="N41" s="106"/>
      <c r="O41" s="106"/>
      <c r="P41" s="106"/>
      <c r="Q41" s="106"/>
      <c r="R41" s="106"/>
      <c r="S41" s="106"/>
      <c r="T41" s="106"/>
      <c r="U41" s="106"/>
      <c r="V41" s="106"/>
      <c r="W41" s="106"/>
      <c r="X41" s="106"/>
      <c r="Y41" s="106"/>
      <c r="Z41" s="106"/>
      <c r="AA41" s="106"/>
      <c r="AB41" s="106"/>
      <c r="AC41" s="106"/>
      <c r="AD41" s="106"/>
      <c r="AE41" s="106"/>
      <c r="AF41" s="106"/>
      <c r="AG41" s="106"/>
      <c r="AH41" s="108"/>
    </row>
    <row r="42" spans="1:35" ht="14.1" customHeight="1" x14ac:dyDescent="0.2">
      <c r="A42" s="241" t="s">
        <v>62</v>
      </c>
      <c r="B42" s="193"/>
      <c r="C42" s="193"/>
      <c r="D42" s="194"/>
      <c r="E42" s="194"/>
      <c r="F42" s="194"/>
      <c r="G42" s="194"/>
      <c r="H42" s="194"/>
      <c r="I42" s="194"/>
      <c r="J42" s="194"/>
      <c r="K42" s="194"/>
      <c r="L42" s="194"/>
      <c r="M42" s="194"/>
      <c r="N42" s="194"/>
      <c r="O42" s="194"/>
      <c r="P42" s="194"/>
      <c r="Q42" s="194"/>
      <c r="R42" s="194"/>
      <c r="S42" s="194"/>
      <c r="T42" s="194"/>
      <c r="U42" s="194"/>
      <c r="V42" s="194"/>
      <c r="W42" s="194"/>
      <c r="X42" s="194"/>
      <c r="Y42" s="194"/>
      <c r="Z42" s="194"/>
      <c r="AA42" s="194"/>
      <c r="AB42" s="194"/>
      <c r="AC42" s="194"/>
      <c r="AD42" s="194"/>
      <c r="AE42" s="194"/>
      <c r="AF42" s="194"/>
      <c r="AG42" s="194"/>
      <c r="AH42" s="242"/>
    </row>
    <row r="43" spans="1:35" ht="12.75" customHeight="1" x14ac:dyDescent="0.2">
      <c r="A43" s="241"/>
      <c r="B43" s="192"/>
      <c r="C43" s="192"/>
      <c r="D43" s="192"/>
      <c r="E43" s="192"/>
      <c r="F43" s="192"/>
      <c r="G43" s="192"/>
      <c r="H43" s="192"/>
      <c r="I43" s="192"/>
      <c r="J43" s="192"/>
      <c r="K43" s="192"/>
      <c r="L43" s="192"/>
      <c r="M43" s="192"/>
      <c r="N43" s="192"/>
      <c r="O43" s="192"/>
      <c r="P43" s="192"/>
      <c r="Q43" s="192"/>
      <c r="R43" s="192"/>
      <c r="S43" s="192"/>
      <c r="T43" s="192"/>
      <c r="U43" s="192"/>
      <c r="V43" s="192"/>
      <c r="W43" s="192"/>
      <c r="X43" s="192"/>
      <c r="Y43" s="192"/>
      <c r="Z43" s="192"/>
      <c r="AA43" s="192"/>
      <c r="AB43" s="192"/>
      <c r="AC43" s="192"/>
      <c r="AD43" s="192"/>
      <c r="AE43" s="192"/>
      <c r="AF43" s="192"/>
      <c r="AG43" s="192"/>
      <c r="AH43" s="243"/>
    </row>
    <row r="44" spans="1:35" ht="13.5" customHeight="1" x14ac:dyDescent="0.2">
      <c r="A44" s="244" t="s">
        <v>61</v>
      </c>
      <c r="B44" s="195"/>
      <c r="C44" s="196"/>
      <c r="D44" s="197"/>
      <c r="E44" s="197"/>
      <c r="F44" s="197"/>
      <c r="G44" s="197"/>
      <c r="H44" s="198"/>
      <c r="I44" s="198"/>
      <c r="J44" s="198"/>
      <c r="K44" s="198"/>
      <c r="L44" s="198"/>
      <c r="M44" s="198"/>
      <c r="N44" s="198"/>
      <c r="O44" s="198"/>
      <c r="P44" s="198"/>
      <c r="Q44" s="199"/>
      <c r="R44" s="197"/>
      <c r="S44" s="197"/>
      <c r="T44" s="197"/>
      <c r="U44" s="197"/>
      <c r="V44" s="197"/>
      <c r="W44" s="197"/>
      <c r="X44" s="197"/>
      <c r="Y44" s="197"/>
      <c r="Z44" s="199"/>
      <c r="AA44" s="197"/>
      <c r="AB44" s="197"/>
      <c r="AC44" s="197"/>
      <c r="AD44" s="197"/>
      <c r="AE44" s="197"/>
      <c r="AF44" s="197"/>
      <c r="AG44" s="197"/>
      <c r="AH44" s="245"/>
    </row>
    <row r="45" spans="1:35" s="93" customFormat="1" ht="12.75" customHeight="1" x14ac:dyDescent="0.2">
      <c r="A45" s="246"/>
      <c r="B45" s="197"/>
      <c r="C45" s="197"/>
      <c r="D45" s="201" t="s">
        <v>60</v>
      </c>
      <c r="E45" s="197"/>
      <c r="F45" s="197"/>
      <c r="G45" s="197"/>
      <c r="H45" s="199"/>
      <c r="I45" s="201"/>
      <c r="J45" s="201" t="s">
        <v>59</v>
      </c>
      <c r="K45" s="197"/>
      <c r="L45" s="197"/>
      <c r="M45" s="199"/>
      <c r="N45" s="199"/>
      <c r="O45" s="199" t="s">
        <v>58</v>
      </c>
      <c r="P45" s="199"/>
      <c r="Q45" s="199"/>
      <c r="R45" s="201"/>
      <c r="S45" s="200"/>
      <c r="T45" s="197"/>
      <c r="U45" s="197"/>
      <c r="V45" s="197"/>
      <c r="W45" s="199"/>
      <c r="X45" s="199"/>
      <c r="Y45" s="197"/>
      <c r="Z45" s="197"/>
      <c r="AA45" s="197"/>
      <c r="AB45" s="197"/>
      <c r="AC45" s="197"/>
      <c r="AD45" s="197"/>
      <c r="AE45" s="197"/>
      <c r="AF45" s="197"/>
      <c r="AG45" s="197"/>
      <c r="AH45" s="245"/>
      <c r="AI45" s="109"/>
    </row>
    <row r="46" spans="1:35" ht="11.25" customHeight="1" x14ac:dyDescent="0.2">
      <c r="A46" s="246"/>
      <c r="B46" s="197"/>
      <c r="C46" s="197"/>
      <c r="D46" s="197"/>
      <c r="E46" s="197"/>
      <c r="F46" s="197"/>
      <c r="G46" s="197"/>
      <c r="H46" s="200"/>
      <c r="I46" s="197"/>
      <c r="J46" s="197"/>
      <c r="K46" s="197"/>
      <c r="L46" s="197"/>
      <c r="M46" s="197"/>
      <c r="N46" s="197"/>
      <c r="O46" s="197"/>
      <c r="P46" s="197"/>
      <c r="Q46" s="200"/>
      <c r="R46" s="197"/>
      <c r="S46" s="197"/>
      <c r="T46" s="197"/>
      <c r="U46" s="197"/>
      <c r="V46" s="197"/>
      <c r="W46" s="197"/>
      <c r="X46" s="197"/>
      <c r="Y46" s="197"/>
      <c r="Z46" s="200"/>
      <c r="AA46" s="197"/>
      <c r="AB46" s="197"/>
      <c r="AC46" s="197"/>
      <c r="AD46" s="197"/>
      <c r="AE46" s="197"/>
      <c r="AF46" s="197"/>
      <c r="AG46" s="197"/>
      <c r="AH46" s="245"/>
      <c r="AI46" s="110"/>
    </row>
    <row r="47" spans="1:35" ht="24" customHeight="1" x14ac:dyDescent="0.2">
      <c r="A47" s="247" t="s">
        <v>57</v>
      </c>
      <c r="B47" s="202"/>
      <c r="C47" s="202"/>
      <c r="D47" s="202"/>
      <c r="E47" s="202"/>
      <c r="F47" s="202"/>
      <c r="G47" s="202"/>
      <c r="H47" s="202"/>
      <c r="I47" s="202"/>
      <c r="J47" s="202"/>
      <c r="K47" s="202"/>
      <c r="L47" s="202"/>
      <c r="M47" s="202"/>
      <c r="N47" s="202"/>
      <c r="O47" s="202"/>
      <c r="P47" s="202"/>
      <c r="Q47" s="202"/>
      <c r="R47" s="202"/>
      <c r="S47" s="202"/>
      <c r="T47" s="202"/>
      <c r="U47" s="202"/>
      <c r="V47" s="202"/>
      <c r="W47" s="202"/>
      <c r="X47" s="202"/>
      <c r="Y47" s="202"/>
      <c r="Z47" s="202"/>
      <c r="AA47" s="202"/>
      <c r="AB47" s="202"/>
      <c r="AC47" s="202"/>
      <c r="AD47" s="202"/>
      <c r="AE47" s="202"/>
      <c r="AF47" s="202"/>
      <c r="AG47" s="202"/>
      <c r="AH47" s="248"/>
      <c r="AI47" s="110"/>
    </row>
    <row r="48" spans="1:35" ht="3.75" customHeight="1" x14ac:dyDescent="0.2">
      <c r="A48" s="241"/>
      <c r="B48" s="192"/>
      <c r="C48" s="192"/>
      <c r="D48" s="192"/>
      <c r="E48" s="192"/>
      <c r="F48" s="192"/>
      <c r="G48" s="192"/>
      <c r="H48" s="192"/>
      <c r="I48" s="192"/>
      <c r="J48" s="192"/>
      <c r="K48" s="192"/>
      <c r="L48" s="192"/>
      <c r="M48" s="192"/>
      <c r="N48" s="192"/>
      <c r="O48" s="192"/>
      <c r="P48" s="192"/>
      <c r="Q48" s="192"/>
      <c r="R48" s="192"/>
      <c r="S48" s="192"/>
      <c r="T48" s="192"/>
      <c r="U48" s="192"/>
      <c r="V48" s="192"/>
      <c r="W48" s="192"/>
      <c r="X48" s="192"/>
      <c r="Y48" s="192"/>
      <c r="Z48" s="192"/>
      <c r="AA48" s="192"/>
      <c r="AB48" s="192"/>
      <c r="AC48" s="192"/>
      <c r="AD48" s="192"/>
      <c r="AE48" s="192"/>
      <c r="AF48" s="192"/>
      <c r="AG48" s="192"/>
      <c r="AH48" s="243"/>
    </row>
    <row r="49" spans="1:34" s="111" customFormat="1" ht="9.75" customHeight="1" x14ac:dyDescent="0.25">
      <c r="A49" s="249" t="s">
        <v>56</v>
      </c>
      <c r="B49" s="203" t="s">
        <v>55</v>
      </c>
      <c r="C49" s="203"/>
      <c r="D49" s="204" t="s">
        <v>54</v>
      </c>
      <c r="E49" s="204"/>
      <c r="F49" s="204"/>
      <c r="G49" s="204"/>
      <c r="H49" s="204"/>
      <c r="I49" s="204"/>
      <c r="J49" s="204"/>
      <c r="K49" s="204"/>
      <c r="L49" s="204"/>
      <c r="M49" s="204"/>
      <c r="N49" s="204"/>
      <c r="O49" s="204"/>
      <c r="P49" s="204"/>
      <c r="Q49" s="204"/>
      <c r="R49" s="204"/>
      <c r="S49" s="204"/>
      <c r="T49" s="204"/>
      <c r="U49" s="204"/>
      <c r="V49" s="204"/>
      <c r="W49" s="204"/>
      <c r="X49" s="204"/>
      <c r="Y49" s="204"/>
      <c r="Z49" s="204"/>
      <c r="AA49" s="205"/>
      <c r="AB49" s="205"/>
      <c r="AC49" s="200"/>
      <c r="AD49" s="197"/>
      <c r="AE49" s="197"/>
      <c r="AF49" s="197"/>
      <c r="AG49" s="197"/>
      <c r="AH49" s="250"/>
    </row>
    <row r="50" spans="1:34" ht="6.75" customHeight="1" x14ac:dyDescent="0.2">
      <c r="A50" s="241"/>
      <c r="B50" s="192"/>
      <c r="C50" s="192"/>
      <c r="D50" s="192"/>
      <c r="E50" s="192"/>
      <c r="F50" s="192"/>
      <c r="G50" s="192"/>
      <c r="H50" s="192"/>
      <c r="I50" s="192"/>
      <c r="J50" s="192"/>
      <c r="K50" s="192"/>
      <c r="L50" s="192"/>
      <c r="M50" s="192"/>
      <c r="N50" s="192"/>
      <c r="O50" s="192"/>
      <c r="P50" s="192"/>
      <c r="Q50" s="192"/>
      <c r="R50" s="192"/>
      <c r="S50" s="192"/>
      <c r="T50" s="192"/>
      <c r="U50" s="192"/>
      <c r="V50" s="192"/>
      <c r="W50" s="192"/>
      <c r="X50" s="192"/>
      <c r="Y50" s="192"/>
      <c r="Z50" s="192"/>
      <c r="AA50" s="192"/>
      <c r="AB50" s="192"/>
      <c r="AC50" s="192"/>
      <c r="AD50" s="192"/>
      <c r="AE50" s="192"/>
      <c r="AF50" s="192"/>
      <c r="AG50" s="192"/>
      <c r="AH50" s="243"/>
    </row>
    <row r="51" spans="1:34" x14ac:dyDescent="0.2">
      <c r="A51" s="241"/>
      <c r="B51" s="192"/>
      <c r="C51" s="192"/>
      <c r="D51" s="192"/>
      <c r="E51" s="192"/>
      <c r="F51" s="192"/>
      <c r="G51" s="192"/>
      <c r="H51" s="192"/>
      <c r="I51" s="192"/>
      <c r="J51" s="192"/>
      <c r="K51" s="192"/>
      <c r="L51" s="192"/>
      <c r="M51" s="192"/>
      <c r="N51" s="192"/>
      <c r="O51" s="192"/>
      <c r="P51" s="192"/>
      <c r="Q51" s="192"/>
      <c r="R51" s="192"/>
      <c r="S51" s="192"/>
      <c r="T51" s="192"/>
      <c r="U51" s="192"/>
      <c r="V51" s="192"/>
      <c r="W51" s="192"/>
      <c r="X51" s="192"/>
      <c r="Y51" s="192"/>
      <c r="Z51" s="192"/>
      <c r="AA51" s="192"/>
      <c r="AB51" s="192"/>
      <c r="AC51" s="192"/>
      <c r="AD51" s="192"/>
      <c r="AE51" s="192"/>
      <c r="AF51" s="192"/>
      <c r="AG51" s="192"/>
      <c r="AH51" s="243"/>
    </row>
    <row r="52" spans="1:34" x14ac:dyDescent="0.2">
      <c r="A52" s="241"/>
      <c r="B52" s="192"/>
      <c r="C52" s="192"/>
      <c r="D52" s="192"/>
      <c r="E52" s="192"/>
      <c r="F52" s="192"/>
      <c r="G52" s="192"/>
      <c r="H52" s="192"/>
      <c r="I52" s="192"/>
      <c r="J52" s="192"/>
      <c r="K52" s="192"/>
      <c r="L52" s="192"/>
      <c r="M52" s="192"/>
      <c r="N52" s="192"/>
      <c r="O52" s="192"/>
      <c r="P52" s="192"/>
      <c r="Q52" s="192"/>
      <c r="R52" s="192"/>
      <c r="S52" s="192"/>
      <c r="T52" s="192"/>
      <c r="U52" s="192"/>
      <c r="V52" s="192"/>
      <c r="W52" s="192"/>
      <c r="X52" s="192"/>
      <c r="Y52" s="192"/>
      <c r="Z52" s="192"/>
      <c r="AA52" s="192"/>
      <c r="AB52" s="192"/>
      <c r="AC52" s="192"/>
      <c r="AD52" s="192"/>
      <c r="AE52" s="192"/>
      <c r="AF52" s="192"/>
      <c r="AG52" s="192"/>
      <c r="AH52" s="243"/>
    </row>
    <row r="53" spans="1:34" x14ac:dyDescent="0.2">
      <c r="A53" s="241"/>
      <c r="B53" s="192"/>
      <c r="C53" s="192"/>
      <c r="D53" s="192"/>
      <c r="E53" s="192"/>
      <c r="F53" s="192"/>
      <c r="G53" s="192"/>
      <c r="H53" s="192"/>
      <c r="I53" s="192"/>
      <c r="J53" s="192"/>
      <c r="K53" s="192"/>
      <c r="L53" s="192"/>
      <c r="M53" s="192"/>
      <c r="N53" s="192"/>
      <c r="O53" s="192"/>
      <c r="P53" s="192"/>
      <c r="Q53" s="192"/>
      <c r="R53" s="192"/>
      <c r="S53" s="192"/>
      <c r="T53" s="192"/>
      <c r="U53" s="192"/>
      <c r="V53" s="192"/>
      <c r="W53" s="192"/>
      <c r="X53" s="192"/>
      <c r="Y53" s="192"/>
      <c r="Z53" s="192"/>
      <c r="AA53" s="192"/>
      <c r="AB53" s="192"/>
      <c r="AC53" s="192"/>
      <c r="AD53" s="192"/>
      <c r="AE53" s="192"/>
      <c r="AF53" s="192"/>
      <c r="AG53" s="192"/>
      <c r="AH53" s="243"/>
    </row>
    <row r="54" spans="1:34" x14ac:dyDescent="0.2">
      <c r="A54" s="241"/>
      <c r="B54" s="192"/>
      <c r="C54" s="192"/>
      <c r="D54" s="192"/>
      <c r="E54" s="192"/>
      <c r="F54" s="192"/>
      <c r="G54" s="192"/>
      <c r="H54" s="192"/>
      <c r="I54" s="192"/>
      <c r="J54" s="192"/>
      <c r="K54" s="192"/>
      <c r="L54" s="192"/>
      <c r="M54" s="192"/>
      <c r="N54" s="192"/>
      <c r="O54" s="192"/>
      <c r="P54" s="192"/>
      <c r="Q54" s="192"/>
      <c r="R54" s="192"/>
      <c r="S54" s="192"/>
      <c r="T54" s="192"/>
      <c r="U54" s="192"/>
      <c r="V54" s="192"/>
      <c r="W54" s="192"/>
      <c r="X54" s="192"/>
      <c r="Y54" s="192"/>
      <c r="Z54" s="192"/>
      <c r="AA54" s="192"/>
      <c r="AB54" s="192"/>
      <c r="AC54" s="192"/>
      <c r="AD54" s="192"/>
      <c r="AE54" s="192"/>
      <c r="AF54" s="192"/>
      <c r="AG54" s="192"/>
      <c r="AH54" s="243"/>
    </row>
    <row r="55" spans="1:34" x14ac:dyDescent="0.2">
      <c r="A55" s="241"/>
      <c r="B55" s="192"/>
      <c r="C55" s="192"/>
      <c r="D55" s="192"/>
      <c r="E55" s="192"/>
      <c r="F55" s="192"/>
      <c r="G55" s="192"/>
      <c r="H55" s="192"/>
      <c r="I55" s="192"/>
      <c r="J55" s="192"/>
      <c r="K55" s="192"/>
      <c r="L55" s="192"/>
      <c r="M55" s="192"/>
      <c r="N55" s="192"/>
      <c r="O55" s="192"/>
      <c r="P55" s="192"/>
      <c r="Q55" s="192"/>
      <c r="R55" s="192"/>
      <c r="S55" s="192"/>
      <c r="T55" s="192"/>
      <c r="U55" s="192"/>
      <c r="V55" s="192"/>
      <c r="W55" s="192"/>
      <c r="X55" s="192"/>
      <c r="Y55" s="192"/>
      <c r="Z55" s="192"/>
      <c r="AA55" s="192"/>
      <c r="AB55" s="192"/>
      <c r="AC55" s="192"/>
      <c r="AD55" s="192"/>
      <c r="AE55" s="192"/>
      <c r="AF55" s="192"/>
      <c r="AG55" s="192"/>
      <c r="AH55" s="243"/>
    </row>
    <row r="56" spans="1:34" x14ac:dyDescent="0.2">
      <c r="A56" s="241"/>
      <c r="B56" s="192"/>
      <c r="C56" s="192"/>
      <c r="D56" s="192"/>
      <c r="E56" s="192"/>
      <c r="F56" s="192"/>
      <c r="G56" s="192"/>
      <c r="H56" s="192"/>
      <c r="I56" s="192"/>
      <c r="J56" s="192"/>
      <c r="K56" s="192"/>
      <c r="L56" s="192"/>
      <c r="M56" s="192"/>
      <c r="N56" s="192"/>
      <c r="O56" s="192"/>
      <c r="P56" s="192"/>
      <c r="Q56" s="192"/>
      <c r="R56" s="192"/>
      <c r="S56" s="192"/>
      <c r="T56" s="192"/>
      <c r="U56" s="192"/>
      <c r="V56" s="192"/>
      <c r="W56" s="192"/>
      <c r="X56" s="192"/>
      <c r="Y56" s="192"/>
      <c r="Z56" s="192"/>
      <c r="AA56" s="192"/>
      <c r="AB56" s="192"/>
      <c r="AC56" s="192"/>
      <c r="AD56" s="192"/>
      <c r="AE56" s="192"/>
      <c r="AF56" s="192"/>
      <c r="AG56" s="192"/>
      <c r="AH56" s="243"/>
    </row>
    <row r="57" spans="1:34" ht="13.5" thickBot="1" x14ac:dyDescent="0.25">
      <c r="A57" s="232"/>
      <c r="B57" s="233"/>
      <c r="C57" s="233"/>
      <c r="D57" s="233"/>
      <c r="E57" s="233"/>
      <c r="F57" s="233"/>
      <c r="G57" s="233"/>
      <c r="H57" s="233"/>
      <c r="I57" s="233"/>
      <c r="J57" s="233"/>
      <c r="K57" s="233"/>
      <c r="L57" s="233"/>
      <c r="M57" s="233"/>
      <c r="N57" s="233"/>
      <c r="O57" s="233"/>
      <c r="P57" s="233"/>
      <c r="Q57" s="233"/>
      <c r="R57" s="233"/>
      <c r="S57" s="233"/>
      <c r="T57" s="233"/>
      <c r="U57" s="233"/>
      <c r="V57" s="233"/>
      <c r="W57" s="233"/>
      <c r="X57" s="233"/>
      <c r="Y57" s="233"/>
      <c r="Z57" s="233"/>
      <c r="AA57" s="233"/>
      <c r="AB57" s="233"/>
      <c r="AC57" s="233"/>
      <c r="AD57" s="233"/>
      <c r="AE57" s="233"/>
      <c r="AF57" s="233"/>
      <c r="AG57" s="233"/>
      <c r="AH57" s="239"/>
    </row>
  </sheetData>
  <sheetProtection formatCells="0" sort="0"/>
  <sortState ref="A12:AH41">
    <sortCondition ref="A12"/>
  </sortState>
  <mergeCells count="8">
    <mergeCell ref="D49:Z49"/>
    <mergeCell ref="X5:AC5"/>
    <mergeCell ref="A8:A10"/>
    <mergeCell ref="B8:B10"/>
    <mergeCell ref="A44:B44"/>
    <mergeCell ref="H44:P44"/>
    <mergeCell ref="A47:AH47"/>
    <mergeCell ref="C8:C10"/>
  </mergeCells>
  <printOptions horizontalCentered="1" verticalCentered="1"/>
  <pageMargins left="0.31496062992125984" right="0.27559055118110237" top="0.23622047244094491" bottom="0.19685039370078741" header="0" footer="0"/>
  <pageSetup paperSize="9" scale="80" orientation="landscape" horizontalDpi="4294967292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7169" r:id="rId4" name="Bouton">
          <controlPr defaultSize="0" print="0" autoLine="0" r:id="rId5">
            <anchor moveWithCells="1">
              <from>
                <xdr:col>21</xdr:col>
                <xdr:colOff>180975</xdr:colOff>
                <xdr:row>0</xdr:row>
                <xdr:rowOff>180975</xdr:rowOff>
              </from>
              <to>
                <xdr:col>32</xdr:col>
                <xdr:colOff>152400</xdr:colOff>
                <xdr:row>0</xdr:row>
                <xdr:rowOff>523875</xdr:rowOff>
              </to>
            </anchor>
          </controlPr>
        </control>
      </mc:Choice>
      <mc:Fallback>
        <control shapeId="7169" r:id="rId4" name="Bouton"/>
      </mc:Fallback>
    </mc:AlternateContent>
  </control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>
    <pageSetUpPr fitToPage="1"/>
  </sheetPr>
  <dimension ref="A1:AP57"/>
  <sheetViews>
    <sheetView zoomScaleNormal="100" workbookViewId="0">
      <pane xSplit="2" ySplit="10" topLeftCell="C11" activePane="bottomRight" state="frozen"/>
      <selection activeCell="A2" sqref="A2"/>
      <selection pane="topRight" activeCell="C2" sqref="C2"/>
      <selection pane="bottomLeft" activeCell="A11" sqref="A11"/>
      <selection pane="bottomRight" activeCell="AD8" sqref="A8:AH57"/>
    </sheetView>
  </sheetViews>
  <sheetFormatPr baseColWidth="10" defaultRowHeight="12.75" x14ac:dyDescent="0.2"/>
  <cols>
    <col min="1" max="1" width="22.85546875" style="90" customWidth="1"/>
    <col min="2" max="2" width="7.28515625" style="90" customWidth="1"/>
    <col min="3" max="3" width="9.28515625" style="90" customWidth="1"/>
    <col min="4" max="34" width="4.28515625" style="90" customWidth="1"/>
    <col min="35" max="35" width="1.7109375" style="90" customWidth="1"/>
    <col min="36" max="38" width="3.140625" style="90" customWidth="1"/>
    <col min="39" max="39" width="3.5703125" style="90" customWidth="1"/>
    <col min="40" max="40" width="3.140625" style="90" customWidth="1"/>
    <col min="41" max="41" width="11.42578125" style="90"/>
    <col min="42" max="42" width="7.140625" style="90" customWidth="1"/>
    <col min="43" max="257" width="11.42578125" style="90"/>
    <col min="258" max="258" width="22.85546875" style="90" customWidth="1"/>
    <col min="259" max="259" width="7.28515625" style="90" customWidth="1"/>
    <col min="260" max="290" width="4.28515625" style="90" customWidth="1"/>
    <col min="291" max="291" width="1.7109375" style="90" customWidth="1"/>
    <col min="292" max="294" width="3.140625" style="90" customWidth="1"/>
    <col min="295" max="295" width="3.5703125" style="90" customWidth="1"/>
    <col min="296" max="296" width="3.140625" style="90" customWidth="1"/>
    <col min="297" max="297" width="11.42578125" style="90"/>
    <col min="298" max="298" width="7.140625" style="90" customWidth="1"/>
    <col min="299" max="513" width="11.42578125" style="90"/>
    <col min="514" max="514" width="22.85546875" style="90" customWidth="1"/>
    <col min="515" max="515" width="7.28515625" style="90" customWidth="1"/>
    <col min="516" max="546" width="4.28515625" style="90" customWidth="1"/>
    <col min="547" max="547" width="1.7109375" style="90" customWidth="1"/>
    <col min="548" max="550" width="3.140625" style="90" customWidth="1"/>
    <col min="551" max="551" width="3.5703125" style="90" customWidth="1"/>
    <col min="552" max="552" width="3.140625" style="90" customWidth="1"/>
    <col min="553" max="553" width="11.42578125" style="90"/>
    <col min="554" max="554" width="7.140625" style="90" customWidth="1"/>
    <col min="555" max="769" width="11.42578125" style="90"/>
    <col min="770" max="770" width="22.85546875" style="90" customWidth="1"/>
    <col min="771" max="771" width="7.28515625" style="90" customWidth="1"/>
    <col min="772" max="802" width="4.28515625" style="90" customWidth="1"/>
    <col min="803" max="803" width="1.7109375" style="90" customWidth="1"/>
    <col min="804" max="806" width="3.140625" style="90" customWidth="1"/>
    <col min="807" max="807" width="3.5703125" style="90" customWidth="1"/>
    <col min="808" max="808" width="3.140625" style="90" customWidth="1"/>
    <col min="809" max="809" width="11.42578125" style="90"/>
    <col min="810" max="810" width="7.140625" style="90" customWidth="1"/>
    <col min="811" max="1025" width="11.42578125" style="90"/>
    <col min="1026" max="1026" width="22.85546875" style="90" customWidth="1"/>
    <col min="1027" max="1027" width="7.28515625" style="90" customWidth="1"/>
    <col min="1028" max="1058" width="4.28515625" style="90" customWidth="1"/>
    <col min="1059" max="1059" width="1.7109375" style="90" customWidth="1"/>
    <col min="1060" max="1062" width="3.140625" style="90" customWidth="1"/>
    <col min="1063" max="1063" width="3.5703125" style="90" customWidth="1"/>
    <col min="1064" max="1064" width="3.140625" style="90" customWidth="1"/>
    <col min="1065" max="1065" width="11.42578125" style="90"/>
    <col min="1066" max="1066" width="7.140625" style="90" customWidth="1"/>
    <col min="1067" max="1281" width="11.42578125" style="90"/>
    <col min="1282" max="1282" width="22.85546875" style="90" customWidth="1"/>
    <col min="1283" max="1283" width="7.28515625" style="90" customWidth="1"/>
    <col min="1284" max="1314" width="4.28515625" style="90" customWidth="1"/>
    <col min="1315" max="1315" width="1.7109375" style="90" customWidth="1"/>
    <col min="1316" max="1318" width="3.140625" style="90" customWidth="1"/>
    <col min="1319" max="1319" width="3.5703125" style="90" customWidth="1"/>
    <col min="1320" max="1320" width="3.140625" style="90" customWidth="1"/>
    <col min="1321" max="1321" width="11.42578125" style="90"/>
    <col min="1322" max="1322" width="7.140625" style="90" customWidth="1"/>
    <col min="1323" max="1537" width="11.42578125" style="90"/>
    <col min="1538" max="1538" width="22.85546875" style="90" customWidth="1"/>
    <col min="1539" max="1539" width="7.28515625" style="90" customWidth="1"/>
    <col min="1540" max="1570" width="4.28515625" style="90" customWidth="1"/>
    <col min="1571" max="1571" width="1.7109375" style="90" customWidth="1"/>
    <col min="1572" max="1574" width="3.140625" style="90" customWidth="1"/>
    <col min="1575" max="1575" width="3.5703125" style="90" customWidth="1"/>
    <col min="1576" max="1576" width="3.140625" style="90" customWidth="1"/>
    <col min="1577" max="1577" width="11.42578125" style="90"/>
    <col min="1578" max="1578" width="7.140625" style="90" customWidth="1"/>
    <col min="1579" max="1793" width="11.42578125" style="90"/>
    <col min="1794" max="1794" width="22.85546875" style="90" customWidth="1"/>
    <col min="1795" max="1795" width="7.28515625" style="90" customWidth="1"/>
    <col min="1796" max="1826" width="4.28515625" style="90" customWidth="1"/>
    <col min="1827" max="1827" width="1.7109375" style="90" customWidth="1"/>
    <col min="1828" max="1830" width="3.140625" style="90" customWidth="1"/>
    <col min="1831" max="1831" width="3.5703125" style="90" customWidth="1"/>
    <col min="1832" max="1832" width="3.140625" style="90" customWidth="1"/>
    <col min="1833" max="1833" width="11.42578125" style="90"/>
    <col min="1834" max="1834" width="7.140625" style="90" customWidth="1"/>
    <col min="1835" max="2049" width="11.42578125" style="90"/>
    <col min="2050" max="2050" width="22.85546875" style="90" customWidth="1"/>
    <col min="2051" max="2051" width="7.28515625" style="90" customWidth="1"/>
    <col min="2052" max="2082" width="4.28515625" style="90" customWidth="1"/>
    <col min="2083" max="2083" width="1.7109375" style="90" customWidth="1"/>
    <col min="2084" max="2086" width="3.140625" style="90" customWidth="1"/>
    <col min="2087" max="2087" width="3.5703125" style="90" customWidth="1"/>
    <col min="2088" max="2088" width="3.140625" style="90" customWidth="1"/>
    <col min="2089" max="2089" width="11.42578125" style="90"/>
    <col min="2090" max="2090" width="7.140625" style="90" customWidth="1"/>
    <col min="2091" max="2305" width="11.42578125" style="90"/>
    <col min="2306" max="2306" width="22.85546875" style="90" customWidth="1"/>
    <col min="2307" max="2307" width="7.28515625" style="90" customWidth="1"/>
    <col min="2308" max="2338" width="4.28515625" style="90" customWidth="1"/>
    <col min="2339" max="2339" width="1.7109375" style="90" customWidth="1"/>
    <col min="2340" max="2342" width="3.140625" style="90" customWidth="1"/>
    <col min="2343" max="2343" width="3.5703125" style="90" customWidth="1"/>
    <col min="2344" max="2344" width="3.140625" style="90" customWidth="1"/>
    <col min="2345" max="2345" width="11.42578125" style="90"/>
    <col min="2346" max="2346" width="7.140625" style="90" customWidth="1"/>
    <col min="2347" max="2561" width="11.42578125" style="90"/>
    <col min="2562" max="2562" width="22.85546875" style="90" customWidth="1"/>
    <col min="2563" max="2563" width="7.28515625" style="90" customWidth="1"/>
    <col min="2564" max="2594" width="4.28515625" style="90" customWidth="1"/>
    <col min="2595" max="2595" width="1.7109375" style="90" customWidth="1"/>
    <col min="2596" max="2598" width="3.140625" style="90" customWidth="1"/>
    <col min="2599" max="2599" width="3.5703125" style="90" customWidth="1"/>
    <col min="2600" max="2600" width="3.140625" style="90" customWidth="1"/>
    <col min="2601" max="2601" width="11.42578125" style="90"/>
    <col min="2602" max="2602" width="7.140625" style="90" customWidth="1"/>
    <col min="2603" max="2817" width="11.42578125" style="90"/>
    <col min="2818" max="2818" width="22.85546875" style="90" customWidth="1"/>
    <col min="2819" max="2819" width="7.28515625" style="90" customWidth="1"/>
    <col min="2820" max="2850" width="4.28515625" style="90" customWidth="1"/>
    <col min="2851" max="2851" width="1.7109375" style="90" customWidth="1"/>
    <col min="2852" max="2854" width="3.140625" style="90" customWidth="1"/>
    <col min="2855" max="2855" width="3.5703125" style="90" customWidth="1"/>
    <col min="2856" max="2856" width="3.140625" style="90" customWidth="1"/>
    <col min="2857" max="2857" width="11.42578125" style="90"/>
    <col min="2858" max="2858" width="7.140625" style="90" customWidth="1"/>
    <col min="2859" max="3073" width="11.42578125" style="90"/>
    <col min="3074" max="3074" width="22.85546875" style="90" customWidth="1"/>
    <col min="3075" max="3075" width="7.28515625" style="90" customWidth="1"/>
    <col min="3076" max="3106" width="4.28515625" style="90" customWidth="1"/>
    <col min="3107" max="3107" width="1.7109375" style="90" customWidth="1"/>
    <col min="3108" max="3110" width="3.140625" style="90" customWidth="1"/>
    <col min="3111" max="3111" width="3.5703125" style="90" customWidth="1"/>
    <col min="3112" max="3112" width="3.140625" style="90" customWidth="1"/>
    <col min="3113" max="3113" width="11.42578125" style="90"/>
    <col min="3114" max="3114" width="7.140625" style="90" customWidth="1"/>
    <col min="3115" max="3329" width="11.42578125" style="90"/>
    <col min="3330" max="3330" width="22.85546875" style="90" customWidth="1"/>
    <col min="3331" max="3331" width="7.28515625" style="90" customWidth="1"/>
    <col min="3332" max="3362" width="4.28515625" style="90" customWidth="1"/>
    <col min="3363" max="3363" width="1.7109375" style="90" customWidth="1"/>
    <col min="3364" max="3366" width="3.140625" style="90" customWidth="1"/>
    <col min="3367" max="3367" width="3.5703125" style="90" customWidth="1"/>
    <col min="3368" max="3368" width="3.140625" style="90" customWidth="1"/>
    <col min="3369" max="3369" width="11.42578125" style="90"/>
    <col min="3370" max="3370" width="7.140625" style="90" customWidth="1"/>
    <col min="3371" max="3585" width="11.42578125" style="90"/>
    <col min="3586" max="3586" width="22.85546875" style="90" customWidth="1"/>
    <col min="3587" max="3587" width="7.28515625" style="90" customWidth="1"/>
    <col min="3588" max="3618" width="4.28515625" style="90" customWidth="1"/>
    <col min="3619" max="3619" width="1.7109375" style="90" customWidth="1"/>
    <col min="3620" max="3622" width="3.140625" style="90" customWidth="1"/>
    <col min="3623" max="3623" width="3.5703125" style="90" customWidth="1"/>
    <col min="3624" max="3624" width="3.140625" style="90" customWidth="1"/>
    <col min="3625" max="3625" width="11.42578125" style="90"/>
    <col min="3626" max="3626" width="7.140625" style="90" customWidth="1"/>
    <col min="3627" max="3841" width="11.42578125" style="90"/>
    <col min="3842" max="3842" width="22.85546875" style="90" customWidth="1"/>
    <col min="3843" max="3843" width="7.28515625" style="90" customWidth="1"/>
    <col min="3844" max="3874" width="4.28515625" style="90" customWidth="1"/>
    <col min="3875" max="3875" width="1.7109375" style="90" customWidth="1"/>
    <col min="3876" max="3878" width="3.140625" style="90" customWidth="1"/>
    <col min="3879" max="3879" width="3.5703125" style="90" customWidth="1"/>
    <col min="3880" max="3880" width="3.140625" style="90" customWidth="1"/>
    <col min="3881" max="3881" width="11.42578125" style="90"/>
    <col min="3882" max="3882" width="7.140625" style="90" customWidth="1"/>
    <col min="3883" max="4097" width="11.42578125" style="90"/>
    <col min="4098" max="4098" width="22.85546875" style="90" customWidth="1"/>
    <col min="4099" max="4099" width="7.28515625" style="90" customWidth="1"/>
    <col min="4100" max="4130" width="4.28515625" style="90" customWidth="1"/>
    <col min="4131" max="4131" width="1.7109375" style="90" customWidth="1"/>
    <col min="4132" max="4134" width="3.140625" style="90" customWidth="1"/>
    <col min="4135" max="4135" width="3.5703125" style="90" customWidth="1"/>
    <col min="4136" max="4136" width="3.140625" style="90" customWidth="1"/>
    <col min="4137" max="4137" width="11.42578125" style="90"/>
    <col min="4138" max="4138" width="7.140625" style="90" customWidth="1"/>
    <col min="4139" max="4353" width="11.42578125" style="90"/>
    <col min="4354" max="4354" width="22.85546875" style="90" customWidth="1"/>
    <col min="4355" max="4355" width="7.28515625" style="90" customWidth="1"/>
    <col min="4356" max="4386" width="4.28515625" style="90" customWidth="1"/>
    <col min="4387" max="4387" width="1.7109375" style="90" customWidth="1"/>
    <col min="4388" max="4390" width="3.140625" style="90" customWidth="1"/>
    <col min="4391" max="4391" width="3.5703125" style="90" customWidth="1"/>
    <col min="4392" max="4392" width="3.140625" style="90" customWidth="1"/>
    <col min="4393" max="4393" width="11.42578125" style="90"/>
    <col min="4394" max="4394" width="7.140625" style="90" customWidth="1"/>
    <col min="4395" max="4609" width="11.42578125" style="90"/>
    <col min="4610" max="4610" width="22.85546875" style="90" customWidth="1"/>
    <col min="4611" max="4611" width="7.28515625" style="90" customWidth="1"/>
    <col min="4612" max="4642" width="4.28515625" style="90" customWidth="1"/>
    <col min="4643" max="4643" width="1.7109375" style="90" customWidth="1"/>
    <col min="4644" max="4646" width="3.140625" style="90" customWidth="1"/>
    <col min="4647" max="4647" width="3.5703125" style="90" customWidth="1"/>
    <col min="4648" max="4648" width="3.140625" style="90" customWidth="1"/>
    <col min="4649" max="4649" width="11.42578125" style="90"/>
    <col min="4650" max="4650" width="7.140625" style="90" customWidth="1"/>
    <col min="4651" max="4865" width="11.42578125" style="90"/>
    <col min="4866" max="4866" width="22.85546875" style="90" customWidth="1"/>
    <col min="4867" max="4867" width="7.28515625" style="90" customWidth="1"/>
    <col min="4868" max="4898" width="4.28515625" style="90" customWidth="1"/>
    <col min="4899" max="4899" width="1.7109375" style="90" customWidth="1"/>
    <col min="4900" max="4902" width="3.140625" style="90" customWidth="1"/>
    <col min="4903" max="4903" width="3.5703125" style="90" customWidth="1"/>
    <col min="4904" max="4904" width="3.140625" style="90" customWidth="1"/>
    <col min="4905" max="4905" width="11.42578125" style="90"/>
    <col min="4906" max="4906" width="7.140625" style="90" customWidth="1"/>
    <col min="4907" max="5121" width="11.42578125" style="90"/>
    <col min="5122" max="5122" width="22.85546875" style="90" customWidth="1"/>
    <col min="5123" max="5123" width="7.28515625" style="90" customWidth="1"/>
    <col min="5124" max="5154" width="4.28515625" style="90" customWidth="1"/>
    <col min="5155" max="5155" width="1.7109375" style="90" customWidth="1"/>
    <col min="5156" max="5158" width="3.140625" style="90" customWidth="1"/>
    <col min="5159" max="5159" width="3.5703125" style="90" customWidth="1"/>
    <col min="5160" max="5160" width="3.140625" style="90" customWidth="1"/>
    <col min="5161" max="5161" width="11.42578125" style="90"/>
    <col min="5162" max="5162" width="7.140625" style="90" customWidth="1"/>
    <col min="5163" max="5377" width="11.42578125" style="90"/>
    <col min="5378" max="5378" width="22.85546875" style="90" customWidth="1"/>
    <col min="5379" max="5379" width="7.28515625" style="90" customWidth="1"/>
    <col min="5380" max="5410" width="4.28515625" style="90" customWidth="1"/>
    <col min="5411" max="5411" width="1.7109375" style="90" customWidth="1"/>
    <col min="5412" max="5414" width="3.140625" style="90" customWidth="1"/>
    <col min="5415" max="5415" width="3.5703125" style="90" customWidth="1"/>
    <col min="5416" max="5416" width="3.140625" style="90" customWidth="1"/>
    <col min="5417" max="5417" width="11.42578125" style="90"/>
    <col min="5418" max="5418" width="7.140625" style="90" customWidth="1"/>
    <col min="5419" max="5633" width="11.42578125" style="90"/>
    <col min="5634" max="5634" width="22.85546875" style="90" customWidth="1"/>
    <col min="5635" max="5635" width="7.28515625" style="90" customWidth="1"/>
    <col min="5636" max="5666" width="4.28515625" style="90" customWidth="1"/>
    <col min="5667" max="5667" width="1.7109375" style="90" customWidth="1"/>
    <col min="5668" max="5670" width="3.140625" style="90" customWidth="1"/>
    <col min="5671" max="5671" width="3.5703125" style="90" customWidth="1"/>
    <col min="5672" max="5672" width="3.140625" style="90" customWidth="1"/>
    <col min="5673" max="5673" width="11.42578125" style="90"/>
    <col min="5674" max="5674" width="7.140625" style="90" customWidth="1"/>
    <col min="5675" max="5889" width="11.42578125" style="90"/>
    <col min="5890" max="5890" width="22.85546875" style="90" customWidth="1"/>
    <col min="5891" max="5891" width="7.28515625" style="90" customWidth="1"/>
    <col min="5892" max="5922" width="4.28515625" style="90" customWidth="1"/>
    <col min="5923" max="5923" width="1.7109375" style="90" customWidth="1"/>
    <col min="5924" max="5926" width="3.140625" style="90" customWidth="1"/>
    <col min="5927" max="5927" width="3.5703125" style="90" customWidth="1"/>
    <col min="5928" max="5928" width="3.140625" style="90" customWidth="1"/>
    <col min="5929" max="5929" width="11.42578125" style="90"/>
    <col min="5930" max="5930" width="7.140625" style="90" customWidth="1"/>
    <col min="5931" max="6145" width="11.42578125" style="90"/>
    <col min="6146" max="6146" width="22.85546875" style="90" customWidth="1"/>
    <col min="6147" max="6147" width="7.28515625" style="90" customWidth="1"/>
    <col min="6148" max="6178" width="4.28515625" style="90" customWidth="1"/>
    <col min="6179" max="6179" width="1.7109375" style="90" customWidth="1"/>
    <col min="6180" max="6182" width="3.140625" style="90" customWidth="1"/>
    <col min="6183" max="6183" width="3.5703125" style="90" customWidth="1"/>
    <col min="6184" max="6184" width="3.140625" style="90" customWidth="1"/>
    <col min="6185" max="6185" width="11.42578125" style="90"/>
    <col min="6186" max="6186" width="7.140625" style="90" customWidth="1"/>
    <col min="6187" max="6401" width="11.42578125" style="90"/>
    <col min="6402" max="6402" width="22.85546875" style="90" customWidth="1"/>
    <col min="6403" max="6403" width="7.28515625" style="90" customWidth="1"/>
    <col min="6404" max="6434" width="4.28515625" style="90" customWidth="1"/>
    <col min="6435" max="6435" width="1.7109375" style="90" customWidth="1"/>
    <col min="6436" max="6438" width="3.140625" style="90" customWidth="1"/>
    <col min="6439" max="6439" width="3.5703125" style="90" customWidth="1"/>
    <col min="6440" max="6440" width="3.140625" style="90" customWidth="1"/>
    <col min="6441" max="6441" width="11.42578125" style="90"/>
    <col min="6442" max="6442" width="7.140625" style="90" customWidth="1"/>
    <col min="6443" max="6657" width="11.42578125" style="90"/>
    <col min="6658" max="6658" width="22.85546875" style="90" customWidth="1"/>
    <col min="6659" max="6659" width="7.28515625" style="90" customWidth="1"/>
    <col min="6660" max="6690" width="4.28515625" style="90" customWidth="1"/>
    <col min="6691" max="6691" width="1.7109375" style="90" customWidth="1"/>
    <col min="6692" max="6694" width="3.140625" style="90" customWidth="1"/>
    <col min="6695" max="6695" width="3.5703125" style="90" customWidth="1"/>
    <col min="6696" max="6696" width="3.140625" style="90" customWidth="1"/>
    <col min="6697" max="6697" width="11.42578125" style="90"/>
    <col min="6698" max="6698" width="7.140625" style="90" customWidth="1"/>
    <col min="6699" max="6913" width="11.42578125" style="90"/>
    <col min="6914" max="6914" width="22.85546875" style="90" customWidth="1"/>
    <col min="6915" max="6915" width="7.28515625" style="90" customWidth="1"/>
    <col min="6916" max="6946" width="4.28515625" style="90" customWidth="1"/>
    <col min="6947" max="6947" width="1.7109375" style="90" customWidth="1"/>
    <col min="6948" max="6950" width="3.140625" style="90" customWidth="1"/>
    <col min="6951" max="6951" width="3.5703125" style="90" customWidth="1"/>
    <col min="6952" max="6952" width="3.140625" style="90" customWidth="1"/>
    <col min="6953" max="6953" width="11.42578125" style="90"/>
    <col min="6954" max="6954" width="7.140625" style="90" customWidth="1"/>
    <col min="6955" max="7169" width="11.42578125" style="90"/>
    <col min="7170" max="7170" width="22.85546875" style="90" customWidth="1"/>
    <col min="7171" max="7171" width="7.28515625" style="90" customWidth="1"/>
    <col min="7172" max="7202" width="4.28515625" style="90" customWidth="1"/>
    <col min="7203" max="7203" width="1.7109375" style="90" customWidth="1"/>
    <col min="7204" max="7206" width="3.140625" style="90" customWidth="1"/>
    <col min="7207" max="7207" width="3.5703125" style="90" customWidth="1"/>
    <col min="7208" max="7208" width="3.140625" style="90" customWidth="1"/>
    <col min="7209" max="7209" width="11.42578125" style="90"/>
    <col min="7210" max="7210" width="7.140625" style="90" customWidth="1"/>
    <col min="7211" max="7425" width="11.42578125" style="90"/>
    <col min="7426" max="7426" width="22.85546875" style="90" customWidth="1"/>
    <col min="7427" max="7427" width="7.28515625" style="90" customWidth="1"/>
    <col min="7428" max="7458" width="4.28515625" style="90" customWidth="1"/>
    <col min="7459" max="7459" width="1.7109375" style="90" customWidth="1"/>
    <col min="7460" max="7462" width="3.140625" style="90" customWidth="1"/>
    <col min="7463" max="7463" width="3.5703125" style="90" customWidth="1"/>
    <col min="7464" max="7464" width="3.140625" style="90" customWidth="1"/>
    <col min="7465" max="7465" width="11.42578125" style="90"/>
    <col min="7466" max="7466" width="7.140625" style="90" customWidth="1"/>
    <col min="7467" max="7681" width="11.42578125" style="90"/>
    <col min="7682" max="7682" width="22.85546875" style="90" customWidth="1"/>
    <col min="7683" max="7683" width="7.28515625" style="90" customWidth="1"/>
    <col min="7684" max="7714" width="4.28515625" style="90" customWidth="1"/>
    <col min="7715" max="7715" width="1.7109375" style="90" customWidth="1"/>
    <col min="7716" max="7718" width="3.140625" style="90" customWidth="1"/>
    <col min="7719" max="7719" width="3.5703125" style="90" customWidth="1"/>
    <col min="7720" max="7720" width="3.140625" style="90" customWidth="1"/>
    <col min="7721" max="7721" width="11.42578125" style="90"/>
    <col min="7722" max="7722" width="7.140625" style="90" customWidth="1"/>
    <col min="7723" max="7937" width="11.42578125" style="90"/>
    <col min="7938" max="7938" width="22.85546875" style="90" customWidth="1"/>
    <col min="7939" max="7939" width="7.28515625" style="90" customWidth="1"/>
    <col min="7940" max="7970" width="4.28515625" style="90" customWidth="1"/>
    <col min="7971" max="7971" width="1.7109375" style="90" customWidth="1"/>
    <col min="7972" max="7974" width="3.140625" style="90" customWidth="1"/>
    <col min="7975" max="7975" width="3.5703125" style="90" customWidth="1"/>
    <col min="7976" max="7976" width="3.140625" style="90" customWidth="1"/>
    <col min="7977" max="7977" width="11.42578125" style="90"/>
    <col min="7978" max="7978" width="7.140625" style="90" customWidth="1"/>
    <col min="7979" max="8193" width="11.42578125" style="90"/>
    <col min="8194" max="8194" width="22.85546875" style="90" customWidth="1"/>
    <col min="8195" max="8195" width="7.28515625" style="90" customWidth="1"/>
    <col min="8196" max="8226" width="4.28515625" style="90" customWidth="1"/>
    <col min="8227" max="8227" width="1.7109375" style="90" customWidth="1"/>
    <col min="8228" max="8230" width="3.140625" style="90" customWidth="1"/>
    <col min="8231" max="8231" width="3.5703125" style="90" customWidth="1"/>
    <col min="8232" max="8232" width="3.140625" style="90" customWidth="1"/>
    <col min="8233" max="8233" width="11.42578125" style="90"/>
    <col min="8234" max="8234" width="7.140625" style="90" customWidth="1"/>
    <col min="8235" max="8449" width="11.42578125" style="90"/>
    <col min="8450" max="8450" width="22.85546875" style="90" customWidth="1"/>
    <col min="8451" max="8451" width="7.28515625" style="90" customWidth="1"/>
    <col min="8452" max="8482" width="4.28515625" style="90" customWidth="1"/>
    <col min="8483" max="8483" width="1.7109375" style="90" customWidth="1"/>
    <col min="8484" max="8486" width="3.140625" style="90" customWidth="1"/>
    <col min="8487" max="8487" width="3.5703125" style="90" customWidth="1"/>
    <col min="8488" max="8488" width="3.140625" style="90" customWidth="1"/>
    <col min="8489" max="8489" width="11.42578125" style="90"/>
    <col min="8490" max="8490" width="7.140625" style="90" customWidth="1"/>
    <col min="8491" max="8705" width="11.42578125" style="90"/>
    <col min="8706" max="8706" width="22.85546875" style="90" customWidth="1"/>
    <col min="8707" max="8707" width="7.28515625" style="90" customWidth="1"/>
    <col min="8708" max="8738" width="4.28515625" style="90" customWidth="1"/>
    <col min="8739" max="8739" width="1.7109375" style="90" customWidth="1"/>
    <col min="8740" max="8742" width="3.140625" style="90" customWidth="1"/>
    <col min="8743" max="8743" width="3.5703125" style="90" customWidth="1"/>
    <col min="8744" max="8744" width="3.140625" style="90" customWidth="1"/>
    <col min="8745" max="8745" width="11.42578125" style="90"/>
    <col min="8746" max="8746" width="7.140625" style="90" customWidth="1"/>
    <col min="8747" max="8961" width="11.42578125" style="90"/>
    <col min="8962" max="8962" width="22.85546875" style="90" customWidth="1"/>
    <col min="8963" max="8963" width="7.28515625" style="90" customWidth="1"/>
    <col min="8964" max="8994" width="4.28515625" style="90" customWidth="1"/>
    <col min="8995" max="8995" width="1.7109375" style="90" customWidth="1"/>
    <col min="8996" max="8998" width="3.140625" style="90" customWidth="1"/>
    <col min="8999" max="8999" width="3.5703125" style="90" customWidth="1"/>
    <col min="9000" max="9000" width="3.140625" style="90" customWidth="1"/>
    <col min="9001" max="9001" width="11.42578125" style="90"/>
    <col min="9002" max="9002" width="7.140625" style="90" customWidth="1"/>
    <col min="9003" max="9217" width="11.42578125" style="90"/>
    <col min="9218" max="9218" width="22.85546875" style="90" customWidth="1"/>
    <col min="9219" max="9219" width="7.28515625" style="90" customWidth="1"/>
    <col min="9220" max="9250" width="4.28515625" style="90" customWidth="1"/>
    <col min="9251" max="9251" width="1.7109375" style="90" customWidth="1"/>
    <col min="9252" max="9254" width="3.140625" style="90" customWidth="1"/>
    <col min="9255" max="9255" width="3.5703125" style="90" customWidth="1"/>
    <col min="9256" max="9256" width="3.140625" style="90" customWidth="1"/>
    <col min="9257" max="9257" width="11.42578125" style="90"/>
    <col min="9258" max="9258" width="7.140625" style="90" customWidth="1"/>
    <col min="9259" max="9473" width="11.42578125" style="90"/>
    <col min="9474" max="9474" width="22.85546875" style="90" customWidth="1"/>
    <col min="9475" max="9475" width="7.28515625" style="90" customWidth="1"/>
    <col min="9476" max="9506" width="4.28515625" style="90" customWidth="1"/>
    <col min="9507" max="9507" width="1.7109375" style="90" customWidth="1"/>
    <col min="9508" max="9510" width="3.140625" style="90" customWidth="1"/>
    <col min="9511" max="9511" width="3.5703125" style="90" customWidth="1"/>
    <col min="9512" max="9512" width="3.140625" style="90" customWidth="1"/>
    <col min="9513" max="9513" width="11.42578125" style="90"/>
    <col min="9514" max="9514" width="7.140625" style="90" customWidth="1"/>
    <col min="9515" max="9729" width="11.42578125" style="90"/>
    <col min="9730" max="9730" width="22.85546875" style="90" customWidth="1"/>
    <col min="9731" max="9731" width="7.28515625" style="90" customWidth="1"/>
    <col min="9732" max="9762" width="4.28515625" style="90" customWidth="1"/>
    <col min="9763" max="9763" width="1.7109375" style="90" customWidth="1"/>
    <col min="9764" max="9766" width="3.140625" style="90" customWidth="1"/>
    <col min="9767" max="9767" width="3.5703125" style="90" customWidth="1"/>
    <col min="9768" max="9768" width="3.140625" style="90" customWidth="1"/>
    <col min="9769" max="9769" width="11.42578125" style="90"/>
    <col min="9770" max="9770" width="7.140625" style="90" customWidth="1"/>
    <col min="9771" max="9985" width="11.42578125" style="90"/>
    <col min="9986" max="9986" width="22.85546875" style="90" customWidth="1"/>
    <col min="9987" max="9987" width="7.28515625" style="90" customWidth="1"/>
    <col min="9988" max="10018" width="4.28515625" style="90" customWidth="1"/>
    <col min="10019" max="10019" width="1.7109375" style="90" customWidth="1"/>
    <col min="10020" max="10022" width="3.140625" style="90" customWidth="1"/>
    <col min="10023" max="10023" width="3.5703125" style="90" customWidth="1"/>
    <col min="10024" max="10024" width="3.140625" style="90" customWidth="1"/>
    <col min="10025" max="10025" width="11.42578125" style="90"/>
    <col min="10026" max="10026" width="7.140625" style="90" customWidth="1"/>
    <col min="10027" max="10241" width="11.42578125" style="90"/>
    <col min="10242" max="10242" width="22.85546875" style="90" customWidth="1"/>
    <col min="10243" max="10243" width="7.28515625" style="90" customWidth="1"/>
    <col min="10244" max="10274" width="4.28515625" style="90" customWidth="1"/>
    <col min="10275" max="10275" width="1.7109375" style="90" customWidth="1"/>
    <col min="10276" max="10278" width="3.140625" style="90" customWidth="1"/>
    <col min="10279" max="10279" width="3.5703125" style="90" customWidth="1"/>
    <col min="10280" max="10280" width="3.140625" style="90" customWidth="1"/>
    <col min="10281" max="10281" width="11.42578125" style="90"/>
    <col min="10282" max="10282" width="7.140625" style="90" customWidth="1"/>
    <col min="10283" max="10497" width="11.42578125" style="90"/>
    <col min="10498" max="10498" width="22.85546875" style="90" customWidth="1"/>
    <col min="10499" max="10499" width="7.28515625" style="90" customWidth="1"/>
    <col min="10500" max="10530" width="4.28515625" style="90" customWidth="1"/>
    <col min="10531" max="10531" width="1.7109375" style="90" customWidth="1"/>
    <col min="10532" max="10534" width="3.140625" style="90" customWidth="1"/>
    <col min="10535" max="10535" width="3.5703125" style="90" customWidth="1"/>
    <col min="10536" max="10536" width="3.140625" style="90" customWidth="1"/>
    <col min="10537" max="10537" width="11.42578125" style="90"/>
    <col min="10538" max="10538" width="7.140625" style="90" customWidth="1"/>
    <col min="10539" max="10753" width="11.42578125" style="90"/>
    <col min="10754" max="10754" width="22.85546875" style="90" customWidth="1"/>
    <col min="10755" max="10755" width="7.28515625" style="90" customWidth="1"/>
    <col min="10756" max="10786" width="4.28515625" style="90" customWidth="1"/>
    <col min="10787" max="10787" width="1.7109375" style="90" customWidth="1"/>
    <col min="10788" max="10790" width="3.140625" style="90" customWidth="1"/>
    <col min="10791" max="10791" width="3.5703125" style="90" customWidth="1"/>
    <col min="10792" max="10792" width="3.140625" style="90" customWidth="1"/>
    <col min="10793" max="10793" width="11.42578125" style="90"/>
    <col min="10794" max="10794" width="7.140625" style="90" customWidth="1"/>
    <col min="10795" max="11009" width="11.42578125" style="90"/>
    <col min="11010" max="11010" width="22.85546875" style="90" customWidth="1"/>
    <col min="11011" max="11011" width="7.28515625" style="90" customWidth="1"/>
    <col min="11012" max="11042" width="4.28515625" style="90" customWidth="1"/>
    <col min="11043" max="11043" width="1.7109375" style="90" customWidth="1"/>
    <col min="11044" max="11046" width="3.140625" style="90" customWidth="1"/>
    <col min="11047" max="11047" width="3.5703125" style="90" customWidth="1"/>
    <col min="11048" max="11048" width="3.140625" style="90" customWidth="1"/>
    <col min="11049" max="11049" width="11.42578125" style="90"/>
    <col min="11050" max="11050" width="7.140625" style="90" customWidth="1"/>
    <col min="11051" max="11265" width="11.42578125" style="90"/>
    <col min="11266" max="11266" width="22.85546875" style="90" customWidth="1"/>
    <col min="11267" max="11267" width="7.28515625" style="90" customWidth="1"/>
    <col min="11268" max="11298" width="4.28515625" style="90" customWidth="1"/>
    <col min="11299" max="11299" width="1.7109375" style="90" customWidth="1"/>
    <col min="11300" max="11302" width="3.140625" style="90" customWidth="1"/>
    <col min="11303" max="11303" width="3.5703125" style="90" customWidth="1"/>
    <col min="11304" max="11304" width="3.140625" style="90" customWidth="1"/>
    <col min="11305" max="11305" width="11.42578125" style="90"/>
    <col min="11306" max="11306" width="7.140625" style="90" customWidth="1"/>
    <col min="11307" max="11521" width="11.42578125" style="90"/>
    <col min="11522" max="11522" width="22.85546875" style="90" customWidth="1"/>
    <col min="11523" max="11523" width="7.28515625" style="90" customWidth="1"/>
    <col min="11524" max="11554" width="4.28515625" style="90" customWidth="1"/>
    <col min="11555" max="11555" width="1.7109375" style="90" customWidth="1"/>
    <col min="11556" max="11558" width="3.140625" style="90" customWidth="1"/>
    <col min="11559" max="11559" width="3.5703125" style="90" customWidth="1"/>
    <col min="11560" max="11560" width="3.140625" style="90" customWidth="1"/>
    <col min="11561" max="11561" width="11.42578125" style="90"/>
    <col min="11562" max="11562" width="7.140625" style="90" customWidth="1"/>
    <col min="11563" max="11777" width="11.42578125" style="90"/>
    <col min="11778" max="11778" width="22.85546875" style="90" customWidth="1"/>
    <col min="11779" max="11779" width="7.28515625" style="90" customWidth="1"/>
    <col min="11780" max="11810" width="4.28515625" style="90" customWidth="1"/>
    <col min="11811" max="11811" width="1.7109375" style="90" customWidth="1"/>
    <col min="11812" max="11814" width="3.140625" style="90" customWidth="1"/>
    <col min="11815" max="11815" width="3.5703125" style="90" customWidth="1"/>
    <col min="11816" max="11816" width="3.140625" style="90" customWidth="1"/>
    <col min="11817" max="11817" width="11.42578125" style="90"/>
    <col min="11818" max="11818" width="7.140625" style="90" customWidth="1"/>
    <col min="11819" max="12033" width="11.42578125" style="90"/>
    <col min="12034" max="12034" width="22.85546875" style="90" customWidth="1"/>
    <col min="12035" max="12035" width="7.28515625" style="90" customWidth="1"/>
    <col min="12036" max="12066" width="4.28515625" style="90" customWidth="1"/>
    <col min="12067" max="12067" width="1.7109375" style="90" customWidth="1"/>
    <col min="12068" max="12070" width="3.140625" style="90" customWidth="1"/>
    <col min="12071" max="12071" width="3.5703125" style="90" customWidth="1"/>
    <col min="12072" max="12072" width="3.140625" style="90" customWidth="1"/>
    <col min="12073" max="12073" width="11.42578125" style="90"/>
    <col min="12074" max="12074" width="7.140625" style="90" customWidth="1"/>
    <col min="12075" max="12289" width="11.42578125" style="90"/>
    <col min="12290" max="12290" width="22.85546875" style="90" customWidth="1"/>
    <col min="12291" max="12291" width="7.28515625" style="90" customWidth="1"/>
    <col min="12292" max="12322" width="4.28515625" style="90" customWidth="1"/>
    <col min="12323" max="12323" width="1.7109375" style="90" customWidth="1"/>
    <col min="12324" max="12326" width="3.140625" style="90" customWidth="1"/>
    <col min="12327" max="12327" width="3.5703125" style="90" customWidth="1"/>
    <col min="12328" max="12328" width="3.140625" style="90" customWidth="1"/>
    <col min="12329" max="12329" width="11.42578125" style="90"/>
    <col min="12330" max="12330" width="7.140625" style="90" customWidth="1"/>
    <col min="12331" max="12545" width="11.42578125" style="90"/>
    <col min="12546" max="12546" width="22.85546875" style="90" customWidth="1"/>
    <col min="12547" max="12547" width="7.28515625" style="90" customWidth="1"/>
    <col min="12548" max="12578" width="4.28515625" style="90" customWidth="1"/>
    <col min="12579" max="12579" width="1.7109375" style="90" customWidth="1"/>
    <col min="12580" max="12582" width="3.140625" style="90" customWidth="1"/>
    <col min="12583" max="12583" width="3.5703125" style="90" customWidth="1"/>
    <col min="12584" max="12584" width="3.140625" style="90" customWidth="1"/>
    <col min="12585" max="12585" width="11.42578125" style="90"/>
    <col min="12586" max="12586" width="7.140625" style="90" customWidth="1"/>
    <col min="12587" max="12801" width="11.42578125" style="90"/>
    <col min="12802" max="12802" width="22.85546875" style="90" customWidth="1"/>
    <col min="12803" max="12803" width="7.28515625" style="90" customWidth="1"/>
    <col min="12804" max="12834" width="4.28515625" style="90" customWidth="1"/>
    <col min="12835" max="12835" width="1.7109375" style="90" customWidth="1"/>
    <col min="12836" max="12838" width="3.140625" style="90" customWidth="1"/>
    <col min="12839" max="12839" width="3.5703125" style="90" customWidth="1"/>
    <col min="12840" max="12840" width="3.140625" style="90" customWidth="1"/>
    <col min="12841" max="12841" width="11.42578125" style="90"/>
    <col min="12842" max="12842" width="7.140625" style="90" customWidth="1"/>
    <col min="12843" max="13057" width="11.42578125" style="90"/>
    <col min="13058" max="13058" width="22.85546875" style="90" customWidth="1"/>
    <col min="13059" max="13059" width="7.28515625" style="90" customWidth="1"/>
    <col min="13060" max="13090" width="4.28515625" style="90" customWidth="1"/>
    <col min="13091" max="13091" width="1.7109375" style="90" customWidth="1"/>
    <col min="13092" max="13094" width="3.140625" style="90" customWidth="1"/>
    <col min="13095" max="13095" width="3.5703125" style="90" customWidth="1"/>
    <col min="13096" max="13096" width="3.140625" style="90" customWidth="1"/>
    <col min="13097" max="13097" width="11.42578125" style="90"/>
    <col min="13098" max="13098" width="7.140625" style="90" customWidth="1"/>
    <col min="13099" max="13313" width="11.42578125" style="90"/>
    <col min="13314" max="13314" width="22.85546875" style="90" customWidth="1"/>
    <col min="13315" max="13315" width="7.28515625" style="90" customWidth="1"/>
    <col min="13316" max="13346" width="4.28515625" style="90" customWidth="1"/>
    <col min="13347" max="13347" width="1.7109375" style="90" customWidth="1"/>
    <col min="13348" max="13350" width="3.140625" style="90" customWidth="1"/>
    <col min="13351" max="13351" width="3.5703125" style="90" customWidth="1"/>
    <col min="13352" max="13352" width="3.140625" style="90" customWidth="1"/>
    <col min="13353" max="13353" width="11.42578125" style="90"/>
    <col min="13354" max="13354" width="7.140625" style="90" customWidth="1"/>
    <col min="13355" max="13569" width="11.42578125" style="90"/>
    <col min="13570" max="13570" width="22.85546875" style="90" customWidth="1"/>
    <col min="13571" max="13571" width="7.28515625" style="90" customWidth="1"/>
    <col min="13572" max="13602" width="4.28515625" style="90" customWidth="1"/>
    <col min="13603" max="13603" width="1.7109375" style="90" customWidth="1"/>
    <col min="13604" max="13606" width="3.140625" style="90" customWidth="1"/>
    <col min="13607" max="13607" width="3.5703125" style="90" customWidth="1"/>
    <col min="13608" max="13608" width="3.140625" style="90" customWidth="1"/>
    <col min="13609" max="13609" width="11.42578125" style="90"/>
    <col min="13610" max="13610" width="7.140625" style="90" customWidth="1"/>
    <col min="13611" max="13825" width="11.42578125" style="90"/>
    <col min="13826" max="13826" width="22.85546875" style="90" customWidth="1"/>
    <col min="13827" max="13827" width="7.28515625" style="90" customWidth="1"/>
    <col min="13828" max="13858" width="4.28515625" style="90" customWidth="1"/>
    <col min="13859" max="13859" width="1.7109375" style="90" customWidth="1"/>
    <col min="13860" max="13862" width="3.140625" style="90" customWidth="1"/>
    <col min="13863" max="13863" width="3.5703125" style="90" customWidth="1"/>
    <col min="13864" max="13864" width="3.140625" style="90" customWidth="1"/>
    <col min="13865" max="13865" width="11.42578125" style="90"/>
    <col min="13866" max="13866" width="7.140625" style="90" customWidth="1"/>
    <col min="13867" max="14081" width="11.42578125" style="90"/>
    <col min="14082" max="14082" width="22.85546875" style="90" customWidth="1"/>
    <col min="14083" max="14083" width="7.28515625" style="90" customWidth="1"/>
    <col min="14084" max="14114" width="4.28515625" style="90" customWidth="1"/>
    <col min="14115" max="14115" width="1.7109375" style="90" customWidth="1"/>
    <col min="14116" max="14118" width="3.140625" style="90" customWidth="1"/>
    <col min="14119" max="14119" width="3.5703125" style="90" customWidth="1"/>
    <col min="14120" max="14120" width="3.140625" style="90" customWidth="1"/>
    <col min="14121" max="14121" width="11.42578125" style="90"/>
    <col min="14122" max="14122" width="7.140625" style="90" customWidth="1"/>
    <col min="14123" max="14337" width="11.42578125" style="90"/>
    <col min="14338" max="14338" width="22.85546875" style="90" customWidth="1"/>
    <col min="14339" max="14339" width="7.28515625" style="90" customWidth="1"/>
    <col min="14340" max="14370" width="4.28515625" style="90" customWidth="1"/>
    <col min="14371" max="14371" width="1.7109375" style="90" customWidth="1"/>
    <col min="14372" max="14374" width="3.140625" style="90" customWidth="1"/>
    <col min="14375" max="14375" width="3.5703125" style="90" customWidth="1"/>
    <col min="14376" max="14376" width="3.140625" style="90" customWidth="1"/>
    <col min="14377" max="14377" width="11.42578125" style="90"/>
    <col min="14378" max="14378" width="7.140625" style="90" customWidth="1"/>
    <col min="14379" max="14593" width="11.42578125" style="90"/>
    <col min="14594" max="14594" width="22.85546875" style="90" customWidth="1"/>
    <col min="14595" max="14595" width="7.28515625" style="90" customWidth="1"/>
    <col min="14596" max="14626" width="4.28515625" style="90" customWidth="1"/>
    <col min="14627" max="14627" width="1.7109375" style="90" customWidth="1"/>
    <col min="14628" max="14630" width="3.140625" style="90" customWidth="1"/>
    <col min="14631" max="14631" width="3.5703125" style="90" customWidth="1"/>
    <col min="14632" max="14632" width="3.140625" style="90" customWidth="1"/>
    <col min="14633" max="14633" width="11.42578125" style="90"/>
    <col min="14634" max="14634" width="7.140625" style="90" customWidth="1"/>
    <col min="14635" max="14849" width="11.42578125" style="90"/>
    <col min="14850" max="14850" width="22.85546875" style="90" customWidth="1"/>
    <col min="14851" max="14851" width="7.28515625" style="90" customWidth="1"/>
    <col min="14852" max="14882" width="4.28515625" style="90" customWidth="1"/>
    <col min="14883" max="14883" width="1.7109375" style="90" customWidth="1"/>
    <col min="14884" max="14886" width="3.140625" style="90" customWidth="1"/>
    <col min="14887" max="14887" width="3.5703125" style="90" customWidth="1"/>
    <col min="14888" max="14888" width="3.140625" style="90" customWidth="1"/>
    <col min="14889" max="14889" width="11.42578125" style="90"/>
    <col min="14890" max="14890" width="7.140625" style="90" customWidth="1"/>
    <col min="14891" max="15105" width="11.42578125" style="90"/>
    <col min="15106" max="15106" width="22.85546875" style="90" customWidth="1"/>
    <col min="15107" max="15107" width="7.28515625" style="90" customWidth="1"/>
    <col min="15108" max="15138" width="4.28515625" style="90" customWidth="1"/>
    <col min="15139" max="15139" width="1.7109375" style="90" customWidth="1"/>
    <col min="15140" max="15142" width="3.140625" style="90" customWidth="1"/>
    <col min="15143" max="15143" width="3.5703125" style="90" customWidth="1"/>
    <col min="15144" max="15144" width="3.140625" style="90" customWidth="1"/>
    <col min="15145" max="15145" width="11.42578125" style="90"/>
    <col min="15146" max="15146" width="7.140625" style="90" customWidth="1"/>
    <col min="15147" max="15361" width="11.42578125" style="90"/>
    <col min="15362" max="15362" width="22.85546875" style="90" customWidth="1"/>
    <col min="15363" max="15363" width="7.28515625" style="90" customWidth="1"/>
    <col min="15364" max="15394" width="4.28515625" style="90" customWidth="1"/>
    <col min="15395" max="15395" width="1.7109375" style="90" customWidth="1"/>
    <col min="15396" max="15398" width="3.140625" style="90" customWidth="1"/>
    <col min="15399" max="15399" width="3.5703125" style="90" customWidth="1"/>
    <col min="15400" max="15400" width="3.140625" style="90" customWidth="1"/>
    <col min="15401" max="15401" width="11.42578125" style="90"/>
    <col min="15402" max="15402" width="7.140625" style="90" customWidth="1"/>
    <col min="15403" max="15617" width="11.42578125" style="90"/>
    <col min="15618" max="15618" width="22.85546875" style="90" customWidth="1"/>
    <col min="15619" max="15619" width="7.28515625" style="90" customWidth="1"/>
    <col min="15620" max="15650" width="4.28515625" style="90" customWidth="1"/>
    <col min="15651" max="15651" width="1.7109375" style="90" customWidth="1"/>
    <col min="15652" max="15654" width="3.140625" style="90" customWidth="1"/>
    <col min="15655" max="15655" width="3.5703125" style="90" customWidth="1"/>
    <col min="15656" max="15656" width="3.140625" style="90" customWidth="1"/>
    <col min="15657" max="15657" width="11.42578125" style="90"/>
    <col min="15658" max="15658" width="7.140625" style="90" customWidth="1"/>
    <col min="15659" max="15873" width="11.42578125" style="90"/>
    <col min="15874" max="15874" width="22.85546875" style="90" customWidth="1"/>
    <col min="15875" max="15875" width="7.28515625" style="90" customWidth="1"/>
    <col min="15876" max="15906" width="4.28515625" style="90" customWidth="1"/>
    <col min="15907" max="15907" width="1.7109375" style="90" customWidth="1"/>
    <col min="15908" max="15910" width="3.140625" style="90" customWidth="1"/>
    <col min="15911" max="15911" width="3.5703125" style="90" customWidth="1"/>
    <col min="15912" max="15912" width="3.140625" style="90" customWidth="1"/>
    <col min="15913" max="15913" width="11.42578125" style="90"/>
    <col min="15914" max="15914" width="7.140625" style="90" customWidth="1"/>
    <col min="15915" max="16129" width="11.42578125" style="90"/>
    <col min="16130" max="16130" width="22.85546875" style="90" customWidth="1"/>
    <col min="16131" max="16131" width="7.28515625" style="90" customWidth="1"/>
    <col min="16132" max="16162" width="4.28515625" style="90" customWidth="1"/>
    <col min="16163" max="16163" width="1.7109375" style="90" customWidth="1"/>
    <col min="16164" max="16166" width="3.140625" style="90" customWidth="1"/>
    <col min="16167" max="16167" width="3.5703125" style="90" customWidth="1"/>
    <col min="16168" max="16168" width="3.140625" style="90" customWidth="1"/>
    <col min="16169" max="16169" width="11.42578125" style="90"/>
    <col min="16170" max="16170" width="7.140625" style="90" customWidth="1"/>
    <col min="16171" max="16384" width="11.42578125" style="90"/>
  </cols>
  <sheetData>
    <row r="1" spans="1:42" ht="54.75" customHeight="1" x14ac:dyDescent="0.2">
      <c r="A1" s="89"/>
    </row>
    <row r="2" spans="1:42" ht="21.75" customHeight="1" x14ac:dyDescent="0.2"/>
    <row r="3" spans="1:42" ht="12.75" customHeight="1" x14ac:dyDescent="0.2">
      <c r="A3" s="91" t="s">
        <v>0</v>
      </c>
      <c r="B3" s="91" t="str">
        <f>Etablissement</f>
        <v>SOVAB</v>
      </c>
      <c r="C3" s="91"/>
      <c r="D3" s="91"/>
      <c r="E3" s="91"/>
      <c r="F3" s="91"/>
      <c r="G3" s="91"/>
      <c r="H3" s="91"/>
      <c r="I3" s="91"/>
      <c r="J3" s="91"/>
      <c r="K3" s="91"/>
      <c r="L3" s="91"/>
      <c r="M3" s="91"/>
      <c r="N3" s="91"/>
      <c r="O3" s="91"/>
      <c r="P3" s="91"/>
      <c r="T3" s="90" t="s">
        <v>86</v>
      </c>
      <c r="W3" s="90" t="str">
        <f>Departement</f>
        <v>Fabrication montage</v>
      </c>
    </row>
    <row r="4" spans="1:42" ht="8.25" customHeight="1" x14ac:dyDescent="0.2">
      <c r="AO4" s="90" t="s">
        <v>85</v>
      </c>
    </row>
    <row r="5" spans="1:42" ht="15.75" x14ac:dyDescent="0.25">
      <c r="A5" s="92" t="s">
        <v>1</v>
      </c>
      <c r="B5" s="92" t="str">
        <f>Atelier &amp;", UET " &amp; UET</f>
        <v>Mécanique 2, UET 7</v>
      </c>
      <c r="C5" s="92"/>
      <c r="D5" s="91"/>
      <c r="E5" s="91"/>
      <c r="F5" s="91"/>
      <c r="G5" s="91"/>
      <c r="H5" s="91"/>
      <c r="I5" s="91"/>
      <c r="J5" s="91"/>
      <c r="K5" s="91"/>
      <c r="L5" s="91"/>
      <c r="M5" s="91"/>
      <c r="N5" s="91"/>
      <c r="O5" s="91"/>
      <c r="P5" s="91"/>
      <c r="Q5" s="91"/>
      <c r="U5" s="93"/>
      <c r="X5" s="182" t="str">
        <f>"Mars " &amp; Formulaire!$B$4</f>
        <v>Mars 2017</v>
      </c>
      <c r="Y5" s="183"/>
      <c r="Z5" s="183"/>
      <c r="AA5" s="183"/>
      <c r="AB5" s="183"/>
      <c r="AC5" s="184"/>
    </row>
    <row r="6" spans="1:42" ht="12" customHeight="1" thickBot="1" x14ac:dyDescent="0.25">
      <c r="A6" s="92"/>
      <c r="B6" s="92"/>
      <c r="C6" s="92"/>
      <c r="D6" s="91"/>
      <c r="E6" s="91"/>
      <c r="F6" s="91"/>
      <c r="G6" s="91"/>
      <c r="H6" s="91"/>
      <c r="I6" s="91"/>
      <c r="J6" s="91"/>
      <c r="K6" s="91"/>
      <c r="L6" s="91"/>
      <c r="M6" s="91"/>
      <c r="N6" s="91"/>
      <c r="O6" s="91"/>
      <c r="P6" s="91"/>
      <c r="Q6" s="91"/>
    </row>
    <row r="7" spans="1:42" ht="0.75" customHeight="1" thickBot="1" x14ac:dyDescent="0.25">
      <c r="D7" s="94">
        <f>DATE(Formulaire!$B$4,3,1)</f>
        <v>42795</v>
      </c>
      <c r="E7" s="95">
        <f>IF(OR(D7+1&gt;DATE(Formulaire!$B$4,MONTH(D7)+1,1)-1,D7=0),0,D7+1)</f>
        <v>42796</v>
      </c>
      <c r="F7" s="95">
        <f>IF(OR(E7+1&gt;DATE(Formulaire!$B$4,MONTH(E7)+1,1)-1,E7=0),0,E7+1)</f>
        <v>42797</v>
      </c>
      <c r="G7" s="95">
        <f>IF(OR(F7+1&gt;DATE(Formulaire!$B$4,MONTH(F7)+1,1)-1,F7=0),0,F7+1)</f>
        <v>42798</v>
      </c>
      <c r="H7" s="95">
        <f>IF(OR(G7+1&gt;DATE(Formulaire!$B$4,MONTH(G7)+1,1)-1,G7=0),0,G7+1)</f>
        <v>42799</v>
      </c>
      <c r="I7" s="95">
        <f>IF(OR(H7+1&gt;DATE(Formulaire!$B$4,MONTH(H7)+1,1)-1,H7=0),0,H7+1)</f>
        <v>42800</v>
      </c>
      <c r="J7" s="95">
        <f>IF(OR(I7+1&gt;DATE(Formulaire!$B$4,MONTH(I7)+1,1)-1,I7=0),0,I7+1)</f>
        <v>42801</v>
      </c>
      <c r="K7" s="95">
        <f>IF(OR(J7+1&gt;DATE(Formulaire!$B$4,MONTH(J7)+1,1)-1,J7=0),0,J7+1)</f>
        <v>42802</v>
      </c>
      <c r="L7" s="95">
        <f>IF(OR(K7+1&gt;DATE(Formulaire!$B$4,MONTH(K7)+1,1)-1,K7=0),0,K7+1)</f>
        <v>42803</v>
      </c>
      <c r="M7" s="95">
        <f>IF(OR(L7+1&gt;DATE(Formulaire!$B$4,MONTH(L7)+1,1)-1,L7=0),0,L7+1)</f>
        <v>42804</v>
      </c>
      <c r="N7" s="95">
        <f>IF(OR(M7+1&gt;DATE(Formulaire!$B$4,MONTH(M7)+1,1)-1,M7=0),0,M7+1)</f>
        <v>42805</v>
      </c>
      <c r="O7" s="95">
        <f>IF(OR(N7+1&gt;DATE(Formulaire!$B$4,MONTH(N7)+1,1)-1,N7=0),0,N7+1)</f>
        <v>42806</v>
      </c>
      <c r="P7" s="95">
        <f>IF(OR(O7+1&gt;DATE(Formulaire!$B$4,MONTH(O7)+1,1)-1,O7=0),0,O7+1)</f>
        <v>42807</v>
      </c>
      <c r="Q7" s="95">
        <f>IF(OR(P7+1&gt;DATE(Formulaire!$B$4,MONTH(P7)+1,1)-1,P7=0),0,P7+1)</f>
        <v>42808</v>
      </c>
      <c r="R7" s="95">
        <f>IF(OR(Q7+1&gt;DATE(Formulaire!$B$4,MONTH(Q7)+1,1)-1,Q7=0),0,Q7+1)</f>
        <v>42809</v>
      </c>
      <c r="S7" s="95">
        <f>IF(OR(R7+1&gt;DATE(Formulaire!$B$4,MONTH(R7)+1,1)-1,R7=0),0,R7+1)</f>
        <v>42810</v>
      </c>
      <c r="T7" s="95">
        <f>IF(OR(S7+1&gt;DATE(Formulaire!$B$4,MONTH(S7)+1,1)-1,S7=0),0,S7+1)</f>
        <v>42811</v>
      </c>
      <c r="U7" s="95">
        <f>IF(OR(T7+1&gt;DATE(Formulaire!$B$4,MONTH(T7)+1,1)-1,T7=0),0,T7+1)</f>
        <v>42812</v>
      </c>
      <c r="V7" s="95">
        <f>IF(OR(U7+1&gt;DATE(Formulaire!$B$4,MONTH(U7)+1,1)-1,U7=0),0,U7+1)</f>
        <v>42813</v>
      </c>
      <c r="W7" s="95">
        <f>IF(OR(V7+1&gt;DATE(Formulaire!$B$4,MONTH(V7)+1,1)-1,V7=0),0,V7+1)</f>
        <v>42814</v>
      </c>
      <c r="X7" s="95">
        <f>IF(OR(W7+1&gt;DATE(Formulaire!$B$4,MONTH(W7)+1,1)-1,W7=0),0,W7+1)</f>
        <v>42815</v>
      </c>
      <c r="Y7" s="95">
        <f>IF(OR(X7+1&gt;DATE(Formulaire!$B$4,MONTH(X7)+1,1)-1,X7=0),0,X7+1)</f>
        <v>42816</v>
      </c>
      <c r="Z7" s="95">
        <f>IF(OR(Y7+1&gt;DATE(Formulaire!$B$4,MONTH(Y7)+1,1)-1,Y7=0),0,Y7+1)</f>
        <v>42817</v>
      </c>
      <c r="AA7" s="95">
        <f>IF(OR(Z7+1&gt;DATE(Formulaire!$B$4,MONTH(Z7)+1,1)-1,Z7=0),0,Z7+1)</f>
        <v>42818</v>
      </c>
      <c r="AB7" s="95">
        <f>IF(OR(AA7+1&gt;DATE(Formulaire!$B$4,MONTH(AA7)+1,1)-1,AA7=0),0,AA7+1)</f>
        <v>42819</v>
      </c>
      <c r="AC7" s="95">
        <f>IF(OR(AB7+1&gt;DATE(Formulaire!$B$4,MONTH(AB7)+1,1)-1,AB7=0),0,AB7+1)</f>
        <v>42820</v>
      </c>
      <c r="AD7" s="95">
        <f>IF(OR(AC7+1&gt;DATE(Formulaire!$B$4,MONTH(AC7)+1,1)-1,AC7=0),0,AC7+1)</f>
        <v>42821</v>
      </c>
      <c r="AE7" s="95">
        <f>IF(OR(AD7+1&gt;DATE(Formulaire!$B$4,MONTH(AD7)+1,1)-1,AD7=0),0,AD7+1)</f>
        <v>42822</v>
      </c>
      <c r="AF7" s="95">
        <f>IF(OR(AE7+1&gt;DATE(Formulaire!$B$4,MONTH(AE7)+1,1)-1,AE7=0),0,AE7+1)</f>
        <v>42823</v>
      </c>
      <c r="AG7" s="95">
        <f>IF(OR(AF7+1&gt;DATE(Formulaire!$B$4,MONTH(AF7)+1,1)-1,AF7=0),0,AF7+1)</f>
        <v>42824</v>
      </c>
      <c r="AH7" s="95">
        <f>IF(OR(AG7+1&gt;DATE(Formulaire!$B$4,MONTH(AG7)+1,1)-1,AG7=0),0,AG7+1)</f>
        <v>42825</v>
      </c>
    </row>
    <row r="8" spans="1:42" ht="21.75" customHeight="1" thickBot="1" x14ac:dyDescent="0.25">
      <c r="A8" s="229" t="s">
        <v>84</v>
      </c>
      <c r="B8" s="230" t="s">
        <v>2</v>
      </c>
      <c r="C8" s="251" t="s">
        <v>93</v>
      </c>
      <c r="D8" s="96" t="str">
        <f>"S" &amp; IF(D7="","",INT(MOD(INT((D7-2)/7)+0.6,52+5/28))+1)</f>
        <v>S9</v>
      </c>
      <c r="E8" s="97" t="str">
        <f>IF(E7=0,"",IF(INT(MOD(INT((D7-2)/7)+0.6,52+5/28))+1=INT(MOD(INT((E7-2)/7)+0.6,52+5/28))+1,"","S" &amp; INT(MOD(INT((E7-2)/7)+0.6,52+5/28))+1))</f>
        <v/>
      </c>
      <c r="F8" s="97" t="str">
        <f t="shared" ref="F8:AH8" si="0">IF(F7=0,"",IF(INT(MOD(INT((E7-2)/7)+0.6,52+5/28))+1=INT(MOD(INT((F7-2)/7)+0.6,52+5/28))+1,"","S" &amp; INT(MOD(INT((F7-2)/7)+0.6,52+5/28))+1))</f>
        <v/>
      </c>
      <c r="G8" s="97" t="str">
        <f t="shared" si="0"/>
        <v/>
      </c>
      <c r="H8" s="97" t="str">
        <f t="shared" si="0"/>
        <v/>
      </c>
      <c r="I8" s="96" t="str">
        <f t="shared" si="0"/>
        <v>S10</v>
      </c>
      <c r="J8" s="97" t="str">
        <f t="shared" si="0"/>
        <v/>
      </c>
      <c r="K8" s="97" t="str">
        <f t="shared" si="0"/>
        <v/>
      </c>
      <c r="L8" s="97" t="str">
        <f t="shared" si="0"/>
        <v/>
      </c>
      <c r="M8" s="97" t="str">
        <f t="shared" si="0"/>
        <v/>
      </c>
      <c r="N8" s="97" t="str">
        <f t="shared" si="0"/>
        <v/>
      </c>
      <c r="O8" s="97" t="str">
        <f t="shared" si="0"/>
        <v/>
      </c>
      <c r="P8" s="96" t="str">
        <f t="shared" si="0"/>
        <v>S11</v>
      </c>
      <c r="Q8" s="97" t="str">
        <f t="shared" si="0"/>
        <v/>
      </c>
      <c r="R8" s="97" t="str">
        <f t="shared" si="0"/>
        <v/>
      </c>
      <c r="S8" s="97" t="str">
        <f t="shared" si="0"/>
        <v/>
      </c>
      <c r="T8" s="97" t="str">
        <f t="shared" si="0"/>
        <v/>
      </c>
      <c r="U8" s="97" t="str">
        <f t="shared" si="0"/>
        <v/>
      </c>
      <c r="V8" s="97" t="str">
        <f t="shared" si="0"/>
        <v/>
      </c>
      <c r="W8" s="96" t="str">
        <f t="shared" si="0"/>
        <v>S12</v>
      </c>
      <c r="X8" s="97" t="str">
        <f t="shared" si="0"/>
        <v/>
      </c>
      <c r="Y8" s="97" t="str">
        <f t="shared" si="0"/>
        <v/>
      </c>
      <c r="Z8" s="97" t="str">
        <f t="shared" si="0"/>
        <v/>
      </c>
      <c r="AA8" s="97" t="str">
        <f t="shared" si="0"/>
        <v/>
      </c>
      <c r="AB8" s="97" t="str">
        <f t="shared" si="0"/>
        <v/>
      </c>
      <c r="AC8" s="97" t="str">
        <f t="shared" si="0"/>
        <v/>
      </c>
      <c r="AD8" s="96" t="str">
        <f t="shared" si="0"/>
        <v>S13</v>
      </c>
      <c r="AE8" s="97" t="str">
        <f t="shared" si="0"/>
        <v/>
      </c>
      <c r="AF8" s="97" t="str">
        <f t="shared" si="0"/>
        <v/>
      </c>
      <c r="AG8" s="97" t="str">
        <f t="shared" si="0"/>
        <v/>
      </c>
      <c r="AH8" s="98" t="str">
        <f t="shared" si="0"/>
        <v/>
      </c>
    </row>
    <row r="9" spans="1:42" ht="21.75" customHeight="1" x14ac:dyDescent="0.2">
      <c r="A9" s="221"/>
      <c r="B9" s="189"/>
      <c r="C9" s="189"/>
      <c r="D9" s="99">
        <f>IF(YEAR(D7)=Formulaire!$B$4,DAY(D7),"")</f>
        <v>1</v>
      </c>
      <c r="E9" s="99">
        <f>IF(YEAR(E7)=Formulaire!$B$4,DAY(E7),"")</f>
        <v>2</v>
      </c>
      <c r="F9" s="99">
        <f>IF(YEAR(F7)=Formulaire!$B$4,DAY(F7),"")</f>
        <v>3</v>
      </c>
      <c r="G9" s="99">
        <f>IF(YEAR(G7)=Formulaire!$B$4,DAY(G7),"")</f>
        <v>4</v>
      </c>
      <c r="H9" s="99">
        <f>IF(YEAR(H7)=Formulaire!$B$4,DAY(H7),"")</f>
        <v>5</v>
      </c>
      <c r="I9" s="99">
        <f>IF(YEAR(I7)=Formulaire!$B$4,DAY(I7),"")</f>
        <v>6</v>
      </c>
      <c r="J9" s="99">
        <f>IF(YEAR(J7)=Formulaire!$B$4,DAY(J7),"")</f>
        <v>7</v>
      </c>
      <c r="K9" s="99">
        <f>IF(YEAR(K7)=Formulaire!$B$4,DAY(K7),"")</f>
        <v>8</v>
      </c>
      <c r="L9" s="99">
        <f>IF(YEAR(L7)=Formulaire!$B$4,DAY(L7),"")</f>
        <v>9</v>
      </c>
      <c r="M9" s="99">
        <f>IF(YEAR(M7)=Formulaire!$B$4,DAY(M7),"")</f>
        <v>10</v>
      </c>
      <c r="N9" s="99">
        <f>IF(YEAR(N7)=Formulaire!$B$4,DAY(N7),"")</f>
        <v>11</v>
      </c>
      <c r="O9" s="99">
        <f>IF(YEAR(O7)=Formulaire!$B$4,DAY(O7),"")</f>
        <v>12</v>
      </c>
      <c r="P9" s="99">
        <f>IF(YEAR(P7)=Formulaire!$B$4,DAY(P7),"")</f>
        <v>13</v>
      </c>
      <c r="Q9" s="99">
        <f>IF(YEAR(Q7)=Formulaire!$B$4,DAY(Q7),"")</f>
        <v>14</v>
      </c>
      <c r="R9" s="99">
        <f>IF(YEAR(R7)=Formulaire!$B$4,DAY(R7),"")</f>
        <v>15</v>
      </c>
      <c r="S9" s="99">
        <f>IF(YEAR(S7)=Formulaire!$B$4,DAY(S7),"")</f>
        <v>16</v>
      </c>
      <c r="T9" s="99">
        <f>IF(YEAR(T7)=Formulaire!$B$4,DAY(T7),"")</f>
        <v>17</v>
      </c>
      <c r="U9" s="99">
        <f>IF(YEAR(U7)=Formulaire!$B$4,DAY(U7),"")</f>
        <v>18</v>
      </c>
      <c r="V9" s="99">
        <f>IF(YEAR(V7)=Formulaire!$B$4,DAY(V7),"")</f>
        <v>19</v>
      </c>
      <c r="W9" s="99">
        <f>IF(YEAR(W7)=Formulaire!$B$4,DAY(W7),"")</f>
        <v>20</v>
      </c>
      <c r="X9" s="99">
        <f>IF(YEAR(X7)=Formulaire!$B$4,DAY(X7),"")</f>
        <v>21</v>
      </c>
      <c r="Y9" s="99">
        <f>IF(YEAR(Y7)=Formulaire!$B$4,DAY(Y7),"")</f>
        <v>22</v>
      </c>
      <c r="Z9" s="99">
        <f>IF(YEAR(Z7)=Formulaire!$B$4,DAY(Z7),"")</f>
        <v>23</v>
      </c>
      <c r="AA9" s="99">
        <f>IF(YEAR(AA7)=Formulaire!$B$4,DAY(AA7),"")</f>
        <v>24</v>
      </c>
      <c r="AB9" s="99">
        <f>IF(YEAR(AB7)=Formulaire!$B$4,DAY(AB7),"")</f>
        <v>25</v>
      </c>
      <c r="AC9" s="99">
        <f>IF(YEAR(AC7)=Formulaire!$B$4,DAY(AC7),"")</f>
        <v>26</v>
      </c>
      <c r="AD9" s="99">
        <f>IF(YEAR(AD7)=Formulaire!$B$4,DAY(AD7),"")</f>
        <v>27</v>
      </c>
      <c r="AE9" s="99">
        <f>IF(YEAR(AE7)=Formulaire!$B$4,DAY(AE7),"")</f>
        <v>28</v>
      </c>
      <c r="AF9" s="99">
        <f>IF(YEAR(AF7)=Formulaire!$B$4,DAY(AF7),"")</f>
        <v>29</v>
      </c>
      <c r="AG9" s="99">
        <f>IF(YEAR(AG7)=Formulaire!$B$4,DAY(AG7),"")</f>
        <v>30</v>
      </c>
      <c r="AH9" s="100">
        <f>IF(YEAR(AH7)=Formulaire!$B$4,DAY(AH7),"")</f>
        <v>31</v>
      </c>
      <c r="AP9" s="101"/>
    </row>
    <row r="10" spans="1:42" x14ac:dyDescent="0.2">
      <c r="A10" s="221"/>
      <c r="B10" s="189"/>
      <c r="C10" s="189"/>
      <c r="D10" s="102" t="str">
        <f>IF(D9="","",IF(WEEKDAY(D7,2)=1,"L",IF(WEEKDAY(D7,2)=2,"M",IF(WEEKDAY(D7,2)=3,"M",IF(WEEKDAY(D7,2)=4,"J",IF(WEEKDAY(D7,2)=5,"V",IF(WEEKDAY(D7,2)=6,"S","D")))))))</f>
        <v>M</v>
      </c>
      <c r="E10" s="102" t="str">
        <f t="shared" ref="E10:AH10" si="1">IF(E9="","",IF(WEEKDAY(E7,2)=1,"L",IF(WEEKDAY(E7,2)=2,"M",IF(WEEKDAY(E7,2)=3,"M",IF(WEEKDAY(E7,2)=4,"J",IF(WEEKDAY(E7,2)=5,"V",IF(WEEKDAY(E7,2)=6,"S","D")))))))</f>
        <v>J</v>
      </c>
      <c r="F10" s="102" t="str">
        <f t="shared" si="1"/>
        <v>V</v>
      </c>
      <c r="G10" s="102" t="str">
        <f t="shared" si="1"/>
        <v>S</v>
      </c>
      <c r="H10" s="102" t="str">
        <f t="shared" si="1"/>
        <v>D</v>
      </c>
      <c r="I10" s="102" t="str">
        <f t="shared" si="1"/>
        <v>L</v>
      </c>
      <c r="J10" s="102" t="str">
        <f t="shared" si="1"/>
        <v>M</v>
      </c>
      <c r="K10" s="102" t="str">
        <f t="shared" si="1"/>
        <v>M</v>
      </c>
      <c r="L10" s="102" t="str">
        <f t="shared" si="1"/>
        <v>J</v>
      </c>
      <c r="M10" s="102" t="str">
        <f t="shared" si="1"/>
        <v>V</v>
      </c>
      <c r="N10" s="102" t="str">
        <f t="shared" si="1"/>
        <v>S</v>
      </c>
      <c r="O10" s="102" t="str">
        <f t="shared" si="1"/>
        <v>D</v>
      </c>
      <c r="P10" s="102" t="str">
        <f t="shared" si="1"/>
        <v>L</v>
      </c>
      <c r="Q10" s="102" t="str">
        <f t="shared" si="1"/>
        <v>M</v>
      </c>
      <c r="R10" s="102" t="str">
        <f t="shared" si="1"/>
        <v>M</v>
      </c>
      <c r="S10" s="102" t="str">
        <f t="shared" si="1"/>
        <v>J</v>
      </c>
      <c r="T10" s="102" t="str">
        <f t="shared" si="1"/>
        <v>V</v>
      </c>
      <c r="U10" s="102" t="str">
        <f t="shared" si="1"/>
        <v>S</v>
      </c>
      <c r="V10" s="102" t="str">
        <f t="shared" si="1"/>
        <v>D</v>
      </c>
      <c r="W10" s="102" t="str">
        <f t="shared" si="1"/>
        <v>L</v>
      </c>
      <c r="X10" s="102" t="str">
        <f t="shared" si="1"/>
        <v>M</v>
      </c>
      <c r="Y10" s="102" t="str">
        <f t="shared" si="1"/>
        <v>M</v>
      </c>
      <c r="Z10" s="102" t="str">
        <f t="shared" si="1"/>
        <v>J</v>
      </c>
      <c r="AA10" s="102" t="str">
        <f t="shared" si="1"/>
        <v>V</v>
      </c>
      <c r="AB10" s="102" t="str">
        <f t="shared" si="1"/>
        <v>S</v>
      </c>
      <c r="AC10" s="102" t="str">
        <f t="shared" si="1"/>
        <v>D</v>
      </c>
      <c r="AD10" s="102" t="str">
        <f t="shared" si="1"/>
        <v>L</v>
      </c>
      <c r="AE10" s="102" t="str">
        <f t="shared" si="1"/>
        <v>M</v>
      </c>
      <c r="AF10" s="102" t="str">
        <f t="shared" si="1"/>
        <v>M</v>
      </c>
      <c r="AG10" s="102" t="str">
        <f t="shared" si="1"/>
        <v>J</v>
      </c>
      <c r="AH10" s="103" t="str">
        <f t="shared" si="1"/>
        <v>V</v>
      </c>
    </row>
    <row r="11" spans="1:42" x14ac:dyDescent="0.2">
      <c r="A11" s="222" t="s">
        <v>62</v>
      </c>
      <c r="B11" s="104"/>
      <c r="C11" s="104"/>
      <c r="D11" s="104" t="s">
        <v>62</v>
      </c>
      <c r="E11" s="104"/>
      <c r="F11" s="104"/>
      <c r="G11" s="104"/>
      <c r="H11" s="104"/>
      <c r="I11" s="104"/>
      <c r="J11" s="104"/>
      <c r="K11" s="104"/>
      <c r="L11" s="104"/>
      <c r="M11" s="104"/>
      <c r="N11" s="104"/>
      <c r="O11" s="104"/>
      <c r="P11" s="104"/>
      <c r="Q11" s="104"/>
      <c r="R11" s="104"/>
      <c r="S11" s="104"/>
      <c r="T11" s="104"/>
      <c r="U11" s="104"/>
      <c r="V11" s="104"/>
      <c r="W11" s="104"/>
      <c r="X11" s="104"/>
      <c r="Y11" s="104"/>
      <c r="Z11" s="104"/>
      <c r="AA11" s="104"/>
      <c r="AB11" s="104"/>
      <c r="AC11" s="104"/>
      <c r="AD11" s="104"/>
      <c r="AE11" s="104"/>
      <c r="AF11" s="104"/>
      <c r="AG11" s="104"/>
      <c r="AH11" s="105" t="s">
        <v>62</v>
      </c>
    </row>
    <row r="12" spans="1:42" ht="14.1" customHeight="1" x14ac:dyDescent="0.2">
      <c r="A12" s="240" t="s">
        <v>83</v>
      </c>
      <c r="B12" s="191" t="str">
        <f t="shared" ref="B12:B41" si="2">Equipe</f>
        <v>A</v>
      </c>
      <c r="C12" s="191" t="s">
        <v>94</v>
      </c>
      <c r="D12" s="106"/>
      <c r="E12" s="106"/>
      <c r="F12" s="106"/>
      <c r="G12" s="106"/>
      <c r="H12" s="106"/>
      <c r="I12" s="106"/>
      <c r="J12" s="106"/>
      <c r="K12" s="106"/>
      <c r="L12" s="106"/>
      <c r="M12" s="106"/>
      <c r="N12" s="106"/>
      <c r="O12" s="106"/>
      <c r="P12" s="106"/>
      <c r="Q12" s="106"/>
      <c r="R12" s="106"/>
      <c r="S12" s="106"/>
      <c r="T12" s="106"/>
      <c r="U12" s="106"/>
      <c r="V12" s="106"/>
      <c r="W12" s="106"/>
      <c r="X12" s="106"/>
      <c r="Y12" s="106"/>
      <c r="Z12" s="106"/>
      <c r="AA12" s="106"/>
      <c r="AB12" s="106"/>
      <c r="AC12" s="106"/>
      <c r="AD12" s="106"/>
      <c r="AE12" s="106"/>
      <c r="AF12" s="106"/>
      <c r="AG12" s="106"/>
      <c r="AH12" s="108"/>
    </row>
    <row r="13" spans="1:42" ht="14.1" customHeight="1" x14ac:dyDescent="0.2">
      <c r="A13" s="240" t="s">
        <v>82</v>
      </c>
      <c r="B13" s="191" t="str">
        <f t="shared" si="2"/>
        <v>A</v>
      </c>
      <c r="C13" s="191" t="s">
        <v>96</v>
      </c>
      <c r="D13" s="106"/>
      <c r="E13" s="106"/>
      <c r="F13" s="106"/>
      <c r="G13" s="106"/>
      <c r="H13" s="106"/>
      <c r="I13" s="106"/>
      <c r="J13" s="106"/>
      <c r="K13" s="106"/>
      <c r="L13" s="106"/>
      <c r="M13" s="106"/>
      <c r="N13" s="106"/>
      <c r="O13" s="106"/>
      <c r="P13" s="106"/>
      <c r="Q13" s="106"/>
      <c r="R13" s="106"/>
      <c r="S13" s="106"/>
      <c r="T13" s="106" t="s">
        <v>4</v>
      </c>
      <c r="U13" s="106" t="s">
        <v>4</v>
      </c>
      <c r="V13" s="106" t="s">
        <v>4</v>
      </c>
      <c r="W13" s="106" t="s">
        <v>4</v>
      </c>
      <c r="X13" s="106" t="s">
        <v>4</v>
      </c>
      <c r="Y13" s="106"/>
      <c r="Z13" s="106"/>
      <c r="AA13" s="106"/>
      <c r="AB13" s="106"/>
      <c r="AC13" s="106"/>
      <c r="AD13" s="106"/>
      <c r="AE13" s="106"/>
      <c r="AF13" s="106"/>
      <c r="AG13" s="106"/>
      <c r="AH13" s="108"/>
    </row>
    <row r="14" spans="1:42" ht="14.1" customHeight="1" x14ac:dyDescent="0.2">
      <c r="A14" s="240" t="s">
        <v>81</v>
      </c>
      <c r="B14" s="191" t="str">
        <f t="shared" si="2"/>
        <v>A</v>
      </c>
      <c r="C14" s="191" t="s">
        <v>97</v>
      </c>
      <c r="D14" s="106"/>
      <c r="E14" s="106"/>
      <c r="F14" s="106"/>
      <c r="G14" s="106"/>
      <c r="H14" s="106"/>
      <c r="I14" s="106"/>
      <c r="J14" s="106"/>
      <c r="K14" s="106"/>
      <c r="L14" s="106"/>
      <c r="M14" s="106"/>
      <c r="N14" s="106"/>
      <c r="O14" s="106"/>
      <c r="P14" s="106"/>
      <c r="Q14" s="106"/>
      <c r="R14" s="106"/>
      <c r="S14" s="106"/>
      <c r="T14" s="106"/>
      <c r="U14" s="106"/>
      <c r="V14" s="106"/>
      <c r="W14" s="106"/>
      <c r="X14" s="106"/>
      <c r="Y14" s="106"/>
      <c r="Z14" s="106"/>
      <c r="AA14" s="106"/>
      <c r="AB14" s="106"/>
      <c r="AC14" s="106"/>
      <c r="AD14" s="106"/>
      <c r="AE14" s="106"/>
      <c r="AF14" s="106"/>
      <c r="AG14" s="106"/>
      <c r="AH14" s="108"/>
    </row>
    <row r="15" spans="1:42" ht="14.1" customHeight="1" x14ac:dyDescent="0.2">
      <c r="A15" s="240" t="s">
        <v>80</v>
      </c>
      <c r="B15" s="191" t="str">
        <f t="shared" si="2"/>
        <v>A</v>
      </c>
      <c r="C15" s="191" t="s">
        <v>97</v>
      </c>
      <c r="D15" s="106"/>
      <c r="E15" s="106"/>
      <c r="F15" s="106"/>
      <c r="G15" s="106"/>
      <c r="H15" s="106"/>
      <c r="I15" s="106"/>
      <c r="J15" s="106"/>
      <c r="K15" s="106"/>
      <c r="L15" s="106"/>
      <c r="M15" s="106"/>
      <c r="N15" s="106"/>
      <c r="O15" s="106"/>
      <c r="P15" s="106"/>
      <c r="Q15" s="106"/>
      <c r="R15" s="106"/>
      <c r="S15" s="106"/>
      <c r="T15" s="106"/>
      <c r="U15" s="106"/>
      <c r="V15" s="106"/>
      <c r="W15" s="106"/>
      <c r="X15" s="106"/>
      <c r="Y15" s="106"/>
      <c r="Z15" s="106"/>
      <c r="AA15" s="106"/>
      <c r="AB15" s="106"/>
      <c r="AC15" s="106"/>
      <c r="AD15" s="106"/>
      <c r="AE15" s="106"/>
      <c r="AF15" s="106"/>
      <c r="AG15" s="106"/>
      <c r="AH15" s="108"/>
    </row>
    <row r="16" spans="1:42" ht="14.1" customHeight="1" x14ac:dyDescent="0.2">
      <c r="A16" s="240" t="s">
        <v>79</v>
      </c>
      <c r="B16" s="191" t="str">
        <f t="shared" si="2"/>
        <v>A</v>
      </c>
      <c r="C16" s="191" t="s">
        <v>97</v>
      </c>
      <c r="D16" s="106"/>
      <c r="E16" s="106"/>
      <c r="F16" s="106"/>
      <c r="G16" s="106"/>
      <c r="H16" s="106"/>
      <c r="I16" s="106"/>
      <c r="J16" s="106"/>
      <c r="K16" s="106"/>
      <c r="L16" s="106"/>
      <c r="M16" s="106"/>
      <c r="N16" s="106"/>
      <c r="O16" s="106"/>
      <c r="P16" s="106"/>
      <c r="Q16" s="106"/>
      <c r="R16" s="106"/>
      <c r="S16" s="106"/>
      <c r="T16" s="106"/>
      <c r="U16" s="106"/>
      <c r="V16" s="106"/>
      <c r="W16" s="106"/>
      <c r="X16" s="106"/>
      <c r="Y16" s="106"/>
      <c r="Z16" s="106"/>
      <c r="AA16" s="106"/>
      <c r="AB16" s="106"/>
      <c r="AC16" s="106"/>
      <c r="AD16" s="106"/>
      <c r="AE16" s="106"/>
      <c r="AF16" s="106"/>
      <c r="AG16" s="106"/>
      <c r="AH16" s="108"/>
    </row>
    <row r="17" spans="1:34" ht="14.1" customHeight="1" x14ac:dyDescent="0.2">
      <c r="A17" s="240" t="s">
        <v>78</v>
      </c>
      <c r="B17" s="191" t="str">
        <f t="shared" si="2"/>
        <v>A</v>
      </c>
      <c r="C17" s="191" t="s">
        <v>97</v>
      </c>
      <c r="D17" s="106"/>
      <c r="E17" s="106"/>
      <c r="F17" s="106"/>
      <c r="G17" s="106"/>
      <c r="H17" s="106"/>
      <c r="I17" s="106"/>
      <c r="J17" s="106"/>
      <c r="K17" s="106"/>
      <c r="L17" s="106"/>
      <c r="M17" s="106"/>
      <c r="N17" s="106"/>
      <c r="O17" s="106"/>
      <c r="P17" s="106"/>
      <c r="Q17" s="106"/>
      <c r="R17" s="106"/>
      <c r="S17" s="106"/>
      <c r="T17" s="106"/>
      <c r="U17" s="106"/>
      <c r="V17" s="106"/>
      <c r="W17" s="106"/>
      <c r="X17" s="106"/>
      <c r="Y17" s="106"/>
      <c r="Z17" s="106"/>
      <c r="AA17" s="106"/>
      <c r="AB17" s="106"/>
      <c r="AC17" s="106"/>
      <c r="AD17" s="106"/>
      <c r="AE17" s="106"/>
      <c r="AF17" s="106"/>
      <c r="AG17" s="106"/>
      <c r="AH17" s="108"/>
    </row>
    <row r="18" spans="1:34" ht="14.1" customHeight="1" x14ac:dyDescent="0.2">
      <c r="A18" s="240" t="s">
        <v>77</v>
      </c>
      <c r="B18" s="191" t="str">
        <f t="shared" si="2"/>
        <v>A</v>
      </c>
      <c r="C18" s="191" t="s">
        <v>97</v>
      </c>
      <c r="D18" s="106"/>
      <c r="E18" s="106"/>
      <c r="F18" s="106"/>
      <c r="G18" s="106"/>
      <c r="H18" s="106"/>
      <c r="I18" s="106"/>
      <c r="J18" s="106"/>
      <c r="K18" s="106"/>
      <c r="L18" s="106"/>
      <c r="M18" s="106"/>
      <c r="N18" s="106"/>
      <c r="O18" s="106"/>
      <c r="P18" s="106"/>
      <c r="Q18" s="106"/>
      <c r="R18" s="106"/>
      <c r="S18" s="106"/>
      <c r="T18" s="106"/>
      <c r="U18" s="106"/>
      <c r="V18" s="106"/>
      <c r="W18" s="106"/>
      <c r="X18" s="106"/>
      <c r="Y18" s="106"/>
      <c r="Z18" s="106"/>
      <c r="AA18" s="106"/>
      <c r="AB18" s="106"/>
      <c r="AC18" s="106"/>
      <c r="AD18" s="106"/>
      <c r="AE18" s="106"/>
      <c r="AF18" s="106"/>
      <c r="AG18" s="106"/>
      <c r="AH18" s="108"/>
    </row>
    <row r="19" spans="1:34" ht="14.1" customHeight="1" x14ac:dyDescent="0.2">
      <c r="A19" s="240" t="s">
        <v>76</v>
      </c>
      <c r="B19" s="191" t="str">
        <f t="shared" si="2"/>
        <v>A</v>
      </c>
      <c r="C19" s="191" t="s">
        <v>94</v>
      </c>
      <c r="D19" s="106"/>
      <c r="E19" s="106"/>
      <c r="F19" s="106"/>
      <c r="G19" s="106"/>
      <c r="H19" s="106"/>
      <c r="I19" s="106"/>
      <c r="J19" s="106"/>
      <c r="K19" s="106"/>
      <c r="L19" s="106"/>
      <c r="M19" s="106"/>
      <c r="N19" s="106"/>
      <c r="O19" s="106"/>
      <c r="P19" s="106"/>
      <c r="Q19" s="106"/>
      <c r="R19" s="106"/>
      <c r="S19" s="106"/>
      <c r="T19" s="106"/>
      <c r="U19" s="106"/>
      <c r="V19" s="106"/>
      <c r="W19" s="106"/>
      <c r="X19" s="106"/>
      <c r="Y19" s="106"/>
      <c r="Z19" s="106"/>
      <c r="AA19" s="106"/>
      <c r="AB19" s="106"/>
      <c r="AC19" s="106"/>
      <c r="AD19" s="106"/>
      <c r="AE19" s="106"/>
      <c r="AF19" s="106"/>
      <c r="AG19" s="106"/>
      <c r="AH19" s="108"/>
    </row>
    <row r="20" spans="1:34" ht="14.1" customHeight="1" x14ac:dyDescent="0.2">
      <c r="A20" s="240" t="s">
        <v>75</v>
      </c>
      <c r="B20" s="191" t="str">
        <f t="shared" si="2"/>
        <v>A</v>
      </c>
      <c r="C20" s="191" t="s">
        <v>94</v>
      </c>
      <c r="D20" s="106"/>
      <c r="E20" s="106"/>
      <c r="F20" s="106"/>
      <c r="G20" s="106"/>
      <c r="H20" s="106"/>
      <c r="I20" s="106"/>
      <c r="J20" s="106"/>
      <c r="K20" s="106"/>
      <c r="L20" s="106"/>
      <c r="M20" s="106"/>
      <c r="N20" s="106"/>
      <c r="O20" s="106"/>
      <c r="P20" s="106"/>
      <c r="Q20" s="106"/>
      <c r="R20" s="106"/>
      <c r="S20" s="106"/>
      <c r="T20" s="106"/>
      <c r="U20" s="106"/>
      <c r="V20" s="106"/>
      <c r="W20" s="106"/>
      <c r="X20" s="106"/>
      <c r="Y20" s="106"/>
      <c r="Z20" s="106"/>
      <c r="AA20" s="106"/>
      <c r="AB20" s="106"/>
      <c r="AC20" s="106"/>
      <c r="AD20" s="106"/>
      <c r="AE20" s="106"/>
      <c r="AF20" s="106"/>
      <c r="AG20" s="106"/>
      <c r="AH20" s="108"/>
    </row>
    <row r="21" spans="1:34" ht="14.1" customHeight="1" x14ac:dyDescent="0.2">
      <c r="A21" s="240" t="s">
        <v>74</v>
      </c>
      <c r="B21" s="191" t="str">
        <f t="shared" si="2"/>
        <v>A</v>
      </c>
      <c r="C21" s="191" t="s">
        <v>96</v>
      </c>
      <c r="D21" s="106"/>
      <c r="E21" s="106"/>
      <c r="F21" s="106"/>
      <c r="G21" s="106"/>
      <c r="H21" s="106"/>
      <c r="I21" s="106"/>
      <c r="J21" s="106"/>
      <c r="K21" s="106"/>
      <c r="L21" s="106"/>
      <c r="M21" s="106"/>
      <c r="N21" s="106"/>
      <c r="O21" s="106"/>
      <c r="P21" s="106"/>
      <c r="Q21" s="106"/>
      <c r="R21" s="106"/>
      <c r="S21" s="106"/>
      <c r="T21" s="106"/>
      <c r="U21" s="106"/>
      <c r="V21" s="106"/>
      <c r="W21" s="106"/>
      <c r="X21" s="106"/>
      <c r="Y21" s="106"/>
      <c r="Z21" s="106"/>
      <c r="AA21" s="106"/>
      <c r="AB21" s="106"/>
      <c r="AC21" s="106"/>
      <c r="AD21" s="106"/>
      <c r="AE21" s="106"/>
      <c r="AF21" s="106"/>
      <c r="AG21" s="106"/>
      <c r="AH21" s="108"/>
    </row>
    <row r="22" spans="1:34" ht="14.1" customHeight="1" x14ac:dyDescent="0.2">
      <c r="A22" s="240" t="s">
        <v>73</v>
      </c>
      <c r="B22" s="191" t="str">
        <f t="shared" si="2"/>
        <v>A</v>
      </c>
      <c r="C22" s="191" t="s">
        <v>94</v>
      </c>
      <c r="D22" s="106"/>
      <c r="E22" s="106"/>
      <c r="F22" s="106"/>
      <c r="G22" s="106"/>
      <c r="H22" s="106"/>
      <c r="I22" s="106"/>
      <c r="J22" s="106"/>
      <c r="K22" s="106"/>
      <c r="L22" s="106"/>
      <c r="M22" s="106"/>
      <c r="N22" s="106"/>
      <c r="O22" s="106"/>
      <c r="P22" s="106"/>
      <c r="Q22" s="106"/>
      <c r="R22" s="106"/>
      <c r="S22" s="106"/>
      <c r="T22" s="106"/>
      <c r="U22" s="106"/>
      <c r="V22" s="106"/>
      <c r="W22" s="106"/>
      <c r="X22" s="106"/>
      <c r="Y22" s="106"/>
      <c r="Z22" s="106"/>
      <c r="AA22" s="106"/>
      <c r="AB22" s="106"/>
      <c r="AC22" s="106"/>
      <c r="AD22" s="106"/>
      <c r="AE22" s="106"/>
      <c r="AF22" s="106"/>
      <c r="AG22" s="106"/>
      <c r="AH22" s="108"/>
    </row>
    <row r="23" spans="1:34" ht="14.1" customHeight="1" x14ac:dyDescent="0.2">
      <c r="A23" s="240" t="s">
        <v>72</v>
      </c>
      <c r="B23" s="191" t="str">
        <f t="shared" si="2"/>
        <v>A</v>
      </c>
      <c r="C23" s="191" t="s">
        <v>96</v>
      </c>
      <c r="D23" s="106"/>
      <c r="E23" s="106"/>
      <c r="F23" s="106"/>
      <c r="G23" s="106"/>
      <c r="H23" s="106"/>
      <c r="I23" s="106"/>
      <c r="J23" s="106"/>
      <c r="K23" s="106"/>
      <c r="L23" s="106"/>
      <c r="M23" s="106"/>
      <c r="N23" s="106"/>
      <c r="O23" s="106"/>
      <c r="P23" s="106"/>
      <c r="Q23" s="106"/>
      <c r="R23" s="106"/>
      <c r="S23" s="106"/>
      <c r="T23" s="106"/>
      <c r="U23" s="106"/>
      <c r="V23" s="106"/>
      <c r="W23" s="106"/>
      <c r="X23" s="106"/>
      <c r="Y23" s="106"/>
      <c r="Z23" s="106"/>
      <c r="AA23" s="106"/>
      <c r="AB23" s="106"/>
      <c r="AC23" s="106"/>
      <c r="AD23" s="106"/>
      <c r="AE23" s="106"/>
      <c r="AF23" s="106"/>
      <c r="AG23" s="106"/>
      <c r="AH23" s="108"/>
    </row>
    <row r="24" spans="1:34" ht="14.1" customHeight="1" x14ac:dyDescent="0.2">
      <c r="A24" s="240" t="s">
        <v>71</v>
      </c>
      <c r="B24" s="191" t="str">
        <f t="shared" si="2"/>
        <v>A</v>
      </c>
      <c r="C24" s="191" t="s">
        <v>94</v>
      </c>
      <c r="D24" s="106"/>
      <c r="E24" s="106"/>
      <c r="F24" s="106"/>
      <c r="G24" s="106"/>
      <c r="H24" s="106"/>
      <c r="I24" s="106"/>
      <c r="J24" s="106"/>
      <c r="K24" s="106"/>
      <c r="L24" s="106"/>
      <c r="M24" s="106"/>
      <c r="N24" s="106"/>
      <c r="O24" s="106"/>
      <c r="P24" s="106"/>
      <c r="Q24" s="106"/>
      <c r="R24" s="106"/>
      <c r="S24" s="106"/>
      <c r="T24" s="106"/>
      <c r="U24" s="106"/>
      <c r="V24" s="106"/>
      <c r="W24" s="106"/>
      <c r="X24" s="106"/>
      <c r="Y24" s="106"/>
      <c r="Z24" s="106"/>
      <c r="AA24" s="106"/>
      <c r="AB24" s="106"/>
      <c r="AC24" s="106"/>
      <c r="AD24" s="106"/>
      <c r="AE24" s="106"/>
      <c r="AF24" s="106"/>
      <c r="AG24" s="106"/>
      <c r="AH24" s="108"/>
    </row>
    <row r="25" spans="1:34" ht="14.1" customHeight="1" x14ac:dyDescent="0.2">
      <c r="A25" s="240" t="s">
        <v>70</v>
      </c>
      <c r="B25" s="191" t="str">
        <f t="shared" si="2"/>
        <v>A</v>
      </c>
      <c r="C25" s="191" t="s">
        <v>96</v>
      </c>
      <c r="D25" s="106"/>
      <c r="E25" s="106"/>
      <c r="F25" s="106"/>
      <c r="G25" s="106"/>
      <c r="H25" s="106"/>
      <c r="I25" s="106"/>
      <c r="J25" s="106"/>
      <c r="K25" s="106"/>
      <c r="L25" s="106"/>
      <c r="M25" s="106"/>
      <c r="N25" s="106"/>
      <c r="O25" s="106"/>
      <c r="P25" s="106"/>
      <c r="Q25" s="106"/>
      <c r="R25" s="106"/>
      <c r="S25" s="106"/>
      <c r="T25" s="106"/>
      <c r="U25" s="106"/>
      <c r="V25" s="106"/>
      <c r="W25" s="106"/>
      <c r="X25" s="106"/>
      <c r="Y25" s="106"/>
      <c r="Z25" s="106"/>
      <c r="AA25" s="106"/>
      <c r="AB25" s="106"/>
      <c r="AC25" s="106"/>
      <c r="AD25" s="106"/>
      <c r="AE25" s="106"/>
      <c r="AF25" s="106"/>
      <c r="AG25" s="106"/>
      <c r="AH25" s="108"/>
    </row>
    <row r="26" spans="1:34" ht="14.1" customHeight="1" x14ac:dyDescent="0.2">
      <c r="A26" s="240" t="s">
        <v>69</v>
      </c>
      <c r="B26" s="191" t="str">
        <f t="shared" si="2"/>
        <v>A</v>
      </c>
      <c r="C26" s="191" t="s">
        <v>96</v>
      </c>
      <c r="D26" s="106"/>
      <c r="E26" s="106"/>
      <c r="F26" s="106"/>
      <c r="G26" s="106"/>
      <c r="H26" s="106"/>
      <c r="I26" s="106"/>
      <c r="J26" s="106"/>
      <c r="K26" s="106"/>
      <c r="L26" s="106"/>
      <c r="M26" s="106"/>
      <c r="N26" s="106"/>
      <c r="O26" s="106"/>
      <c r="P26" s="106"/>
      <c r="Q26" s="106"/>
      <c r="R26" s="106"/>
      <c r="S26" s="106"/>
      <c r="T26" s="106"/>
      <c r="U26" s="106"/>
      <c r="V26" s="106"/>
      <c r="W26" s="106"/>
      <c r="X26" s="106"/>
      <c r="Y26" s="106"/>
      <c r="Z26" s="106"/>
      <c r="AA26" s="106"/>
      <c r="AB26" s="106"/>
      <c r="AC26" s="106"/>
      <c r="AD26" s="106"/>
      <c r="AE26" s="106"/>
      <c r="AF26" s="106"/>
      <c r="AG26" s="106"/>
      <c r="AH26" s="108"/>
    </row>
    <row r="27" spans="1:34" ht="14.1" customHeight="1" x14ac:dyDescent="0.2">
      <c r="A27" s="240" t="s">
        <v>68</v>
      </c>
      <c r="B27" s="191" t="str">
        <f t="shared" si="2"/>
        <v>A</v>
      </c>
      <c r="C27" s="191"/>
      <c r="D27" s="106"/>
      <c r="E27" s="106"/>
      <c r="F27" s="106"/>
      <c r="G27" s="106"/>
      <c r="H27" s="106"/>
      <c r="I27" s="106"/>
      <c r="J27" s="106"/>
      <c r="K27" s="106"/>
      <c r="L27" s="106"/>
      <c r="M27" s="106"/>
      <c r="N27" s="106"/>
      <c r="O27" s="106"/>
      <c r="P27" s="106"/>
      <c r="Q27" s="106"/>
      <c r="R27" s="106"/>
      <c r="S27" s="106"/>
      <c r="T27" s="106"/>
      <c r="U27" s="106"/>
      <c r="V27" s="106"/>
      <c r="W27" s="106"/>
      <c r="X27" s="106"/>
      <c r="Y27" s="106"/>
      <c r="Z27" s="106"/>
      <c r="AA27" s="106"/>
      <c r="AB27" s="106"/>
      <c r="AC27" s="106"/>
      <c r="AD27" s="106"/>
      <c r="AE27" s="106"/>
      <c r="AF27" s="106"/>
      <c r="AG27" s="106"/>
      <c r="AH27" s="108"/>
    </row>
    <row r="28" spans="1:34" ht="14.1" customHeight="1" x14ac:dyDescent="0.2">
      <c r="A28" s="240" t="s">
        <v>67</v>
      </c>
      <c r="B28" s="191" t="str">
        <f t="shared" si="2"/>
        <v>A</v>
      </c>
      <c r="C28" s="191"/>
      <c r="D28" s="106"/>
      <c r="E28" s="106"/>
      <c r="F28" s="106" t="s">
        <v>4</v>
      </c>
      <c r="G28" s="106" t="s">
        <v>4</v>
      </c>
      <c r="H28" s="106" t="s">
        <v>4</v>
      </c>
      <c r="I28" s="106" t="s">
        <v>4</v>
      </c>
      <c r="J28" s="106" t="s">
        <v>4</v>
      </c>
      <c r="K28" s="106"/>
      <c r="L28" s="106"/>
      <c r="M28" s="106" t="s">
        <v>4</v>
      </c>
      <c r="N28" s="106"/>
      <c r="O28" s="106"/>
      <c r="P28" s="106"/>
      <c r="Q28" s="106"/>
      <c r="R28" s="106"/>
      <c r="S28" s="106"/>
      <c r="T28" s="106"/>
      <c r="U28" s="106"/>
      <c r="V28" s="106"/>
      <c r="W28" s="106"/>
      <c r="X28" s="106"/>
      <c r="Y28" s="106"/>
      <c r="Z28" s="106"/>
      <c r="AA28" s="106"/>
      <c r="AB28" s="106"/>
      <c r="AC28" s="106"/>
      <c r="AD28" s="106"/>
      <c r="AE28" s="106"/>
      <c r="AF28" s="106"/>
      <c r="AG28" s="106"/>
      <c r="AH28" s="108"/>
    </row>
    <row r="29" spans="1:34" ht="14.1" customHeight="1" x14ac:dyDescent="0.2">
      <c r="A29" s="240" t="s">
        <v>66</v>
      </c>
      <c r="B29" s="191" t="str">
        <f t="shared" si="2"/>
        <v>A</v>
      </c>
      <c r="C29" s="191"/>
      <c r="D29" s="106"/>
      <c r="E29" s="106"/>
      <c r="F29" s="106"/>
      <c r="G29" s="106"/>
      <c r="H29" s="106"/>
      <c r="I29" s="106"/>
      <c r="J29" s="106"/>
      <c r="K29" s="106"/>
      <c r="L29" s="106"/>
      <c r="M29" s="106"/>
      <c r="N29" s="106"/>
      <c r="O29" s="106"/>
      <c r="P29" s="106"/>
      <c r="Q29" s="106"/>
      <c r="R29" s="106"/>
      <c r="S29" s="106"/>
      <c r="T29" s="106"/>
      <c r="U29" s="106"/>
      <c r="V29" s="106"/>
      <c r="W29" s="106"/>
      <c r="X29" s="106"/>
      <c r="Y29" s="106"/>
      <c r="Z29" s="106"/>
      <c r="AA29" s="106"/>
      <c r="AB29" s="106"/>
      <c r="AC29" s="106"/>
      <c r="AD29" s="106"/>
      <c r="AE29" s="106"/>
      <c r="AF29" s="106"/>
      <c r="AG29" s="106"/>
      <c r="AH29" s="108"/>
    </row>
    <row r="30" spans="1:34" ht="14.1" customHeight="1" x14ac:dyDescent="0.2">
      <c r="A30" s="240" t="s">
        <v>65</v>
      </c>
      <c r="B30" s="191" t="str">
        <f t="shared" si="2"/>
        <v>A</v>
      </c>
      <c r="C30" s="191"/>
      <c r="D30" s="106"/>
      <c r="E30" s="106"/>
      <c r="F30" s="106"/>
      <c r="G30" s="106"/>
      <c r="H30" s="106"/>
      <c r="I30" s="106"/>
      <c r="J30" s="106"/>
      <c r="K30" s="106"/>
      <c r="L30" s="106"/>
      <c r="M30" s="106"/>
      <c r="N30" s="106"/>
      <c r="O30" s="106"/>
      <c r="P30" s="106"/>
      <c r="Q30" s="106"/>
      <c r="R30" s="106"/>
      <c r="S30" s="106"/>
      <c r="T30" s="106"/>
      <c r="U30" s="106"/>
      <c r="V30" s="106"/>
      <c r="W30" s="106"/>
      <c r="X30" s="106"/>
      <c r="Y30" s="106"/>
      <c r="Z30" s="106"/>
      <c r="AA30" s="106"/>
      <c r="AB30" s="106"/>
      <c r="AC30" s="106"/>
      <c r="AD30" s="106"/>
      <c r="AE30" s="106"/>
      <c r="AF30" s="106"/>
      <c r="AG30" s="106"/>
      <c r="AH30" s="108"/>
    </row>
    <row r="31" spans="1:34" ht="14.1" customHeight="1" x14ac:dyDescent="0.2">
      <c r="A31" s="240" t="s">
        <v>64</v>
      </c>
      <c r="B31" s="191" t="str">
        <f t="shared" si="2"/>
        <v>A</v>
      </c>
      <c r="C31" s="191"/>
      <c r="D31" s="106"/>
      <c r="E31" s="106"/>
      <c r="F31" s="106"/>
      <c r="G31" s="106"/>
      <c r="H31" s="106"/>
      <c r="I31" s="106"/>
      <c r="J31" s="106"/>
      <c r="K31" s="106"/>
      <c r="L31" s="106"/>
      <c r="M31" s="106"/>
      <c r="N31" s="106"/>
      <c r="O31" s="106"/>
      <c r="P31" s="106"/>
      <c r="Q31" s="106"/>
      <c r="R31" s="106"/>
      <c r="S31" s="106"/>
      <c r="T31" s="106"/>
      <c r="U31" s="106"/>
      <c r="V31" s="106"/>
      <c r="W31" s="106"/>
      <c r="X31" s="106"/>
      <c r="Y31" s="106"/>
      <c r="Z31" s="106"/>
      <c r="AA31" s="106"/>
      <c r="AB31" s="106"/>
      <c r="AC31" s="106"/>
      <c r="AD31" s="106"/>
      <c r="AE31" s="106"/>
      <c r="AF31" s="106"/>
      <c r="AG31" s="106"/>
      <c r="AH31" s="108"/>
    </row>
    <row r="32" spans="1:34" ht="14.1" customHeight="1" x14ac:dyDescent="0.2">
      <c r="A32" s="240" t="s">
        <v>63</v>
      </c>
      <c r="B32" s="191" t="str">
        <f t="shared" si="2"/>
        <v>A</v>
      </c>
      <c r="C32" s="191"/>
      <c r="D32" s="106"/>
      <c r="E32" s="106"/>
      <c r="F32" s="106"/>
      <c r="G32" s="106"/>
      <c r="H32" s="106"/>
      <c r="I32" s="106"/>
      <c r="J32" s="106"/>
      <c r="K32" s="106"/>
      <c r="L32" s="106"/>
      <c r="M32" s="106"/>
      <c r="N32" s="106"/>
      <c r="O32" s="106"/>
      <c r="P32" s="106"/>
      <c r="Q32" s="106"/>
      <c r="R32" s="106"/>
      <c r="S32" s="106"/>
      <c r="T32" s="106"/>
      <c r="U32" s="106"/>
      <c r="V32" s="106"/>
      <c r="W32" s="106"/>
      <c r="X32" s="106"/>
      <c r="Y32" s="106"/>
      <c r="Z32" s="106"/>
      <c r="AA32" s="106"/>
      <c r="AB32" s="106"/>
      <c r="AC32" s="106"/>
      <c r="AD32" s="106"/>
      <c r="AE32" s="106"/>
      <c r="AF32" s="106"/>
      <c r="AG32" s="106"/>
      <c r="AH32" s="108"/>
    </row>
    <row r="33" spans="1:35" ht="14.1" customHeight="1" x14ac:dyDescent="0.2">
      <c r="A33" s="240"/>
      <c r="B33" s="191" t="str">
        <f t="shared" si="2"/>
        <v>A</v>
      </c>
      <c r="C33" s="191"/>
      <c r="D33" s="106"/>
      <c r="E33" s="106"/>
      <c r="F33" s="106"/>
      <c r="G33" s="106"/>
      <c r="H33" s="106"/>
      <c r="I33" s="106"/>
      <c r="J33" s="106"/>
      <c r="K33" s="106"/>
      <c r="L33" s="106"/>
      <c r="M33" s="106"/>
      <c r="N33" s="106"/>
      <c r="O33" s="106"/>
      <c r="P33" s="106"/>
      <c r="Q33" s="106"/>
      <c r="R33" s="106"/>
      <c r="S33" s="106"/>
      <c r="T33" s="106"/>
      <c r="U33" s="106"/>
      <c r="V33" s="106"/>
      <c r="W33" s="106"/>
      <c r="X33" s="106"/>
      <c r="Y33" s="106"/>
      <c r="Z33" s="106"/>
      <c r="AA33" s="106"/>
      <c r="AB33" s="106"/>
      <c r="AC33" s="106"/>
      <c r="AD33" s="106"/>
      <c r="AE33" s="106"/>
      <c r="AF33" s="106"/>
      <c r="AG33" s="106"/>
      <c r="AH33" s="108"/>
    </row>
    <row r="34" spans="1:35" ht="14.1" customHeight="1" x14ac:dyDescent="0.2">
      <c r="A34" s="240"/>
      <c r="B34" s="191" t="str">
        <f t="shared" si="2"/>
        <v>A</v>
      </c>
      <c r="C34" s="191"/>
      <c r="D34" s="106"/>
      <c r="E34" s="106"/>
      <c r="F34" s="106"/>
      <c r="G34" s="106"/>
      <c r="H34" s="106"/>
      <c r="I34" s="106"/>
      <c r="J34" s="106"/>
      <c r="K34" s="106"/>
      <c r="L34" s="106"/>
      <c r="M34" s="106"/>
      <c r="N34" s="106"/>
      <c r="O34" s="106"/>
      <c r="P34" s="106"/>
      <c r="Q34" s="106"/>
      <c r="R34" s="106"/>
      <c r="S34" s="106"/>
      <c r="T34" s="106"/>
      <c r="U34" s="106"/>
      <c r="V34" s="106"/>
      <c r="W34" s="106"/>
      <c r="X34" s="106"/>
      <c r="Y34" s="106"/>
      <c r="Z34" s="106"/>
      <c r="AA34" s="106"/>
      <c r="AB34" s="106"/>
      <c r="AC34" s="106"/>
      <c r="AD34" s="106"/>
      <c r="AE34" s="106"/>
      <c r="AF34" s="106"/>
      <c r="AG34" s="106"/>
      <c r="AH34" s="108"/>
    </row>
    <row r="35" spans="1:35" ht="14.1" customHeight="1" x14ac:dyDescent="0.2">
      <c r="A35" s="240"/>
      <c r="B35" s="191" t="str">
        <f t="shared" si="2"/>
        <v>A</v>
      </c>
      <c r="C35" s="191"/>
      <c r="D35" s="106"/>
      <c r="E35" s="106"/>
      <c r="F35" s="106"/>
      <c r="G35" s="106"/>
      <c r="H35" s="106"/>
      <c r="I35" s="106"/>
      <c r="J35" s="106"/>
      <c r="K35" s="106"/>
      <c r="L35" s="106"/>
      <c r="M35" s="106"/>
      <c r="N35" s="106"/>
      <c r="O35" s="106"/>
      <c r="P35" s="106"/>
      <c r="Q35" s="106"/>
      <c r="R35" s="106"/>
      <c r="S35" s="106"/>
      <c r="T35" s="106"/>
      <c r="U35" s="106"/>
      <c r="V35" s="106"/>
      <c r="W35" s="106"/>
      <c r="X35" s="106"/>
      <c r="Y35" s="106"/>
      <c r="Z35" s="106"/>
      <c r="AA35" s="106"/>
      <c r="AB35" s="106"/>
      <c r="AC35" s="106"/>
      <c r="AD35" s="106"/>
      <c r="AE35" s="106"/>
      <c r="AF35" s="106"/>
      <c r="AG35" s="106"/>
      <c r="AH35" s="108"/>
    </row>
    <row r="36" spans="1:35" ht="14.1" customHeight="1" x14ac:dyDescent="0.2">
      <c r="A36" s="240"/>
      <c r="B36" s="191" t="str">
        <f t="shared" si="2"/>
        <v>A</v>
      </c>
      <c r="C36" s="191"/>
      <c r="D36" s="106"/>
      <c r="E36" s="106"/>
      <c r="F36" s="106"/>
      <c r="G36" s="106"/>
      <c r="H36" s="106"/>
      <c r="I36" s="106"/>
      <c r="J36" s="106"/>
      <c r="K36" s="106"/>
      <c r="L36" s="106"/>
      <c r="M36" s="106"/>
      <c r="N36" s="106"/>
      <c r="O36" s="106"/>
      <c r="P36" s="106"/>
      <c r="Q36" s="106"/>
      <c r="R36" s="106"/>
      <c r="S36" s="106"/>
      <c r="T36" s="106"/>
      <c r="U36" s="106"/>
      <c r="V36" s="106"/>
      <c r="W36" s="106"/>
      <c r="X36" s="106"/>
      <c r="Y36" s="106"/>
      <c r="Z36" s="106"/>
      <c r="AA36" s="106"/>
      <c r="AB36" s="106"/>
      <c r="AC36" s="106"/>
      <c r="AD36" s="106"/>
      <c r="AE36" s="106"/>
      <c r="AF36" s="106"/>
      <c r="AG36" s="106"/>
      <c r="AH36" s="108"/>
    </row>
    <row r="37" spans="1:35" ht="14.1" customHeight="1" x14ac:dyDescent="0.2">
      <c r="A37" s="240"/>
      <c r="B37" s="191" t="str">
        <f t="shared" si="2"/>
        <v>A</v>
      </c>
      <c r="C37" s="191"/>
      <c r="D37" s="106"/>
      <c r="E37" s="106"/>
      <c r="F37" s="106"/>
      <c r="G37" s="106"/>
      <c r="H37" s="106"/>
      <c r="I37" s="106"/>
      <c r="J37" s="106"/>
      <c r="K37" s="106"/>
      <c r="L37" s="106"/>
      <c r="M37" s="106"/>
      <c r="N37" s="106"/>
      <c r="O37" s="106"/>
      <c r="P37" s="106"/>
      <c r="Q37" s="106"/>
      <c r="R37" s="106"/>
      <c r="S37" s="106"/>
      <c r="T37" s="106"/>
      <c r="U37" s="106"/>
      <c r="V37" s="106"/>
      <c r="W37" s="106"/>
      <c r="X37" s="106"/>
      <c r="Y37" s="106"/>
      <c r="Z37" s="106"/>
      <c r="AA37" s="106"/>
      <c r="AB37" s="106"/>
      <c r="AC37" s="106"/>
      <c r="AD37" s="106"/>
      <c r="AE37" s="106"/>
      <c r="AF37" s="106"/>
      <c r="AG37" s="106"/>
      <c r="AH37" s="108"/>
    </row>
    <row r="38" spans="1:35" ht="14.1" customHeight="1" x14ac:dyDescent="0.2">
      <c r="A38" s="240"/>
      <c r="B38" s="191" t="str">
        <f t="shared" si="2"/>
        <v>A</v>
      </c>
      <c r="C38" s="191"/>
      <c r="D38" s="106"/>
      <c r="E38" s="106"/>
      <c r="F38" s="106"/>
      <c r="G38" s="106"/>
      <c r="H38" s="106"/>
      <c r="I38" s="106"/>
      <c r="J38" s="106"/>
      <c r="K38" s="106"/>
      <c r="L38" s="106"/>
      <c r="M38" s="106"/>
      <c r="N38" s="106"/>
      <c r="O38" s="106"/>
      <c r="P38" s="106"/>
      <c r="Q38" s="106"/>
      <c r="R38" s="106"/>
      <c r="S38" s="106"/>
      <c r="T38" s="106"/>
      <c r="U38" s="106"/>
      <c r="V38" s="106"/>
      <c r="W38" s="106"/>
      <c r="X38" s="106"/>
      <c r="Y38" s="106"/>
      <c r="Z38" s="106"/>
      <c r="AA38" s="106"/>
      <c r="AB38" s="106"/>
      <c r="AC38" s="106"/>
      <c r="AD38" s="106"/>
      <c r="AE38" s="106"/>
      <c r="AF38" s="106"/>
      <c r="AG38" s="106"/>
      <c r="AH38" s="108"/>
    </row>
    <row r="39" spans="1:35" ht="14.1" customHeight="1" x14ac:dyDescent="0.2">
      <c r="A39" s="240"/>
      <c r="B39" s="191" t="str">
        <f t="shared" si="2"/>
        <v>A</v>
      </c>
      <c r="C39" s="191"/>
      <c r="D39" s="106"/>
      <c r="E39" s="106"/>
      <c r="F39" s="106"/>
      <c r="G39" s="106"/>
      <c r="H39" s="106"/>
      <c r="I39" s="106"/>
      <c r="J39" s="106"/>
      <c r="K39" s="106"/>
      <c r="L39" s="106"/>
      <c r="M39" s="106"/>
      <c r="N39" s="106"/>
      <c r="O39" s="106"/>
      <c r="P39" s="106"/>
      <c r="Q39" s="106"/>
      <c r="R39" s="106"/>
      <c r="S39" s="106"/>
      <c r="T39" s="106"/>
      <c r="U39" s="106"/>
      <c r="V39" s="106"/>
      <c r="W39" s="106"/>
      <c r="X39" s="106"/>
      <c r="Y39" s="106"/>
      <c r="Z39" s="106"/>
      <c r="AA39" s="106"/>
      <c r="AB39" s="106"/>
      <c r="AC39" s="106"/>
      <c r="AD39" s="106"/>
      <c r="AE39" s="106"/>
      <c r="AF39" s="106"/>
      <c r="AG39" s="106"/>
      <c r="AH39" s="108"/>
    </row>
    <row r="40" spans="1:35" ht="14.1" customHeight="1" x14ac:dyDescent="0.2">
      <c r="A40" s="240"/>
      <c r="B40" s="191" t="str">
        <f t="shared" si="2"/>
        <v>A</v>
      </c>
      <c r="C40" s="191"/>
      <c r="D40" s="106"/>
      <c r="E40" s="106"/>
      <c r="F40" s="106"/>
      <c r="G40" s="106"/>
      <c r="H40" s="106"/>
      <c r="I40" s="106"/>
      <c r="J40" s="106"/>
      <c r="K40" s="106"/>
      <c r="L40" s="106"/>
      <c r="M40" s="106"/>
      <c r="N40" s="106"/>
      <c r="O40" s="106"/>
      <c r="P40" s="106"/>
      <c r="Q40" s="106"/>
      <c r="R40" s="106"/>
      <c r="S40" s="106"/>
      <c r="T40" s="106"/>
      <c r="U40" s="106"/>
      <c r="V40" s="106"/>
      <c r="W40" s="106"/>
      <c r="X40" s="106"/>
      <c r="Y40" s="106"/>
      <c r="Z40" s="106"/>
      <c r="AA40" s="106"/>
      <c r="AB40" s="106"/>
      <c r="AC40" s="106"/>
      <c r="AD40" s="106"/>
      <c r="AE40" s="106"/>
      <c r="AF40" s="106"/>
      <c r="AG40" s="106"/>
      <c r="AH40" s="108"/>
    </row>
    <row r="41" spans="1:35" ht="14.1" customHeight="1" x14ac:dyDescent="0.2">
      <c r="A41" s="240"/>
      <c r="B41" s="191" t="str">
        <f t="shared" si="2"/>
        <v>A</v>
      </c>
      <c r="C41" s="191"/>
      <c r="D41" s="106"/>
      <c r="E41" s="106"/>
      <c r="F41" s="106"/>
      <c r="G41" s="106"/>
      <c r="H41" s="106"/>
      <c r="I41" s="106"/>
      <c r="J41" s="106"/>
      <c r="K41" s="106"/>
      <c r="L41" s="106"/>
      <c r="M41" s="106"/>
      <c r="N41" s="106"/>
      <c r="O41" s="106"/>
      <c r="P41" s="106"/>
      <c r="Q41" s="106"/>
      <c r="R41" s="106"/>
      <c r="S41" s="106"/>
      <c r="T41" s="106"/>
      <c r="U41" s="106"/>
      <c r="V41" s="106"/>
      <c r="W41" s="106"/>
      <c r="X41" s="106"/>
      <c r="Y41" s="106"/>
      <c r="Z41" s="106"/>
      <c r="AA41" s="106"/>
      <c r="AB41" s="106"/>
      <c r="AC41" s="106"/>
      <c r="AD41" s="106"/>
      <c r="AE41" s="106"/>
      <c r="AF41" s="106"/>
      <c r="AG41" s="106"/>
      <c r="AH41" s="108"/>
    </row>
    <row r="42" spans="1:35" ht="14.1" customHeight="1" x14ac:dyDescent="0.2">
      <c r="A42" s="241" t="s">
        <v>62</v>
      </c>
      <c r="B42" s="193"/>
      <c r="C42" s="193"/>
      <c r="D42" s="194"/>
      <c r="E42" s="194"/>
      <c r="F42" s="194"/>
      <c r="G42" s="194"/>
      <c r="H42" s="194"/>
      <c r="I42" s="194"/>
      <c r="J42" s="194"/>
      <c r="K42" s="194"/>
      <c r="L42" s="194"/>
      <c r="M42" s="194"/>
      <c r="N42" s="194"/>
      <c r="O42" s="194"/>
      <c r="P42" s="194"/>
      <c r="Q42" s="194"/>
      <c r="R42" s="194"/>
      <c r="S42" s="194"/>
      <c r="T42" s="194"/>
      <c r="U42" s="194"/>
      <c r="V42" s="194"/>
      <c r="W42" s="194"/>
      <c r="X42" s="194"/>
      <c r="Y42" s="194"/>
      <c r="Z42" s="194"/>
      <c r="AA42" s="194"/>
      <c r="AB42" s="194"/>
      <c r="AC42" s="194"/>
      <c r="AD42" s="194"/>
      <c r="AE42" s="194"/>
      <c r="AF42" s="194"/>
      <c r="AG42" s="194"/>
      <c r="AH42" s="242"/>
    </row>
    <row r="43" spans="1:35" ht="12.75" customHeight="1" x14ac:dyDescent="0.2">
      <c r="A43" s="241"/>
      <c r="B43" s="192"/>
      <c r="C43" s="192"/>
      <c r="D43" s="192"/>
      <c r="E43" s="192"/>
      <c r="F43" s="192"/>
      <c r="G43" s="192"/>
      <c r="H43" s="192"/>
      <c r="I43" s="192"/>
      <c r="J43" s="192"/>
      <c r="K43" s="192"/>
      <c r="L43" s="192"/>
      <c r="M43" s="192"/>
      <c r="N43" s="192"/>
      <c r="O43" s="192"/>
      <c r="P43" s="192"/>
      <c r="Q43" s="192"/>
      <c r="R43" s="192"/>
      <c r="S43" s="192"/>
      <c r="T43" s="192"/>
      <c r="U43" s="192"/>
      <c r="V43" s="192"/>
      <c r="W43" s="192"/>
      <c r="X43" s="192"/>
      <c r="Y43" s="192"/>
      <c r="Z43" s="192"/>
      <c r="AA43" s="192"/>
      <c r="AB43" s="192"/>
      <c r="AC43" s="192"/>
      <c r="AD43" s="192"/>
      <c r="AE43" s="192"/>
      <c r="AF43" s="192"/>
      <c r="AG43" s="192"/>
      <c r="AH43" s="243"/>
    </row>
    <row r="44" spans="1:35" ht="13.5" customHeight="1" x14ac:dyDescent="0.2">
      <c r="A44" s="244" t="s">
        <v>61</v>
      </c>
      <c r="B44" s="195"/>
      <c r="C44" s="196"/>
      <c r="D44" s="197"/>
      <c r="E44" s="197"/>
      <c r="F44" s="197"/>
      <c r="G44" s="197"/>
      <c r="H44" s="198"/>
      <c r="I44" s="198"/>
      <c r="J44" s="198"/>
      <c r="K44" s="198"/>
      <c r="L44" s="198"/>
      <c r="M44" s="198"/>
      <c r="N44" s="198"/>
      <c r="O44" s="198"/>
      <c r="P44" s="198"/>
      <c r="Q44" s="199"/>
      <c r="R44" s="197"/>
      <c r="S44" s="197"/>
      <c r="T44" s="197"/>
      <c r="U44" s="197"/>
      <c r="V44" s="197"/>
      <c r="W44" s="197"/>
      <c r="X44" s="197"/>
      <c r="Y44" s="197"/>
      <c r="Z44" s="199"/>
      <c r="AA44" s="197"/>
      <c r="AB44" s="197"/>
      <c r="AC44" s="197"/>
      <c r="AD44" s="197"/>
      <c r="AE44" s="197"/>
      <c r="AF44" s="197"/>
      <c r="AG44" s="197"/>
      <c r="AH44" s="245"/>
    </row>
    <row r="45" spans="1:35" s="93" customFormat="1" ht="12.75" customHeight="1" x14ac:dyDescent="0.2">
      <c r="A45" s="246"/>
      <c r="B45" s="197"/>
      <c r="C45" s="197"/>
      <c r="D45" s="201" t="s">
        <v>60</v>
      </c>
      <c r="E45" s="197"/>
      <c r="F45" s="197"/>
      <c r="G45" s="197"/>
      <c r="H45" s="199"/>
      <c r="I45" s="201"/>
      <c r="J45" s="201" t="s">
        <v>59</v>
      </c>
      <c r="K45" s="197"/>
      <c r="L45" s="197"/>
      <c r="M45" s="199"/>
      <c r="N45" s="199"/>
      <c r="O45" s="199" t="s">
        <v>58</v>
      </c>
      <c r="P45" s="199"/>
      <c r="Q45" s="199"/>
      <c r="R45" s="201"/>
      <c r="S45" s="200"/>
      <c r="T45" s="197"/>
      <c r="U45" s="197"/>
      <c r="V45" s="197"/>
      <c r="W45" s="199"/>
      <c r="X45" s="199"/>
      <c r="Y45" s="197"/>
      <c r="Z45" s="197"/>
      <c r="AA45" s="197"/>
      <c r="AB45" s="197"/>
      <c r="AC45" s="197"/>
      <c r="AD45" s="197"/>
      <c r="AE45" s="197"/>
      <c r="AF45" s="197"/>
      <c r="AG45" s="197"/>
      <c r="AH45" s="245"/>
      <c r="AI45" s="109"/>
    </row>
    <row r="46" spans="1:35" ht="11.25" customHeight="1" x14ac:dyDescent="0.2">
      <c r="A46" s="246"/>
      <c r="B46" s="197"/>
      <c r="C46" s="197"/>
      <c r="D46" s="197"/>
      <c r="E46" s="197"/>
      <c r="F46" s="197"/>
      <c r="G46" s="197"/>
      <c r="H46" s="200"/>
      <c r="I46" s="197"/>
      <c r="J46" s="197"/>
      <c r="K46" s="197"/>
      <c r="L46" s="197"/>
      <c r="M46" s="197"/>
      <c r="N46" s="197"/>
      <c r="O46" s="197"/>
      <c r="P46" s="197"/>
      <c r="Q46" s="200"/>
      <c r="R46" s="197"/>
      <c r="S46" s="197"/>
      <c r="T46" s="197"/>
      <c r="U46" s="197"/>
      <c r="V46" s="197"/>
      <c r="W46" s="197"/>
      <c r="X46" s="197"/>
      <c r="Y46" s="197"/>
      <c r="Z46" s="200"/>
      <c r="AA46" s="197"/>
      <c r="AB46" s="197"/>
      <c r="AC46" s="197"/>
      <c r="AD46" s="197"/>
      <c r="AE46" s="197"/>
      <c r="AF46" s="197"/>
      <c r="AG46" s="197"/>
      <c r="AH46" s="245"/>
      <c r="AI46" s="110"/>
    </row>
    <row r="47" spans="1:35" ht="24" customHeight="1" x14ac:dyDescent="0.2">
      <c r="A47" s="247" t="s">
        <v>57</v>
      </c>
      <c r="B47" s="202"/>
      <c r="C47" s="202"/>
      <c r="D47" s="202"/>
      <c r="E47" s="202"/>
      <c r="F47" s="202"/>
      <c r="G47" s="202"/>
      <c r="H47" s="202"/>
      <c r="I47" s="202"/>
      <c r="J47" s="202"/>
      <c r="K47" s="202"/>
      <c r="L47" s="202"/>
      <c r="M47" s="202"/>
      <c r="N47" s="202"/>
      <c r="O47" s="202"/>
      <c r="P47" s="202"/>
      <c r="Q47" s="202"/>
      <c r="R47" s="202"/>
      <c r="S47" s="202"/>
      <c r="T47" s="202"/>
      <c r="U47" s="202"/>
      <c r="V47" s="202"/>
      <c r="W47" s="202"/>
      <c r="X47" s="202"/>
      <c r="Y47" s="202"/>
      <c r="Z47" s="202"/>
      <c r="AA47" s="202"/>
      <c r="AB47" s="202"/>
      <c r="AC47" s="202"/>
      <c r="AD47" s="202"/>
      <c r="AE47" s="202"/>
      <c r="AF47" s="202"/>
      <c r="AG47" s="202"/>
      <c r="AH47" s="248"/>
      <c r="AI47" s="110"/>
    </row>
    <row r="48" spans="1:35" ht="3.75" customHeight="1" x14ac:dyDescent="0.2">
      <c r="A48" s="241"/>
      <c r="B48" s="192"/>
      <c r="C48" s="192"/>
      <c r="D48" s="192"/>
      <c r="E48" s="192"/>
      <c r="F48" s="192"/>
      <c r="G48" s="192"/>
      <c r="H48" s="192"/>
      <c r="I48" s="192"/>
      <c r="J48" s="192"/>
      <c r="K48" s="192"/>
      <c r="L48" s="192"/>
      <c r="M48" s="192"/>
      <c r="N48" s="192"/>
      <c r="O48" s="192"/>
      <c r="P48" s="192"/>
      <c r="Q48" s="192"/>
      <c r="R48" s="192"/>
      <c r="S48" s="192"/>
      <c r="T48" s="192"/>
      <c r="U48" s="192"/>
      <c r="V48" s="192"/>
      <c r="W48" s="192"/>
      <c r="X48" s="192"/>
      <c r="Y48" s="192"/>
      <c r="Z48" s="192"/>
      <c r="AA48" s="192"/>
      <c r="AB48" s="192"/>
      <c r="AC48" s="192"/>
      <c r="AD48" s="192"/>
      <c r="AE48" s="192"/>
      <c r="AF48" s="192"/>
      <c r="AG48" s="192"/>
      <c r="AH48" s="243"/>
    </row>
    <row r="49" spans="1:34" s="111" customFormat="1" ht="9.75" customHeight="1" x14ac:dyDescent="0.25">
      <c r="A49" s="249" t="s">
        <v>56</v>
      </c>
      <c r="B49" s="203" t="s">
        <v>55</v>
      </c>
      <c r="C49" s="203"/>
      <c r="D49" s="204" t="s">
        <v>54</v>
      </c>
      <c r="E49" s="204"/>
      <c r="F49" s="204"/>
      <c r="G49" s="204"/>
      <c r="H49" s="204"/>
      <c r="I49" s="204"/>
      <c r="J49" s="204"/>
      <c r="K49" s="204"/>
      <c r="L49" s="204"/>
      <c r="M49" s="204"/>
      <c r="N49" s="204"/>
      <c r="O49" s="204"/>
      <c r="P49" s="204"/>
      <c r="Q49" s="204"/>
      <c r="R49" s="204"/>
      <c r="S49" s="204"/>
      <c r="T49" s="204"/>
      <c r="U49" s="204"/>
      <c r="V49" s="204"/>
      <c r="W49" s="204"/>
      <c r="X49" s="204"/>
      <c r="Y49" s="204"/>
      <c r="Z49" s="204"/>
      <c r="AA49" s="205"/>
      <c r="AB49" s="205"/>
      <c r="AC49" s="200"/>
      <c r="AD49" s="197"/>
      <c r="AE49" s="197"/>
      <c r="AF49" s="197"/>
      <c r="AG49" s="197"/>
      <c r="AH49" s="250"/>
    </row>
    <row r="50" spans="1:34" ht="6.75" customHeight="1" x14ac:dyDescent="0.2">
      <c r="A50" s="241"/>
      <c r="B50" s="192"/>
      <c r="C50" s="192"/>
      <c r="D50" s="192"/>
      <c r="E50" s="192"/>
      <c r="F50" s="192"/>
      <c r="G50" s="192"/>
      <c r="H50" s="192"/>
      <c r="I50" s="192"/>
      <c r="J50" s="192"/>
      <c r="K50" s="192"/>
      <c r="L50" s="192"/>
      <c r="M50" s="192"/>
      <c r="N50" s="192"/>
      <c r="O50" s="192"/>
      <c r="P50" s="192"/>
      <c r="Q50" s="192"/>
      <c r="R50" s="192"/>
      <c r="S50" s="192"/>
      <c r="T50" s="192"/>
      <c r="U50" s="192"/>
      <c r="V50" s="192"/>
      <c r="W50" s="192"/>
      <c r="X50" s="192"/>
      <c r="Y50" s="192"/>
      <c r="Z50" s="192"/>
      <c r="AA50" s="192"/>
      <c r="AB50" s="192"/>
      <c r="AC50" s="192"/>
      <c r="AD50" s="192"/>
      <c r="AE50" s="192"/>
      <c r="AF50" s="192"/>
      <c r="AG50" s="192"/>
      <c r="AH50" s="243"/>
    </row>
    <row r="51" spans="1:34" x14ac:dyDescent="0.2">
      <c r="A51" s="241"/>
      <c r="B51" s="192"/>
      <c r="C51" s="192"/>
      <c r="D51" s="192"/>
      <c r="E51" s="192"/>
      <c r="F51" s="192"/>
      <c r="G51" s="192"/>
      <c r="H51" s="192"/>
      <c r="I51" s="192"/>
      <c r="J51" s="192"/>
      <c r="K51" s="192"/>
      <c r="L51" s="192"/>
      <c r="M51" s="192"/>
      <c r="N51" s="192"/>
      <c r="O51" s="192"/>
      <c r="P51" s="192"/>
      <c r="Q51" s="192"/>
      <c r="R51" s="192"/>
      <c r="S51" s="192"/>
      <c r="T51" s="192"/>
      <c r="U51" s="192"/>
      <c r="V51" s="192"/>
      <c r="W51" s="192"/>
      <c r="X51" s="192"/>
      <c r="Y51" s="192"/>
      <c r="Z51" s="192"/>
      <c r="AA51" s="192"/>
      <c r="AB51" s="192"/>
      <c r="AC51" s="192"/>
      <c r="AD51" s="192"/>
      <c r="AE51" s="192"/>
      <c r="AF51" s="192"/>
      <c r="AG51" s="192"/>
      <c r="AH51" s="243"/>
    </row>
    <row r="52" spans="1:34" x14ac:dyDescent="0.2">
      <c r="A52" s="241"/>
      <c r="B52" s="192"/>
      <c r="C52" s="192"/>
      <c r="D52" s="192"/>
      <c r="E52" s="192"/>
      <c r="F52" s="192"/>
      <c r="G52" s="192"/>
      <c r="H52" s="192"/>
      <c r="I52" s="192"/>
      <c r="J52" s="192"/>
      <c r="K52" s="192"/>
      <c r="L52" s="192"/>
      <c r="M52" s="192"/>
      <c r="N52" s="192"/>
      <c r="O52" s="192"/>
      <c r="P52" s="192"/>
      <c r="Q52" s="192"/>
      <c r="R52" s="192"/>
      <c r="S52" s="192"/>
      <c r="T52" s="192"/>
      <c r="U52" s="192"/>
      <c r="V52" s="192"/>
      <c r="W52" s="192"/>
      <c r="X52" s="192"/>
      <c r="Y52" s="192"/>
      <c r="Z52" s="192"/>
      <c r="AA52" s="192"/>
      <c r="AB52" s="192"/>
      <c r="AC52" s="192"/>
      <c r="AD52" s="192"/>
      <c r="AE52" s="192"/>
      <c r="AF52" s="192"/>
      <c r="AG52" s="192"/>
      <c r="AH52" s="243"/>
    </row>
    <row r="53" spans="1:34" x14ac:dyDescent="0.2">
      <c r="A53" s="241"/>
      <c r="B53" s="192"/>
      <c r="C53" s="192"/>
      <c r="D53" s="192"/>
      <c r="E53" s="192"/>
      <c r="F53" s="192"/>
      <c r="G53" s="192"/>
      <c r="H53" s="192"/>
      <c r="I53" s="192"/>
      <c r="J53" s="192"/>
      <c r="K53" s="192"/>
      <c r="L53" s="192"/>
      <c r="M53" s="192"/>
      <c r="N53" s="192"/>
      <c r="O53" s="192"/>
      <c r="P53" s="192"/>
      <c r="Q53" s="192"/>
      <c r="R53" s="192"/>
      <c r="S53" s="192"/>
      <c r="T53" s="192"/>
      <c r="U53" s="192"/>
      <c r="V53" s="192"/>
      <c r="W53" s="192"/>
      <c r="X53" s="192"/>
      <c r="Y53" s="192"/>
      <c r="Z53" s="192"/>
      <c r="AA53" s="192"/>
      <c r="AB53" s="192"/>
      <c r="AC53" s="192"/>
      <c r="AD53" s="192"/>
      <c r="AE53" s="192"/>
      <c r="AF53" s="192"/>
      <c r="AG53" s="192"/>
      <c r="AH53" s="243"/>
    </row>
    <row r="54" spans="1:34" x14ac:dyDescent="0.2">
      <c r="A54" s="241"/>
      <c r="B54" s="192"/>
      <c r="C54" s="192"/>
      <c r="D54" s="192"/>
      <c r="E54" s="192"/>
      <c r="F54" s="192"/>
      <c r="G54" s="192"/>
      <c r="H54" s="192"/>
      <c r="I54" s="192"/>
      <c r="J54" s="192"/>
      <c r="K54" s="192"/>
      <c r="L54" s="192"/>
      <c r="M54" s="192"/>
      <c r="N54" s="192"/>
      <c r="O54" s="192"/>
      <c r="P54" s="192"/>
      <c r="Q54" s="192"/>
      <c r="R54" s="192"/>
      <c r="S54" s="192"/>
      <c r="T54" s="192"/>
      <c r="U54" s="192"/>
      <c r="V54" s="192"/>
      <c r="W54" s="192"/>
      <c r="X54" s="192"/>
      <c r="Y54" s="192"/>
      <c r="Z54" s="192"/>
      <c r="AA54" s="192"/>
      <c r="AB54" s="192"/>
      <c r="AC54" s="192"/>
      <c r="AD54" s="192"/>
      <c r="AE54" s="192"/>
      <c r="AF54" s="192"/>
      <c r="AG54" s="192"/>
      <c r="AH54" s="243"/>
    </row>
    <row r="55" spans="1:34" x14ac:dyDescent="0.2">
      <c r="A55" s="241"/>
      <c r="B55" s="192"/>
      <c r="C55" s="192"/>
      <c r="D55" s="192"/>
      <c r="E55" s="192"/>
      <c r="F55" s="192"/>
      <c r="G55" s="192"/>
      <c r="H55" s="192"/>
      <c r="I55" s="192"/>
      <c r="J55" s="192"/>
      <c r="K55" s="192"/>
      <c r="L55" s="192"/>
      <c r="M55" s="192"/>
      <c r="N55" s="192"/>
      <c r="O55" s="192"/>
      <c r="P55" s="192"/>
      <c r="Q55" s="192"/>
      <c r="R55" s="192"/>
      <c r="S55" s="192"/>
      <c r="T55" s="192"/>
      <c r="U55" s="192"/>
      <c r="V55" s="192"/>
      <c r="W55" s="192"/>
      <c r="X55" s="192"/>
      <c r="Y55" s="192"/>
      <c r="Z55" s="192"/>
      <c r="AA55" s="192"/>
      <c r="AB55" s="192"/>
      <c r="AC55" s="192"/>
      <c r="AD55" s="192"/>
      <c r="AE55" s="192"/>
      <c r="AF55" s="192"/>
      <c r="AG55" s="192"/>
      <c r="AH55" s="243"/>
    </row>
    <row r="56" spans="1:34" x14ac:dyDescent="0.2">
      <c r="A56" s="241"/>
      <c r="B56" s="192"/>
      <c r="C56" s="192"/>
      <c r="D56" s="192"/>
      <c r="E56" s="192"/>
      <c r="F56" s="192"/>
      <c r="G56" s="192"/>
      <c r="H56" s="192"/>
      <c r="I56" s="192"/>
      <c r="J56" s="192"/>
      <c r="K56" s="192"/>
      <c r="L56" s="192"/>
      <c r="M56" s="192"/>
      <c r="N56" s="192"/>
      <c r="O56" s="192"/>
      <c r="P56" s="192"/>
      <c r="Q56" s="192"/>
      <c r="R56" s="192"/>
      <c r="S56" s="192"/>
      <c r="T56" s="192"/>
      <c r="U56" s="192"/>
      <c r="V56" s="192"/>
      <c r="W56" s="192"/>
      <c r="X56" s="192"/>
      <c r="Y56" s="192"/>
      <c r="Z56" s="192"/>
      <c r="AA56" s="192"/>
      <c r="AB56" s="192"/>
      <c r="AC56" s="192"/>
      <c r="AD56" s="192"/>
      <c r="AE56" s="192"/>
      <c r="AF56" s="192"/>
      <c r="AG56" s="192"/>
      <c r="AH56" s="243"/>
    </row>
    <row r="57" spans="1:34" ht="13.5" thickBot="1" x14ac:dyDescent="0.25">
      <c r="A57" s="232"/>
      <c r="B57" s="233"/>
      <c r="C57" s="233"/>
      <c r="D57" s="233"/>
      <c r="E57" s="233"/>
      <c r="F57" s="233"/>
      <c r="G57" s="233"/>
      <c r="H57" s="233"/>
      <c r="I57" s="233"/>
      <c r="J57" s="233"/>
      <c r="K57" s="233"/>
      <c r="L57" s="233"/>
      <c r="M57" s="233"/>
      <c r="N57" s="233"/>
      <c r="O57" s="233"/>
      <c r="P57" s="233"/>
      <c r="Q57" s="233"/>
      <c r="R57" s="233"/>
      <c r="S57" s="233"/>
      <c r="T57" s="233"/>
      <c r="U57" s="233"/>
      <c r="V57" s="233"/>
      <c r="W57" s="233"/>
      <c r="X57" s="233"/>
      <c r="Y57" s="233"/>
      <c r="Z57" s="233"/>
      <c r="AA57" s="233"/>
      <c r="AB57" s="233"/>
      <c r="AC57" s="233"/>
      <c r="AD57" s="233"/>
      <c r="AE57" s="233"/>
      <c r="AF57" s="233"/>
      <c r="AG57" s="233"/>
      <c r="AH57" s="239"/>
    </row>
  </sheetData>
  <sheetProtection formatCells="0" sort="0"/>
  <sortState ref="A12:AH41">
    <sortCondition ref="A12"/>
  </sortState>
  <mergeCells count="8">
    <mergeCell ref="D49:Z49"/>
    <mergeCell ref="X5:AC5"/>
    <mergeCell ref="A8:A10"/>
    <mergeCell ref="B8:B10"/>
    <mergeCell ref="A44:B44"/>
    <mergeCell ref="H44:P44"/>
    <mergeCell ref="A47:AH47"/>
    <mergeCell ref="C8:C10"/>
  </mergeCells>
  <printOptions horizontalCentered="1" verticalCentered="1"/>
  <pageMargins left="0.31496062992125984" right="0.27559055118110237" top="0.23622047244094491" bottom="0.19685039370078741" header="0" footer="0"/>
  <pageSetup paperSize="9" scale="80" orientation="landscape" horizontalDpi="4294967292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8193" r:id="rId4" name="Bouton">
          <controlPr defaultSize="0" print="0" autoLine="0" r:id="rId5">
            <anchor moveWithCells="1">
              <from>
                <xdr:col>21</xdr:col>
                <xdr:colOff>180975</xdr:colOff>
                <xdr:row>0</xdr:row>
                <xdr:rowOff>180975</xdr:rowOff>
              </from>
              <to>
                <xdr:col>32</xdr:col>
                <xdr:colOff>152400</xdr:colOff>
                <xdr:row>0</xdr:row>
                <xdr:rowOff>523875</xdr:rowOff>
              </to>
            </anchor>
          </controlPr>
        </control>
      </mc:Choice>
      <mc:Fallback>
        <control shapeId="8193" r:id="rId4" name="Bouton"/>
      </mc:Fallback>
    </mc:AlternateContent>
  </controls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>
    <pageSetUpPr fitToPage="1"/>
  </sheetPr>
  <dimension ref="A1:AP57"/>
  <sheetViews>
    <sheetView zoomScaleNormal="100" workbookViewId="0">
      <pane xSplit="2" ySplit="10" topLeftCell="C11" activePane="bottomRight" state="frozen"/>
      <selection pane="topRight" activeCell="C1" sqref="C1"/>
      <selection pane="bottomLeft" activeCell="A11" sqref="A11"/>
      <selection pane="bottomRight" activeCell="T12" sqref="A12:AH56"/>
    </sheetView>
  </sheetViews>
  <sheetFormatPr baseColWidth="10" defaultRowHeight="12.75" x14ac:dyDescent="0.2"/>
  <cols>
    <col min="1" max="1" width="22.85546875" style="90" customWidth="1"/>
    <col min="2" max="2" width="7.28515625" style="90" customWidth="1"/>
    <col min="3" max="3" width="9.28515625" style="90" customWidth="1"/>
    <col min="4" max="34" width="4.28515625" style="90" customWidth="1"/>
    <col min="35" max="35" width="1.7109375" style="90" customWidth="1"/>
    <col min="36" max="38" width="3.140625" style="90" customWidth="1"/>
    <col min="39" max="39" width="3.5703125" style="90" customWidth="1"/>
    <col min="40" max="40" width="3.140625" style="90" customWidth="1"/>
    <col min="41" max="41" width="11.42578125" style="90"/>
    <col min="42" max="42" width="7.140625" style="90" customWidth="1"/>
    <col min="43" max="257" width="11.42578125" style="90"/>
    <col min="258" max="258" width="22.85546875" style="90" customWidth="1"/>
    <col min="259" max="259" width="7.28515625" style="90" customWidth="1"/>
    <col min="260" max="290" width="4.28515625" style="90" customWidth="1"/>
    <col min="291" max="291" width="1.7109375" style="90" customWidth="1"/>
    <col min="292" max="294" width="3.140625" style="90" customWidth="1"/>
    <col min="295" max="295" width="3.5703125" style="90" customWidth="1"/>
    <col min="296" max="296" width="3.140625" style="90" customWidth="1"/>
    <col min="297" max="297" width="11.42578125" style="90"/>
    <col min="298" max="298" width="7.140625" style="90" customWidth="1"/>
    <col min="299" max="513" width="11.42578125" style="90"/>
    <col min="514" max="514" width="22.85546875" style="90" customWidth="1"/>
    <col min="515" max="515" width="7.28515625" style="90" customWidth="1"/>
    <col min="516" max="546" width="4.28515625" style="90" customWidth="1"/>
    <col min="547" max="547" width="1.7109375" style="90" customWidth="1"/>
    <col min="548" max="550" width="3.140625" style="90" customWidth="1"/>
    <col min="551" max="551" width="3.5703125" style="90" customWidth="1"/>
    <col min="552" max="552" width="3.140625" style="90" customWidth="1"/>
    <col min="553" max="553" width="11.42578125" style="90"/>
    <col min="554" max="554" width="7.140625" style="90" customWidth="1"/>
    <col min="555" max="769" width="11.42578125" style="90"/>
    <col min="770" max="770" width="22.85546875" style="90" customWidth="1"/>
    <col min="771" max="771" width="7.28515625" style="90" customWidth="1"/>
    <col min="772" max="802" width="4.28515625" style="90" customWidth="1"/>
    <col min="803" max="803" width="1.7109375" style="90" customWidth="1"/>
    <col min="804" max="806" width="3.140625" style="90" customWidth="1"/>
    <col min="807" max="807" width="3.5703125" style="90" customWidth="1"/>
    <col min="808" max="808" width="3.140625" style="90" customWidth="1"/>
    <col min="809" max="809" width="11.42578125" style="90"/>
    <col min="810" max="810" width="7.140625" style="90" customWidth="1"/>
    <col min="811" max="1025" width="11.42578125" style="90"/>
    <col min="1026" max="1026" width="22.85546875" style="90" customWidth="1"/>
    <col min="1027" max="1027" width="7.28515625" style="90" customWidth="1"/>
    <col min="1028" max="1058" width="4.28515625" style="90" customWidth="1"/>
    <col min="1059" max="1059" width="1.7109375" style="90" customWidth="1"/>
    <col min="1060" max="1062" width="3.140625" style="90" customWidth="1"/>
    <col min="1063" max="1063" width="3.5703125" style="90" customWidth="1"/>
    <col min="1064" max="1064" width="3.140625" style="90" customWidth="1"/>
    <col min="1065" max="1065" width="11.42578125" style="90"/>
    <col min="1066" max="1066" width="7.140625" style="90" customWidth="1"/>
    <col min="1067" max="1281" width="11.42578125" style="90"/>
    <col min="1282" max="1282" width="22.85546875" style="90" customWidth="1"/>
    <col min="1283" max="1283" width="7.28515625" style="90" customWidth="1"/>
    <col min="1284" max="1314" width="4.28515625" style="90" customWidth="1"/>
    <col min="1315" max="1315" width="1.7109375" style="90" customWidth="1"/>
    <col min="1316" max="1318" width="3.140625" style="90" customWidth="1"/>
    <col min="1319" max="1319" width="3.5703125" style="90" customWidth="1"/>
    <col min="1320" max="1320" width="3.140625" style="90" customWidth="1"/>
    <col min="1321" max="1321" width="11.42578125" style="90"/>
    <col min="1322" max="1322" width="7.140625" style="90" customWidth="1"/>
    <col min="1323" max="1537" width="11.42578125" style="90"/>
    <col min="1538" max="1538" width="22.85546875" style="90" customWidth="1"/>
    <col min="1539" max="1539" width="7.28515625" style="90" customWidth="1"/>
    <col min="1540" max="1570" width="4.28515625" style="90" customWidth="1"/>
    <col min="1571" max="1571" width="1.7109375" style="90" customWidth="1"/>
    <col min="1572" max="1574" width="3.140625" style="90" customWidth="1"/>
    <col min="1575" max="1575" width="3.5703125" style="90" customWidth="1"/>
    <col min="1576" max="1576" width="3.140625" style="90" customWidth="1"/>
    <col min="1577" max="1577" width="11.42578125" style="90"/>
    <col min="1578" max="1578" width="7.140625" style="90" customWidth="1"/>
    <col min="1579" max="1793" width="11.42578125" style="90"/>
    <col min="1794" max="1794" width="22.85546875" style="90" customWidth="1"/>
    <col min="1795" max="1795" width="7.28515625" style="90" customWidth="1"/>
    <col min="1796" max="1826" width="4.28515625" style="90" customWidth="1"/>
    <col min="1827" max="1827" width="1.7109375" style="90" customWidth="1"/>
    <col min="1828" max="1830" width="3.140625" style="90" customWidth="1"/>
    <col min="1831" max="1831" width="3.5703125" style="90" customWidth="1"/>
    <col min="1832" max="1832" width="3.140625" style="90" customWidth="1"/>
    <col min="1833" max="1833" width="11.42578125" style="90"/>
    <col min="1834" max="1834" width="7.140625" style="90" customWidth="1"/>
    <col min="1835" max="2049" width="11.42578125" style="90"/>
    <col min="2050" max="2050" width="22.85546875" style="90" customWidth="1"/>
    <col min="2051" max="2051" width="7.28515625" style="90" customWidth="1"/>
    <col min="2052" max="2082" width="4.28515625" style="90" customWidth="1"/>
    <col min="2083" max="2083" width="1.7109375" style="90" customWidth="1"/>
    <col min="2084" max="2086" width="3.140625" style="90" customWidth="1"/>
    <col min="2087" max="2087" width="3.5703125" style="90" customWidth="1"/>
    <col min="2088" max="2088" width="3.140625" style="90" customWidth="1"/>
    <col min="2089" max="2089" width="11.42578125" style="90"/>
    <col min="2090" max="2090" width="7.140625" style="90" customWidth="1"/>
    <col min="2091" max="2305" width="11.42578125" style="90"/>
    <col min="2306" max="2306" width="22.85546875" style="90" customWidth="1"/>
    <col min="2307" max="2307" width="7.28515625" style="90" customWidth="1"/>
    <col min="2308" max="2338" width="4.28515625" style="90" customWidth="1"/>
    <col min="2339" max="2339" width="1.7109375" style="90" customWidth="1"/>
    <col min="2340" max="2342" width="3.140625" style="90" customWidth="1"/>
    <col min="2343" max="2343" width="3.5703125" style="90" customWidth="1"/>
    <col min="2344" max="2344" width="3.140625" style="90" customWidth="1"/>
    <col min="2345" max="2345" width="11.42578125" style="90"/>
    <col min="2346" max="2346" width="7.140625" style="90" customWidth="1"/>
    <col min="2347" max="2561" width="11.42578125" style="90"/>
    <col min="2562" max="2562" width="22.85546875" style="90" customWidth="1"/>
    <col min="2563" max="2563" width="7.28515625" style="90" customWidth="1"/>
    <col min="2564" max="2594" width="4.28515625" style="90" customWidth="1"/>
    <col min="2595" max="2595" width="1.7109375" style="90" customWidth="1"/>
    <col min="2596" max="2598" width="3.140625" style="90" customWidth="1"/>
    <col min="2599" max="2599" width="3.5703125" style="90" customWidth="1"/>
    <col min="2600" max="2600" width="3.140625" style="90" customWidth="1"/>
    <col min="2601" max="2601" width="11.42578125" style="90"/>
    <col min="2602" max="2602" width="7.140625" style="90" customWidth="1"/>
    <col min="2603" max="2817" width="11.42578125" style="90"/>
    <col min="2818" max="2818" width="22.85546875" style="90" customWidth="1"/>
    <col min="2819" max="2819" width="7.28515625" style="90" customWidth="1"/>
    <col min="2820" max="2850" width="4.28515625" style="90" customWidth="1"/>
    <col min="2851" max="2851" width="1.7109375" style="90" customWidth="1"/>
    <col min="2852" max="2854" width="3.140625" style="90" customWidth="1"/>
    <col min="2855" max="2855" width="3.5703125" style="90" customWidth="1"/>
    <col min="2856" max="2856" width="3.140625" style="90" customWidth="1"/>
    <col min="2857" max="2857" width="11.42578125" style="90"/>
    <col min="2858" max="2858" width="7.140625" style="90" customWidth="1"/>
    <col min="2859" max="3073" width="11.42578125" style="90"/>
    <col min="3074" max="3074" width="22.85546875" style="90" customWidth="1"/>
    <col min="3075" max="3075" width="7.28515625" style="90" customWidth="1"/>
    <col min="3076" max="3106" width="4.28515625" style="90" customWidth="1"/>
    <col min="3107" max="3107" width="1.7109375" style="90" customWidth="1"/>
    <col min="3108" max="3110" width="3.140625" style="90" customWidth="1"/>
    <col min="3111" max="3111" width="3.5703125" style="90" customWidth="1"/>
    <col min="3112" max="3112" width="3.140625" style="90" customWidth="1"/>
    <col min="3113" max="3113" width="11.42578125" style="90"/>
    <col min="3114" max="3114" width="7.140625" style="90" customWidth="1"/>
    <col min="3115" max="3329" width="11.42578125" style="90"/>
    <col min="3330" max="3330" width="22.85546875" style="90" customWidth="1"/>
    <col min="3331" max="3331" width="7.28515625" style="90" customWidth="1"/>
    <col min="3332" max="3362" width="4.28515625" style="90" customWidth="1"/>
    <col min="3363" max="3363" width="1.7109375" style="90" customWidth="1"/>
    <col min="3364" max="3366" width="3.140625" style="90" customWidth="1"/>
    <col min="3367" max="3367" width="3.5703125" style="90" customWidth="1"/>
    <col min="3368" max="3368" width="3.140625" style="90" customWidth="1"/>
    <col min="3369" max="3369" width="11.42578125" style="90"/>
    <col min="3370" max="3370" width="7.140625" style="90" customWidth="1"/>
    <col min="3371" max="3585" width="11.42578125" style="90"/>
    <col min="3586" max="3586" width="22.85546875" style="90" customWidth="1"/>
    <col min="3587" max="3587" width="7.28515625" style="90" customWidth="1"/>
    <col min="3588" max="3618" width="4.28515625" style="90" customWidth="1"/>
    <col min="3619" max="3619" width="1.7109375" style="90" customWidth="1"/>
    <col min="3620" max="3622" width="3.140625" style="90" customWidth="1"/>
    <col min="3623" max="3623" width="3.5703125" style="90" customWidth="1"/>
    <col min="3624" max="3624" width="3.140625" style="90" customWidth="1"/>
    <col min="3625" max="3625" width="11.42578125" style="90"/>
    <col min="3626" max="3626" width="7.140625" style="90" customWidth="1"/>
    <col min="3627" max="3841" width="11.42578125" style="90"/>
    <col min="3842" max="3842" width="22.85546875" style="90" customWidth="1"/>
    <col min="3843" max="3843" width="7.28515625" style="90" customWidth="1"/>
    <col min="3844" max="3874" width="4.28515625" style="90" customWidth="1"/>
    <col min="3875" max="3875" width="1.7109375" style="90" customWidth="1"/>
    <col min="3876" max="3878" width="3.140625" style="90" customWidth="1"/>
    <col min="3879" max="3879" width="3.5703125" style="90" customWidth="1"/>
    <col min="3880" max="3880" width="3.140625" style="90" customWidth="1"/>
    <col min="3881" max="3881" width="11.42578125" style="90"/>
    <col min="3882" max="3882" width="7.140625" style="90" customWidth="1"/>
    <col min="3883" max="4097" width="11.42578125" style="90"/>
    <col min="4098" max="4098" width="22.85546875" style="90" customWidth="1"/>
    <col min="4099" max="4099" width="7.28515625" style="90" customWidth="1"/>
    <col min="4100" max="4130" width="4.28515625" style="90" customWidth="1"/>
    <col min="4131" max="4131" width="1.7109375" style="90" customWidth="1"/>
    <col min="4132" max="4134" width="3.140625" style="90" customWidth="1"/>
    <col min="4135" max="4135" width="3.5703125" style="90" customWidth="1"/>
    <col min="4136" max="4136" width="3.140625" style="90" customWidth="1"/>
    <col min="4137" max="4137" width="11.42578125" style="90"/>
    <col min="4138" max="4138" width="7.140625" style="90" customWidth="1"/>
    <col min="4139" max="4353" width="11.42578125" style="90"/>
    <col min="4354" max="4354" width="22.85546875" style="90" customWidth="1"/>
    <col min="4355" max="4355" width="7.28515625" style="90" customWidth="1"/>
    <col min="4356" max="4386" width="4.28515625" style="90" customWidth="1"/>
    <col min="4387" max="4387" width="1.7109375" style="90" customWidth="1"/>
    <col min="4388" max="4390" width="3.140625" style="90" customWidth="1"/>
    <col min="4391" max="4391" width="3.5703125" style="90" customWidth="1"/>
    <col min="4392" max="4392" width="3.140625" style="90" customWidth="1"/>
    <col min="4393" max="4393" width="11.42578125" style="90"/>
    <col min="4394" max="4394" width="7.140625" style="90" customWidth="1"/>
    <col min="4395" max="4609" width="11.42578125" style="90"/>
    <col min="4610" max="4610" width="22.85546875" style="90" customWidth="1"/>
    <col min="4611" max="4611" width="7.28515625" style="90" customWidth="1"/>
    <col min="4612" max="4642" width="4.28515625" style="90" customWidth="1"/>
    <col min="4643" max="4643" width="1.7109375" style="90" customWidth="1"/>
    <col min="4644" max="4646" width="3.140625" style="90" customWidth="1"/>
    <col min="4647" max="4647" width="3.5703125" style="90" customWidth="1"/>
    <col min="4648" max="4648" width="3.140625" style="90" customWidth="1"/>
    <col min="4649" max="4649" width="11.42578125" style="90"/>
    <col min="4650" max="4650" width="7.140625" style="90" customWidth="1"/>
    <col min="4651" max="4865" width="11.42578125" style="90"/>
    <col min="4866" max="4866" width="22.85546875" style="90" customWidth="1"/>
    <col min="4867" max="4867" width="7.28515625" style="90" customWidth="1"/>
    <col min="4868" max="4898" width="4.28515625" style="90" customWidth="1"/>
    <col min="4899" max="4899" width="1.7109375" style="90" customWidth="1"/>
    <col min="4900" max="4902" width="3.140625" style="90" customWidth="1"/>
    <col min="4903" max="4903" width="3.5703125" style="90" customWidth="1"/>
    <col min="4904" max="4904" width="3.140625" style="90" customWidth="1"/>
    <col min="4905" max="4905" width="11.42578125" style="90"/>
    <col min="4906" max="4906" width="7.140625" style="90" customWidth="1"/>
    <col min="4907" max="5121" width="11.42578125" style="90"/>
    <col min="5122" max="5122" width="22.85546875" style="90" customWidth="1"/>
    <col min="5123" max="5123" width="7.28515625" style="90" customWidth="1"/>
    <col min="5124" max="5154" width="4.28515625" style="90" customWidth="1"/>
    <col min="5155" max="5155" width="1.7109375" style="90" customWidth="1"/>
    <col min="5156" max="5158" width="3.140625" style="90" customWidth="1"/>
    <col min="5159" max="5159" width="3.5703125" style="90" customWidth="1"/>
    <col min="5160" max="5160" width="3.140625" style="90" customWidth="1"/>
    <col min="5161" max="5161" width="11.42578125" style="90"/>
    <col min="5162" max="5162" width="7.140625" style="90" customWidth="1"/>
    <col min="5163" max="5377" width="11.42578125" style="90"/>
    <col min="5378" max="5378" width="22.85546875" style="90" customWidth="1"/>
    <col min="5379" max="5379" width="7.28515625" style="90" customWidth="1"/>
    <col min="5380" max="5410" width="4.28515625" style="90" customWidth="1"/>
    <col min="5411" max="5411" width="1.7109375" style="90" customWidth="1"/>
    <col min="5412" max="5414" width="3.140625" style="90" customWidth="1"/>
    <col min="5415" max="5415" width="3.5703125" style="90" customWidth="1"/>
    <col min="5416" max="5416" width="3.140625" style="90" customWidth="1"/>
    <col min="5417" max="5417" width="11.42578125" style="90"/>
    <col min="5418" max="5418" width="7.140625" style="90" customWidth="1"/>
    <col min="5419" max="5633" width="11.42578125" style="90"/>
    <col min="5634" max="5634" width="22.85546875" style="90" customWidth="1"/>
    <col min="5635" max="5635" width="7.28515625" style="90" customWidth="1"/>
    <col min="5636" max="5666" width="4.28515625" style="90" customWidth="1"/>
    <col min="5667" max="5667" width="1.7109375" style="90" customWidth="1"/>
    <col min="5668" max="5670" width="3.140625" style="90" customWidth="1"/>
    <col min="5671" max="5671" width="3.5703125" style="90" customWidth="1"/>
    <col min="5672" max="5672" width="3.140625" style="90" customWidth="1"/>
    <col min="5673" max="5673" width="11.42578125" style="90"/>
    <col min="5674" max="5674" width="7.140625" style="90" customWidth="1"/>
    <col min="5675" max="5889" width="11.42578125" style="90"/>
    <col min="5890" max="5890" width="22.85546875" style="90" customWidth="1"/>
    <col min="5891" max="5891" width="7.28515625" style="90" customWidth="1"/>
    <col min="5892" max="5922" width="4.28515625" style="90" customWidth="1"/>
    <col min="5923" max="5923" width="1.7109375" style="90" customWidth="1"/>
    <col min="5924" max="5926" width="3.140625" style="90" customWidth="1"/>
    <col min="5927" max="5927" width="3.5703125" style="90" customWidth="1"/>
    <col min="5928" max="5928" width="3.140625" style="90" customWidth="1"/>
    <col min="5929" max="5929" width="11.42578125" style="90"/>
    <col min="5930" max="5930" width="7.140625" style="90" customWidth="1"/>
    <col min="5931" max="6145" width="11.42578125" style="90"/>
    <col min="6146" max="6146" width="22.85546875" style="90" customWidth="1"/>
    <col min="6147" max="6147" width="7.28515625" style="90" customWidth="1"/>
    <col min="6148" max="6178" width="4.28515625" style="90" customWidth="1"/>
    <col min="6179" max="6179" width="1.7109375" style="90" customWidth="1"/>
    <col min="6180" max="6182" width="3.140625" style="90" customWidth="1"/>
    <col min="6183" max="6183" width="3.5703125" style="90" customWidth="1"/>
    <col min="6184" max="6184" width="3.140625" style="90" customWidth="1"/>
    <col min="6185" max="6185" width="11.42578125" style="90"/>
    <col min="6186" max="6186" width="7.140625" style="90" customWidth="1"/>
    <col min="6187" max="6401" width="11.42578125" style="90"/>
    <col min="6402" max="6402" width="22.85546875" style="90" customWidth="1"/>
    <col min="6403" max="6403" width="7.28515625" style="90" customWidth="1"/>
    <col min="6404" max="6434" width="4.28515625" style="90" customWidth="1"/>
    <col min="6435" max="6435" width="1.7109375" style="90" customWidth="1"/>
    <col min="6436" max="6438" width="3.140625" style="90" customWidth="1"/>
    <col min="6439" max="6439" width="3.5703125" style="90" customWidth="1"/>
    <col min="6440" max="6440" width="3.140625" style="90" customWidth="1"/>
    <col min="6441" max="6441" width="11.42578125" style="90"/>
    <col min="6442" max="6442" width="7.140625" style="90" customWidth="1"/>
    <col min="6443" max="6657" width="11.42578125" style="90"/>
    <col min="6658" max="6658" width="22.85546875" style="90" customWidth="1"/>
    <col min="6659" max="6659" width="7.28515625" style="90" customWidth="1"/>
    <col min="6660" max="6690" width="4.28515625" style="90" customWidth="1"/>
    <col min="6691" max="6691" width="1.7109375" style="90" customWidth="1"/>
    <col min="6692" max="6694" width="3.140625" style="90" customWidth="1"/>
    <col min="6695" max="6695" width="3.5703125" style="90" customWidth="1"/>
    <col min="6696" max="6696" width="3.140625" style="90" customWidth="1"/>
    <col min="6697" max="6697" width="11.42578125" style="90"/>
    <col min="6698" max="6698" width="7.140625" style="90" customWidth="1"/>
    <col min="6699" max="6913" width="11.42578125" style="90"/>
    <col min="6914" max="6914" width="22.85546875" style="90" customWidth="1"/>
    <col min="6915" max="6915" width="7.28515625" style="90" customWidth="1"/>
    <col min="6916" max="6946" width="4.28515625" style="90" customWidth="1"/>
    <col min="6947" max="6947" width="1.7109375" style="90" customWidth="1"/>
    <col min="6948" max="6950" width="3.140625" style="90" customWidth="1"/>
    <col min="6951" max="6951" width="3.5703125" style="90" customWidth="1"/>
    <col min="6952" max="6952" width="3.140625" style="90" customWidth="1"/>
    <col min="6953" max="6953" width="11.42578125" style="90"/>
    <col min="6954" max="6954" width="7.140625" style="90" customWidth="1"/>
    <col min="6955" max="7169" width="11.42578125" style="90"/>
    <col min="7170" max="7170" width="22.85546875" style="90" customWidth="1"/>
    <col min="7171" max="7171" width="7.28515625" style="90" customWidth="1"/>
    <col min="7172" max="7202" width="4.28515625" style="90" customWidth="1"/>
    <col min="7203" max="7203" width="1.7109375" style="90" customWidth="1"/>
    <col min="7204" max="7206" width="3.140625" style="90" customWidth="1"/>
    <col min="7207" max="7207" width="3.5703125" style="90" customWidth="1"/>
    <col min="7208" max="7208" width="3.140625" style="90" customWidth="1"/>
    <col min="7209" max="7209" width="11.42578125" style="90"/>
    <col min="7210" max="7210" width="7.140625" style="90" customWidth="1"/>
    <col min="7211" max="7425" width="11.42578125" style="90"/>
    <col min="7426" max="7426" width="22.85546875" style="90" customWidth="1"/>
    <col min="7427" max="7427" width="7.28515625" style="90" customWidth="1"/>
    <col min="7428" max="7458" width="4.28515625" style="90" customWidth="1"/>
    <col min="7459" max="7459" width="1.7109375" style="90" customWidth="1"/>
    <col min="7460" max="7462" width="3.140625" style="90" customWidth="1"/>
    <col min="7463" max="7463" width="3.5703125" style="90" customWidth="1"/>
    <col min="7464" max="7464" width="3.140625" style="90" customWidth="1"/>
    <col min="7465" max="7465" width="11.42578125" style="90"/>
    <col min="7466" max="7466" width="7.140625" style="90" customWidth="1"/>
    <col min="7467" max="7681" width="11.42578125" style="90"/>
    <col min="7682" max="7682" width="22.85546875" style="90" customWidth="1"/>
    <col min="7683" max="7683" width="7.28515625" style="90" customWidth="1"/>
    <col min="7684" max="7714" width="4.28515625" style="90" customWidth="1"/>
    <col min="7715" max="7715" width="1.7109375" style="90" customWidth="1"/>
    <col min="7716" max="7718" width="3.140625" style="90" customWidth="1"/>
    <col min="7719" max="7719" width="3.5703125" style="90" customWidth="1"/>
    <col min="7720" max="7720" width="3.140625" style="90" customWidth="1"/>
    <col min="7721" max="7721" width="11.42578125" style="90"/>
    <col min="7722" max="7722" width="7.140625" style="90" customWidth="1"/>
    <col min="7723" max="7937" width="11.42578125" style="90"/>
    <col min="7938" max="7938" width="22.85546875" style="90" customWidth="1"/>
    <col min="7939" max="7939" width="7.28515625" style="90" customWidth="1"/>
    <col min="7940" max="7970" width="4.28515625" style="90" customWidth="1"/>
    <col min="7971" max="7971" width="1.7109375" style="90" customWidth="1"/>
    <col min="7972" max="7974" width="3.140625" style="90" customWidth="1"/>
    <col min="7975" max="7975" width="3.5703125" style="90" customWidth="1"/>
    <col min="7976" max="7976" width="3.140625" style="90" customWidth="1"/>
    <col min="7977" max="7977" width="11.42578125" style="90"/>
    <col min="7978" max="7978" width="7.140625" style="90" customWidth="1"/>
    <col min="7979" max="8193" width="11.42578125" style="90"/>
    <col min="8194" max="8194" width="22.85546875" style="90" customWidth="1"/>
    <col min="8195" max="8195" width="7.28515625" style="90" customWidth="1"/>
    <col min="8196" max="8226" width="4.28515625" style="90" customWidth="1"/>
    <col min="8227" max="8227" width="1.7109375" style="90" customWidth="1"/>
    <col min="8228" max="8230" width="3.140625" style="90" customWidth="1"/>
    <col min="8231" max="8231" width="3.5703125" style="90" customWidth="1"/>
    <col min="8232" max="8232" width="3.140625" style="90" customWidth="1"/>
    <col min="8233" max="8233" width="11.42578125" style="90"/>
    <col min="8234" max="8234" width="7.140625" style="90" customWidth="1"/>
    <col min="8235" max="8449" width="11.42578125" style="90"/>
    <col min="8450" max="8450" width="22.85546875" style="90" customWidth="1"/>
    <col min="8451" max="8451" width="7.28515625" style="90" customWidth="1"/>
    <col min="8452" max="8482" width="4.28515625" style="90" customWidth="1"/>
    <col min="8483" max="8483" width="1.7109375" style="90" customWidth="1"/>
    <col min="8484" max="8486" width="3.140625" style="90" customWidth="1"/>
    <col min="8487" max="8487" width="3.5703125" style="90" customWidth="1"/>
    <col min="8488" max="8488" width="3.140625" style="90" customWidth="1"/>
    <col min="8489" max="8489" width="11.42578125" style="90"/>
    <col min="8490" max="8490" width="7.140625" style="90" customWidth="1"/>
    <col min="8491" max="8705" width="11.42578125" style="90"/>
    <col min="8706" max="8706" width="22.85546875" style="90" customWidth="1"/>
    <col min="8707" max="8707" width="7.28515625" style="90" customWidth="1"/>
    <col min="8708" max="8738" width="4.28515625" style="90" customWidth="1"/>
    <col min="8739" max="8739" width="1.7109375" style="90" customWidth="1"/>
    <col min="8740" max="8742" width="3.140625" style="90" customWidth="1"/>
    <col min="8743" max="8743" width="3.5703125" style="90" customWidth="1"/>
    <col min="8744" max="8744" width="3.140625" style="90" customWidth="1"/>
    <col min="8745" max="8745" width="11.42578125" style="90"/>
    <col min="8746" max="8746" width="7.140625" style="90" customWidth="1"/>
    <col min="8747" max="8961" width="11.42578125" style="90"/>
    <col min="8962" max="8962" width="22.85546875" style="90" customWidth="1"/>
    <col min="8963" max="8963" width="7.28515625" style="90" customWidth="1"/>
    <col min="8964" max="8994" width="4.28515625" style="90" customWidth="1"/>
    <col min="8995" max="8995" width="1.7109375" style="90" customWidth="1"/>
    <col min="8996" max="8998" width="3.140625" style="90" customWidth="1"/>
    <col min="8999" max="8999" width="3.5703125" style="90" customWidth="1"/>
    <col min="9000" max="9000" width="3.140625" style="90" customWidth="1"/>
    <col min="9001" max="9001" width="11.42578125" style="90"/>
    <col min="9002" max="9002" width="7.140625" style="90" customWidth="1"/>
    <col min="9003" max="9217" width="11.42578125" style="90"/>
    <col min="9218" max="9218" width="22.85546875" style="90" customWidth="1"/>
    <col min="9219" max="9219" width="7.28515625" style="90" customWidth="1"/>
    <col min="9220" max="9250" width="4.28515625" style="90" customWidth="1"/>
    <col min="9251" max="9251" width="1.7109375" style="90" customWidth="1"/>
    <col min="9252" max="9254" width="3.140625" style="90" customWidth="1"/>
    <col min="9255" max="9255" width="3.5703125" style="90" customWidth="1"/>
    <col min="9256" max="9256" width="3.140625" style="90" customWidth="1"/>
    <col min="9257" max="9257" width="11.42578125" style="90"/>
    <col min="9258" max="9258" width="7.140625" style="90" customWidth="1"/>
    <col min="9259" max="9473" width="11.42578125" style="90"/>
    <col min="9474" max="9474" width="22.85546875" style="90" customWidth="1"/>
    <col min="9475" max="9475" width="7.28515625" style="90" customWidth="1"/>
    <col min="9476" max="9506" width="4.28515625" style="90" customWidth="1"/>
    <col min="9507" max="9507" width="1.7109375" style="90" customWidth="1"/>
    <col min="9508" max="9510" width="3.140625" style="90" customWidth="1"/>
    <col min="9511" max="9511" width="3.5703125" style="90" customWidth="1"/>
    <col min="9512" max="9512" width="3.140625" style="90" customWidth="1"/>
    <col min="9513" max="9513" width="11.42578125" style="90"/>
    <col min="9514" max="9514" width="7.140625" style="90" customWidth="1"/>
    <col min="9515" max="9729" width="11.42578125" style="90"/>
    <col min="9730" max="9730" width="22.85546875" style="90" customWidth="1"/>
    <col min="9731" max="9731" width="7.28515625" style="90" customWidth="1"/>
    <col min="9732" max="9762" width="4.28515625" style="90" customWidth="1"/>
    <col min="9763" max="9763" width="1.7109375" style="90" customWidth="1"/>
    <col min="9764" max="9766" width="3.140625" style="90" customWidth="1"/>
    <col min="9767" max="9767" width="3.5703125" style="90" customWidth="1"/>
    <col min="9768" max="9768" width="3.140625" style="90" customWidth="1"/>
    <col min="9769" max="9769" width="11.42578125" style="90"/>
    <col min="9770" max="9770" width="7.140625" style="90" customWidth="1"/>
    <col min="9771" max="9985" width="11.42578125" style="90"/>
    <col min="9986" max="9986" width="22.85546875" style="90" customWidth="1"/>
    <col min="9987" max="9987" width="7.28515625" style="90" customWidth="1"/>
    <col min="9988" max="10018" width="4.28515625" style="90" customWidth="1"/>
    <col min="10019" max="10019" width="1.7109375" style="90" customWidth="1"/>
    <col min="10020" max="10022" width="3.140625" style="90" customWidth="1"/>
    <col min="10023" max="10023" width="3.5703125" style="90" customWidth="1"/>
    <col min="10024" max="10024" width="3.140625" style="90" customWidth="1"/>
    <col min="10025" max="10025" width="11.42578125" style="90"/>
    <col min="10026" max="10026" width="7.140625" style="90" customWidth="1"/>
    <col min="10027" max="10241" width="11.42578125" style="90"/>
    <col min="10242" max="10242" width="22.85546875" style="90" customWidth="1"/>
    <col min="10243" max="10243" width="7.28515625" style="90" customWidth="1"/>
    <col min="10244" max="10274" width="4.28515625" style="90" customWidth="1"/>
    <col min="10275" max="10275" width="1.7109375" style="90" customWidth="1"/>
    <col min="10276" max="10278" width="3.140625" style="90" customWidth="1"/>
    <col min="10279" max="10279" width="3.5703125" style="90" customWidth="1"/>
    <col min="10280" max="10280" width="3.140625" style="90" customWidth="1"/>
    <col min="10281" max="10281" width="11.42578125" style="90"/>
    <col min="10282" max="10282" width="7.140625" style="90" customWidth="1"/>
    <col min="10283" max="10497" width="11.42578125" style="90"/>
    <col min="10498" max="10498" width="22.85546875" style="90" customWidth="1"/>
    <col min="10499" max="10499" width="7.28515625" style="90" customWidth="1"/>
    <col min="10500" max="10530" width="4.28515625" style="90" customWidth="1"/>
    <col min="10531" max="10531" width="1.7109375" style="90" customWidth="1"/>
    <col min="10532" max="10534" width="3.140625" style="90" customWidth="1"/>
    <col min="10535" max="10535" width="3.5703125" style="90" customWidth="1"/>
    <col min="10536" max="10536" width="3.140625" style="90" customWidth="1"/>
    <col min="10537" max="10537" width="11.42578125" style="90"/>
    <col min="10538" max="10538" width="7.140625" style="90" customWidth="1"/>
    <col min="10539" max="10753" width="11.42578125" style="90"/>
    <col min="10754" max="10754" width="22.85546875" style="90" customWidth="1"/>
    <col min="10755" max="10755" width="7.28515625" style="90" customWidth="1"/>
    <col min="10756" max="10786" width="4.28515625" style="90" customWidth="1"/>
    <col min="10787" max="10787" width="1.7109375" style="90" customWidth="1"/>
    <col min="10788" max="10790" width="3.140625" style="90" customWidth="1"/>
    <col min="10791" max="10791" width="3.5703125" style="90" customWidth="1"/>
    <col min="10792" max="10792" width="3.140625" style="90" customWidth="1"/>
    <col min="10793" max="10793" width="11.42578125" style="90"/>
    <col min="10794" max="10794" width="7.140625" style="90" customWidth="1"/>
    <col min="10795" max="11009" width="11.42578125" style="90"/>
    <col min="11010" max="11010" width="22.85546875" style="90" customWidth="1"/>
    <col min="11011" max="11011" width="7.28515625" style="90" customWidth="1"/>
    <col min="11012" max="11042" width="4.28515625" style="90" customWidth="1"/>
    <col min="11043" max="11043" width="1.7109375" style="90" customWidth="1"/>
    <col min="11044" max="11046" width="3.140625" style="90" customWidth="1"/>
    <col min="11047" max="11047" width="3.5703125" style="90" customWidth="1"/>
    <col min="11048" max="11048" width="3.140625" style="90" customWidth="1"/>
    <col min="11049" max="11049" width="11.42578125" style="90"/>
    <col min="11050" max="11050" width="7.140625" style="90" customWidth="1"/>
    <col min="11051" max="11265" width="11.42578125" style="90"/>
    <col min="11266" max="11266" width="22.85546875" style="90" customWidth="1"/>
    <col min="11267" max="11267" width="7.28515625" style="90" customWidth="1"/>
    <col min="11268" max="11298" width="4.28515625" style="90" customWidth="1"/>
    <col min="11299" max="11299" width="1.7109375" style="90" customWidth="1"/>
    <col min="11300" max="11302" width="3.140625" style="90" customWidth="1"/>
    <col min="11303" max="11303" width="3.5703125" style="90" customWidth="1"/>
    <col min="11304" max="11304" width="3.140625" style="90" customWidth="1"/>
    <col min="11305" max="11305" width="11.42578125" style="90"/>
    <col min="11306" max="11306" width="7.140625" style="90" customWidth="1"/>
    <col min="11307" max="11521" width="11.42578125" style="90"/>
    <col min="11522" max="11522" width="22.85546875" style="90" customWidth="1"/>
    <col min="11523" max="11523" width="7.28515625" style="90" customWidth="1"/>
    <col min="11524" max="11554" width="4.28515625" style="90" customWidth="1"/>
    <col min="11555" max="11555" width="1.7109375" style="90" customWidth="1"/>
    <col min="11556" max="11558" width="3.140625" style="90" customWidth="1"/>
    <col min="11559" max="11559" width="3.5703125" style="90" customWidth="1"/>
    <col min="11560" max="11560" width="3.140625" style="90" customWidth="1"/>
    <col min="11561" max="11561" width="11.42578125" style="90"/>
    <col min="11562" max="11562" width="7.140625" style="90" customWidth="1"/>
    <col min="11563" max="11777" width="11.42578125" style="90"/>
    <col min="11778" max="11778" width="22.85546875" style="90" customWidth="1"/>
    <col min="11779" max="11779" width="7.28515625" style="90" customWidth="1"/>
    <col min="11780" max="11810" width="4.28515625" style="90" customWidth="1"/>
    <col min="11811" max="11811" width="1.7109375" style="90" customWidth="1"/>
    <col min="11812" max="11814" width="3.140625" style="90" customWidth="1"/>
    <col min="11815" max="11815" width="3.5703125" style="90" customWidth="1"/>
    <col min="11816" max="11816" width="3.140625" style="90" customWidth="1"/>
    <col min="11817" max="11817" width="11.42578125" style="90"/>
    <col min="11818" max="11818" width="7.140625" style="90" customWidth="1"/>
    <col min="11819" max="12033" width="11.42578125" style="90"/>
    <col min="12034" max="12034" width="22.85546875" style="90" customWidth="1"/>
    <col min="12035" max="12035" width="7.28515625" style="90" customWidth="1"/>
    <col min="12036" max="12066" width="4.28515625" style="90" customWidth="1"/>
    <col min="12067" max="12067" width="1.7109375" style="90" customWidth="1"/>
    <col min="12068" max="12070" width="3.140625" style="90" customWidth="1"/>
    <col min="12071" max="12071" width="3.5703125" style="90" customWidth="1"/>
    <col min="12072" max="12072" width="3.140625" style="90" customWidth="1"/>
    <col min="12073" max="12073" width="11.42578125" style="90"/>
    <col min="12074" max="12074" width="7.140625" style="90" customWidth="1"/>
    <col min="12075" max="12289" width="11.42578125" style="90"/>
    <col min="12290" max="12290" width="22.85546875" style="90" customWidth="1"/>
    <col min="12291" max="12291" width="7.28515625" style="90" customWidth="1"/>
    <col min="12292" max="12322" width="4.28515625" style="90" customWidth="1"/>
    <col min="12323" max="12323" width="1.7109375" style="90" customWidth="1"/>
    <col min="12324" max="12326" width="3.140625" style="90" customWidth="1"/>
    <col min="12327" max="12327" width="3.5703125" style="90" customWidth="1"/>
    <col min="12328" max="12328" width="3.140625" style="90" customWidth="1"/>
    <col min="12329" max="12329" width="11.42578125" style="90"/>
    <col min="12330" max="12330" width="7.140625" style="90" customWidth="1"/>
    <col min="12331" max="12545" width="11.42578125" style="90"/>
    <col min="12546" max="12546" width="22.85546875" style="90" customWidth="1"/>
    <col min="12547" max="12547" width="7.28515625" style="90" customWidth="1"/>
    <col min="12548" max="12578" width="4.28515625" style="90" customWidth="1"/>
    <col min="12579" max="12579" width="1.7109375" style="90" customWidth="1"/>
    <col min="12580" max="12582" width="3.140625" style="90" customWidth="1"/>
    <col min="12583" max="12583" width="3.5703125" style="90" customWidth="1"/>
    <col min="12584" max="12584" width="3.140625" style="90" customWidth="1"/>
    <col min="12585" max="12585" width="11.42578125" style="90"/>
    <col min="12586" max="12586" width="7.140625" style="90" customWidth="1"/>
    <col min="12587" max="12801" width="11.42578125" style="90"/>
    <col min="12802" max="12802" width="22.85546875" style="90" customWidth="1"/>
    <col min="12803" max="12803" width="7.28515625" style="90" customWidth="1"/>
    <col min="12804" max="12834" width="4.28515625" style="90" customWidth="1"/>
    <col min="12835" max="12835" width="1.7109375" style="90" customWidth="1"/>
    <col min="12836" max="12838" width="3.140625" style="90" customWidth="1"/>
    <col min="12839" max="12839" width="3.5703125" style="90" customWidth="1"/>
    <col min="12840" max="12840" width="3.140625" style="90" customWidth="1"/>
    <col min="12841" max="12841" width="11.42578125" style="90"/>
    <col min="12842" max="12842" width="7.140625" style="90" customWidth="1"/>
    <col min="12843" max="13057" width="11.42578125" style="90"/>
    <col min="13058" max="13058" width="22.85546875" style="90" customWidth="1"/>
    <col min="13059" max="13059" width="7.28515625" style="90" customWidth="1"/>
    <col min="13060" max="13090" width="4.28515625" style="90" customWidth="1"/>
    <col min="13091" max="13091" width="1.7109375" style="90" customWidth="1"/>
    <col min="13092" max="13094" width="3.140625" style="90" customWidth="1"/>
    <col min="13095" max="13095" width="3.5703125" style="90" customWidth="1"/>
    <col min="13096" max="13096" width="3.140625" style="90" customWidth="1"/>
    <col min="13097" max="13097" width="11.42578125" style="90"/>
    <col min="13098" max="13098" width="7.140625" style="90" customWidth="1"/>
    <col min="13099" max="13313" width="11.42578125" style="90"/>
    <col min="13314" max="13314" width="22.85546875" style="90" customWidth="1"/>
    <col min="13315" max="13315" width="7.28515625" style="90" customWidth="1"/>
    <col min="13316" max="13346" width="4.28515625" style="90" customWidth="1"/>
    <col min="13347" max="13347" width="1.7109375" style="90" customWidth="1"/>
    <col min="13348" max="13350" width="3.140625" style="90" customWidth="1"/>
    <col min="13351" max="13351" width="3.5703125" style="90" customWidth="1"/>
    <col min="13352" max="13352" width="3.140625" style="90" customWidth="1"/>
    <col min="13353" max="13353" width="11.42578125" style="90"/>
    <col min="13354" max="13354" width="7.140625" style="90" customWidth="1"/>
    <col min="13355" max="13569" width="11.42578125" style="90"/>
    <col min="13570" max="13570" width="22.85546875" style="90" customWidth="1"/>
    <col min="13571" max="13571" width="7.28515625" style="90" customWidth="1"/>
    <col min="13572" max="13602" width="4.28515625" style="90" customWidth="1"/>
    <col min="13603" max="13603" width="1.7109375" style="90" customWidth="1"/>
    <col min="13604" max="13606" width="3.140625" style="90" customWidth="1"/>
    <col min="13607" max="13607" width="3.5703125" style="90" customWidth="1"/>
    <col min="13608" max="13608" width="3.140625" style="90" customWidth="1"/>
    <col min="13609" max="13609" width="11.42578125" style="90"/>
    <col min="13610" max="13610" width="7.140625" style="90" customWidth="1"/>
    <col min="13611" max="13825" width="11.42578125" style="90"/>
    <col min="13826" max="13826" width="22.85546875" style="90" customWidth="1"/>
    <col min="13827" max="13827" width="7.28515625" style="90" customWidth="1"/>
    <col min="13828" max="13858" width="4.28515625" style="90" customWidth="1"/>
    <col min="13859" max="13859" width="1.7109375" style="90" customWidth="1"/>
    <col min="13860" max="13862" width="3.140625" style="90" customWidth="1"/>
    <col min="13863" max="13863" width="3.5703125" style="90" customWidth="1"/>
    <col min="13864" max="13864" width="3.140625" style="90" customWidth="1"/>
    <col min="13865" max="13865" width="11.42578125" style="90"/>
    <col min="13866" max="13866" width="7.140625" style="90" customWidth="1"/>
    <col min="13867" max="14081" width="11.42578125" style="90"/>
    <col min="14082" max="14082" width="22.85546875" style="90" customWidth="1"/>
    <col min="14083" max="14083" width="7.28515625" style="90" customWidth="1"/>
    <col min="14084" max="14114" width="4.28515625" style="90" customWidth="1"/>
    <col min="14115" max="14115" width="1.7109375" style="90" customWidth="1"/>
    <col min="14116" max="14118" width="3.140625" style="90" customWidth="1"/>
    <col min="14119" max="14119" width="3.5703125" style="90" customWidth="1"/>
    <col min="14120" max="14120" width="3.140625" style="90" customWidth="1"/>
    <col min="14121" max="14121" width="11.42578125" style="90"/>
    <col min="14122" max="14122" width="7.140625" style="90" customWidth="1"/>
    <col min="14123" max="14337" width="11.42578125" style="90"/>
    <col min="14338" max="14338" width="22.85546875" style="90" customWidth="1"/>
    <col min="14339" max="14339" width="7.28515625" style="90" customWidth="1"/>
    <col min="14340" max="14370" width="4.28515625" style="90" customWidth="1"/>
    <col min="14371" max="14371" width="1.7109375" style="90" customWidth="1"/>
    <col min="14372" max="14374" width="3.140625" style="90" customWidth="1"/>
    <col min="14375" max="14375" width="3.5703125" style="90" customWidth="1"/>
    <col min="14376" max="14376" width="3.140625" style="90" customWidth="1"/>
    <col min="14377" max="14377" width="11.42578125" style="90"/>
    <col min="14378" max="14378" width="7.140625" style="90" customWidth="1"/>
    <col min="14379" max="14593" width="11.42578125" style="90"/>
    <col min="14594" max="14594" width="22.85546875" style="90" customWidth="1"/>
    <col min="14595" max="14595" width="7.28515625" style="90" customWidth="1"/>
    <col min="14596" max="14626" width="4.28515625" style="90" customWidth="1"/>
    <col min="14627" max="14627" width="1.7109375" style="90" customWidth="1"/>
    <col min="14628" max="14630" width="3.140625" style="90" customWidth="1"/>
    <col min="14631" max="14631" width="3.5703125" style="90" customWidth="1"/>
    <col min="14632" max="14632" width="3.140625" style="90" customWidth="1"/>
    <col min="14633" max="14633" width="11.42578125" style="90"/>
    <col min="14634" max="14634" width="7.140625" style="90" customWidth="1"/>
    <col min="14635" max="14849" width="11.42578125" style="90"/>
    <col min="14850" max="14850" width="22.85546875" style="90" customWidth="1"/>
    <col min="14851" max="14851" width="7.28515625" style="90" customWidth="1"/>
    <col min="14852" max="14882" width="4.28515625" style="90" customWidth="1"/>
    <col min="14883" max="14883" width="1.7109375" style="90" customWidth="1"/>
    <col min="14884" max="14886" width="3.140625" style="90" customWidth="1"/>
    <col min="14887" max="14887" width="3.5703125" style="90" customWidth="1"/>
    <col min="14888" max="14888" width="3.140625" style="90" customWidth="1"/>
    <col min="14889" max="14889" width="11.42578125" style="90"/>
    <col min="14890" max="14890" width="7.140625" style="90" customWidth="1"/>
    <col min="14891" max="15105" width="11.42578125" style="90"/>
    <col min="15106" max="15106" width="22.85546875" style="90" customWidth="1"/>
    <col min="15107" max="15107" width="7.28515625" style="90" customWidth="1"/>
    <col min="15108" max="15138" width="4.28515625" style="90" customWidth="1"/>
    <col min="15139" max="15139" width="1.7109375" style="90" customWidth="1"/>
    <col min="15140" max="15142" width="3.140625" style="90" customWidth="1"/>
    <col min="15143" max="15143" width="3.5703125" style="90" customWidth="1"/>
    <col min="15144" max="15144" width="3.140625" style="90" customWidth="1"/>
    <col min="15145" max="15145" width="11.42578125" style="90"/>
    <col min="15146" max="15146" width="7.140625" style="90" customWidth="1"/>
    <col min="15147" max="15361" width="11.42578125" style="90"/>
    <col min="15362" max="15362" width="22.85546875" style="90" customWidth="1"/>
    <col min="15363" max="15363" width="7.28515625" style="90" customWidth="1"/>
    <col min="15364" max="15394" width="4.28515625" style="90" customWidth="1"/>
    <col min="15395" max="15395" width="1.7109375" style="90" customWidth="1"/>
    <col min="15396" max="15398" width="3.140625" style="90" customWidth="1"/>
    <col min="15399" max="15399" width="3.5703125" style="90" customWidth="1"/>
    <col min="15400" max="15400" width="3.140625" style="90" customWidth="1"/>
    <col min="15401" max="15401" width="11.42578125" style="90"/>
    <col min="15402" max="15402" width="7.140625" style="90" customWidth="1"/>
    <col min="15403" max="15617" width="11.42578125" style="90"/>
    <col min="15618" max="15618" width="22.85546875" style="90" customWidth="1"/>
    <col min="15619" max="15619" width="7.28515625" style="90" customWidth="1"/>
    <col min="15620" max="15650" width="4.28515625" style="90" customWidth="1"/>
    <col min="15651" max="15651" width="1.7109375" style="90" customWidth="1"/>
    <col min="15652" max="15654" width="3.140625" style="90" customWidth="1"/>
    <col min="15655" max="15655" width="3.5703125" style="90" customWidth="1"/>
    <col min="15656" max="15656" width="3.140625" style="90" customWidth="1"/>
    <col min="15657" max="15657" width="11.42578125" style="90"/>
    <col min="15658" max="15658" width="7.140625" style="90" customWidth="1"/>
    <col min="15659" max="15873" width="11.42578125" style="90"/>
    <col min="15874" max="15874" width="22.85546875" style="90" customWidth="1"/>
    <col min="15875" max="15875" width="7.28515625" style="90" customWidth="1"/>
    <col min="15876" max="15906" width="4.28515625" style="90" customWidth="1"/>
    <col min="15907" max="15907" width="1.7109375" style="90" customWidth="1"/>
    <col min="15908" max="15910" width="3.140625" style="90" customWidth="1"/>
    <col min="15911" max="15911" width="3.5703125" style="90" customWidth="1"/>
    <col min="15912" max="15912" width="3.140625" style="90" customWidth="1"/>
    <col min="15913" max="15913" width="11.42578125" style="90"/>
    <col min="15914" max="15914" width="7.140625" style="90" customWidth="1"/>
    <col min="15915" max="16129" width="11.42578125" style="90"/>
    <col min="16130" max="16130" width="22.85546875" style="90" customWidth="1"/>
    <col min="16131" max="16131" width="7.28515625" style="90" customWidth="1"/>
    <col min="16132" max="16162" width="4.28515625" style="90" customWidth="1"/>
    <col min="16163" max="16163" width="1.7109375" style="90" customWidth="1"/>
    <col min="16164" max="16166" width="3.140625" style="90" customWidth="1"/>
    <col min="16167" max="16167" width="3.5703125" style="90" customWidth="1"/>
    <col min="16168" max="16168" width="3.140625" style="90" customWidth="1"/>
    <col min="16169" max="16169" width="11.42578125" style="90"/>
    <col min="16170" max="16170" width="7.140625" style="90" customWidth="1"/>
    <col min="16171" max="16384" width="11.42578125" style="90"/>
  </cols>
  <sheetData>
    <row r="1" spans="1:42" ht="54.75" customHeight="1" x14ac:dyDescent="0.2">
      <c r="A1" s="89"/>
    </row>
    <row r="2" spans="1:42" ht="21.75" customHeight="1" x14ac:dyDescent="0.2"/>
    <row r="3" spans="1:42" ht="12.75" customHeight="1" x14ac:dyDescent="0.2">
      <c r="A3" s="91" t="s">
        <v>0</v>
      </c>
      <c r="B3" s="91" t="str">
        <f>Etablissement</f>
        <v>SOVAB</v>
      </c>
      <c r="C3" s="91"/>
      <c r="D3" s="91"/>
      <c r="E3" s="91"/>
      <c r="F3" s="91"/>
      <c r="G3" s="91"/>
      <c r="H3" s="91"/>
      <c r="I3" s="91"/>
      <c r="J3" s="91"/>
      <c r="K3" s="91"/>
      <c r="L3" s="91"/>
      <c r="M3" s="91"/>
      <c r="N3" s="91"/>
      <c r="O3" s="91"/>
      <c r="P3" s="91"/>
      <c r="T3" s="90" t="s">
        <v>86</v>
      </c>
      <c r="W3" s="90" t="str">
        <f>Departement</f>
        <v>Fabrication montage</v>
      </c>
    </row>
    <row r="4" spans="1:42" ht="8.25" customHeight="1" x14ac:dyDescent="0.2">
      <c r="AO4" s="90" t="s">
        <v>85</v>
      </c>
    </row>
    <row r="5" spans="1:42" ht="15.75" x14ac:dyDescent="0.25">
      <c r="A5" s="92" t="s">
        <v>1</v>
      </c>
      <c r="B5" s="92" t="str">
        <f>Atelier &amp;", UET " &amp; UET</f>
        <v>Mécanique 2, UET 7</v>
      </c>
      <c r="C5" s="92"/>
      <c r="D5" s="91"/>
      <c r="E5" s="91"/>
      <c r="F5" s="91"/>
      <c r="G5" s="91"/>
      <c r="H5" s="91"/>
      <c r="I5" s="91"/>
      <c r="J5" s="91"/>
      <c r="K5" s="91"/>
      <c r="L5" s="91"/>
      <c r="M5" s="91"/>
      <c r="N5" s="91"/>
      <c r="O5" s="91"/>
      <c r="P5" s="91"/>
      <c r="Q5" s="91"/>
      <c r="U5" s="93"/>
      <c r="X5" s="182" t="str">
        <f>"Avril " &amp; Formulaire!$B$4</f>
        <v>Avril 2017</v>
      </c>
      <c r="Y5" s="183"/>
      <c r="Z5" s="183"/>
      <c r="AA5" s="183"/>
      <c r="AB5" s="183"/>
      <c r="AC5" s="184"/>
    </row>
    <row r="6" spans="1:42" ht="12" customHeight="1" thickBot="1" x14ac:dyDescent="0.25">
      <c r="A6" s="92"/>
      <c r="B6" s="92"/>
      <c r="C6" s="92"/>
      <c r="D6" s="91"/>
      <c r="E6" s="91"/>
      <c r="F6" s="91"/>
      <c r="G6" s="91"/>
      <c r="H6" s="91"/>
      <c r="I6" s="91"/>
      <c r="J6" s="91"/>
      <c r="K6" s="91"/>
      <c r="L6" s="91"/>
      <c r="M6" s="91"/>
      <c r="N6" s="91"/>
      <c r="O6" s="91"/>
      <c r="P6" s="91"/>
      <c r="Q6" s="91"/>
    </row>
    <row r="7" spans="1:42" ht="1.5" customHeight="1" thickBot="1" x14ac:dyDescent="0.25">
      <c r="D7" s="94">
        <f>DATE(Formulaire!$B$4,4,1)</f>
        <v>42826</v>
      </c>
      <c r="E7" s="95">
        <f>IF(OR(D7+1&gt;DATE(Formulaire!$B$4,MONTH(D7)+1,1)-1,D7=0),0,D7+1)</f>
        <v>42827</v>
      </c>
      <c r="F7" s="95">
        <f>IF(OR(E7+1&gt;DATE(Formulaire!$B$4,MONTH(E7)+1,1)-1,E7=0),0,E7+1)</f>
        <v>42828</v>
      </c>
      <c r="G7" s="95">
        <f>IF(OR(F7+1&gt;DATE(Formulaire!$B$4,MONTH(F7)+1,1)-1,F7=0),0,F7+1)</f>
        <v>42829</v>
      </c>
      <c r="H7" s="95">
        <f>IF(OR(G7+1&gt;DATE(Formulaire!$B$4,MONTH(G7)+1,1)-1,G7=0),0,G7+1)</f>
        <v>42830</v>
      </c>
      <c r="I7" s="95">
        <f>IF(OR(H7+1&gt;DATE(Formulaire!$B$4,MONTH(H7)+1,1)-1,H7=0),0,H7+1)</f>
        <v>42831</v>
      </c>
      <c r="J7" s="95">
        <f>IF(OR(I7+1&gt;DATE(Formulaire!$B$4,MONTH(I7)+1,1)-1,I7=0),0,I7+1)</f>
        <v>42832</v>
      </c>
      <c r="K7" s="95">
        <f>IF(OR(J7+1&gt;DATE(Formulaire!$B$4,MONTH(J7)+1,1)-1,J7=0),0,J7+1)</f>
        <v>42833</v>
      </c>
      <c r="L7" s="95">
        <f>IF(OR(K7+1&gt;DATE(Formulaire!$B$4,MONTH(K7)+1,1)-1,K7=0),0,K7+1)</f>
        <v>42834</v>
      </c>
      <c r="M7" s="95">
        <f>IF(OR(L7+1&gt;DATE(Formulaire!$B$4,MONTH(L7)+1,1)-1,L7=0),0,L7+1)</f>
        <v>42835</v>
      </c>
      <c r="N7" s="95">
        <f>IF(OR(M7+1&gt;DATE(Formulaire!$B$4,MONTH(M7)+1,1)-1,M7=0),0,M7+1)</f>
        <v>42836</v>
      </c>
      <c r="O7" s="95">
        <f>IF(OR(N7+1&gt;DATE(Formulaire!$B$4,MONTH(N7)+1,1)-1,N7=0),0,N7+1)</f>
        <v>42837</v>
      </c>
      <c r="P7" s="95">
        <f>IF(OR(O7+1&gt;DATE(Formulaire!$B$4,MONTH(O7)+1,1)-1,O7=0),0,O7+1)</f>
        <v>42838</v>
      </c>
      <c r="Q7" s="95">
        <f>IF(OR(P7+1&gt;DATE(Formulaire!$B$4,MONTH(P7)+1,1)-1,P7=0),0,P7+1)</f>
        <v>42839</v>
      </c>
      <c r="R7" s="95">
        <f>IF(OR(Q7+1&gt;DATE(Formulaire!$B$4,MONTH(Q7)+1,1)-1,Q7=0),0,Q7+1)</f>
        <v>42840</v>
      </c>
      <c r="S7" s="95">
        <f>IF(OR(R7+1&gt;DATE(Formulaire!$B$4,MONTH(R7)+1,1)-1,R7=0),0,R7+1)</f>
        <v>42841</v>
      </c>
      <c r="T7" s="95">
        <f>IF(OR(S7+1&gt;DATE(Formulaire!$B$4,MONTH(S7)+1,1)-1,S7=0),0,S7+1)</f>
        <v>42842</v>
      </c>
      <c r="U7" s="95">
        <f>IF(OR(T7+1&gt;DATE(Formulaire!$B$4,MONTH(T7)+1,1)-1,T7=0),0,T7+1)</f>
        <v>42843</v>
      </c>
      <c r="V7" s="95">
        <f>IF(OR(U7+1&gt;DATE(Formulaire!$B$4,MONTH(U7)+1,1)-1,U7=0),0,U7+1)</f>
        <v>42844</v>
      </c>
      <c r="W7" s="95">
        <f>IF(OR(V7+1&gt;DATE(Formulaire!$B$4,MONTH(V7)+1,1)-1,V7=0),0,V7+1)</f>
        <v>42845</v>
      </c>
      <c r="X7" s="95">
        <f>IF(OR(W7+1&gt;DATE(Formulaire!$B$4,MONTH(W7)+1,1)-1,W7=0),0,W7+1)</f>
        <v>42846</v>
      </c>
      <c r="Y7" s="95">
        <f>IF(OR(X7+1&gt;DATE(Formulaire!$B$4,MONTH(X7)+1,1)-1,X7=0),0,X7+1)</f>
        <v>42847</v>
      </c>
      <c r="Z7" s="95">
        <f>IF(OR(Y7+1&gt;DATE(Formulaire!$B$4,MONTH(Y7)+1,1)-1,Y7=0),0,Y7+1)</f>
        <v>42848</v>
      </c>
      <c r="AA7" s="95">
        <f>IF(OR(Z7+1&gt;DATE(Formulaire!$B$4,MONTH(Z7)+1,1)-1,Z7=0),0,Z7+1)</f>
        <v>42849</v>
      </c>
      <c r="AB7" s="95">
        <f>IF(OR(AA7+1&gt;DATE(Formulaire!$B$4,MONTH(AA7)+1,1)-1,AA7=0),0,AA7+1)</f>
        <v>42850</v>
      </c>
      <c r="AC7" s="95">
        <f>IF(OR(AB7+1&gt;DATE(Formulaire!$B$4,MONTH(AB7)+1,1)-1,AB7=0),0,AB7+1)</f>
        <v>42851</v>
      </c>
      <c r="AD7" s="95">
        <f>IF(OR(AC7+1&gt;DATE(Formulaire!$B$4,MONTH(AC7)+1,1)-1,AC7=0),0,AC7+1)</f>
        <v>42852</v>
      </c>
      <c r="AE7" s="95">
        <f>IF(OR(AD7+1&gt;DATE(Formulaire!$B$4,MONTH(AD7)+1,1)-1,AD7=0),0,AD7+1)</f>
        <v>42853</v>
      </c>
      <c r="AF7" s="95">
        <f>IF(OR(AE7+1&gt;DATE(Formulaire!$B$4,MONTH(AE7)+1,1)-1,AE7=0),0,AE7+1)</f>
        <v>42854</v>
      </c>
      <c r="AG7" s="95">
        <f>IF(OR(AF7+1&gt;DATE(Formulaire!$B$4,MONTH(AF7)+1,1)-1,AF7=0),0,AF7+1)</f>
        <v>42855</v>
      </c>
      <c r="AH7" s="95">
        <f>IF(OR(AG7+1&gt;DATE(Formulaire!$B$4,MONTH(AG7)+1,1)-1,AG7=0),0,AG7+1)</f>
        <v>0</v>
      </c>
    </row>
    <row r="8" spans="1:42" ht="21.75" customHeight="1" thickBot="1" x14ac:dyDescent="0.25">
      <c r="A8" s="229" t="s">
        <v>84</v>
      </c>
      <c r="B8" s="230" t="s">
        <v>2</v>
      </c>
      <c r="C8" s="251" t="s">
        <v>93</v>
      </c>
      <c r="D8" s="96" t="str">
        <f>"S" &amp; IF(D7="","",INT(MOD(INT((D7-2)/7)+0.6,52+5/28))+1)</f>
        <v>S13</v>
      </c>
      <c r="E8" s="97" t="str">
        <f>"S" &amp; IF(E7="","",INT(MOD(INT((E7-2)/7)+0.6,52+5/28))+1)</f>
        <v>S13</v>
      </c>
      <c r="F8" s="96" t="str">
        <f t="shared" ref="F8:AH8" si="0">IF(F7=0,"",IF(INT(MOD(INT((E7-2)/7)+0.6,52+5/28))+1=INT(MOD(INT((F7-2)/7)+0.6,52+5/28))+1,"","S" &amp; INT(MOD(INT((F7-2)/7)+0.6,52+5/28))+1))</f>
        <v>S14</v>
      </c>
      <c r="G8" s="97" t="str">
        <f t="shared" si="0"/>
        <v/>
      </c>
      <c r="H8" s="97" t="str">
        <f t="shared" si="0"/>
        <v/>
      </c>
      <c r="I8" s="97" t="str">
        <f t="shared" si="0"/>
        <v/>
      </c>
      <c r="J8" s="97" t="str">
        <f t="shared" si="0"/>
        <v/>
      </c>
      <c r="K8" s="97" t="str">
        <f t="shared" si="0"/>
        <v/>
      </c>
      <c r="L8" s="97" t="str">
        <f t="shared" si="0"/>
        <v/>
      </c>
      <c r="M8" s="96" t="str">
        <f t="shared" si="0"/>
        <v>S15</v>
      </c>
      <c r="N8" s="97" t="str">
        <f t="shared" si="0"/>
        <v/>
      </c>
      <c r="O8" s="97" t="str">
        <f t="shared" si="0"/>
        <v/>
      </c>
      <c r="P8" s="97" t="str">
        <f t="shared" si="0"/>
        <v/>
      </c>
      <c r="Q8" s="97" t="str">
        <f t="shared" si="0"/>
        <v/>
      </c>
      <c r="R8" s="97" t="str">
        <f t="shared" si="0"/>
        <v/>
      </c>
      <c r="S8" s="97" t="str">
        <f t="shared" si="0"/>
        <v/>
      </c>
      <c r="T8" s="96" t="str">
        <f t="shared" si="0"/>
        <v>S16</v>
      </c>
      <c r="U8" s="97" t="str">
        <f t="shared" si="0"/>
        <v/>
      </c>
      <c r="V8" s="97" t="str">
        <f t="shared" si="0"/>
        <v/>
      </c>
      <c r="W8" s="97" t="str">
        <f t="shared" si="0"/>
        <v/>
      </c>
      <c r="X8" s="97" t="str">
        <f t="shared" si="0"/>
        <v/>
      </c>
      <c r="Y8" s="97" t="str">
        <f t="shared" si="0"/>
        <v/>
      </c>
      <c r="Z8" s="97" t="str">
        <f t="shared" si="0"/>
        <v/>
      </c>
      <c r="AA8" s="96" t="str">
        <f t="shared" si="0"/>
        <v>S17</v>
      </c>
      <c r="AB8" s="97" t="str">
        <f t="shared" si="0"/>
        <v/>
      </c>
      <c r="AC8" s="97" t="str">
        <f t="shared" si="0"/>
        <v/>
      </c>
      <c r="AD8" s="97" t="str">
        <f t="shared" si="0"/>
        <v/>
      </c>
      <c r="AE8" s="97" t="str">
        <f t="shared" si="0"/>
        <v/>
      </c>
      <c r="AF8" s="97" t="str">
        <f t="shared" si="0"/>
        <v/>
      </c>
      <c r="AG8" s="97" t="str">
        <f t="shared" si="0"/>
        <v/>
      </c>
      <c r="AH8" s="122" t="str">
        <f t="shared" si="0"/>
        <v/>
      </c>
    </row>
    <row r="9" spans="1:42" ht="21.75" customHeight="1" x14ac:dyDescent="0.2">
      <c r="A9" s="221"/>
      <c r="B9" s="189"/>
      <c r="C9" s="189"/>
      <c r="D9" s="99">
        <f>IF(YEAR(D7)=Formulaire!$B$4,DAY(D7),"")</f>
        <v>1</v>
      </c>
      <c r="E9" s="99">
        <f>IF(YEAR(E7)=Formulaire!$B$4,DAY(E7),"")</f>
        <v>2</v>
      </c>
      <c r="F9" s="99">
        <f>IF(YEAR(F7)=Formulaire!$B$4,DAY(F7),"")</f>
        <v>3</v>
      </c>
      <c r="G9" s="99">
        <f>IF(YEAR(G7)=Formulaire!$B$4,DAY(G7),"")</f>
        <v>4</v>
      </c>
      <c r="H9" s="99">
        <f>IF(YEAR(H7)=Formulaire!$B$4,DAY(H7),"")</f>
        <v>5</v>
      </c>
      <c r="I9" s="99">
        <f>IF(YEAR(I7)=Formulaire!$B$4,DAY(I7),"")</f>
        <v>6</v>
      </c>
      <c r="J9" s="99">
        <f>IF(YEAR(J7)=Formulaire!$B$4,DAY(J7),"")</f>
        <v>7</v>
      </c>
      <c r="K9" s="99">
        <f>IF(YEAR(K7)=Formulaire!$B$4,DAY(K7),"")</f>
        <v>8</v>
      </c>
      <c r="L9" s="99">
        <f>IF(YEAR(L7)=Formulaire!$B$4,DAY(L7),"")</f>
        <v>9</v>
      </c>
      <c r="M9" s="99">
        <f>IF(YEAR(M7)=Formulaire!$B$4,DAY(M7),"")</f>
        <v>10</v>
      </c>
      <c r="N9" s="99">
        <f>IF(YEAR(N7)=Formulaire!$B$4,DAY(N7),"")</f>
        <v>11</v>
      </c>
      <c r="O9" s="99">
        <f>IF(YEAR(O7)=Formulaire!$B$4,DAY(O7),"")</f>
        <v>12</v>
      </c>
      <c r="P9" s="99">
        <f>IF(YEAR(P7)=Formulaire!$B$4,DAY(P7),"")</f>
        <v>13</v>
      </c>
      <c r="Q9" s="99">
        <f>IF(YEAR(Q7)=Formulaire!$B$4,DAY(Q7),"")</f>
        <v>14</v>
      </c>
      <c r="R9" s="99">
        <f>IF(YEAR(R7)=Formulaire!$B$4,DAY(R7),"")</f>
        <v>15</v>
      </c>
      <c r="S9" s="99">
        <f>IF(YEAR(S7)=Formulaire!$B$4,DAY(S7),"")</f>
        <v>16</v>
      </c>
      <c r="T9" s="99">
        <f>IF(YEAR(T7)=Formulaire!$B$4,DAY(T7),"")</f>
        <v>17</v>
      </c>
      <c r="U9" s="99">
        <f>IF(YEAR(U7)=Formulaire!$B$4,DAY(U7),"")</f>
        <v>18</v>
      </c>
      <c r="V9" s="99">
        <f>IF(YEAR(V7)=Formulaire!$B$4,DAY(V7),"")</f>
        <v>19</v>
      </c>
      <c r="W9" s="99">
        <f>IF(YEAR(W7)=Formulaire!$B$4,DAY(W7),"")</f>
        <v>20</v>
      </c>
      <c r="X9" s="99">
        <f>IF(YEAR(X7)=Formulaire!$B$4,DAY(X7),"")</f>
        <v>21</v>
      </c>
      <c r="Y9" s="99">
        <f>IF(YEAR(Y7)=Formulaire!$B$4,DAY(Y7),"")</f>
        <v>22</v>
      </c>
      <c r="Z9" s="99">
        <f>IF(YEAR(Z7)=Formulaire!$B$4,DAY(Z7),"")</f>
        <v>23</v>
      </c>
      <c r="AA9" s="99">
        <f>IF(YEAR(AA7)=Formulaire!$B$4,DAY(AA7),"")</f>
        <v>24</v>
      </c>
      <c r="AB9" s="99">
        <f>IF(YEAR(AB7)=Formulaire!$B$4,DAY(AB7),"")</f>
        <v>25</v>
      </c>
      <c r="AC9" s="99">
        <f>IF(YEAR(AC7)=Formulaire!$B$4,DAY(AC7),"")</f>
        <v>26</v>
      </c>
      <c r="AD9" s="99">
        <f>IF(YEAR(AD7)=Formulaire!$B$4,DAY(AD7),"")</f>
        <v>27</v>
      </c>
      <c r="AE9" s="99">
        <f>IF(YEAR(AE7)=Formulaire!$B$4,DAY(AE7),"")</f>
        <v>28</v>
      </c>
      <c r="AF9" s="99">
        <f>IF(YEAR(AF7)=Formulaire!$B$4,DAY(AF7),"")</f>
        <v>29</v>
      </c>
      <c r="AG9" s="99">
        <f>IF(YEAR(AG7)=Formulaire!$B$4,DAY(AG7),"")</f>
        <v>30</v>
      </c>
      <c r="AH9" s="100" t="str">
        <f>IF(YEAR(AH7)=Formulaire!$B$4,DAY(AH7),"")</f>
        <v/>
      </c>
      <c r="AP9" s="101"/>
    </row>
    <row r="10" spans="1:42" x14ac:dyDescent="0.2">
      <c r="A10" s="221"/>
      <c r="B10" s="189"/>
      <c r="C10" s="189"/>
      <c r="D10" s="102" t="str">
        <f>IF(D9="","",IF(WEEKDAY(D7,2)=1,"L",IF(WEEKDAY(D7,2)=2,"M",IF(WEEKDAY(D7,2)=3,"M",IF(WEEKDAY(D7,2)=4,"J",IF(WEEKDAY(D7,2)=5,"V",IF(WEEKDAY(D7,2)=6,"S","D")))))))</f>
        <v>S</v>
      </c>
      <c r="E10" s="102" t="str">
        <f t="shared" ref="E10:AH10" si="1">IF(E9="","",IF(WEEKDAY(E7,2)=1,"L",IF(WEEKDAY(E7,2)=2,"M",IF(WEEKDAY(E7,2)=3,"M",IF(WEEKDAY(E7,2)=4,"J",IF(WEEKDAY(E7,2)=5,"V",IF(WEEKDAY(E7,2)=6,"S","D")))))))</f>
        <v>D</v>
      </c>
      <c r="F10" s="102" t="str">
        <f t="shared" si="1"/>
        <v>L</v>
      </c>
      <c r="G10" s="102" t="str">
        <f t="shared" si="1"/>
        <v>M</v>
      </c>
      <c r="H10" s="102" t="str">
        <f t="shared" si="1"/>
        <v>M</v>
      </c>
      <c r="I10" s="102" t="str">
        <f t="shared" si="1"/>
        <v>J</v>
      </c>
      <c r="J10" s="102" t="str">
        <f t="shared" si="1"/>
        <v>V</v>
      </c>
      <c r="K10" s="102" t="str">
        <f t="shared" si="1"/>
        <v>S</v>
      </c>
      <c r="L10" s="102" t="str">
        <f t="shared" si="1"/>
        <v>D</v>
      </c>
      <c r="M10" s="102" t="str">
        <f t="shared" si="1"/>
        <v>L</v>
      </c>
      <c r="N10" s="102" t="str">
        <f t="shared" si="1"/>
        <v>M</v>
      </c>
      <c r="O10" s="102" t="str">
        <f t="shared" si="1"/>
        <v>M</v>
      </c>
      <c r="P10" s="102" t="str">
        <f t="shared" si="1"/>
        <v>J</v>
      </c>
      <c r="Q10" s="102" t="str">
        <f t="shared" si="1"/>
        <v>V</v>
      </c>
      <c r="R10" s="102" t="str">
        <f t="shared" si="1"/>
        <v>S</v>
      </c>
      <c r="S10" s="102" t="str">
        <f t="shared" si="1"/>
        <v>D</v>
      </c>
      <c r="T10" s="102" t="str">
        <f t="shared" si="1"/>
        <v>L</v>
      </c>
      <c r="U10" s="102" t="str">
        <f t="shared" si="1"/>
        <v>M</v>
      </c>
      <c r="V10" s="102" t="str">
        <f t="shared" si="1"/>
        <v>M</v>
      </c>
      <c r="W10" s="102" t="str">
        <f t="shared" si="1"/>
        <v>J</v>
      </c>
      <c r="X10" s="102" t="str">
        <f t="shared" si="1"/>
        <v>V</v>
      </c>
      <c r="Y10" s="102" t="str">
        <f t="shared" si="1"/>
        <v>S</v>
      </c>
      <c r="Z10" s="102" t="str">
        <f t="shared" si="1"/>
        <v>D</v>
      </c>
      <c r="AA10" s="102" t="str">
        <f t="shared" si="1"/>
        <v>L</v>
      </c>
      <c r="AB10" s="102" t="str">
        <f t="shared" si="1"/>
        <v>M</v>
      </c>
      <c r="AC10" s="102" t="str">
        <f t="shared" si="1"/>
        <v>M</v>
      </c>
      <c r="AD10" s="102" t="str">
        <f t="shared" si="1"/>
        <v>J</v>
      </c>
      <c r="AE10" s="102" t="str">
        <f t="shared" si="1"/>
        <v>V</v>
      </c>
      <c r="AF10" s="102" t="str">
        <f t="shared" si="1"/>
        <v>S</v>
      </c>
      <c r="AG10" s="102" t="str">
        <f t="shared" si="1"/>
        <v>D</v>
      </c>
      <c r="AH10" s="103" t="str">
        <f t="shared" si="1"/>
        <v/>
      </c>
    </row>
    <row r="11" spans="1:42" x14ac:dyDescent="0.2">
      <c r="A11" s="222" t="s">
        <v>62</v>
      </c>
      <c r="B11" s="104"/>
      <c r="C11" s="104"/>
      <c r="D11" s="104" t="s">
        <v>62</v>
      </c>
      <c r="E11" s="104"/>
      <c r="F11" s="104"/>
      <c r="G11" s="104"/>
      <c r="H11" s="104"/>
      <c r="I11" s="104"/>
      <c r="J11" s="104"/>
      <c r="K11" s="104"/>
      <c r="L11" s="104"/>
      <c r="M11" s="104"/>
      <c r="N11" s="104"/>
      <c r="O11" s="104"/>
      <c r="P11" s="104"/>
      <c r="Q11" s="104"/>
      <c r="R11" s="104"/>
      <c r="S11" s="104"/>
      <c r="T11" s="104"/>
      <c r="U11" s="104"/>
      <c r="V11" s="104"/>
      <c r="W11" s="104"/>
      <c r="X11" s="104"/>
      <c r="Y11" s="104"/>
      <c r="Z11" s="104"/>
      <c r="AA11" s="104"/>
      <c r="AB11" s="104"/>
      <c r="AC11" s="104"/>
      <c r="AD11" s="104"/>
      <c r="AE11" s="104"/>
      <c r="AF11" s="104"/>
      <c r="AG11" s="104"/>
      <c r="AH11" s="105" t="s">
        <v>62</v>
      </c>
    </row>
    <row r="12" spans="1:42" ht="14.1" customHeight="1" x14ac:dyDescent="0.2">
      <c r="A12" s="223" t="s">
        <v>83</v>
      </c>
      <c r="B12" s="206" t="str">
        <f t="shared" ref="B12:B41" si="2">Equipe</f>
        <v>A</v>
      </c>
      <c r="C12" s="206" t="s">
        <v>94</v>
      </c>
      <c r="D12" s="107"/>
      <c r="E12" s="107"/>
      <c r="F12" s="107"/>
      <c r="G12" s="107"/>
      <c r="H12" s="107"/>
      <c r="I12" s="107"/>
      <c r="J12" s="107"/>
      <c r="K12" s="107"/>
      <c r="L12" s="107"/>
      <c r="M12" s="107"/>
      <c r="N12" s="107"/>
      <c r="O12" s="107"/>
      <c r="P12" s="107"/>
      <c r="Q12" s="107"/>
      <c r="R12" s="107"/>
      <c r="S12" s="107"/>
      <c r="T12" s="107"/>
      <c r="U12" s="107"/>
      <c r="V12" s="107"/>
      <c r="W12" s="107"/>
      <c r="X12" s="107"/>
      <c r="Y12" s="107"/>
      <c r="Z12" s="107"/>
      <c r="AA12" s="107"/>
      <c r="AB12" s="107"/>
      <c r="AC12" s="107"/>
      <c r="AD12" s="107"/>
      <c r="AE12" s="107"/>
      <c r="AF12" s="107"/>
      <c r="AG12" s="107"/>
      <c r="AH12" s="112"/>
    </row>
    <row r="13" spans="1:42" ht="14.1" customHeight="1" x14ac:dyDescent="0.2">
      <c r="A13" s="223" t="s">
        <v>82</v>
      </c>
      <c r="B13" s="206" t="str">
        <f t="shared" si="2"/>
        <v>A</v>
      </c>
      <c r="C13" s="206" t="s">
        <v>96</v>
      </c>
      <c r="D13" s="107"/>
      <c r="E13" s="107"/>
      <c r="F13" s="107"/>
      <c r="G13" s="107"/>
      <c r="H13" s="107"/>
      <c r="I13" s="107"/>
      <c r="J13" s="107"/>
      <c r="K13" s="107"/>
      <c r="L13" s="107"/>
      <c r="M13" s="107"/>
      <c r="N13" s="107"/>
      <c r="O13" s="107"/>
      <c r="P13" s="107"/>
      <c r="Q13" s="107"/>
      <c r="R13" s="107"/>
      <c r="S13" s="107"/>
      <c r="T13" s="107"/>
      <c r="U13" s="107"/>
      <c r="V13" s="107"/>
      <c r="W13" s="107"/>
      <c r="X13" s="107"/>
      <c r="Y13" s="107"/>
      <c r="Z13" s="107"/>
      <c r="AA13" s="107"/>
      <c r="AB13" s="107"/>
      <c r="AC13" s="107"/>
      <c r="AD13" s="107"/>
      <c r="AE13" s="107"/>
      <c r="AF13" s="107"/>
      <c r="AG13" s="107"/>
      <c r="AH13" s="112"/>
    </row>
    <row r="14" spans="1:42" ht="14.1" customHeight="1" x14ac:dyDescent="0.2">
      <c r="A14" s="223" t="s">
        <v>81</v>
      </c>
      <c r="B14" s="206" t="str">
        <f t="shared" si="2"/>
        <v>A</v>
      </c>
      <c r="C14" s="206" t="s">
        <v>97</v>
      </c>
      <c r="D14" s="107"/>
      <c r="E14" s="107"/>
      <c r="F14" s="107"/>
      <c r="G14" s="107"/>
      <c r="H14" s="107"/>
      <c r="I14" s="107"/>
      <c r="J14" s="107"/>
      <c r="K14" s="107"/>
      <c r="L14" s="107"/>
      <c r="M14" s="107"/>
      <c r="N14" s="107"/>
      <c r="O14" s="107"/>
      <c r="P14" s="107"/>
      <c r="Q14" s="107"/>
      <c r="R14" s="107"/>
      <c r="S14" s="107"/>
      <c r="T14" s="107"/>
      <c r="U14" s="107"/>
      <c r="V14" s="107"/>
      <c r="W14" s="107"/>
      <c r="X14" s="107"/>
      <c r="Y14" s="107"/>
      <c r="Z14" s="107"/>
      <c r="AA14" s="107"/>
      <c r="AB14" s="107"/>
      <c r="AC14" s="107"/>
      <c r="AD14" s="107"/>
      <c r="AE14" s="107"/>
      <c r="AF14" s="107"/>
      <c r="AG14" s="107"/>
      <c r="AH14" s="112"/>
    </row>
    <row r="15" spans="1:42" ht="14.1" customHeight="1" x14ac:dyDescent="0.2">
      <c r="A15" s="223" t="s">
        <v>80</v>
      </c>
      <c r="B15" s="206" t="str">
        <f t="shared" si="2"/>
        <v>A</v>
      </c>
      <c r="C15" s="206" t="s">
        <v>97</v>
      </c>
      <c r="D15" s="107"/>
      <c r="E15" s="107"/>
      <c r="F15" s="107"/>
      <c r="G15" s="107"/>
      <c r="H15" s="107"/>
      <c r="I15" s="107"/>
      <c r="J15" s="107"/>
      <c r="K15" s="107"/>
      <c r="L15" s="107"/>
      <c r="M15" s="107"/>
      <c r="N15" s="107"/>
      <c r="O15" s="107"/>
      <c r="P15" s="107"/>
      <c r="Q15" s="107"/>
      <c r="R15" s="107"/>
      <c r="S15" s="107"/>
      <c r="T15" s="107"/>
      <c r="U15" s="107"/>
      <c r="V15" s="107"/>
      <c r="W15" s="107"/>
      <c r="X15" s="107"/>
      <c r="Y15" s="107"/>
      <c r="Z15" s="107"/>
      <c r="AA15" s="107"/>
      <c r="AB15" s="107"/>
      <c r="AC15" s="107"/>
      <c r="AD15" s="107"/>
      <c r="AE15" s="107"/>
      <c r="AF15" s="107"/>
      <c r="AG15" s="107"/>
      <c r="AH15" s="112"/>
    </row>
    <row r="16" spans="1:42" ht="14.1" customHeight="1" x14ac:dyDescent="0.2">
      <c r="A16" s="223" t="s">
        <v>79</v>
      </c>
      <c r="B16" s="206" t="str">
        <f t="shared" si="2"/>
        <v>A</v>
      </c>
      <c r="C16" s="206" t="s">
        <v>97</v>
      </c>
      <c r="D16" s="107"/>
      <c r="E16" s="107"/>
      <c r="F16" s="107"/>
      <c r="G16" s="107"/>
      <c r="H16" s="107"/>
      <c r="I16" s="107"/>
      <c r="J16" s="107"/>
      <c r="K16" s="107"/>
      <c r="L16" s="107"/>
      <c r="M16" s="107"/>
      <c r="N16" s="107"/>
      <c r="O16" s="107"/>
      <c r="P16" s="107"/>
      <c r="Q16" s="107"/>
      <c r="R16" s="107"/>
      <c r="S16" s="107"/>
      <c r="T16" s="107"/>
      <c r="U16" s="107"/>
      <c r="V16" s="107"/>
      <c r="W16" s="107"/>
      <c r="X16" s="107"/>
      <c r="Y16" s="107"/>
      <c r="Z16" s="107"/>
      <c r="AA16" s="107"/>
      <c r="AB16" s="107"/>
      <c r="AC16" s="107"/>
      <c r="AD16" s="107"/>
      <c r="AE16" s="107"/>
      <c r="AF16" s="107"/>
      <c r="AG16" s="107"/>
      <c r="AH16" s="112"/>
    </row>
    <row r="17" spans="1:34" ht="14.1" customHeight="1" x14ac:dyDescent="0.2">
      <c r="A17" s="223" t="s">
        <v>78</v>
      </c>
      <c r="B17" s="206" t="str">
        <f t="shared" si="2"/>
        <v>A</v>
      </c>
      <c r="C17" s="206" t="s">
        <v>97</v>
      </c>
      <c r="D17" s="107"/>
      <c r="E17" s="107"/>
      <c r="F17" s="107"/>
      <c r="G17" s="107"/>
      <c r="H17" s="107"/>
      <c r="I17" s="107"/>
      <c r="J17" s="107"/>
      <c r="K17" s="107"/>
      <c r="L17" s="107"/>
      <c r="M17" s="107"/>
      <c r="N17" s="107"/>
      <c r="O17" s="107"/>
      <c r="P17" s="107"/>
      <c r="Q17" s="107"/>
      <c r="R17" s="107"/>
      <c r="S17" s="107"/>
      <c r="T17" s="107"/>
      <c r="U17" s="107"/>
      <c r="V17" s="107"/>
      <c r="W17" s="107"/>
      <c r="X17" s="107"/>
      <c r="Y17" s="107"/>
      <c r="Z17" s="107"/>
      <c r="AA17" s="107"/>
      <c r="AB17" s="107"/>
      <c r="AC17" s="107"/>
      <c r="AD17" s="107"/>
      <c r="AE17" s="107"/>
      <c r="AF17" s="107"/>
      <c r="AG17" s="107"/>
      <c r="AH17" s="112"/>
    </row>
    <row r="18" spans="1:34" ht="14.1" customHeight="1" x14ac:dyDescent="0.2">
      <c r="A18" s="223" t="s">
        <v>77</v>
      </c>
      <c r="B18" s="206" t="str">
        <f t="shared" si="2"/>
        <v>A</v>
      </c>
      <c r="C18" s="206" t="s">
        <v>97</v>
      </c>
      <c r="D18" s="107"/>
      <c r="E18" s="107"/>
      <c r="F18" s="107"/>
      <c r="G18" s="107"/>
      <c r="H18" s="107"/>
      <c r="I18" s="107"/>
      <c r="J18" s="107"/>
      <c r="K18" s="107"/>
      <c r="L18" s="107"/>
      <c r="M18" s="107"/>
      <c r="N18" s="107"/>
      <c r="O18" s="107"/>
      <c r="P18" s="107"/>
      <c r="Q18" s="107"/>
      <c r="R18" s="107"/>
      <c r="S18" s="107"/>
      <c r="T18" s="107"/>
      <c r="U18" s="107"/>
      <c r="V18" s="107"/>
      <c r="W18" s="107"/>
      <c r="X18" s="107"/>
      <c r="Y18" s="107"/>
      <c r="Z18" s="107"/>
      <c r="AA18" s="107"/>
      <c r="AB18" s="107"/>
      <c r="AC18" s="107"/>
      <c r="AD18" s="107"/>
      <c r="AE18" s="107"/>
      <c r="AF18" s="107"/>
      <c r="AG18" s="107"/>
      <c r="AH18" s="112"/>
    </row>
    <row r="19" spans="1:34" ht="14.1" customHeight="1" x14ac:dyDescent="0.2">
      <c r="A19" s="223" t="s">
        <v>76</v>
      </c>
      <c r="B19" s="206" t="str">
        <f t="shared" si="2"/>
        <v>A</v>
      </c>
      <c r="C19" s="206" t="s">
        <v>94</v>
      </c>
      <c r="D19" s="107"/>
      <c r="E19" s="107"/>
      <c r="F19" s="107"/>
      <c r="G19" s="107"/>
      <c r="H19" s="107"/>
      <c r="I19" s="107"/>
      <c r="J19" s="107"/>
      <c r="K19" s="107"/>
      <c r="L19" s="107"/>
      <c r="M19" s="107"/>
      <c r="N19" s="107"/>
      <c r="O19" s="107"/>
      <c r="P19" s="107"/>
      <c r="Q19" s="107"/>
      <c r="R19" s="107"/>
      <c r="S19" s="107"/>
      <c r="T19" s="107"/>
      <c r="U19" s="107"/>
      <c r="V19" s="107"/>
      <c r="W19" s="107"/>
      <c r="X19" s="107"/>
      <c r="Y19" s="107"/>
      <c r="Z19" s="107"/>
      <c r="AA19" s="107"/>
      <c r="AB19" s="107"/>
      <c r="AC19" s="107"/>
      <c r="AD19" s="107"/>
      <c r="AE19" s="107"/>
      <c r="AF19" s="107"/>
      <c r="AG19" s="107"/>
      <c r="AH19" s="112"/>
    </row>
    <row r="20" spans="1:34" ht="14.1" customHeight="1" x14ac:dyDescent="0.2">
      <c r="A20" s="223" t="s">
        <v>75</v>
      </c>
      <c r="B20" s="206" t="str">
        <f t="shared" si="2"/>
        <v>A</v>
      </c>
      <c r="C20" s="206" t="s">
        <v>94</v>
      </c>
      <c r="D20" s="107"/>
      <c r="E20" s="107"/>
      <c r="F20" s="107"/>
      <c r="G20" s="107"/>
      <c r="H20" s="107"/>
      <c r="I20" s="107"/>
      <c r="J20" s="107"/>
      <c r="K20" s="107"/>
      <c r="L20" s="107"/>
      <c r="M20" s="107"/>
      <c r="N20" s="107"/>
      <c r="O20" s="107"/>
      <c r="P20" s="107"/>
      <c r="Q20" s="107"/>
      <c r="R20" s="107"/>
      <c r="S20" s="107"/>
      <c r="T20" s="107"/>
      <c r="U20" s="107"/>
      <c r="V20" s="107"/>
      <c r="W20" s="107"/>
      <c r="X20" s="107"/>
      <c r="Y20" s="107"/>
      <c r="Z20" s="107"/>
      <c r="AA20" s="107"/>
      <c r="AB20" s="107"/>
      <c r="AC20" s="107"/>
      <c r="AD20" s="107"/>
      <c r="AE20" s="107"/>
      <c r="AF20" s="107"/>
      <c r="AG20" s="107"/>
      <c r="AH20" s="112"/>
    </row>
    <row r="21" spans="1:34" ht="14.1" customHeight="1" x14ac:dyDescent="0.2">
      <c r="A21" s="223" t="s">
        <v>74</v>
      </c>
      <c r="B21" s="206" t="str">
        <f t="shared" si="2"/>
        <v>A</v>
      </c>
      <c r="C21" s="206" t="s">
        <v>96</v>
      </c>
      <c r="D21" s="107"/>
      <c r="E21" s="107"/>
      <c r="F21" s="107"/>
      <c r="G21" s="107"/>
      <c r="H21" s="107"/>
      <c r="I21" s="107"/>
      <c r="J21" s="107"/>
      <c r="K21" s="107"/>
      <c r="L21" s="107"/>
      <c r="M21" s="107"/>
      <c r="N21" s="107"/>
      <c r="O21" s="107"/>
      <c r="P21" s="107"/>
      <c r="Q21" s="107"/>
      <c r="R21" s="107"/>
      <c r="S21" s="107"/>
      <c r="T21" s="107"/>
      <c r="U21" s="107"/>
      <c r="V21" s="107"/>
      <c r="W21" s="107"/>
      <c r="X21" s="107"/>
      <c r="Y21" s="107"/>
      <c r="Z21" s="107"/>
      <c r="AA21" s="107"/>
      <c r="AB21" s="107"/>
      <c r="AC21" s="107"/>
      <c r="AD21" s="107"/>
      <c r="AE21" s="107"/>
      <c r="AF21" s="107"/>
      <c r="AG21" s="107"/>
      <c r="AH21" s="112"/>
    </row>
    <row r="22" spans="1:34" ht="14.1" customHeight="1" x14ac:dyDescent="0.2">
      <c r="A22" s="223" t="s">
        <v>73</v>
      </c>
      <c r="B22" s="206" t="str">
        <f t="shared" si="2"/>
        <v>A</v>
      </c>
      <c r="C22" s="206" t="s">
        <v>94</v>
      </c>
      <c r="D22" s="107"/>
      <c r="E22" s="107"/>
      <c r="F22" s="107"/>
      <c r="G22" s="107"/>
      <c r="H22" s="107"/>
      <c r="I22" s="107"/>
      <c r="J22" s="107"/>
      <c r="K22" s="107"/>
      <c r="L22" s="107"/>
      <c r="M22" s="107"/>
      <c r="N22" s="107"/>
      <c r="O22" s="107"/>
      <c r="P22" s="107"/>
      <c r="Q22" s="107"/>
      <c r="R22" s="107"/>
      <c r="S22" s="107"/>
      <c r="T22" s="107"/>
      <c r="U22" s="107"/>
      <c r="V22" s="107"/>
      <c r="W22" s="107"/>
      <c r="X22" s="107"/>
      <c r="Y22" s="107"/>
      <c r="Z22" s="107"/>
      <c r="AA22" s="107"/>
      <c r="AB22" s="107"/>
      <c r="AC22" s="107"/>
      <c r="AD22" s="107"/>
      <c r="AE22" s="107"/>
      <c r="AF22" s="107"/>
      <c r="AG22" s="107"/>
      <c r="AH22" s="112"/>
    </row>
    <row r="23" spans="1:34" ht="14.1" customHeight="1" x14ac:dyDescent="0.2">
      <c r="A23" s="223" t="s">
        <v>72</v>
      </c>
      <c r="B23" s="206" t="str">
        <f t="shared" si="2"/>
        <v>A</v>
      </c>
      <c r="C23" s="206" t="s">
        <v>96</v>
      </c>
      <c r="D23" s="107"/>
      <c r="E23" s="107"/>
      <c r="F23" s="107"/>
      <c r="G23" s="107"/>
      <c r="H23" s="107"/>
      <c r="I23" s="107"/>
      <c r="J23" s="107"/>
      <c r="K23" s="107"/>
      <c r="L23" s="107"/>
      <c r="M23" s="107"/>
      <c r="N23" s="107"/>
      <c r="O23" s="107"/>
      <c r="P23" s="107"/>
      <c r="Q23" s="107"/>
      <c r="R23" s="107"/>
      <c r="S23" s="107"/>
      <c r="T23" s="107"/>
      <c r="U23" s="107"/>
      <c r="V23" s="107"/>
      <c r="W23" s="107"/>
      <c r="X23" s="107"/>
      <c r="Y23" s="107"/>
      <c r="Z23" s="107"/>
      <c r="AA23" s="107"/>
      <c r="AB23" s="107"/>
      <c r="AC23" s="107"/>
      <c r="AD23" s="107"/>
      <c r="AE23" s="107"/>
      <c r="AF23" s="107"/>
      <c r="AG23" s="107"/>
      <c r="AH23" s="112"/>
    </row>
    <row r="24" spans="1:34" ht="14.1" customHeight="1" x14ac:dyDescent="0.2">
      <c r="A24" s="223" t="s">
        <v>71</v>
      </c>
      <c r="B24" s="206" t="str">
        <f t="shared" si="2"/>
        <v>A</v>
      </c>
      <c r="C24" s="206" t="s">
        <v>94</v>
      </c>
      <c r="D24" s="107"/>
      <c r="E24" s="107"/>
      <c r="F24" s="107"/>
      <c r="G24" s="107"/>
      <c r="H24" s="107"/>
      <c r="I24" s="107"/>
      <c r="J24" s="107"/>
      <c r="K24" s="107"/>
      <c r="L24" s="107"/>
      <c r="M24" s="107"/>
      <c r="N24" s="107"/>
      <c r="O24" s="107"/>
      <c r="P24" s="107"/>
      <c r="Q24" s="107"/>
      <c r="R24" s="107"/>
      <c r="S24" s="107"/>
      <c r="T24" s="107"/>
      <c r="U24" s="107"/>
      <c r="V24" s="107"/>
      <c r="W24" s="107"/>
      <c r="X24" s="107"/>
      <c r="Y24" s="107"/>
      <c r="Z24" s="107"/>
      <c r="AA24" s="107"/>
      <c r="AB24" s="107"/>
      <c r="AC24" s="107"/>
      <c r="AD24" s="107"/>
      <c r="AE24" s="107"/>
      <c r="AF24" s="107"/>
      <c r="AG24" s="107"/>
      <c r="AH24" s="112"/>
    </row>
    <row r="25" spans="1:34" ht="14.1" customHeight="1" x14ac:dyDescent="0.2">
      <c r="A25" s="223" t="s">
        <v>70</v>
      </c>
      <c r="B25" s="206" t="str">
        <f t="shared" si="2"/>
        <v>A</v>
      </c>
      <c r="C25" s="206" t="s">
        <v>96</v>
      </c>
      <c r="D25" s="107"/>
      <c r="E25" s="107"/>
      <c r="F25" s="107"/>
      <c r="G25" s="107"/>
      <c r="H25" s="107"/>
      <c r="I25" s="107"/>
      <c r="J25" s="107"/>
      <c r="K25" s="107"/>
      <c r="L25" s="107"/>
      <c r="M25" s="107"/>
      <c r="N25" s="107"/>
      <c r="O25" s="107"/>
      <c r="P25" s="107"/>
      <c r="Q25" s="107"/>
      <c r="R25" s="107"/>
      <c r="S25" s="107"/>
      <c r="T25" s="107"/>
      <c r="U25" s="107"/>
      <c r="V25" s="107"/>
      <c r="W25" s="107"/>
      <c r="X25" s="107"/>
      <c r="Y25" s="107"/>
      <c r="Z25" s="107"/>
      <c r="AA25" s="107"/>
      <c r="AB25" s="107"/>
      <c r="AC25" s="107"/>
      <c r="AD25" s="107"/>
      <c r="AE25" s="107"/>
      <c r="AF25" s="107"/>
      <c r="AG25" s="107"/>
      <c r="AH25" s="112"/>
    </row>
    <row r="26" spans="1:34" ht="14.1" customHeight="1" x14ac:dyDescent="0.2">
      <c r="A26" s="223" t="s">
        <v>69</v>
      </c>
      <c r="B26" s="206" t="str">
        <f t="shared" si="2"/>
        <v>A</v>
      </c>
      <c r="C26" s="206" t="s">
        <v>96</v>
      </c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7"/>
      <c r="AE26" s="107"/>
      <c r="AF26" s="107"/>
      <c r="AG26" s="107"/>
      <c r="AH26" s="112"/>
    </row>
    <row r="27" spans="1:34" ht="14.1" customHeight="1" x14ac:dyDescent="0.2">
      <c r="A27" s="223" t="s">
        <v>68</v>
      </c>
      <c r="B27" s="206" t="str">
        <f t="shared" si="2"/>
        <v>A</v>
      </c>
      <c r="C27" s="206"/>
      <c r="D27" s="107"/>
      <c r="E27" s="107"/>
      <c r="F27" s="107"/>
      <c r="G27" s="107"/>
      <c r="H27" s="107"/>
      <c r="I27" s="107"/>
      <c r="J27" s="107"/>
      <c r="K27" s="107"/>
      <c r="L27" s="107"/>
      <c r="M27" s="107"/>
      <c r="N27" s="107"/>
      <c r="O27" s="107"/>
      <c r="P27" s="107"/>
      <c r="Q27" s="107"/>
      <c r="R27" s="107"/>
      <c r="S27" s="107"/>
      <c r="T27" s="107"/>
      <c r="U27" s="107"/>
      <c r="V27" s="107"/>
      <c r="W27" s="107"/>
      <c r="X27" s="107"/>
      <c r="Y27" s="107"/>
      <c r="Z27" s="107"/>
      <c r="AA27" s="107"/>
      <c r="AB27" s="107"/>
      <c r="AC27" s="107"/>
      <c r="AD27" s="107"/>
      <c r="AE27" s="107"/>
      <c r="AF27" s="107"/>
      <c r="AG27" s="107"/>
      <c r="AH27" s="112"/>
    </row>
    <row r="28" spans="1:34" ht="14.1" customHeight="1" x14ac:dyDescent="0.2">
      <c r="A28" s="223" t="s">
        <v>67</v>
      </c>
      <c r="B28" s="206" t="str">
        <f t="shared" si="2"/>
        <v>A</v>
      </c>
      <c r="C28" s="206"/>
      <c r="D28" s="107"/>
      <c r="E28" s="107"/>
      <c r="F28" s="107"/>
      <c r="G28" s="107"/>
      <c r="H28" s="107"/>
      <c r="I28" s="107"/>
      <c r="J28" s="107"/>
      <c r="K28" s="107"/>
      <c r="L28" s="107"/>
      <c r="M28" s="107"/>
      <c r="N28" s="107"/>
      <c r="O28" s="107"/>
      <c r="P28" s="107"/>
      <c r="Q28" s="107"/>
      <c r="R28" s="107"/>
      <c r="S28" s="107"/>
      <c r="T28" s="107"/>
      <c r="U28" s="107"/>
      <c r="V28" s="107"/>
      <c r="W28" s="107"/>
      <c r="X28" s="107"/>
      <c r="Y28" s="107"/>
      <c r="Z28" s="107"/>
      <c r="AA28" s="107"/>
      <c r="AB28" s="107"/>
      <c r="AC28" s="107"/>
      <c r="AD28" s="107"/>
      <c r="AE28" s="107"/>
      <c r="AF28" s="107"/>
      <c r="AG28" s="107"/>
      <c r="AH28" s="112"/>
    </row>
    <row r="29" spans="1:34" ht="14.1" customHeight="1" x14ac:dyDescent="0.2">
      <c r="A29" s="223" t="s">
        <v>66</v>
      </c>
      <c r="B29" s="206" t="str">
        <f t="shared" si="2"/>
        <v>A</v>
      </c>
      <c r="C29" s="206"/>
      <c r="D29" s="107"/>
      <c r="E29" s="107"/>
      <c r="F29" s="107"/>
      <c r="G29" s="107"/>
      <c r="H29" s="107"/>
      <c r="I29" s="107"/>
      <c r="J29" s="107"/>
      <c r="K29" s="107"/>
      <c r="L29" s="107"/>
      <c r="M29" s="107"/>
      <c r="N29" s="107"/>
      <c r="O29" s="107"/>
      <c r="P29" s="107"/>
      <c r="Q29" s="107"/>
      <c r="R29" s="107"/>
      <c r="S29" s="107"/>
      <c r="T29" s="107"/>
      <c r="U29" s="107"/>
      <c r="V29" s="107"/>
      <c r="W29" s="107"/>
      <c r="X29" s="107"/>
      <c r="Y29" s="107"/>
      <c r="Z29" s="107"/>
      <c r="AA29" s="107"/>
      <c r="AB29" s="107"/>
      <c r="AC29" s="107"/>
      <c r="AD29" s="107"/>
      <c r="AE29" s="107"/>
      <c r="AF29" s="107"/>
      <c r="AG29" s="107"/>
      <c r="AH29" s="112"/>
    </row>
    <row r="30" spans="1:34" ht="14.1" customHeight="1" x14ac:dyDescent="0.2">
      <c r="A30" s="223" t="s">
        <v>65</v>
      </c>
      <c r="B30" s="206" t="str">
        <f t="shared" si="2"/>
        <v>A</v>
      </c>
      <c r="C30" s="206"/>
      <c r="D30" s="107"/>
      <c r="E30" s="107"/>
      <c r="F30" s="107"/>
      <c r="G30" s="107"/>
      <c r="H30" s="107"/>
      <c r="I30" s="107"/>
      <c r="J30" s="107"/>
      <c r="K30" s="107"/>
      <c r="L30" s="107"/>
      <c r="M30" s="107"/>
      <c r="N30" s="107"/>
      <c r="O30" s="107"/>
      <c r="P30" s="107"/>
      <c r="Q30" s="107"/>
      <c r="R30" s="107"/>
      <c r="S30" s="107"/>
      <c r="T30" s="107"/>
      <c r="U30" s="107"/>
      <c r="V30" s="107"/>
      <c r="W30" s="107"/>
      <c r="X30" s="107"/>
      <c r="Y30" s="107"/>
      <c r="Z30" s="107"/>
      <c r="AA30" s="107"/>
      <c r="AB30" s="107"/>
      <c r="AC30" s="107"/>
      <c r="AD30" s="107"/>
      <c r="AE30" s="107"/>
      <c r="AF30" s="107"/>
      <c r="AG30" s="107"/>
      <c r="AH30" s="112"/>
    </row>
    <row r="31" spans="1:34" ht="14.1" customHeight="1" x14ac:dyDescent="0.2">
      <c r="A31" s="223" t="s">
        <v>64</v>
      </c>
      <c r="B31" s="206" t="str">
        <f t="shared" si="2"/>
        <v>A</v>
      </c>
      <c r="C31" s="206"/>
      <c r="D31" s="107"/>
      <c r="E31" s="107"/>
      <c r="F31" s="107"/>
      <c r="G31" s="107"/>
      <c r="H31" s="107"/>
      <c r="I31" s="107"/>
      <c r="J31" s="107"/>
      <c r="K31" s="107"/>
      <c r="L31" s="107"/>
      <c r="M31" s="107"/>
      <c r="N31" s="107"/>
      <c r="O31" s="107"/>
      <c r="P31" s="107"/>
      <c r="Q31" s="107"/>
      <c r="R31" s="107"/>
      <c r="S31" s="107"/>
      <c r="T31" s="107"/>
      <c r="U31" s="107"/>
      <c r="V31" s="107"/>
      <c r="W31" s="107"/>
      <c r="X31" s="107"/>
      <c r="Y31" s="107"/>
      <c r="Z31" s="107"/>
      <c r="AA31" s="107"/>
      <c r="AB31" s="107"/>
      <c r="AC31" s="107"/>
      <c r="AD31" s="107"/>
      <c r="AE31" s="107"/>
      <c r="AF31" s="107"/>
      <c r="AG31" s="107"/>
      <c r="AH31" s="112"/>
    </row>
    <row r="32" spans="1:34" ht="14.1" customHeight="1" x14ac:dyDescent="0.2">
      <c r="A32" s="223" t="s">
        <v>63</v>
      </c>
      <c r="B32" s="206" t="str">
        <f t="shared" si="2"/>
        <v>A</v>
      </c>
      <c r="C32" s="206"/>
      <c r="D32" s="107"/>
      <c r="E32" s="107"/>
      <c r="F32" s="107"/>
      <c r="G32" s="107"/>
      <c r="H32" s="107"/>
      <c r="I32" s="107"/>
      <c r="J32" s="107"/>
      <c r="K32" s="107"/>
      <c r="L32" s="107"/>
      <c r="M32" s="107"/>
      <c r="N32" s="107"/>
      <c r="O32" s="107"/>
      <c r="P32" s="107"/>
      <c r="Q32" s="107"/>
      <c r="R32" s="107"/>
      <c r="S32" s="107"/>
      <c r="T32" s="107"/>
      <c r="U32" s="107"/>
      <c r="V32" s="107"/>
      <c r="W32" s="107"/>
      <c r="X32" s="107"/>
      <c r="Y32" s="107"/>
      <c r="Z32" s="107"/>
      <c r="AA32" s="107"/>
      <c r="AB32" s="107"/>
      <c r="AC32" s="107"/>
      <c r="AD32" s="107"/>
      <c r="AE32" s="107"/>
      <c r="AF32" s="107"/>
      <c r="AG32" s="107"/>
      <c r="AH32" s="112"/>
    </row>
    <row r="33" spans="1:35" ht="14.1" customHeight="1" x14ac:dyDescent="0.2">
      <c r="A33" s="223"/>
      <c r="B33" s="206" t="str">
        <f t="shared" si="2"/>
        <v>A</v>
      </c>
      <c r="C33" s="206"/>
      <c r="D33" s="107"/>
      <c r="E33" s="107"/>
      <c r="F33" s="107"/>
      <c r="G33" s="107"/>
      <c r="H33" s="107"/>
      <c r="I33" s="107"/>
      <c r="J33" s="107"/>
      <c r="K33" s="107"/>
      <c r="L33" s="107"/>
      <c r="M33" s="107"/>
      <c r="N33" s="107"/>
      <c r="O33" s="107"/>
      <c r="P33" s="107"/>
      <c r="Q33" s="107"/>
      <c r="R33" s="107"/>
      <c r="S33" s="107"/>
      <c r="T33" s="107"/>
      <c r="U33" s="107"/>
      <c r="V33" s="107"/>
      <c r="W33" s="107"/>
      <c r="X33" s="107"/>
      <c r="Y33" s="107"/>
      <c r="Z33" s="107"/>
      <c r="AA33" s="107"/>
      <c r="AB33" s="107"/>
      <c r="AC33" s="107"/>
      <c r="AD33" s="107"/>
      <c r="AE33" s="107"/>
      <c r="AF33" s="107"/>
      <c r="AG33" s="107"/>
      <c r="AH33" s="112"/>
    </row>
    <row r="34" spans="1:35" ht="14.1" customHeight="1" x14ac:dyDescent="0.2">
      <c r="A34" s="223"/>
      <c r="B34" s="206" t="str">
        <f t="shared" si="2"/>
        <v>A</v>
      </c>
      <c r="C34" s="206"/>
      <c r="D34" s="107"/>
      <c r="E34" s="107"/>
      <c r="F34" s="107"/>
      <c r="G34" s="107"/>
      <c r="H34" s="107"/>
      <c r="I34" s="107"/>
      <c r="J34" s="107"/>
      <c r="K34" s="107"/>
      <c r="L34" s="107"/>
      <c r="M34" s="107"/>
      <c r="N34" s="107"/>
      <c r="O34" s="107"/>
      <c r="P34" s="107"/>
      <c r="Q34" s="107"/>
      <c r="R34" s="107"/>
      <c r="S34" s="107"/>
      <c r="T34" s="107"/>
      <c r="U34" s="107"/>
      <c r="V34" s="107"/>
      <c r="W34" s="107"/>
      <c r="X34" s="107"/>
      <c r="Y34" s="107"/>
      <c r="Z34" s="107"/>
      <c r="AA34" s="107"/>
      <c r="AB34" s="107"/>
      <c r="AC34" s="107"/>
      <c r="AD34" s="107"/>
      <c r="AE34" s="107"/>
      <c r="AF34" s="107"/>
      <c r="AG34" s="107"/>
      <c r="AH34" s="112"/>
    </row>
    <row r="35" spans="1:35" ht="14.1" customHeight="1" x14ac:dyDescent="0.2">
      <c r="A35" s="223"/>
      <c r="B35" s="206" t="str">
        <f t="shared" si="2"/>
        <v>A</v>
      </c>
      <c r="C35" s="206"/>
      <c r="D35" s="107"/>
      <c r="E35" s="107"/>
      <c r="F35" s="107"/>
      <c r="G35" s="107"/>
      <c r="H35" s="107"/>
      <c r="I35" s="107"/>
      <c r="J35" s="107"/>
      <c r="K35" s="107"/>
      <c r="L35" s="107"/>
      <c r="M35" s="107"/>
      <c r="N35" s="107"/>
      <c r="O35" s="107"/>
      <c r="P35" s="107"/>
      <c r="Q35" s="107"/>
      <c r="R35" s="107"/>
      <c r="S35" s="107"/>
      <c r="T35" s="107"/>
      <c r="U35" s="107"/>
      <c r="V35" s="107"/>
      <c r="W35" s="107"/>
      <c r="X35" s="107"/>
      <c r="Y35" s="107"/>
      <c r="Z35" s="107"/>
      <c r="AA35" s="107"/>
      <c r="AB35" s="107"/>
      <c r="AC35" s="107"/>
      <c r="AD35" s="107"/>
      <c r="AE35" s="107"/>
      <c r="AF35" s="107"/>
      <c r="AG35" s="107"/>
      <c r="AH35" s="112"/>
    </row>
    <row r="36" spans="1:35" ht="14.1" customHeight="1" x14ac:dyDescent="0.2">
      <c r="A36" s="223"/>
      <c r="B36" s="206" t="str">
        <f t="shared" si="2"/>
        <v>A</v>
      </c>
      <c r="C36" s="206"/>
      <c r="D36" s="107"/>
      <c r="E36" s="107"/>
      <c r="F36" s="107"/>
      <c r="G36" s="107"/>
      <c r="H36" s="107"/>
      <c r="I36" s="107"/>
      <c r="J36" s="107"/>
      <c r="K36" s="107"/>
      <c r="L36" s="107"/>
      <c r="M36" s="107"/>
      <c r="N36" s="107"/>
      <c r="O36" s="107"/>
      <c r="P36" s="107"/>
      <c r="Q36" s="107"/>
      <c r="R36" s="107"/>
      <c r="S36" s="107"/>
      <c r="T36" s="107"/>
      <c r="U36" s="107"/>
      <c r="V36" s="107"/>
      <c r="W36" s="107"/>
      <c r="X36" s="107"/>
      <c r="Y36" s="107"/>
      <c r="Z36" s="107"/>
      <c r="AA36" s="107"/>
      <c r="AB36" s="107"/>
      <c r="AC36" s="107"/>
      <c r="AD36" s="107"/>
      <c r="AE36" s="107"/>
      <c r="AF36" s="107"/>
      <c r="AG36" s="107"/>
      <c r="AH36" s="112"/>
    </row>
    <row r="37" spans="1:35" ht="14.1" customHeight="1" x14ac:dyDescent="0.2">
      <c r="A37" s="223"/>
      <c r="B37" s="206" t="str">
        <f t="shared" si="2"/>
        <v>A</v>
      </c>
      <c r="C37" s="206"/>
      <c r="D37" s="107"/>
      <c r="E37" s="107"/>
      <c r="F37" s="107"/>
      <c r="G37" s="107"/>
      <c r="H37" s="107"/>
      <c r="I37" s="107"/>
      <c r="J37" s="107"/>
      <c r="K37" s="107"/>
      <c r="L37" s="107"/>
      <c r="M37" s="107"/>
      <c r="N37" s="107"/>
      <c r="O37" s="107"/>
      <c r="P37" s="107"/>
      <c r="Q37" s="107"/>
      <c r="R37" s="107"/>
      <c r="S37" s="107"/>
      <c r="T37" s="107"/>
      <c r="U37" s="107"/>
      <c r="V37" s="107"/>
      <c r="W37" s="107"/>
      <c r="X37" s="107"/>
      <c r="Y37" s="107"/>
      <c r="Z37" s="107"/>
      <c r="AA37" s="107"/>
      <c r="AB37" s="107"/>
      <c r="AC37" s="107"/>
      <c r="AD37" s="107"/>
      <c r="AE37" s="107"/>
      <c r="AF37" s="107"/>
      <c r="AG37" s="107"/>
      <c r="AH37" s="112"/>
    </row>
    <row r="38" spans="1:35" ht="14.1" customHeight="1" x14ac:dyDescent="0.2">
      <c r="A38" s="223"/>
      <c r="B38" s="206" t="str">
        <f t="shared" si="2"/>
        <v>A</v>
      </c>
      <c r="C38" s="206"/>
      <c r="D38" s="107"/>
      <c r="E38" s="107"/>
      <c r="F38" s="107"/>
      <c r="G38" s="107"/>
      <c r="H38" s="107"/>
      <c r="I38" s="107"/>
      <c r="J38" s="107"/>
      <c r="K38" s="107"/>
      <c r="L38" s="107"/>
      <c r="M38" s="107"/>
      <c r="N38" s="107"/>
      <c r="O38" s="107"/>
      <c r="P38" s="107"/>
      <c r="Q38" s="107"/>
      <c r="R38" s="107"/>
      <c r="S38" s="107"/>
      <c r="T38" s="107"/>
      <c r="U38" s="107"/>
      <c r="V38" s="107"/>
      <c r="W38" s="107"/>
      <c r="X38" s="107"/>
      <c r="Y38" s="107"/>
      <c r="Z38" s="107"/>
      <c r="AA38" s="107"/>
      <c r="AB38" s="107"/>
      <c r="AC38" s="107"/>
      <c r="AD38" s="107"/>
      <c r="AE38" s="107"/>
      <c r="AF38" s="107"/>
      <c r="AG38" s="107"/>
      <c r="AH38" s="112"/>
    </row>
    <row r="39" spans="1:35" ht="14.1" customHeight="1" x14ac:dyDescent="0.2">
      <c r="A39" s="223"/>
      <c r="B39" s="206" t="str">
        <f t="shared" si="2"/>
        <v>A</v>
      </c>
      <c r="C39" s="206"/>
      <c r="D39" s="107"/>
      <c r="E39" s="107"/>
      <c r="F39" s="107"/>
      <c r="G39" s="107"/>
      <c r="H39" s="107"/>
      <c r="I39" s="107"/>
      <c r="J39" s="107"/>
      <c r="K39" s="107"/>
      <c r="L39" s="107"/>
      <c r="M39" s="107"/>
      <c r="N39" s="107"/>
      <c r="O39" s="107"/>
      <c r="P39" s="107"/>
      <c r="Q39" s="107"/>
      <c r="R39" s="107"/>
      <c r="S39" s="107"/>
      <c r="T39" s="107"/>
      <c r="U39" s="107"/>
      <c r="V39" s="107"/>
      <c r="W39" s="107"/>
      <c r="X39" s="107"/>
      <c r="Y39" s="107"/>
      <c r="Z39" s="107"/>
      <c r="AA39" s="107"/>
      <c r="AB39" s="107"/>
      <c r="AC39" s="107"/>
      <c r="AD39" s="107"/>
      <c r="AE39" s="107"/>
      <c r="AF39" s="107"/>
      <c r="AG39" s="107"/>
      <c r="AH39" s="112"/>
    </row>
    <row r="40" spans="1:35" ht="14.1" customHeight="1" x14ac:dyDescent="0.2">
      <c r="A40" s="223"/>
      <c r="B40" s="206" t="str">
        <f t="shared" si="2"/>
        <v>A</v>
      </c>
      <c r="C40" s="206"/>
      <c r="D40" s="107"/>
      <c r="E40" s="107"/>
      <c r="F40" s="107"/>
      <c r="G40" s="107"/>
      <c r="H40" s="107"/>
      <c r="I40" s="107"/>
      <c r="J40" s="107"/>
      <c r="K40" s="107"/>
      <c r="L40" s="107"/>
      <c r="M40" s="107"/>
      <c r="N40" s="107"/>
      <c r="O40" s="107"/>
      <c r="P40" s="107"/>
      <c r="Q40" s="107"/>
      <c r="R40" s="107"/>
      <c r="S40" s="107"/>
      <c r="T40" s="107"/>
      <c r="U40" s="107"/>
      <c r="V40" s="107"/>
      <c r="W40" s="107"/>
      <c r="X40" s="107"/>
      <c r="Y40" s="107"/>
      <c r="Z40" s="107"/>
      <c r="AA40" s="107"/>
      <c r="AB40" s="107"/>
      <c r="AC40" s="107"/>
      <c r="AD40" s="107"/>
      <c r="AE40" s="107"/>
      <c r="AF40" s="107"/>
      <c r="AG40" s="107"/>
      <c r="AH40" s="112"/>
    </row>
    <row r="41" spans="1:35" ht="14.1" customHeight="1" x14ac:dyDescent="0.2">
      <c r="A41" s="223"/>
      <c r="B41" s="206" t="str">
        <f t="shared" si="2"/>
        <v>A</v>
      </c>
      <c r="C41" s="206"/>
      <c r="D41" s="107"/>
      <c r="E41" s="107"/>
      <c r="F41" s="107"/>
      <c r="G41" s="107"/>
      <c r="H41" s="107"/>
      <c r="I41" s="107"/>
      <c r="J41" s="107"/>
      <c r="K41" s="107"/>
      <c r="L41" s="107"/>
      <c r="M41" s="107"/>
      <c r="N41" s="107"/>
      <c r="O41" s="107"/>
      <c r="P41" s="107"/>
      <c r="Q41" s="107"/>
      <c r="R41" s="107"/>
      <c r="S41" s="107"/>
      <c r="T41" s="107"/>
      <c r="U41" s="107"/>
      <c r="V41" s="107"/>
      <c r="W41" s="107"/>
      <c r="X41" s="107"/>
      <c r="Y41" s="107"/>
      <c r="Z41" s="107"/>
      <c r="AA41" s="107"/>
      <c r="AB41" s="107"/>
      <c r="AC41" s="107"/>
      <c r="AD41" s="107"/>
      <c r="AE41" s="107"/>
      <c r="AF41" s="107"/>
      <c r="AG41" s="107"/>
      <c r="AH41" s="112"/>
    </row>
    <row r="42" spans="1:35" ht="14.1" customHeight="1" x14ac:dyDescent="0.2">
      <c r="A42" s="224" t="s">
        <v>62</v>
      </c>
      <c r="B42" s="208"/>
      <c r="C42" s="208"/>
      <c r="D42" s="209"/>
      <c r="E42" s="209"/>
      <c r="F42" s="209"/>
      <c r="G42" s="209"/>
      <c r="H42" s="209"/>
      <c r="I42" s="209"/>
      <c r="J42" s="209"/>
      <c r="K42" s="209"/>
      <c r="L42" s="209"/>
      <c r="M42" s="209"/>
      <c r="N42" s="209"/>
      <c r="O42" s="209"/>
      <c r="P42" s="209"/>
      <c r="Q42" s="209"/>
      <c r="R42" s="209"/>
      <c r="S42" s="209"/>
      <c r="T42" s="209"/>
      <c r="U42" s="209"/>
      <c r="V42" s="209"/>
      <c r="W42" s="209"/>
      <c r="X42" s="209"/>
      <c r="Y42" s="209"/>
      <c r="Z42" s="209"/>
      <c r="AA42" s="209"/>
      <c r="AB42" s="209"/>
      <c r="AC42" s="209"/>
      <c r="AD42" s="209"/>
      <c r="AE42" s="209"/>
      <c r="AF42" s="209"/>
      <c r="AG42" s="209"/>
      <c r="AH42" s="234"/>
    </row>
    <row r="43" spans="1:35" ht="12.75" customHeight="1" x14ac:dyDescent="0.2">
      <c r="A43" s="224"/>
      <c r="B43" s="207"/>
      <c r="C43" s="207"/>
      <c r="D43" s="207"/>
      <c r="E43" s="207"/>
      <c r="F43" s="207"/>
      <c r="G43" s="207"/>
      <c r="H43" s="207"/>
      <c r="I43" s="207"/>
      <c r="J43" s="207"/>
      <c r="K43" s="207"/>
      <c r="L43" s="207"/>
      <c r="M43" s="207"/>
      <c r="N43" s="207"/>
      <c r="O43" s="207"/>
      <c r="P43" s="207"/>
      <c r="Q43" s="207"/>
      <c r="R43" s="207"/>
      <c r="S43" s="207"/>
      <c r="T43" s="207"/>
      <c r="U43" s="207"/>
      <c r="V43" s="207"/>
      <c r="W43" s="207"/>
      <c r="X43" s="207"/>
      <c r="Y43" s="207"/>
      <c r="Z43" s="207"/>
      <c r="AA43" s="207"/>
      <c r="AB43" s="207"/>
      <c r="AC43" s="207"/>
      <c r="AD43" s="207"/>
      <c r="AE43" s="207"/>
      <c r="AF43" s="207"/>
      <c r="AG43" s="207"/>
      <c r="AH43" s="235"/>
    </row>
    <row r="44" spans="1:35" ht="13.5" customHeight="1" x14ac:dyDescent="0.2">
      <c r="A44" s="225" t="s">
        <v>61</v>
      </c>
      <c r="B44" s="210"/>
      <c r="C44" s="211"/>
      <c r="D44" s="212"/>
      <c r="E44" s="212"/>
      <c r="F44" s="212"/>
      <c r="G44" s="212"/>
      <c r="H44" s="213"/>
      <c r="I44" s="213"/>
      <c r="J44" s="213"/>
      <c r="K44" s="213"/>
      <c r="L44" s="213"/>
      <c r="M44" s="213"/>
      <c r="N44" s="213"/>
      <c r="O44" s="213"/>
      <c r="P44" s="213"/>
      <c r="Q44" s="214"/>
      <c r="R44" s="212"/>
      <c r="S44" s="212"/>
      <c r="T44" s="212"/>
      <c r="U44" s="212"/>
      <c r="V44" s="212"/>
      <c r="W44" s="212"/>
      <c r="X44" s="212"/>
      <c r="Y44" s="212"/>
      <c r="Z44" s="214"/>
      <c r="AA44" s="212"/>
      <c r="AB44" s="212"/>
      <c r="AC44" s="212"/>
      <c r="AD44" s="212"/>
      <c r="AE44" s="212"/>
      <c r="AF44" s="212"/>
      <c r="AG44" s="212"/>
      <c r="AH44" s="236"/>
    </row>
    <row r="45" spans="1:35" s="93" customFormat="1" ht="12.75" customHeight="1" x14ac:dyDescent="0.2">
      <c r="A45" s="226"/>
      <c r="B45" s="212"/>
      <c r="C45" s="212"/>
      <c r="D45" s="216" t="s">
        <v>60</v>
      </c>
      <c r="E45" s="212"/>
      <c r="F45" s="212"/>
      <c r="G45" s="212"/>
      <c r="H45" s="214"/>
      <c r="I45" s="216"/>
      <c r="J45" s="216" t="s">
        <v>59</v>
      </c>
      <c r="K45" s="212"/>
      <c r="L45" s="212"/>
      <c r="M45" s="214"/>
      <c r="N45" s="214"/>
      <c r="O45" s="214" t="s">
        <v>58</v>
      </c>
      <c r="P45" s="214"/>
      <c r="Q45" s="214"/>
      <c r="R45" s="216"/>
      <c r="S45" s="215"/>
      <c r="T45" s="212"/>
      <c r="U45" s="212"/>
      <c r="V45" s="212"/>
      <c r="W45" s="214"/>
      <c r="X45" s="214"/>
      <c r="Y45" s="212"/>
      <c r="Z45" s="212"/>
      <c r="AA45" s="212"/>
      <c r="AB45" s="212"/>
      <c r="AC45" s="212"/>
      <c r="AD45" s="212"/>
      <c r="AE45" s="212"/>
      <c r="AF45" s="212"/>
      <c r="AG45" s="212"/>
      <c r="AH45" s="236"/>
      <c r="AI45" s="109"/>
    </row>
    <row r="46" spans="1:35" ht="11.25" customHeight="1" x14ac:dyDescent="0.2">
      <c r="A46" s="226"/>
      <c r="B46" s="212"/>
      <c r="C46" s="212"/>
      <c r="D46" s="212"/>
      <c r="E46" s="212"/>
      <c r="F46" s="212"/>
      <c r="G46" s="212"/>
      <c r="H46" s="215"/>
      <c r="I46" s="212"/>
      <c r="J46" s="212"/>
      <c r="K46" s="212"/>
      <c r="L46" s="212"/>
      <c r="M46" s="212"/>
      <c r="N46" s="212"/>
      <c r="O46" s="212"/>
      <c r="P46" s="212"/>
      <c r="Q46" s="215"/>
      <c r="R46" s="212"/>
      <c r="S46" s="212"/>
      <c r="T46" s="212"/>
      <c r="U46" s="212"/>
      <c r="V46" s="212"/>
      <c r="W46" s="212"/>
      <c r="X46" s="212"/>
      <c r="Y46" s="212"/>
      <c r="Z46" s="215"/>
      <c r="AA46" s="212"/>
      <c r="AB46" s="212"/>
      <c r="AC46" s="212"/>
      <c r="AD46" s="212"/>
      <c r="AE46" s="212"/>
      <c r="AF46" s="212"/>
      <c r="AG46" s="212"/>
      <c r="AH46" s="236"/>
      <c r="AI46" s="110"/>
    </row>
    <row r="47" spans="1:35" ht="24" customHeight="1" x14ac:dyDescent="0.2">
      <c r="A47" s="227" t="s">
        <v>57</v>
      </c>
      <c r="B47" s="217"/>
      <c r="C47" s="217"/>
      <c r="D47" s="217"/>
      <c r="E47" s="217"/>
      <c r="F47" s="217"/>
      <c r="G47" s="217"/>
      <c r="H47" s="217"/>
      <c r="I47" s="217"/>
      <c r="J47" s="217"/>
      <c r="K47" s="217"/>
      <c r="L47" s="217"/>
      <c r="M47" s="217"/>
      <c r="N47" s="217"/>
      <c r="O47" s="217"/>
      <c r="P47" s="217"/>
      <c r="Q47" s="217"/>
      <c r="R47" s="217"/>
      <c r="S47" s="217"/>
      <c r="T47" s="217"/>
      <c r="U47" s="217"/>
      <c r="V47" s="217"/>
      <c r="W47" s="217"/>
      <c r="X47" s="217"/>
      <c r="Y47" s="217"/>
      <c r="Z47" s="217"/>
      <c r="AA47" s="217"/>
      <c r="AB47" s="217"/>
      <c r="AC47" s="217"/>
      <c r="AD47" s="217"/>
      <c r="AE47" s="217"/>
      <c r="AF47" s="217"/>
      <c r="AG47" s="217"/>
      <c r="AH47" s="237"/>
      <c r="AI47" s="110"/>
    </row>
    <row r="48" spans="1:35" ht="3.75" customHeight="1" x14ac:dyDescent="0.2">
      <c r="A48" s="224"/>
      <c r="B48" s="207"/>
      <c r="C48" s="207"/>
      <c r="D48" s="207"/>
      <c r="E48" s="207"/>
      <c r="F48" s="207"/>
      <c r="G48" s="207"/>
      <c r="H48" s="207"/>
      <c r="I48" s="207"/>
      <c r="J48" s="207"/>
      <c r="K48" s="207"/>
      <c r="L48" s="207"/>
      <c r="M48" s="207"/>
      <c r="N48" s="207"/>
      <c r="O48" s="207"/>
      <c r="P48" s="207"/>
      <c r="Q48" s="207"/>
      <c r="R48" s="207"/>
      <c r="S48" s="207"/>
      <c r="T48" s="207"/>
      <c r="U48" s="207"/>
      <c r="V48" s="207"/>
      <c r="W48" s="207"/>
      <c r="X48" s="207"/>
      <c r="Y48" s="207"/>
      <c r="Z48" s="207"/>
      <c r="AA48" s="207"/>
      <c r="AB48" s="207"/>
      <c r="AC48" s="207"/>
      <c r="AD48" s="207"/>
      <c r="AE48" s="207"/>
      <c r="AF48" s="207"/>
      <c r="AG48" s="207"/>
      <c r="AH48" s="235"/>
    </row>
    <row r="49" spans="1:34" s="111" customFormat="1" ht="9.75" customHeight="1" x14ac:dyDescent="0.25">
      <c r="A49" s="228" t="s">
        <v>56</v>
      </c>
      <c r="B49" s="218" t="s">
        <v>55</v>
      </c>
      <c r="C49" s="218"/>
      <c r="D49" s="219" t="s">
        <v>54</v>
      </c>
      <c r="E49" s="219"/>
      <c r="F49" s="219"/>
      <c r="G49" s="219"/>
      <c r="H49" s="219"/>
      <c r="I49" s="219"/>
      <c r="J49" s="219"/>
      <c r="K49" s="219"/>
      <c r="L49" s="219"/>
      <c r="M49" s="219"/>
      <c r="N49" s="219"/>
      <c r="O49" s="219"/>
      <c r="P49" s="219"/>
      <c r="Q49" s="219"/>
      <c r="R49" s="219"/>
      <c r="S49" s="219"/>
      <c r="T49" s="219"/>
      <c r="U49" s="219"/>
      <c r="V49" s="219"/>
      <c r="W49" s="219"/>
      <c r="X49" s="219"/>
      <c r="Y49" s="219"/>
      <c r="Z49" s="219"/>
      <c r="AA49" s="220"/>
      <c r="AB49" s="220"/>
      <c r="AC49" s="215"/>
      <c r="AD49" s="212"/>
      <c r="AE49" s="212"/>
      <c r="AF49" s="212"/>
      <c r="AG49" s="212"/>
      <c r="AH49" s="238"/>
    </row>
    <row r="50" spans="1:34" ht="6.75" customHeight="1" x14ac:dyDescent="0.2">
      <c r="A50" s="224"/>
      <c r="B50" s="207"/>
      <c r="C50" s="207"/>
      <c r="D50" s="207"/>
      <c r="E50" s="207"/>
      <c r="F50" s="207"/>
      <c r="G50" s="207"/>
      <c r="H50" s="207"/>
      <c r="I50" s="207"/>
      <c r="J50" s="207"/>
      <c r="K50" s="207"/>
      <c r="L50" s="207"/>
      <c r="M50" s="207"/>
      <c r="N50" s="207"/>
      <c r="O50" s="207"/>
      <c r="P50" s="207"/>
      <c r="Q50" s="207"/>
      <c r="R50" s="207"/>
      <c r="S50" s="207"/>
      <c r="T50" s="207"/>
      <c r="U50" s="207"/>
      <c r="V50" s="207"/>
      <c r="W50" s="207"/>
      <c r="X50" s="207"/>
      <c r="Y50" s="207"/>
      <c r="Z50" s="207"/>
      <c r="AA50" s="207"/>
      <c r="AB50" s="207"/>
      <c r="AC50" s="207"/>
      <c r="AD50" s="207"/>
      <c r="AE50" s="207"/>
      <c r="AF50" s="207"/>
      <c r="AG50" s="207"/>
      <c r="AH50" s="235"/>
    </row>
    <row r="51" spans="1:34" x14ac:dyDescent="0.2">
      <c r="A51" s="224"/>
      <c r="B51" s="207"/>
      <c r="C51" s="207"/>
      <c r="D51" s="207"/>
      <c r="E51" s="207"/>
      <c r="F51" s="207"/>
      <c r="G51" s="207"/>
      <c r="H51" s="207"/>
      <c r="I51" s="207"/>
      <c r="J51" s="207"/>
      <c r="K51" s="207"/>
      <c r="L51" s="207"/>
      <c r="M51" s="207"/>
      <c r="N51" s="207"/>
      <c r="O51" s="207"/>
      <c r="P51" s="207"/>
      <c r="Q51" s="207"/>
      <c r="R51" s="207"/>
      <c r="S51" s="207"/>
      <c r="T51" s="207"/>
      <c r="U51" s="207"/>
      <c r="V51" s="207"/>
      <c r="W51" s="207"/>
      <c r="X51" s="207"/>
      <c r="Y51" s="207"/>
      <c r="Z51" s="207"/>
      <c r="AA51" s="207"/>
      <c r="AB51" s="207"/>
      <c r="AC51" s="207"/>
      <c r="AD51" s="207"/>
      <c r="AE51" s="207"/>
      <c r="AF51" s="207"/>
      <c r="AG51" s="207"/>
      <c r="AH51" s="235"/>
    </row>
    <row r="52" spans="1:34" x14ac:dyDescent="0.2">
      <c r="A52" s="224"/>
      <c r="B52" s="207"/>
      <c r="C52" s="207"/>
      <c r="D52" s="207"/>
      <c r="E52" s="207"/>
      <c r="F52" s="207"/>
      <c r="G52" s="207"/>
      <c r="H52" s="207"/>
      <c r="I52" s="207"/>
      <c r="J52" s="207"/>
      <c r="K52" s="207"/>
      <c r="L52" s="207"/>
      <c r="M52" s="207"/>
      <c r="N52" s="207"/>
      <c r="O52" s="207"/>
      <c r="P52" s="207"/>
      <c r="Q52" s="207"/>
      <c r="R52" s="207"/>
      <c r="S52" s="207"/>
      <c r="T52" s="207"/>
      <c r="U52" s="207"/>
      <c r="V52" s="207"/>
      <c r="W52" s="207"/>
      <c r="X52" s="207"/>
      <c r="Y52" s="207"/>
      <c r="Z52" s="207"/>
      <c r="AA52" s="207"/>
      <c r="AB52" s="207"/>
      <c r="AC52" s="207"/>
      <c r="AD52" s="207"/>
      <c r="AE52" s="207"/>
      <c r="AF52" s="207"/>
      <c r="AG52" s="207"/>
      <c r="AH52" s="235"/>
    </row>
    <row r="53" spans="1:34" x14ac:dyDescent="0.2">
      <c r="A53" s="224"/>
      <c r="B53" s="207"/>
      <c r="C53" s="207"/>
      <c r="D53" s="207"/>
      <c r="E53" s="207"/>
      <c r="F53" s="207"/>
      <c r="G53" s="207"/>
      <c r="H53" s="207"/>
      <c r="I53" s="207"/>
      <c r="J53" s="207"/>
      <c r="K53" s="207"/>
      <c r="L53" s="207"/>
      <c r="M53" s="207"/>
      <c r="N53" s="207"/>
      <c r="O53" s="207"/>
      <c r="P53" s="207"/>
      <c r="Q53" s="207"/>
      <c r="R53" s="207"/>
      <c r="S53" s="207"/>
      <c r="T53" s="207"/>
      <c r="U53" s="207"/>
      <c r="V53" s="207"/>
      <c r="W53" s="207"/>
      <c r="X53" s="207"/>
      <c r="Y53" s="207"/>
      <c r="Z53" s="207"/>
      <c r="AA53" s="207"/>
      <c r="AB53" s="207"/>
      <c r="AC53" s="207"/>
      <c r="AD53" s="207"/>
      <c r="AE53" s="207"/>
      <c r="AF53" s="207"/>
      <c r="AG53" s="207"/>
      <c r="AH53" s="235"/>
    </row>
    <row r="54" spans="1:34" x14ac:dyDescent="0.2">
      <c r="A54" s="224"/>
      <c r="B54" s="207"/>
      <c r="C54" s="207"/>
      <c r="D54" s="207"/>
      <c r="E54" s="207"/>
      <c r="F54" s="207"/>
      <c r="G54" s="207"/>
      <c r="H54" s="207"/>
      <c r="I54" s="207"/>
      <c r="J54" s="207"/>
      <c r="K54" s="207"/>
      <c r="L54" s="207"/>
      <c r="M54" s="207"/>
      <c r="N54" s="207"/>
      <c r="O54" s="207"/>
      <c r="P54" s="207"/>
      <c r="Q54" s="207"/>
      <c r="R54" s="207"/>
      <c r="S54" s="207"/>
      <c r="T54" s="207"/>
      <c r="U54" s="207"/>
      <c r="V54" s="207"/>
      <c r="W54" s="207"/>
      <c r="X54" s="207"/>
      <c r="Y54" s="207"/>
      <c r="Z54" s="207"/>
      <c r="AA54" s="207"/>
      <c r="AB54" s="207"/>
      <c r="AC54" s="207"/>
      <c r="AD54" s="207"/>
      <c r="AE54" s="207"/>
      <c r="AF54" s="207"/>
      <c r="AG54" s="207"/>
      <c r="AH54" s="235"/>
    </row>
    <row r="55" spans="1:34" x14ac:dyDescent="0.2">
      <c r="A55" s="224"/>
      <c r="B55" s="207"/>
      <c r="C55" s="207"/>
      <c r="D55" s="207"/>
      <c r="E55" s="207"/>
      <c r="F55" s="207"/>
      <c r="G55" s="207"/>
      <c r="H55" s="207"/>
      <c r="I55" s="207"/>
      <c r="J55" s="207"/>
      <c r="K55" s="207"/>
      <c r="L55" s="207"/>
      <c r="M55" s="207"/>
      <c r="N55" s="207"/>
      <c r="O55" s="207"/>
      <c r="P55" s="207"/>
      <c r="Q55" s="207"/>
      <c r="R55" s="207"/>
      <c r="S55" s="207"/>
      <c r="T55" s="207"/>
      <c r="U55" s="207"/>
      <c r="V55" s="207"/>
      <c r="W55" s="207"/>
      <c r="X55" s="207"/>
      <c r="Y55" s="207"/>
      <c r="Z55" s="207"/>
      <c r="AA55" s="207"/>
      <c r="AB55" s="207"/>
      <c r="AC55" s="207"/>
      <c r="AD55" s="207"/>
      <c r="AE55" s="207"/>
      <c r="AF55" s="207"/>
      <c r="AG55" s="207"/>
      <c r="AH55" s="235"/>
    </row>
    <row r="56" spans="1:34" x14ac:dyDescent="0.2">
      <c r="A56" s="224"/>
      <c r="B56" s="207"/>
      <c r="C56" s="207"/>
      <c r="D56" s="207"/>
      <c r="E56" s="207"/>
      <c r="F56" s="207"/>
      <c r="G56" s="207"/>
      <c r="H56" s="207"/>
      <c r="I56" s="207"/>
      <c r="J56" s="207"/>
      <c r="K56" s="207"/>
      <c r="L56" s="207"/>
      <c r="M56" s="207"/>
      <c r="N56" s="207"/>
      <c r="O56" s="207"/>
      <c r="P56" s="207"/>
      <c r="Q56" s="207"/>
      <c r="R56" s="207"/>
      <c r="S56" s="207"/>
      <c r="T56" s="207"/>
      <c r="U56" s="207"/>
      <c r="V56" s="207"/>
      <c r="W56" s="207"/>
      <c r="X56" s="207"/>
      <c r="Y56" s="207"/>
      <c r="Z56" s="207"/>
      <c r="AA56" s="207"/>
      <c r="AB56" s="207"/>
      <c r="AC56" s="207"/>
      <c r="AD56" s="207"/>
      <c r="AE56" s="207"/>
      <c r="AF56" s="207"/>
      <c r="AG56" s="207"/>
      <c r="AH56" s="235"/>
    </row>
    <row r="57" spans="1:34" ht="13.5" thickBot="1" x14ac:dyDescent="0.25">
      <c r="A57" s="232"/>
      <c r="B57" s="233"/>
      <c r="C57" s="233"/>
      <c r="D57" s="233"/>
      <c r="E57" s="233"/>
      <c r="F57" s="233"/>
      <c r="G57" s="233"/>
      <c r="H57" s="233"/>
      <c r="I57" s="233"/>
      <c r="J57" s="233"/>
      <c r="K57" s="233"/>
      <c r="L57" s="233"/>
      <c r="M57" s="233"/>
      <c r="N57" s="233"/>
      <c r="O57" s="233"/>
      <c r="P57" s="233"/>
      <c r="Q57" s="233"/>
      <c r="R57" s="233"/>
      <c r="S57" s="233"/>
      <c r="T57" s="233"/>
      <c r="U57" s="233"/>
      <c r="V57" s="233"/>
      <c r="W57" s="233"/>
      <c r="X57" s="233"/>
      <c r="Y57" s="233"/>
      <c r="Z57" s="233"/>
      <c r="AA57" s="233"/>
      <c r="AB57" s="233"/>
      <c r="AC57" s="233"/>
      <c r="AD57" s="233"/>
      <c r="AE57" s="233"/>
      <c r="AF57" s="233"/>
      <c r="AG57" s="233"/>
      <c r="AH57" s="239"/>
    </row>
  </sheetData>
  <sheetProtection formatCells="0" sort="0"/>
  <sortState ref="A12:AH41">
    <sortCondition ref="A12"/>
  </sortState>
  <mergeCells count="8">
    <mergeCell ref="D49:Z49"/>
    <mergeCell ref="X5:AC5"/>
    <mergeCell ref="A8:A10"/>
    <mergeCell ref="B8:B10"/>
    <mergeCell ref="A44:B44"/>
    <mergeCell ref="H44:P44"/>
    <mergeCell ref="A47:AH47"/>
    <mergeCell ref="C8:C10"/>
  </mergeCells>
  <printOptions horizontalCentered="1" verticalCentered="1"/>
  <pageMargins left="0.31496062992125984" right="0.27559055118110237" top="0.23622047244094491" bottom="0.19685039370078741" header="0" footer="0"/>
  <pageSetup paperSize="9" scale="80" orientation="landscape" horizontalDpi="4294967292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9217" r:id="rId4" name="Bouton">
          <controlPr defaultSize="0" print="0" autoLine="0" r:id="rId5">
            <anchor moveWithCells="1">
              <from>
                <xdr:col>21</xdr:col>
                <xdr:colOff>180975</xdr:colOff>
                <xdr:row>0</xdr:row>
                <xdr:rowOff>180975</xdr:rowOff>
              </from>
              <to>
                <xdr:col>32</xdr:col>
                <xdr:colOff>152400</xdr:colOff>
                <xdr:row>0</xdr:row>
                <xdr:rowOff>523875</xdr:rowOff>
              </to>
            </anchor>
          </controlPr>
        </control>
      </mc:Choice>
      <mc:Fallback>
        <control shapeId="9217" r:id="rId4" name="Bouton"/>
      </mc:Fallback>
    </mc:AlternateContent>
  </controls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7">
    <pageSetUpPr fitToPage="1"/>
  </sheetPr>
  <dimension ref="A1:AP57"/>
  <sheetViews>
    <sheetView zoomScaleNormal="100" workbookViewId="0">
      <pane xSplit="2" ySplit="10" topLeftCell="C11" activePane="bottomRight" state="frozen"/>
      <selection activeCell="A2" sqref="A2"/>
      <selection pane="topRight" activeCell="C2" sqref="C2"/>
      <selection pane="bottomLeft" activeCell="A11" sqref="A11"/>
      <selection pane="bottomRight" activeCell="AB12" sqref="A12:AH56"/>
    </sheetView>
  </sheetViews>
  <sheetFormatPr baseColWidth="10" defaultRowHeight="12.75" x14ac:dyDescent="0.2"/>
  <cols>
    <col min="1" max="1" width="22.85546875" style="90" customWidth="1"/>
    <col min="2" max="2" width="7.28515625" style="90" customWidth="1"/>
    <col min="3" max="3" width="9.28515625" style="90" customWidth="1"/>
    <col min="4" max="34" width="4.28515625" style="90" customWidth="1"/>
    <col min="35" max="35" width="1.7109375" style="90" customWidth="1"/>
    <col min="36" max="38" width="3.140625" style="90" customWidth="1"/>
    <col min="39" max="39" width="3.5703125" style="90" customWidth="1"/>
    <col min="40" max="40" width="3.140625" style="90" customWidth="1"/>
    <col min="41" max="41" width="11.42578125" style="90"/>
    <col min="42" max="42" width="7.140625" style="90" customWidth="1"/>
    <col min="43" max="16384" width="11.42578125" style="90"/>
  </cols>
  <sheetData>
    <row r="1" spans="1:42" ht="54.75" customHeight="1" x14ac:dyDescent="0.2">
      <c r="A1" s="89"/>
    </row>
    <row r="2" spans="1:42" ht="21.75" customHeight="1" x14ac:dyDescent="0.2"/>
    <row r="3" spans="1:42" ht="12.75" customHeight="1" x14ac:dyDescent="0.2">
      <c r="A3" s="91" t="s">
        <v>0</v>
      </c>
      <c r="B3" s="91" t="str">
        <f>Etablissement</f>
        <v>SOVAB</v>
      </c>
      <c r="C3" s="91"/>
      <c r="D3" s="91"/>
      <c r="E3" s="91"/>
      <c r="F3" s="91"/>
      <c r="G3" s="91"/>
      <c r="H3" s="91"/>
      <c r="I3" s="91"/>
      <c r="J3" s="91"/>
      <c r="K3" s="91"/>
      <c r="L3" s="91"/>
      <c r="M3" s="91"/>
      <c r="N3" s="91"/>
      <c r="O3" s="91"/>
      <c r="P3" s="91"/>
      <c r="T3" s="90" t="s">
        <v>86</v>
      </c>
      <c r="W3" s="90" t="str">
        <f>Departement</f>
        <v>Fabrication montage</v>
      </c>
    </row>
    <row r="4" spans="1:42" ht="8.25" customHeight="1" x14ac:dyDescent="0.2">
      <c r="AO4" s="90" t="s">
        <v>85</v>
      </c>
    </row>
    <row r="5" spans="1:42" ht="15.75" x14ac:dyDescent="0.25">
      <c r="A5" s="92" t="s">
        <v>1</v>
      </c>
      <c r="B5" s="92" t="str">
        <f>Atelier &amp;", UET " &amp; UET</f>
        <v>Mécanique 2, UET 7</v>
      </c>
      <c r="C5" s="92"/>
      <c r="D5" s="91"/>
      <c r="E5" s="91"/>
      <c r="F5" s="91"/>
      <c r="G5" s="91"/>
      <c r="H5" s="91"/>
      <c r="I5" s="91"/>
      <c r="J5" s="91"/>
      <c r="K5" s="91"/>
      <c r="L5" s="91"/>
      <c r="M5" s="91"/>
      <c r="N5" s="91"/>
      <c r="O5" s="91"/>
      <c r="P5" s="91"/>
      <c r="Q5" s="91"/>
      <c r="U5" s="93"/>
      <c r="X5" s="182" t="str">
        <f>"Mai " &amp; Formulaire!$B$4</f>
        <v>Mai 2017</v>
      </c>
      <c r="Y5" s="183"/>
      <c r="Z5" s="183"/>
      <c r="AA5" s="183"/>
      <c r="AB5" s="183"/>
      <c r="AC5" s="184"/>
    </row>
    <row r="6" spans="1:42" ht="12" customHeight="1" thickBot="1" x14ac:dyDescent="0.25">
      <c r="A6" s="92"/>
      <c r="B6" s="92"/>
      <c r="C6" s="92"/>
      <c r="D6" s="91"/>
      <c r="E6" s="91"/>
      <c r="F6" s="91"/>
      <c r="G6" s="91"/>
      <c r="H6" s="91"/>
      <c r="I6" s="91"/>
      <c r="J6" s="91"/>
      <c r="K6" s="91"/>
      <c r="L6" s="91"/>
      <c r="M6" s="91"/>
      <c r="N6" s="91"/>
      <c r="O6" s="91"/>
      <c r="P6" s="91"/>
      <c r="Q6" s="91"/>
    </row>
    <row r="7" spans="1:42" ht="0.75" customHeight="1" thickBot="1" x14ac:dyDescent="0.25">
      <c r="D7" s="94">
        <f>DATE(Formulaire!$B$4,5,1)</f>
        <v>42856</v>
      </c>
      <c r="E7" s="95">
        <f>IF(OR(D7+1&gt;DATE(Formulaire!$B$4,MONTH(D7)+1,1)-1,D7=0),0,D7+1)</f>
        <v>42857</v>
      </c>
      <c r="F7" s="95">
        <f>IF(OR(E7+1&gt;DATE(Formulaire!$B$4,MONTH(E7)+1,1)-1,E7=0),0,E7+1)</f>
        <v>42858</v>
      </c>
      <c r="G7" s="95">
        <f>IF(OR(F7+1&gt;DATE(Formulaire!$B$4,MONTH(F7)+1,1)-1,F7=0),0,F7+1)</f>
        <v>42859</v>
      </c>
      <c r="H7" s="95">
        <f>IF(OR(G7+1&gt;DATE(Formulaire!$B$4,MONTH(G7)+1,1)-1,G7=0),0,G7+1)</f>
        <v>42860</v>
      </c>
      <c r="I7" s="95">
        <f>IF(OR(H7+1&gt;DATE(Formulaire!$B$4,MONTH(H7)+1,1)-1,H7=0),0,H7+1)</f>
        <v>42861</v>
      </c>
      <c r="J7" s="95">
        <f>IF(OR(I7+1&gt;DATE(Formulaire!$B$4,MONTH(I7)+1,1)-1,I7=0),0,I7+1)</f>
        <v>42862</v>
      </c>
      <c r="K7" s="95">
        <f>IF(OR(J7+1&gt;DATE(Formulaire!$B$4,MONTH(J7)+1,1)-1,J7=0),0,J7+1)</f>
        <v>42863</v>
      </c>
      <c r="L7" s="95">
        <f>IF(OR(K7+1&gt;DATE(Formulaire!$B$4,MONTH(K7)+1,1)-1,K7=0),0,K7+1)</f>
        <v>42864</v>
      </c>
      <c r="M7" s="95">
        <f>IF(OR(L7+1&gt;DATE(Formulaire!$B$4,MONTH(L7)+1,1)-1,L7=0),0,L7+1)</f>
        <v>42865</v>
      </c>
      <c r="N7" s="95">
        <f>IF(OR(M7+1&gt;DATE(Formulaire!$B$4,MONTH(M7)+1,1)-1,M7=0),0,M7+1)</f>
        <v>42866</v>
      </c>
      <c r="O7" s="95">
        <f>IF(OR(N7+1&gt;DATE(Formulaire!$B$4,MONTH(N7)+1,1)-1,N7=0),0,N7+1)</f>
        <v>42867</v>
      </c>
      <c r="P7" s="95">
        <f>IF(OR(O7+1&gt;DATE(Formulaire!$B$4,MONTH(O7)+1,1)-1,O7=0),0,O7+1)</f>
        <v>42868</v>
      </c>
      <c r="Q7" s="95">
        <f>IF(OR(P7+1&gt;DATE(Formulaire!$B$4,MONTH(P7)+1,1)-1,P7=0),0,P7+1)</f>
        <v>42869</v>
      </c>
      <c r="R7" s="95">
        <f>IF(OR(Q7+1&gt;DATE(Formulaire!$B$4,MONTH(Q7)+1,1)-1,Q7=0),0,Q7+1)</f>
        <v>42870</v>
      </c>
      <c r="S7" s="95">
        <f>IF(OR(R7+1&gt;DATE(Formulaire!$B$4,MONTH(R7)+1,1)-1,R7=0),0,R7+1)</f>
        <v>42871</v>
      </c>
      <c r="T7" s="95">
        <f>IF(OR(S7+1&gt;DATE(Formulaire!$B$4,MONTH(S7)+1,1)-1,S7=0),0,S7+1)</f>
        <v>42872</v>
      </c>
      <c r="U7" s="95">
        <f>IF(OR(T7+1&gt;DATE(Formulaire!$B$4,MONTH(T7)+1,1)-1,T7=0),0,T7+1)</f>
        <v>42873</v>
      </c>
      <c r="V7" s="95">
        <f>IF(OR(U7+1&gt;DATE(Formulaire!$B$4,MONTH(U7)+1,1)-1,U7=0),0,U7+1)</f>
        <v>42874</v>
      </c>
      <c r="W7" s="95">
        <f>IF(OR(V7+1&gt;DATE(Formulaire!$B$4,MONTH(V7)+1,1)-1,V7=0),0,V7+1)</f>
        <v>42875</v>
      </c>
      <c r="X7" s="95">
        <f>IF(OR(W7+1&gt;DATE(Formulaire!$B$4,MONTH(W7)+1,1)-1,W7=0),0,W7+1)</f>
        <v>42876</v>
      </c>
      <c r="Y7" s="95">
        <f>IF(OR(X7+1&gt;DATE(Formulaire!$B$4,MONTH(X7)+1,1)-1,X7=0),0,X7+1)</f>
        <v>42877</v>
      </c>
      <c r="Z7" s="95">
        <f>IF(OR(Y7+1&gt;DATE(Formulaire!$B$4,MONTH(Y7)+1,1)-1,Y7=0),0,Y7+1)</f>
        <v>42878</v>
      </c>
      <c r="AA7" s="95">
        <f>IF(OR(Z7+1&gt;DATE(Formulaire!$B$4,MONTH(Z7)+1,1)-1,Z7=0),0,Z7+1)</f>
        <v>42879</v>
      </c>
      <c r="AB7" s="95">
        <f>IF(OR(AA7+1&gt;DATE(Formulaire!$B$4,MONTH(AA7)+1,1)-1,AA7=0),0,AA7+1)</f>
        <v>42880</v>
      </c>
      <c r="AC7" s="95">
        <f>IF(OR(AB7+1&gt;DATE(Formulaire!$B$4,MONTH(AB7)+1,1)-1,AB7=0),0,AB7+1)</f>
        <v>42881</v>
      </c>
      <c r="AD7" s="95">
        <f>IF(OR(AC7+1&gt;DATE(Formulaire!$B$4,MONTH(AC7)+1,1)-1,AC7=0),0,AC7+1)</f>
        <v>42882</v>
      </c>
      <c r="AE7" s="95">
        <f>IF(OR(AD7+1&gt;DATE(Formulaire!$B$4,MONTH(AD7)+1,1)-1,AD7=0),0,AD7+1)</f>
        <v>42883</v>
      </c>
      <c r="AF7" s="95">
        <f>IF(OR(AE7+1&gt;DATE(Formulaire!$B$4,MONTH(AE7)+1,1)-1,AE7=0),0,AE7+1)</f>
        <v>42884</v>
      </c>
      <c r="AG7" s="95">
        <f>IF(OR(AF7+1&gt;DATE(Formulaire!$B$4,MONTH(AF7)+1,1)-1,AF7=0),0,AF7+1)</f>
        <v>42885</v>
      </c>
      <c r="AH7" s="95">
        <f>IF(OR(AG7+1&gt;DATE(Formulaire!$B$4,MONTH(AG7)+1,1)-1,AG7=0),0,AG7+1)</f>
        <v>42886</v>
      </c>
    </row>
    <row r="8" spans="1:42" ht="21.75" customHeight="1" thickBot="1" x14ac:dyDescent="0.25">
      <c r="A8" s="229" t="s">
        <v>84</v>
      </c>
      <c r="B8" s="230" t="s">
        <v>2</v>
      </c>
      <c r="C8" s="251" t="s">
        <v>93</v>
      </c>
      <c r="D8" s="96" t="str">
        <f>"S" &amp; IF(D7="","",INT(MOD(INT((D7-2)/7)+0.6,52+5/28))+1)</f>
        <v>S18</v>
      </c>
      <c r="E8" s="97" t="str">
        <f t="shared" ref="E8:AH8" si="0">IF(E7=0,"",IF(INT(MOD(INT((D7-2)/7)+0.6,52+5/28))+1=INT(MOD(INT((E7-2)/7)+0.6,52+5/28))+1,"","S" &amp; INT(MOD(INT((E7-2)/7)+0.6,52+5/28))+1))</f>
        <v/>
      </c>
      <c r="F8" s="97" t="str">
        <f t="shared" si="0"/>
        <v/>
      </c>
      <c r="G8" s="97" t="str">
        <f t="shared" si="0"/>
        <v/>
      </c>
      <c r="H8" s="97" t="str">
        <f t="shared" si="0"/>
        <v/>
      </c>
      <c r="I8" s="97" t="str">
        <f t="shared" si="0"/>
        <v/>
      </c>
      <c r="J8" s="97" t="str">
        <f t="shared" si="0"/>
        <v/>
      </c>
      <c r="K8" s="96" t="str">
        <f t="shared" si="0"/>
        <v>S19</v>
      </c>
      <c r="L8" s="97" t="str">
        <f t="shared" si="0"/>
        <v/>
      </c>
      <c r="M8" s="97" t="str">
        <f t="shared" si="0"/>
        <v/>
      </c>
      <c r="N8" s="97" t="str">
        <f t="shared" si="0"/>
        <v/>
      </c>
      <c r="O8" s="97" t="str">
        <f t="shared" si="0"/>
        <v/>
      </c>
      <c r="P8" s="97" t="str">
        <f t="shared" si="0"/>
        <v/>
      </c>
      <c r="Q8" s="97" t="str">
        <f t="shared" si="0"/>
        <v/>
      </c>
      <c r="R8" s="96" t="str">
        <f t="shared" si="0"/>
        <v>S20</v>
      </c>
      <c r="S8" s="97" t="str">
        <f t="shared" si="0"/>
        <v/>
      </c>
      <c r="T8" s="97" t="str">
        <f t="shared" si="0"/>
        <v/>
      </c>
      <c r="U8" s="97" t="str">
        <f t="shared" si="0"/>
        <v/>
      </c>
      <c r="V8" s="97" t="str">
        <f t="shared" si="0"/>
        <v/>
      </c>
      <c r="W8" s="97" t="str">
        <f t="shared" si="0"/>
        <v/>
      </c>
      <c r="X8" s="97" t="str">
        <f t="shared" si="0"/>
        <v/>
      </c>
      <c r="Y8" s="96" t="str">
        <f t="shared" si="0"/>
        <v>S21</v>
      </c>
      <c r="Z8" s="97" t="str">
        <f t="shared" si="0"/>
        <v/>
      </c>
      <c r="AA8" s="97" t="str">
        <f t="shared" si="0"/>
        <v/>
      </c>
      <c r="AB8" s="97" t="str">
        <f t="shared" si="0"/>
        <v/>
      </c>
      <c r="AC8" s="97" t="str">
        <f t="shared" si="0"/>
        <v/>
      </c>
      <c r="AD8" s="97" t="str">
        <f t="shared" si="0"/>
        <v/>
      </c>
      <c r="AE8" s="97" t="str">
        <f t="shared" si="0"/>
        <v/>
      </c>
      <c r="AF8" s="96" t="str">
        <f t="shared" si="0"/>
        <v>S22</v>
      </c>
      <c r="AG8" s="97" t="str">
        <f t="shared" si="0"/>
        <v/>
      </c>
      <c r="AH8" s="98" t="str">
        <f t="shared" si="0"/>
        <v/>
      </c>
    </row>
    <row r="9" spans="1:42" ht="21.75" customHeight="1" x14ac:dyDescent="0.2">
      <c r="A9" s="221"/>
      <c r="B9" s="189"/>
      <c r="C9" s="189"/>
      <c r="D9" s="99">
        <f>IF(YEAR(D7)=Formulaire!$B$4,DAY(D7),"")</f>
        <v>1</v>
      </c>
      <c r="E9" s="99">
        <f>IF(YEAR(E7)=Formulaire!$B$4,DAY(E7),"")</f>
        <v>2</v>
      </c>
      <c r="F9" s="99">
        <f>IF(YEAR(F7)=Formulaire!$B$4,DAY(F7),"")</f>
        <v>3</v>
      </c>
      <c r="G9" s="99">
        <f>IF(YEAR(G7)=Formulaire!$B$4,DAY(G7),"")</f>
        <v>4</v>
      </c>
      <c r="H9" s="99">
        <f>IF(YEAR(H7)=Formulaire!$B$4,DAY(H7),"")</f>
        <v>5</v>
      </c>
      <c r="I9" s="99">
        <f>IF(YEAR(I7)=Formulaire!$B$4,DAY(I7),"")</f>
        <v>6</v>
      </c>
      <c r="J9" s="99">
        <f>IF(YEAR(J7)=Formulaire!$B$4,DAY(J7),"")</f>
        <v>7</v>
      </c>
      <c r="K9" s="99">
        <f>IF(YEAR(K7)=Formulaire!$B$4,DAY(K7),"")</f>
        <v>8</v>
      </c>
      <c r="L9" s="99">
        <f>IF(YEAR(L7)=Formulaire!$B$4,DAY(L7),"")</f>
        <v>9</v>
      </c>
      <c r="M9" s="99">
        <f>IF(YEAR(M7)=Formulaire!$B$4,DAY(M7),"")</f>
        <v>10</v>
      </c>
      <c r="N9" s="99">
        <f>IF(YEAR(N7)=Formulaire!$B$4,DAY(N7),"")</f>
        <v>11</v>
      </c>
      <c r="O9" s="99">
        <f>IF(YEAR(O7)=Formulaire!$B$4,DAY(O7),"")</f>
        <v>12</v>
      </c>
      <c r="P9" s="99">
        <f>IF(YEAR(P7)=Formulaire!$B$4,DAY(P7),"")</f>
        <v>13</v>
      </c>
      <c r="Q9" s="99">
        <f>IF(YEAR(Q7)=Formulaire!$B$4,DAY(Q7),"")</f>
        <v>14</v>
      </c>
      <c r="R9" s="99">
        <f>IF(YEAR(R7)=Formulaire!$B$4,DAY(R7),"")</f>
        <v>15</v>
      </c>
      <c r="S9" s="99">
        <f>IF(YEAR(S7)=Formulaire!$B$4,DAY(S7),"")</f>
        <v>16</v>
      </c>
      <c r="T9" s="99">
        <f>IF(YEAR(T7)=Formulaire!$B$4,DAY(T7),"")</f>
        <v>17</v>
      </c>
      <c r="U9" s="99">
        <f>IF(YEAR(U7)=Formulaire!$B$4,DAY(U7),"")</f>
        <v>18</v>
      </c>
      <c r="V9" s="99">
        <f>IF(YEAR(V7)=Formulaire!$B$4,DAY(V7),"")</f>
        <v>19</v>
      </c>
      <c r="W9" s="99">
        <f>IF(YEAR(W7)=Formulaire!$B$4,DAY(W7),"")</f>
        <v>20</v>
      </c>
      <c r="X9" s="99">
        <f>IF(YEAR(X7)=Formulaire!$B$4,DAY(X7),"")</f>
        <v>21</v>
      </c>
      <c r="Y9" s="99">
        <f>IF(YEAR(Y7)=Formulaire!$B$4,DAY(Y7),"")</f>
        <v>22</v>
      </c>
      <c r="Z9" s="99">
        <f>IF(YEAR(Z7)=Formulaire!$B$4,DAY(Z7),"")</f>
        <v>23</v>
      </c>
      <c r="AA9" s="99">
        <f>IF(YEAR(AA7)=Formulaire!$B$4,DAY(AA7),"")</f>
        <v>24</v>
      </c>
      <c r="AB9" s="99">
        <f>IF(YEAR(AB7)=Formulaire!$B$4,DAY(AB7),"")</f>
        <v>25</v>
      </c>
      <c r="AC9" s="99">
        <f>IF(YEAR(AC7)=Formulaire!$B$4,DAY(AC7),"")</f>
        <v>26</v>
      </c>
      <c r="AD9" s="99">
        <f>IF(YEAR(AD7)=Formulaire!$B$4,DAY(AD7),"")</f>
        <v>27</v>
      </c>
      <c r="AE9" s="99">
        <f>IF(YEAR(AE7)=Formulaire!$B$4,DAY(AE7),"")</f>
        <v>28</v>
      </c>
      <c r="AF9" s="99">
        <f>IF(YEAR(AF7)=Formulaire!$B$4,DAY(AF7),"")</f>
        <v>29</v>
      </c>
      <c r="AG9" s="99">
        <f>IF(YEAR(AG7)=Formulaire!$B$4,DAY(AG7),"")</f>
        <v>30</v>
      </c>
      <c r="AH9" s="100">
        <f>IF(YEAR(AH7)=Formulaire!$B$4,DAY(AH7),"")</f>
        <v>31</v>
      </c>
      <c r="AP9" s="101"/>
    </row>
    <row r="10" spans="1:42" x14ac:dyDescent="0.2">
      <c r="A10" s="221"/>
      <c r="B10" s="189"/>
      <c r="C10" s="189"/>
      <c r="D10" s="102" t="str">
        <f t="shared" ref="D10:AH10" si="1">IF(D9="","",IF(WEEKDAY(D7,2)=1,"L",IF(WEEKDAY(D7,2)=2,"M",IF(WEEKDAY(D7,2)=3,"M",IF(WEEKDAY(D7,2)=4,"J",IF(WEEKDAY(D7,2)=5,"V",IF(WEEKDAY(D7,2)=6,"S","D")))))))</f>
        <v>L</v>
      </c>
      <c r="E10" s="102" t="str">
        <f t="shared" si="1"/>
        <v>M</v>
      </c>
      <c r="F10" s="102" t="str">
        <f t="shared" si="1"/>
        <v>M</v>
      </c>
      <c r="G10" s="102" t="str">
        <f t="shared" si="1"/>
        <v>J</v>
      </c>
      <c r="H10" s="102" t="str">
        <f t="shared" si="1"/>
        <v>V</v>
      </c>
      <c r="I10" s="102" t="str">
        <f t="shared" si="1"/>
        <v>S</v>
      </c>
      <c r="J10" s="102" t="str">
        <f t="shared" si="1"/>
        <v>D</v>
      </c>
      <c r="K10" s="102" t="str">
        <f t="shared" si="1"/>
        <v>L</v>
      </c>
      <c r="L10" s="102" t="str">
        <f t="shared" si="1"/>
        <v>M</v>
      </c>
      <c r="M10" s="102" t="str">
        <f t="shared" si="1"/>
        <v>M</v>
      </c>
      <c r="N10" s="102" t="str">
        <f t="shared" si="1"/>
        <v>J</v>
      </c>
      <c r="O10" s="102" t="str">
        <f t="shared" si="1"/>
        <v>V</v>
      </c>
      <c r="P10" s="102" t="str">
        <f t="shared" si="1"/>
        <v>S</v>
      </c>
      <c r="Q10" s="102" t="str">
        <f t="shared" si="1"/>
        <v>D</v>
      </c>
      <c r="R10" s="102" t="str">
        <f t="shared" si="1"/>
        <v>L</v>
      </c>
      <c r="S10" s="102" t="str">
        <f t="shared" si="1"/>
        <v>M</v>
      </c>
      <c r="T10" s="102" t="str">
        <f t="shared" si="1"/>
        <v>M</v>
      </c>
      <c r="U10" s="102" t="str">
        <f t="shared" si="1"/>
        <v>J</v>
      </c>
      <c r="V10" s="102" t="str">
        <f t="shared" si="1"/>
        <v>V</v>
      </c>
      <c r="W10" s="102" t="str">
        <f t="shared" si="1"/>
        <v>S</v>
      </c>
      <c r="X10" s="102" t="str">
        <f t="shared" si="1"/>
        <v>D</v>
      </c>
      <c r="Y10" s="102" t="str">
        <f t="shared" si="1"/>
        <v>L</v>
      </c>
      <c r="Z10" s="102" t="str">
        <f t="shared" si="1"/>
        <v>M</v>
      </c>
      <c r="AA10" s="102" t="str">
        <f t="shared" si="1"/>
        <v>M</v>
      </c>
      <c r="AB10" s="102" t="str">
        <f t="shared" si="1"/>
        <v>J</v>
      </c>
      <c r="AC10" s="102" t="str">
        <f t="shared" si="1"/>
        <v>V</v>
      </c>
      <c r="AD10" s="102" t="str">
        <f t="shared" si="1"/>
        <v>S</v>
      </c>
      <c r="AE10" s="102" t="str">
        <f t="shared" si="1"/>
        <v>D</v>
      </c>
      <c r="AF10" s="102" t="str">
        <f t="shared" si="1"/>
        <v>L</v>
      </c>
      <c r="AG10" s="102" t="str">
        <f t="shared" si="1"/>
        <v>M</v>
      </c>
      <c r="AH10" s="103" t="str">
        <f t="shared" si="1"/>
        <v>M</v>
      </c>
    </row>
    <row r="11" spans="1:42" x14ac:dyDescent="0.2">
      <c r="A11" s="222" t="s">
        <v>62</v>
      </c>
      <c r="B11" s="104"/>
      <c r="C11" s="104"/>
      <c r="D11" s="104" t="s">
        <v>62</v>
      </c>
      <c r="E11" s="104"/>
      <c r="F11" s="104"/>
      <c r="G11" s="104"/>
      <c r="H11" s="104"/>
      <c r="I11" s="104"/>
      <c r="J11" s="104"/>
      <c r="K11" s="104"/>
      <c r="L11" s="104"/>
      <c r="M11" s="104"/>
      <c r="N11" s="104"/>
      <c r="O11" s="104"/>
      <c r="P11" s="104"/>
      <c r="Q11" s="104"/>
      <c r="R11" s="104"/>
      <c r="S11" s="104"/>
      <c r="T11" s="104"/>
      <c r="U11" s="104"/>
      <c r="V11" s="104"/>
      <c r="W11" s="104"/>
      <c r="X11" s="104"/>
      <c r="Y11" s="104"/>
      <c r="Z11" s="104"/>
      <c r="AA11" s="104"/>
      <c r="AB11" s="104"/>
      <c r="AC11" s="104"/>
      <c r="AD11" s="104"/>
      <c r="AE11" s="104"/>
      <c r="AF11" s="104"/>
      <c r="AG11" s="104"/>
      <c r="AH11" s="105" t="s">
        <v>62</v>
      </c>
    </row>
    <row r="12" spans="1:42" ht="14.1" customHeight="1" x14ac:dyDescent="0.2">
      <c r="A12" s="223" t="s">
        <v>83</v>
      </c>
      <c r="B12" s="206" t="str">
        <f t="shared" ref="B12:B41" si="2">Equipe</f>
        <v>A</v>
      </c>
      <c r="C12" s="206" t="s">
        <v>94</v>
      </c>
      <c r="D12" s="107"/>
      <c r="E12" s="107"/>
      <c r="F12" s="107"/>
      <c r="G12" s="107"/>
      <c r="H12" s="107"/>
      <c r="I12" s="107"/>
      <c r="J12" s="107"/>
      <c r="K12" s="107"/>
      <c r="L12" s="107"/>
      <c r="M12" s="107"/>
      <c r="N12" s="107"/>
      <c r="O12" s="107"/>
      <c r="P12" s="107"/>
      <c r="Q12" s="107"/>
      <c r="R12" s="107"/>
      <c r="S12" s="107"/>
      <c r="T12" s="107"/>
      <c r="U12" s="107"/>
      <c r="V12" s="107"/>
      <c r="W12" s="107"/>
      <c r="X12" s="107"/>
      <c r="Y12" s="107"/>
      <c r="Z12" s="107"/>
      <c r="AA12" s="107"/>
      <c r="AB12" s="107"/>
      <c r="AC12" s="107"/>
      <c r="AD12" s="107"/>
      <c r="AE12" s="107"/>
      <c r="AF12" s="107"/>
      <c r="AG12" s="107"/>
      <c r="AH12" s="112"/>
    </row>
    <row r="13" spans="1:42" ht="14.1" customHeight="1" x14ac:dyDescent="0.2">
      <c r="A13" s="223" t="s">
        <v>82</v>
      </c>
      <c r="B13" s="206" t="str">
        <f t="shared" si="2"/>
        <v>A</v>
      </c>
      <c r="C13" s="206" t="s">
        <v>96</v>
      </c>
      <c r="D13" s="107"/>
      <c r="E13" s="107"/>
      <c r="F13" s="107"/>
      <c r="G13" s="107"/>
      <c r="H13" s="107"/>
      <c r="I13" s="107"/>
      <c r="J13" s="107"/>
      <c r="K13" s="107"/>
      <c r="L13" s="107"/>
      <c r="M13" s="107"/>
      <c r="N13" s="107"/>
      <c r="O13" s="107"/>
      <c r="P13" s="107"/>
      <c r="Q13" s="107"/>
      <c r="R13" s="107"/>
      <c r="S13" s="107"/>
      <c r="T13" s="107"/>
      <c r="U13" s="107"/>
      <c r="V13" s="107"/>
      <c r="W13" s="107"/>
      <c r="X13" s="107"/>
      <c r="Y13" s="107"/>
      <c r="Z13" s="107"/>
      <c r="AA13" s="107"/>
      <c r="AB13" s="107"/>
      <c r="AC13" s="107"/>
      <c r="AD13" s="107"/>
      <c r="AE13" s="107"/>
      <c r="AF13" s="107"/>
      <c r="AG13" s="107"/>
      <c r="AH13" s="112"/>
    </row>
    <row r="14" spans="1:42" ht="14.1" customHeight="1" x14ac:dyDescent="0.2">
      <c r="A14" s="223" t="s">
        <v>81</v>
      </c>
      <c r="B14" s="206" t="str">
        <f t="shared" si="2"/>
        <v>A</v>
      </c>
      <c r="C14" s="206" t="s">
        <v>97</v>
      </c>
      <c r="D14" s="107"/>
      <c r="E14" s="107"/>
      <c r="F14" s="107"/>
      <c r="G14" s="107"/>
      <c r="H14" s="107"/>
      <c r="I14" s="107"/>
      <c r="J14" s="107"/>
      <c r="K14" s="107"/>
      <c r="L14" s="107"/>
      <c r="M14" s="107"/>
      <c r="N14" s="107"/>
      <c r="O14" s="107"/>
      <c r="P14" s="107"/>
      <c r="Q14" s="107"/>
      <c r="R14" s="107"/>
      <c r="S14" s="107"/>
      <c r="T14" s="107"/>
      <c r="U14" s="107"/>
      <c r="V14" s="107"/>
      <c r="W14" s="107"/>
      <c r="X14" s="107"/>
      <c r="Y14" s="107"/>
      <c r="Z14" s="107"/>
      <c r="AA14" s="107"/>
      <c r="AB14" s="107"/>
      <c r="AC14" s="107"/>
      <c r="AD14" s="107"/>
      <c r="AE14" s="107"/>
      <c r="AF14" s="107"/>
      <c r="AG14" s="107"/>
      <c r="AH14" s="112"/>
    </row>
    <row r="15" spans="1:42" ht="14.1" customHeight="1" x14ac:dyDescent="0.2">
      <c r="A15" s="223" t="s">
        <v>80</v>
      </c>
      <c r="B15" s="206" t="str">
        <f t="shared" si="2"/>
        <v>A</v>
      </c>
      <c r="C15" s="206" t="s">
        <v>97</v>
      </c>
      <c r="D15" s="107"/>
      <c r="E15" s="107"/>
      <c r="F15" s="107"/>
      <c r="G15" s="107"/>
      <c r="H15" s="107"/>
      <c r="I15" s="107"/>
      <c r="J15" s="107"/>
      <c r="K15" s="107"/>
      <c r="L15" s="107"/>
      <c r="M15" s="107"/>
      <c r="N15" s="107"/>
      <c r="O15" s="107"/>
      <c r="P15" s="107"/>
      <c r="Q15" s="107"/>
      <c r="R15" s="107"/>
      <c r="S15" s="107"/>
      <c r="T15" s="107"/>
      <c r="U15" s="107"/>
      <c r="V15" s="107"/>
      <c r="W15" s="107"/>
      <c r="X15" s="107"/>
      <c r="Y15" s="107"/>
      <c r="Z15" s="107"/>
      <c r="AA15" s="107"/>
      <c r="AB15" s="107"/>
      <c r="AC15" s="107"/>
      <c r="AD15" s="107"/>
      <c r="AE15" s="107"/>
      <c r="AF15" s="107"/>
      <c r="AG15" s="107"/>
      <c r="AH15" s="112"/>
    </row>
    <row r="16" spans="1:42" ht="14.1" customHeight="1" x14ac:dyDescent="0.2">
      <c r="A16" s="223" t="s">
        <v>79</v>
      </c>
      <c r="B16" s="206" t="str">
        <f t="shared" si="2"/>
        <v>A</v>
      </c>
      <c r="C16" s="206" t="s">
        <v>97</v>
      </c>
      <c r="D16" s="107"/>
      <c r="E16" s="107"/>
      <c r="F16" s="107"/>
      <c r="G16" s="107"/>
      <c r="H16" s="107"/>
      <c r="I16" s="107"/>
      <c r="J16" s="107"/>
      <c r="K16" s="107"/>
      <c r="L16" s="107"/>
      <c r="M16" s="107"/>
      <c r="N16" s="107"/>
      <c r="O16" s="107"/>
      <c r="P16" s="107"/>
      <c r="Q16" s="107"/>
      <c r="R16" s="107"/>
      <c r="S16" s="107"/>
      <c r="T16" s="107"/>
      <c r="U16" s="107"/>
      <c r="V16" s="107"/>
      <c r="W16" s="107"/>
      <c r="X16" s="107"/>
      <c r="Y16" s="107"/>
      <c r="Z16" s="107"/>
      <c r="AA16" s="107"/>
      <c r="AB16" s="107"/>
      <c r="AC16" s="107"/>
      <c r="AD16" s="107"/>
      <c r="AE16" s="107"/>
      <c r="AF16" s="107"/>
      <c r="AG16" s="107"/>
      <c r="AH16" s="112"/>
    </row>
    <row r="17" spans="1:34" ht="14.1" customHeight="1" x14ac:dyDescent="0.2">
      <c r="A17" s="223" t="s">
        <v>78</v>
      </c>
      <c r="B17" s="206" t="str">
        <f t="shared" si="2"/>
        <v>A</v>
      </c>
      <c r="C17" s="206" t="s">
        <v>97</v>
      </c>
      <c r="D17" s="107"/>
      <c r="E17" s="107"/>
      <c r="F17" s="107"/>
      <c r="G17" s="107"/>
      <c r="H17" s="107"/>
      <c r="I17" s="107"/>
      <c r="J17" s="107"/>
      <c r="K17" s="107"/>
      <c r="L17" s="107"/>
      <c r="M17" s="107"/>
      <c r="N17" s="107"/>
      <c r="O17" s="107"/>
      <c r="P17" s="107"/>
      <c r="Q17" s="107"/>
      <c r="R17" s="107"/>
      <c r="S17" s="107"/>
      <c r="T17" s="107"/>
      <c r="U17" s="107"/>
      <c r="V17" s="107"/>
      <c r="W17" s="107"/>
      <c r="X17" s="107"/>
      <c r="Y17" s="107"/>
      <c r="Z17" s="107"/>
      <c r="AA17" s="107"/>
      <c r="AB17" s="107"/>
      <c r="AC17" s="107"/>
      <c r="AD17" s="107"/>
      <c r="AE17" s="107"/>
      <c r="AF17" s="107"/>
      <c r="AG17" s="107"/>
      <c r="AH17" s="112"/>
    </row>
    <row r="18" spans="1:34" ht="14.1" customHeight="1" x14ac:dyDescent="0.2">
      <c r="A18" s="223" t="s">
        <v>77</v>
      </c>
      <c r="B18" s="206" t="str">
        <f t="shared" si="2"/>
        <v>A</v>
      </c>
      <c r="C18" s="206" t="s">
        <v>97</v>
      </c>
      <c r="D18" s="107"/>
      <c r="E18" s="107"/>
      <c r="F18" s="107"/>
      <c r="G18" s="107"/>
      <c r="H18" s="107"/>
      <c r="I18" s="107"/>
      <c r="J18" s="107"/>
      <c r="K18" s="107"/>
      <c r="L18" s="107"/>
      <c r="M18" s="107"/>
      <c r="N18" s="107"/>
      <c r="O18" s="107"/>
      <c r="P18" s="107"/>
      <c r="Q18" s="107"/>
      <c r="R18" s="107"/>
      <c r="S18" s="107"/>
      <c r="T18" s="107"/>
      <c r="U18" s="107"/>
      <c r="V18" s="107"/>
      <c r="W18" s="107"/>
      <c r="X18" s="107"/>
      <c r="Y18" s="107"/>
      <c r="Z18" s="107"/>
      <c r="AA18" s="107"/>
      <c r="AB18" s="107"/>
      <c r="AC18" s="107"/>
      <c r="AD18" s="107"/>
      <c r="AE18" s="107"/>
      <c r="AF18" s="107"/>
      <c r="AG18" s="107"/>
      <c r="AH18" s="112"/>
    </row>
    <row r="19" spans="1:34" ht="14.1" customHeight="1" x14ac:dyDescent="0.2">
      <c r="A19" s="223" t="s">
        <v>76</v>
      </c>
      <c r="B19" s="206" t="str">
        <f t="shared" si="2"/>
        <v>A</v>
      </c>
      <c r="C19" s="206" t="s">
        <v>94</v>
      </c>
      <c r="D19" s="107"/>
      <c r="E19" s="107"/>
      <c r="F19" s="107"/>
      <c r="G19" s="107"/>
      <c r="H19" s="107"/>
      <c r="I19" s="107"/>
      <c r="J19" s="107"/>
      <c r="K19" s="107"/>
      <c r="L19" s="107"/>
      <c r="M19" s="107"/>
      <c r="N19" s="107"/>
      <c r="O19" s="107"/>
      <c r="P19" s="107"/>
      <c r="Q19" s="107"/>
      <c r="R19" s="107"/>
      <c r="S19" s="107"/>
      <c r="T19" s="107"/>
      <c r="U19" s="107"/>
      <c r="V19" s="107"/>
      <c r="W19" s="107"/>
      <c r="X19" s="107"/>
      <c r="Y19" s="107"/>
      <c r="Z19" s="107"/>
      <c r="AA19" s="107"/>
      <c r="AB19" s="107"/>
      <c r="AC19" s="107"/>
      <c r="AD19" s="107"/>
      <c r="AE19" s="107"/>
      <c r="AF19" s="107"/>
      <c r="AG19" s="107"/>
      <c r="AH19" s="112"/>
    </row>
    <row r="20" spans="1:34" ht="14.1" customHeight="1" x14ac:dyDescent="0.2">
      <c r="A20" s="223" t="s">
        <v>75</v>
      </c>
      <c r="B20" s="206" t="str">
        <f t="shared" si="2"/>
        <v>A</v>
      </c>
      <c r="C20" s="206" t="s">
        <v>94</v>
      </c>
      <c r="D20" s="107"/>
      <c r="E20" s="107"/>
      <c r="F20" s="107"/>
      <c r="G20" s="107"/>
      <c r="H20" s="107"/>
      <c r="I20" s="107"/>
      <c r="J20" s="107"/>
      <c r="K20" s="107"/>
      <c r="L20" s="107"/>
      <c r="M20" s="107"/>
      <c r="N20" s="107"/>
      <c r="O20" s="107"/>
      <c r="P20" s="107"/>
      <c r="Q20" s="107"/>
      <c r="R20" s="107"/>
      <c r="S20" s="107"/>
      <c r="T20" s="107"/>
      <c r="U20" s="107"/>
      <c r="V20" s="107"/>
      <c r="W20" s="107"/>
      <c r="X20" s="107"/>
      <c r="Y20" s="107"/>
      <c r="Z20" s="107"/>
      <c r="AA20" s="107"/>
      <c r="AB20" s="107"/>
      <c r="AC20" s="107"/>
      <c r="AD20" s="107"/>
      <c r="AE20" s="107"/>
      <c r="AF20" s="107"/>
      <c r="AG20" s="107"/>
      <c r="AH20" s="112"/>
    </row>
    <row r="21" spans="1:34" ht="14.1" customHeight="1" x14ac:dyDescent="0.2">
      <c r="A21" s="223" t="s">
        <v>74</v>
      </c>
      <c r="B21" s="206" t="str">
        <f t="shared" si="2"/>
        <v>A</v>
      </c>
      <c r="C21" s="206" t="s">
        <v>96</v>
      </c>
      <c r="D21" s="107"/>
      <c r="E21" s="107" t="s">
        <v>4</v>
      </c>
      <c r="F21" s="107"/>
      <c r="G21" s="107"/>
      <c r="H21" s="107"/>
      <c r="I21" s="107"/>
      <c r="J21" s="107"/>
      <c r="K21" s="107"/>
      <c r="L21" s="107" t="s">
        <v>4</v>
      </c>
      <c r="M21" s="107"/>
      <c r="N21" s="107"/>
      <c r="O21" s="107"/>
      <c r="P21" s="107"/>
      <c r="Q21" s="107"/>
      <c r="R21" s="107"/>
      <c r="S21" s="107"/>
      <c r="T21" s="107"/>
      <c r="U21" s="107"/>
      <c r="V21" s="107"/>
      <c r="W21" s="107"/>
      <c r="X21" s="107"/>
      <c r="Y21" s="107"/>
      <c r="Z21" s="107"/>
      <c r="AA21" s="107"/>
      <c r="AB21" s="107"/>
      <c r="AC21" s="107"/>
      <c r="AD21" s="107"/>
      <c r="AE21" s="107"/>
      <c r="AF21" s="107"/>
      <c r="AG21" s="107" t="s">
        <v>4</v>
      </c>
      <c r="AH21" s="112"/>
    </row>
    <row r="22" spans="1:34" ht="14.1" customHeight="1" x14ac:dyDescent="0.2">
      <c r="A22" s="223" t="s">
        <v>73</v>
      </c>
      <c r="B22" s="206" t="str">
        <f t="shared" si="2"/>
        <v>A</v>
      </c>
      <c r="C22" s="206" t="s">
        <v>94</v>
      </c>
      <c r="D22" s="107"/>
      <c r="E22" s="107"/>
      <c r="F22" s="107"/>
      <c r="G22" s="107"/>
      <c r="H22" s="107"/>
      <c r="I22" s="107"/>
      <c r="J22" s="107"/>
      <c r="K22" s="107"/>
      <c r="L22" s="107"/>
      <c r="M22" s="107"/>
      <c r="N22" s="107"/>
      <c r="O22" s="107"/>
      <c r="P22" s="107"/>
      <c r="Q22" s="107"/>
      <c r="R22" s="107"/>
      <c r="S22" s="107"/>
      <c r="T22" s="107"/>
      <c r="U22" s="107"/>
      <c r="V22" s="107"/>
      <c r="W22" s="107"/>
      <c r="X22" s="107"/>
      <c r="Y22" s="107"/>
      <c r="Z22" s="107"/>
      <c r="AA22" s="107"/>
      <c r="AB22" s="107"/>
      <c r="AC22" s="107"/>
      <c r="AD22" s="107"/>
      <c r="AE22" s="107"/>
      <c r="AF22" s="107"/>
      <c r="AG22" s="107"/>
      <c r="AH22" s="112"/>
    </row>
    <row r="23" spans="1:34" ht="14.1" customHeight="1" x14ac:dyDescent="0.2">
      <c r="A23" s="223" t="s">
        <v>72</v>
      </c>
      <c r="B23" s="206" t="str">
        <f t="shared" si="2"/>
        <v>A</v>
      </c>
      <c r="C23" s="206" t="s">
        <v>96</v>
      </c>
      <c r="D23" s="107"/>
      <c r="E23" s="107"/>
      <c r="F23" s="107"/>
      <c r="G23" s="107"/>
      <c r="H23" s="107"/>
      <c r="I23" s="107"/>
      <c r="J23" s="107"/>
      <c r="K23" s="107"/>
      <c r="L23" s="107"/>
      <c r="M23" s="107"/>
      <c r="N23" s="107"/>
      <c r="O23" s="107"/>
      <c r="P23" s="107"/>
      <c r="Q23" s="107"/>
      <c r="R23" s="107"/>
      <c r="S23" s="107"/>
      <c r="T23" s="107"/>
      <c r="U23" s="107"/>
      <c r="V23" s="107"/>
      <c r="W23" s="107"/>
      <c r="X23" s="107"/>
      <c r="Y23" s="107"/>
      <c r="Z23" s="107"/>
      <c r="AA23" s="107"/>
      <c r="AB23" s="107"/>
      <c r="AC23" s="107"/>
      <c r="AD23" s="107"/>
      <c r="AE23" s="107"/>
      <c r="AF23" s="107"/>
      <c r="AG23" s="107"/>
      <c r="AH23" s="112"/>
    </row>
    <row r="24" spans="1:34" ht="14.1" customHeight="1" x14ac:dyDescent="0.2">
      <c r="A24" s="223" t="s">
        <v>71</v>
      </c>
      <c r="B24" s="206" t="str">
        <f t="shared" si="2"/>
        <v>A</v>
      </c>
      <c r="C24" s="206" t="s">
        <v>94</v>
      </c>
      <c r="D24" s="107"/>
      <c r="E24" s="107"/>
      <c r="F24" s="107"/>
      <c r="G24" s="107"/>
      <c r="H24" s="107"/>
      <c r="I24" s="107"/>
      <c r="J24" s="107"/>
      <c r="K24" s="107"/>
      <c r="L24" s="107"/>
      <c r="M24" s="107"/>
      <c r="N24" s="107"/>
      <c r="O24" s="107"/>
      <c r="P24" s="107"/>
      <c r="Q24" s="107"/>
      <c r="R24" s="107"/>
      <c r="S24" s="107"/>
      <c r="T24" s="107"/>
      <c r="U24" s="107"/>
      <c r="V24" s="107"/>
      <c r="W24" s="107"/>
      <c r="X24" s="107"/>
      <c r="Y24" s="107"/>
      <c r="Z24" s="107"/>
      <c r="AA24" s="107"/>
      <c r="AB24" s="107"/>
      <c r="AC24" s="107"/>
      <c r="AD24" s="107"/>
      <c r="AE24" s="107"/>
      <c r="AF24" s="107"/>
      <c r="AG24" s="107"/>
      <c r="AH24" s="112"/>
    </row>
    <row r="25" spans="1:34" ht="14.1" customHeight="1" x14ac:dyDescent="0.2">
      <c r="A25" s="223" t="s">
        <v>70</v>
      </c>
      <c r="B25" s="206" t="str">
        <f t="shared" si="2"/>
        <v>A</v>
      </c>
      <c r="C25" s="206" t="s">
        <v>96</v>
      </c>
      <c r="D25" s="107"/>
      <c r="E25" s="107"/>
      <c r="F25" s="107"/>
      <c r="G25" s="107"/>
      <c r="H25" s="107"/>
      <c r="I25" s="107"/>
      <c r="J25" s="107"/>
      <c r="K25" s="107"/>
      <c r="L25" s="107"/>
      <c r="M25" s="107"/>
      <c r="N25" s="107"/>
      <c r="O25" s="107"/>
      <c r="P25" s="107"/>
      <c r="Q25" s="107"/>
      <c r="R25" s="107"/>
      <c r="S25" s="107"/>
      <c r="T25" s="107"/>
      <c r="U25" s="107"/>
      <c r="V25" s="107"/>
      <c r="W25" s="107"/>
      <c r="X25" s="107"/>
      <c r="Y25" s="107"/>
      <c r="Z25" s="107"/>
      <c r="AA25" s="107"/>
      <c r="AB25" s="107"/>
      <c r="AC25" s="107"/>
      <c r="AD25" s="107"/>
      <c r="AE25" s="107"/>
      <c r="AF25" s="107"/>
      <c r="AG25" s="107"/>
      <c r="AH25" s="112"/>
    </row>
    <row r="26" spans="1:34" ht="14.1" customHeight="1" x14ac:dyDescent="0.2">
      <c r="A26" s="223" t="s">
        <v>69</v>
      </c>
      <c r="B26" s="206" t="str">
        <f t="shared" si="2"/>
        <v>A</v>
      </c>
      <c r="C26" s="206" t="s">
        <v>96</v>
      </c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7"/>
      <c r="AE26" s="107"/>
      <c r="AF26" s="107"/>
      <c r="AG26" s="107"/>
      <c r="AH26" s="112"/>
    </row>
    <row r="27" spans="1:34" ht="14.1" customHeight="1" x14ac:dyDescent="0.2">
      <c r="A27" s="223" t="s">
        <v>68</v>
      </c>
      <c r="B27" s="206" t="str">
        <f t="shared" si="2"/>
        <v>A</v>
      </c>
      <c r="C27" s="206"/>
      <c r="D27" s="107"/>
      <c r="E27" s="107"/>
      <c r="F27" s="107"/>
      <c r="G27" s="107"/>
      <c r="H27" s="107"/>
      <c r="I27" s="107"/>
      <c r="J27" s="107"/>
      <c r="K27" s="107"/>
      <c r="L27" s="107"/>
      <c r="M27" s="107"/>
      <c r="N27" s="107"/>
      <c r="O27" s="107"/>
      <c r="P27" s="107"/>
      <c r="Q27" s="107"/>
      <c r="R27" s="107"/>
      <c r="S27" s="107"/>
      <c r="T27" s="107"/>
      <c r="U27" s="107"/>
      <c r="V27" s="107"/>
      <c r="W27" s="107"/>
      <c r="X27" s="107"/>
      <c r="Y27" s="107"/>
      <c r="Z27" s="107"/>
      <c r="AA27" s="107"/>
      <c r="AB27" s="107"/>
      <c r="AC27" s="107"/>
      <c r="AD27" s="107"/>
      <c r="AE27" s="107"/>
      <c r="AF27" s="107"/>
      <c r="AG27" s="107"/>
      <c r="AH27" s="112"/>
    </row>
    <row r="28" spans="1:34" ht="14.1" customHeight="1" x14ac:dyDescent="0.2">
      <c r="A28" s="223" t="s">
        <v>67</v>
      </c>
      <c r="B28" s="206" t="str">
        <f t="shared" si="2"/>
        <v>A</v>
      </c>
      <c r="C28" s="206"/>
      <c r="D28" s="107"/>
      <c r="E28" s="107"/>
      <c r="F28" s="107"/>
      <c r="G28" s="107"/>
      <c r="H28" s="107"/>
      <c r="I28" s="107"/>
      <c r="J28" s="107"/>
      <c r="K28" s="107"/>
      <c r="L28" s="107"/>
      <c r="M28" s="107"/>
      <c r="N28" s="107"/>
      <c r="O28" s="107"/>
      <c r="P28" s="107"/>
      <c r="Q28" s="107"/>
      <c r="R28" s="107"/>
      <c r="S28" s="107"/>
      <c r="T28" s="107"/>
      <c r="U28" s="107"/>
      <c r="V28" s="107"/>
      <c r="W28" s="107"/>
      <c r="X28" s="107"/>
      <c r="Y28" s="107"/>
      <c r="Z28" s="107"/>
      <c r="AA28" s="107"/>
      <c r="AB28" s="107"/>
      <c r="AC28" s="107"/>
      <c r="AD28" s="107"/>
      <c r="AE28" s="107"/>
      <c r="AF28" s="107"/>
      <c r="AG28" s="107"/>
      <c r="AH28" s="112"/>
    </row>
    <row r="29" spans="1:34" ht="14.1" customHeight="1" x14ac:dyDescent="0.2">
      <c r="A29" s="223" t="s">
        <v>66</v>
      </c>
      <c r="B29" s="206" t="str">
        <f t="shared" si="2"/>
        <v>A</v>
      </c>
      <c r="C29" s="206"/>
      <c r="D29" s="107"/>
      <c r="E29" s="107"/>
      <c r="F29" s="107"/>
      <c r="G29" s="107"/>
      <c r="H29" s="107"/>
      <c r="I29" s="107"/>
      <c r="J29" s="107"/>
      <c r="K29" s="107"/>
      <c r="L29" s="107"/>
      <c r="M29" s="107"/>
      <c r="N29" s="107"/>
      <c r="O29" s="107"/>
      <c r="P29" s="107"/>
      <c r="Q29" s="107"/>
      <c r="R29" s="107"/>
      <c r="S29" s="107"/>
      <c r="T29" s="107"/>
      <c r="U29" s="107"/>
      <c r="V29" s="107"/>
      <c r="W29" s="107"/>
      <c r="X29" s="107"/>
      <c r="Y29" s="107"/>
      <c r="Z29" s="107"/>
      <c r="AA29" s="107"/>
      <c r="AB29" s="107"/>
      <c r="AC29" s="107"/>
      <c r="AD29" s="107"/>
      <c r="AE29" s="107"/>
      <c r="AF29" s="107"/>
      <c r="AG29" s="107"/>
      <c r="AH29" s="112"/>
    </row>
    <row r="30" spans="1:34" ht="14.1" customHeight="1" x14ac:dyDescent="0.2">
      <c r="A30" s="223" t="s">
        <v>65</v>
      </c>
      <c r="B30" s="206" t="str">
        <f t="shared" si="2"/>
        <v>A</v>
      </c>
      <c r="C30" s="206"/>
      <c r="D30" s="107"/>
      <c r="E30" s="107"/>
      <c r="F30" s="107"/>
      <c r="G30" s="107"/>
      <c r="H30" s="107"/>
      <c r="I30" s="107"/>
      <c r="J30" s="107"/>
      <c r="K30" s="107"/>
      <c r="L30" s="107"/>
      <c r="M30" s="107"/>
      <c r="N30" s="107"/>
      <c r="O30" s="107"/>
      <c r="P30" s="107"/>
      <c r="Q30" s="107"/>
      <c r="R30" s="107"/>
      <c r="S30" s="107"/>
      <c r="T30" s="107"/>
      <c r="U30" s="107"/>
      <c r="V30" s="107"/>
      <c r="W30" s="107"/>
      <c r="X30" s="107"/>
      <c r="Y30" s="107"/>
      <c r="Z30" s="107"/>
      <c r="AA30" s="107"/>
      <c r="AB30" s="107"/>
      <c r="AC30" s="107"/>
      <c r="AD30" s="107"/>
      <c r="AE30" s="107"/>
      <c r="AF30" s="107"/>
      <c r="AG30" s="107"/>
      <c r="AH30" s="112"/>
    </row>
    <row r="31" spans="1:34" ht="14.1" customHeight="1" x14ac:dyDescent="0.2">
      <c r="A31" s="223" t="s">
        <v>64</v>
      </c>
      <c r="B31" s="206" t="str">
        <f t="shared" si="2"/>
        <v>A</v>
      </c>
      <c r="C31" s="206"/>
      <c r="D31" s="107"/>
      <c r="E31" s="107"/>
      <c r="F31" s="107"/>
      <c r="G31" s="107"/>
      <c r="H31" s="107"/>
      <c r="I31" s="107"/>
      <c r="J31" s="107"/>
      <c r="K31" s="107"/>
      <c r="L31" s="107"/>
      <c r="M31" s="107"/>
      <c r="N31" s="107"/>
      <c r="O31" s="107"/>
      <c r="P31" s="107"/>
      <c r="Q31" s="107"/>
      <c r="R31" s="107"/>
      <c r="S31" s="107"/>
      <c r="T31" s="107"/>
      <c r="U31" s="107"/>
      <c r="V31" s="107"/>
      <c r="W31" s="107"/>
      <c r="X31" s="107"/>
      <c r="Y31" s="107"/>
      <c r="Z31" s="107"/>
      <c r="AA31" s="107"/>
      <c r="AB31" s="107"/>
      <c r="AC31" s="107"/>
      <c r="AD31" s="107"/>
      <c r="AE31" s="107"/>
      <c r="AF31" s="107"/>
      <c r="AG31" s="107"/>
      <c r="AH31" s="112"/>
    </row>
    <row r="32" spans="1:34" ht="14.1" customHeight="1" x14ac:dyDescent="0.2">
      <c r="A32" s="223" t="s">
        <v>63</v>
      </c>
      <c r="B32" s="206" t="str">
        <f t="shared" si="2"/>
        <v>A</v>
      </c>
      <c r="C32" s="206"/>
      <c r="D32" s="107"/>
      <c r="E32" s="107"/>
      <c r="F32" s="107"/>
      <c r="G32" s="107"/>
      <c r="H32" s="107"/>
      <c r="I32" s="107"/>
      <c r="J32" s="107"/>
      <c r="K32" s="107"/>
      <c r="L32" s="107"/>
      <c r="M32" s="107"/>
      <c r="N32" s="107"/>
      <c r="O32" s="107"/>
      <c r="P32" s="107"/>
      <c r="Q32" s="107"/>
      <c r="R32" s="107"/>
      <c r="S32" s="107"/>
      <c r="T32" s="107"/>
      <c r="U32" s="107"/>
      <c r="V32" s="107"/>
      <c r="W32" s="107"/>
      <c r="X32" s="107"/>
      <c r="Y32" s="107"/>
      <c r="Z32" s="107"/>
      <c r="AA32" s="107"/>
      <c r="AB32" s="107"/>
      <c r="AC32" s="107"/>
      <c r="AD32" s="107"/>
      <c r="AE32" s="107"/>
      <c r="AF32" s="107"/>
      <c r="AG32" s="107"/>
      <c r="AH32" s="112"/>
    </row>
    <row r="33" spans="1:35" ht="14.1" customHeight="1" x14ac:dyDescent="0.2">
      <c r="A33" s="223"/>
      <c r="B33" s="206" t="str">
        <f t="shared" si="2"/>
        <v>A</v>
      </c>
      <c r="C33" s="206"/>
      <c r="D33" s="107"/>
      <c r="E33" s="107"/>
      <c r="F33" s="107"/>
      <c r="G33" s="107"/>
      <c r="H33" s="107"/>
      <c r="I33" s="107"/>
      <c r="J33" s="107"/>
      <c r="K33" s="107"/>
      <c r="L33" s="107"/>
      <c r="M33" s="107"/>
      <c r="N33" s="107"/>
      <c r="O33" s="107"/>
      <c r="P33" s="107"/>
      <c r="Q33" s="107"/>
      <c r="R33" s="107"/>
      <c r="S33" s="107"/>
      <c r="T33" s="107"/>
      <c r="U33" s="107"/>
      <c r="V33" s="107"/>
      <c r="W33" s="107"/>
      <c r="X33" s="107"/>
      <c r="Y33" s="107"/>
      <c r="Z33" s="107"/>
      <c r="AA33" s="107"/>
      <c r="AB33" s="107"/>
      <c r="AC33" s="107"/>
      <c r="AD33" s="107"/>
      <c r="AE33" s="107"/>
      <c r="AF33" s="107"/>
      <c r="AG33" s="107"/>
      <c r="AH33" s="112"/>
    </row>
    <row r="34" spans="1:35" ht="14.1" customHeight="1" x14ac:dyDescent="0.2">
      <c r="A34" s="223"/>
      <c r="B34" s="206" t="str">
        <f t="shared" si="2"/>
        <v>A</v>
      </c>
      <c r="C34" s="206"/>
      <c r="D34" s="107"/>
      <c r="E34" s="107"/>
      <c r="F34" s="107"/>
      <c r="G34" s="107"/>
      <c r="H34" s="107"/>
      <c r="I34" s="107"/>
      <c r="J34" s="107"/>
      <c r="K34" s="107"/>
      <c r="L34" s="107"/>
      <c r="M34" s="107"/>
      <c r="N34" s="107"/>
      <c r="O34" s="107"/>
      <c r="P34" s="107"/>
      <c r="Q34" s="107"/>
      <c r="R34" s="107"/>
      <c r="S34" s="107"/>
      <c r="T34" s="107"/>
      <c r="U34" s="107"/>
      <c r="V34" s="107"/>
      <c r="W34" s="107"/>
      <c r="X34" s="107"/>
      <c r="Y34" s="107"/>
      <c r="Z34" s="107"/>
      <c r="AA34" s="107"/>
      <c r="AB34" s="107"/>
      <c r="AC34" s="107"/>
      <c r="AD34" s="107"/>
      <c r="AE34" s="107"/>
      <c r="AF34" s="107"/>
      <c r="AG34" s="107"/>
      <c r="AH34" s="112"/>
    </row>
    <row r="35" spans="1:35" ht="14.1" customHeight="1" x14ac:dyDescent="0.2">
      <c r="A35" s="223"/>
      <c r="B35" s="206" t="str">
        <f t="shared" si="2"/>
        <v>A</v>
      </c>
      <c r="C35" s="206"/>
      <c r="D35" s="107"/>
      <c r="E35" s="107"/>
      <c r="F35" s="107"/>
      <c r="G35" s="107"/>
      <c r="H35" s="107"/>
      <c r="I35" s="107"/>
      <c r="J35" s="107"/>
      <c r="K35" s="107"/>
      <c r="L35" s="107"/>
      <c r="M35" s="107"/>
      <c r="N35" s="107"/>
      <c r="O35" s="107"/>
      <c r="P35" s="107"/>
      <c r="Q35" s="107"/>
      <c r="R35" s="107"/>
      <c r="S35" s="107"/>
      <c r="T35" s="107"/>
      <c r="U35" s="107"/>
      <c r="V35" s="107"/>
      <c r="W35" s="107"/>
      <c r="X35" s="107"/>
      <c r="Y35" s="107"/>
      <c r="Z35" s="107"/>
      <c r="AA35" s="107"/>
      <c r="AB35" s="107"/>
      <c r="AC35" s="107"/>
      <c r="AD35" s="107"/>
      <c r="AE35" s="107"/>
      <c r="AF35" s="107"/>
      <c r="AG35" s="107"/>
      <c r="AH35" s="112"/>
    </row>
    <row r="36" spans="1:35" ht="14.1" customHeight="1" x14ac:dyDescent="0.2">
      <c r="A36" s="223"/>
      <c r="B36" s="206" t="str">
        <f t="shared" si="2"/>
        <v>A</v>
      </c>
      <c r="C36" s="206"/>
      <c r="D36" s="107"/>
      <c r="E36" s="107"/>
      <c r="F36" s="107"/>
      <c r="G36" s="107"/>
      <c r="H36" s="107"/>
      <c r="I36" s="107"/>
      <c r="J36" s="107"/>
      <c r="K36" s="107"/>
      <c r="L36" s="107"/>
      <c r="M36" s="107"/>
      <c r="N36" s="107"/>
      <c r="O36" s="107"/>
      <c r="P36" s="107"/>
      <c r="Q36" s="107"/>
      <c r="R36" s="107"/>
      <c r="S36" s="107"/>
      <c r="T36" s="107"/>
      <c r="U36" s="107"/>
      <c r="V36" s="107"/>
      <c r="W36" s="107"/>
      <c r="X36" s="107"/>
      <c r="Y36" s="107"/>
      <c r="Z36" s="107"/>
      <c r="AA36" s="107"/>
      <c r="AB36" s="107"/>
      <c r="AC36" s="107"/>
      <c r="AD36" s="107"/>
      <c r="AE36" s="107"/>
      <c r="AF36" s="107"/>
      <c r="AG36" s="107"/>
      <c r="AH36" s="112"/>
    </row>
    <row r="37" spans="1:35" ht="14.1" customHeight="1" x14ac:dyDescent="0.2">
      <c r="A37" s="223"/>
      <c r="B37" s="206" t="str">
        <f t="shared" si="2"/>
        <v>A</v>
      </c>
      <c r="C37" s="206"/>
      <c r="D37" s="107"/>
      <c r="E37" s="107"/>
      <c r="F37" s="107"/>
      <c r="G37" s="107"/>
      <c r="H37" s="107"/>
      <c r="I37" s="107"/>
      <c r="J37" s="107"/>
      <c r="K37" s="107"/>
      <c r="L37" s="107"/>
      <c r="M37" s="107"/>
      <c r="N37" s="107"/>
      <c r="O37" s="107"/>
      <c r="P37" s="107"/>
      <c r="Q37" s="107"/>
      <c r="R37" s="107"/>
      <c r="S37" s="107"/>
      <c r="T37" s="107"/>
      <c r="U37" s="107"/>
      <c r="V37" s="107"/>
      <c r="W37" s="107"/>
      <c r="X37" s="107"/>
      <c r="Y37" s="107"/>
      <c r="Z37" s="107"/>
      <c r="AA37" s="107"/>
      <c r="AB37" s="107"/>
      <c r="AC37" s="107"/>
      <c r="AD37" s="107"/>
      <c r="AE37" s="107"/>
      <c r="AF37" s="107"/>
      <c r="AG37" s="107"/>
      <c r="AH37" s="112"/>
    </row>
    <row r="38" spans="1:35" ht="14.1" customHeight="1" x14ac:dyDescent="0.2">
      <c r="A38" s="223"/>
      <c r="B38" s="206" t="str">
        <f t="shared" si="2"/>
        <v>A</v>
      </c>
      <c r="C38" s="206"/>
      <c r="D38" s="107"/>
      <c r="E38" s="107"/>
      <c r="F38" s="107"/>
      <c r="G38" s="107"/>
      <c r="H38" s="107"/>
      <c r="I38" s="107"/>
      <c r="J38" s="107"/>
      <c r="K38" s="107"/>
      <c r="L38" s="107"/>
      <c r="M38" s="107"/>
      <c r="N38" s="107"/>
      <c r="O38" s="107"/>
      <c r="P38" s="107"/>
      <c r="Q38" s="107"/>
      <c r="R38" s="107"/>
      <c r="S38" s="107"/>
      <c r="T38" s="107"/>
      <c r="U38" s="107"/>
      <c r="V38" s="107"/>
      <c r="W38" s="107"/>
      <c r="X38" s="107"/>
      <c r="Y38" s="107"/>
      <c r="Z38" s="107"/>
      <c r="AA38" s="107"/>
      <c r="AB38" s="107"/>
      <c r="AC38" s="107"/>
      <c r="AD38" s="107"/>
      <c r="AE38" s="107"/>
      <c r="AF38" s="107"/>
      <c r="AG38" s="107"/>
      <c r="AH38" s="112"/>
    </row>
    <row r="39" spans="1:35" ht="14.1" customHeight="1" x14ac:dyDescent="0.2">
      <c r="A39" s="223"/>
      <c r="B39" s="206" t="str">
        <f t="shared" si="2"/>
        <v>A</v>
      </c>
      <c r="C39" s="206"/>
      <c r="D39" s="107"/>
      <c r="E39" s="107"/>
      <c r="F39" s="107"/>
      <c r="G39" s="107"/>
      <c r="H39" s="107"/>
      <c r="I39" s="107"/>
      <c r="J39" s="107"/>
      <c r="K39" s="107"/>
      <c r="L39" s="107"/>
      <c r="M39" s="107"/>
      <c r="N39" s="107"/>
      <c r="O39" s="107"/>
      <c r="P39" s="107"/>
      <c r="Q39" s="107"/>
      <c r="R39" s="107"/>
      <c r="S39" s="107"/>
      <c r="T39" s="107"/>
      <c r="U39" s="107"/>
      <c r="V39" s="107"/>
      <c r="W39" s="107"/>
      <c r="X39" s="107"/>
      <c r="Y39" s="107"/>
      <c r="Z39" s="107"/>
      <c r="AA39" s="107"/>
      <c r="AB39" s="107"/>
      <c r="AC39" s="107"/>
      <c r="AD39" s="107"/>
      <c r="AE39" s="107"/>
      <c r="AF39" s="107"/>
      <c r="AG39" s="107"/>
      <c r="AH39" s="112"/>
    </row>
    <row r="40" spans="1:35" ht="14.1" customHeight="1" x14ac:dyDescent="0.2">
      <c r="A40" s="223"/>
      <c r="B40" s="206" t="str">
        <f t="shared" si="2"/>
        <v>A</v>
      </c>
      <c r="C40" s="206"/>
      <c r="D40" s="107"/>
      <c r="E40" s="107"/>
      <c r="F40" s="107"/>
      <c r="G40" s="107"/>
      <c r="H40" s="107"/>
      <c r="I40" s="107"/>
      <c r="J40" s="107"/>
      <c r="K40" s="107"/>
      <c r="L40" s="107"/>
      <c r="M40" s="107"/>
      <c r="N40" s="107"/>
      <c r="O40" s="107"/>
      <c r="P40" s="107"/>
      <c r="Q40" s="107"/>
      <c r="R40" s="107"/>
      <c r="S40" s="107"/>
      <c r="T40" s="107"/>
      <c r="U40" s="107"/>
      <c r="V40" s="107"/>
      <c r="W40" s="107"/>
      <c r="X40" s="107"/>
      <c r="Y40" s="107"/>
      <c r="Z40" s="107"/>
      <c r="AA40" s="107"/>
      <c r="AB40" s="107"/>
      <c r="AC40" s="107"/>
      <c r="AD40" s="107"/>
      <c r="AE40" s="107"/>
      <c r="AF40" s="107"/>
      <c r="AG40" s="107"/>
      <c r="AH40" s="112"/>
    </row>
    <row r="41" spans="1:35" ht="14.1" customHeight="1" x14ac:dyDescent="0.2">
      <c r="A41" s="223"/>
      <c r="B41" s="206" t="str">
        <f t="shared" si="2"/>
        <v>A</v>
      </c>
      <c r="C41" s="206"/>
      <c r="D41" s="107"/>
      <c r="E41" s="107"/>
      <c r="F41" s="107"/>
      <c r="G41" s="107"/>
      <c r="H41" s="107"/>
      <c r="I41" s="107"/>
      <c r="J41" s="107"/>
      <c r="K41" s="107"/>
      <c r="L41" s="107"/>
      <c r="M41" s="107"/>
      <c r="N41" s="107"/>
      <c r="O41" s="107"/>
      <c r="P41" s="107"/>
      <c r="Q41" s="107"/>
      <c r="R41" s="107"/>
      <c r="S41" s="107"/>
      <c r="T41" s="107"/>
      <c r="U41" s="107"/>
      <c r="V41" s="107"/>
      <c r="W41" s="107"/>
      <c r="X41" s="107"/>
      <c r="Y41" s="107"/>
      <c r="Z41" s="107"/>
      <c r="AA41" s="107"/>
      <c r="AB41" s="107"/>
      <c r="AC41" s="107"/>
      <c r="AD41" s="107"/>
      <c r="AE41" s="107"/>
      <c r="AF41" s="107"/>
      <c r="AG41" s="107"/>
      <c r="AH41" s="112"/>
    </row>
    <row r="42" spans="1:35" ht="14.1" customHeight="1" x14ac:dyDescent="0.2">
      <c r="A42" s="224" t="s">
        <v>62</v>
      </c>
      <c r="B42" s="208"/>
      <c r="C42" s="208"/>
      <c r="D42" s="209"/>
      <c r="E42" s="209"/>
      <c r="F42" s="209"/>
      <c r="G42" s="209"/>
      <c r="H42" s="209"/>
      <c r="I42" s="209"/>
      <c r="J42" s="209"/>
      <c r="K42" s="209"/>
      <c r="L42" s="209"/>
      <c r="M42" s="209"/>
      <c r="N42" s="209"/>
      <c r="O42" s="209"/>
      <c r="P42" s="209"/>
      <c r="Q42" s="209"/>
      <c r="R42" s="209"/>
      <c r="S42" s="209"/>
      <c r="T42" s="209"/>
      <c r="U42" s="209"/>
      <c r="V42" s="209"/>
      <c r="W42" s="209"/>
      <c r="X42" s="209"/>
      <c r="Y42" s="209"/>
      <c r="Z42" s="209"/>
      <c r="AA42" s="209"/>
      <c r="AB42" s="209"/>
      <c r="AC42" s="209"/>
      <c r="AD42" s="209"/>
      <c r="AE42" s="209"/>
      <c r="AF42" s="209"/>
      <c r="AG42" s="209"/>
      <c r="AH42" s="234"/>
    </row>
    <row r="43" spans="1:35" ht="12.75" customHeight="1" x14ac:dyDescent="0.2">
      <c r="A43" s="224"/>
      <c r="B43" s="207"/>
      <c r="C43" s="207"/>
      <c r="D43" s="207"/>
      <c r="E43" s="207"/>
      <c r="F43" s="207"/>
      <c r="G43" s="207"/>
      <c r="H43" s="207"/>
      <c r="I43" s="207"/>
      <c r="J43" s="207"/>
      <c r="K43" s="207"/>
      <c r="L43" s="207"/>
      <c r="M43" s="207"/>
      <c r="N43" s="207"/>
      <c r="O43" s="207"/>
      <c r="P43" s="207"/>
      <c r="Q43" s="207"/>
      <c r="R43" s="207"/>
      <c r="S43" s="207"/>
      <c r="T43" s="207"/>
      <c r="U43" s="207"/>
      <c r="V43" s="207"/>
      <c r="W43" s="207"/>
      <c r="X43" s="207"/>
      <c r="Y43" s="207"/>
      <c r="Z43" s="207"/>
      <c r="AA43" s="207"/>
      <c r="AB43" s="207"/>
      <c r="AC43" s="207"/>
      <c r="AD43" s="207"/>
      <c r="AE43" s="207"/>
      <c r="AF43" s="207"/>
      <c r="AG43" s="207"/>
      <c r="AH43" s="235"/>
    </row>
    <row r="44" spans="1:35" ht="13.5" customHeight="1" x14ac:dyDescent="0.2">
      <c r="A44" s="225" t="s">
        <v>61</v>
      </c>
      <c r="B44" s="210"/>
      <c r="C44" s="211"/>
      <c r="D44" s="212"/>
      <c r="E44" s="212"/>
      <c r="F44" s="212"/>
      <c r="G44" s="212"/>
      <c r="H44" s="213"/>
      <c r="I44" s="213"/>
      <c r="J44" s="213"/>
      <c r="K44" s="213"/>
      <c r="L44" s="213"/>
      <c r="M44" s="213"/>
      <c r="N44" s="213"/>
      <c r="O44" s="213"/>
      <c r="P44" s="213"/>
      <c r="Q44" s="214"/>
      <c r="R44" s="212"/>
      <c r="S44" s="212"/>
      <c r="T44" s="212"/>
      <c r="U44" s="212"/>
      <c r="V44" s="212"/>
      <c r="W44" s="212"/>
      <c r="X44" s="212"/>
      <c r="Y44" s="212"/>
      <c r="Z44" s="214"/>
      <c r="AA44" s="212"/>
      <c r="AB44" s="212"/>
      <c r="AC44" s="212"/>
      <c r="AD44" s="212"/>
      <c r="AE44" s="212"/>
      <c r="AF44" s="212"/>
      <c r="AG44" s="212"/>
      <c r="AH44" s="236"/>
    </row>
    <row r="45" spans="1:35" s="93" customFormat="1" ht="12.75" customHeight="1" x14ac:dyDescent="0.2">
      <c r="A45" s="226"/>
      <c r="B45" s="212"/>
      <c r="C45" s="212"/>
      <c r="D45" s="216" t="s">
        <v>60</v>
      </c>
      <c r="E45" s="212"/>
      <c r="F45" s="212"/>
      <c r="G45" s="212"/>
      <c r="H45" s="214"/>
      <c r="I45" s="216"/>
      <c r="J45" s="216" t="s">
        <v>59</v>
      </c>
      <c r="K45" s="212"/>
      <c r="L45" s="212"/>
      <c r="M45" s="214"/>
      <c r="N45" s="214"/>
      <c r="O45" s="214" t="s">
        <v>58</v>
      </c>
      <c r="P45" s="214"/>
      <c r="Q45" s="214"/>
      <c r="R45" s="216"/>
      <c r="S45" s="215"/>
      <c r="T45" s="212"/>
      <c r="U45" s="212"/>
      <c r="V45" s="212"/>
      <c r="W45" s="214"/>
      <c r="X45" s="214"/>
      <c r="Y45" s="212"/>
      <c r="Z45" s="212"/>
      <c r="AA45" s="212"/>
      <c r="AB45" s="212"/>
      <c r="AC45" s="212"/>
      <c r="AD45" s="212"/>
      <c r="AE45" s="212"/>
      <c r="AF45" s="212"/>
      <c r="AG45" s="212"/>
      <c r="AH45" s="236"/>
      <c r="AI45" s="109"/>
    </row>
    <row r="46" spans="1:35" ht="11.25" customHeight="1" x14ac:dyDescent="0.2">
      <c r="A46" s="226"/>
      <c r="B46" s="212"/>
      <c r="C46" s="212"/>
      <c r="D46" s="212"/>
      <c r="E46" s="212"/>
      <c r="F46" s="212"/>
      <c r="G46" s="212"/>
      <c r="H46" s="215"/>
      <c r="I46" s="212"/>
      <c r="J46" s="212"/>
      <c r="K46" s="212"/>
      <c r="L46" s="212"/>
      <c r="M46" s="212"/>
      <c r="N46" s="212"/>
      <c r="O46" s="212"/>
      <c r="P46" s="212"/>
      <c r="Q46" s="215"/>
      <c r="R46" s="212"/>
      <c r="S46" s="212"/>
      <c r="T46" s="212"/>
      <c r="U46" s="212"/>
      <c r="V46" s="212"/>
      <c r="W46" s="212"/>
      <c r="X46" s="212"/>
      <c r="Y46" s="212"/>
      <c r="Z46" s="215"/>
      <c r="AA46" s="212"/>
      <c r="AB46" s="212"/>
      <c r="AC46" s="212"/>
      <c r="AD46" s="212"/>
      <c r="AE46" s="212"/>
      <c r="AF46" s="212"/>
      <c r="AG46" s="212"/>
      <c r="AH46" s="236"/>
      <c r="AI46" s="110"/>
    </row>
    <row r="47" spans="1:35" ht="24" customHeight="1" x14ac:dyDescent="0.2">
      <c r="A47" s="227" t="s">
        <v>57</v>
      </c>
      <c r="B47" s="217"/>
      <c r="C47" s="217"/>
      <c r="D47" s="217"/>
      <c r="E47" s="217"/>
      <c r="F47" s="217"/>
      <c r="G47" s="217"/>
      <c r="H47" s="217"/>
      <c r="I47" s="217"/>
      <c r="J47" s="217"/>
      <c r="K47" s="217"/>
      <c r="L47" s="217"/>
      <c r="M47" s="217"/>
      <c r="N47" s="217"/>
      <c r="O47" s="217"/>
      <c r="P47" s="217"/>
      <c r="Q47" s="217"/>
      <c r="R47" s="217"/>
      <c r="S47" s="217"/>
      <c r="T47" s="217"/>
      <c r="U47" s="217"/>
      <c r="V47" s="217"/>
      <c r="W47" s="217"/>
      <c r="X47" s="217"/>
      <c r="Y47" s="217"/>
      <c r="Z47" s="217"/>
      <c r="AA47" s="217"/>
      <c r="AB47" s="217"/>
      <c r="AC47" s="217"/>
      <c r="AD47" s="217"/>
      <c r="AE47" s="217"/>
      <c r="AF47" s="217"/>
      <c r="AG47" s="217"/>
      <c r="AH47" s="237"/>
      <c r="AI47" s="110"/>
    </row>
    <row r="48" spans="1:35" ht="3.75" customHeight="1" x14ac:dyDescent="0.2">
      <c r="A48" s="224"/>
      <c r="B48" s="207"/>
      <c r="C48" s="207"/>
      <c r="D48" s="207"/>
      <c r="E48" s="207"/>
      <c r="F48" s="207"/>
      <c r="G48" s="207"/>
      <c r="H48" s="207"/>
      <c r="I48" s="207"/>
      <c r="J48" s="207"/>
      <c r="K48" s="207"/>
      <c r="L48" s="207"/>
      <c r="M48" s="207"/>
      <c r="N48" s="207"/>
      <c r="O48" s="207"/>
      <c r="P48" s="207"/>
      <c r="Q48" s="207"/>
      <c r="R48" s="207"/>
      <c r="S48" s="207"/>
      <c r="T48" s="207"/>
      <c r="U48" s="207"/>
      <c r="V48" s="207"/>
      <c r="W48" s="207"/>
      <c r="X48" s="207"/>
      <c r="Y48" s="207"/>
      <c r="Z48" s="207"/>
      <c r="AA48" s="207"/>
      <c r="AB48" s="207"/>
      <c r="AC48" s="207"/>
      <c r="AD48" s="207"/>
      <c r="AE48" s="207"/>
      <c r="AF48" s="207"/>
      <c r="AG48" s="207"/>
      <c r="AH48" s="235"/>
    </row>
    <row r="49" spans="1:34" s="111" customFormat="1" ht="9.75" customHeight="1" x14ac:dyDescent="0.25">
      <c r="A49" s="228" t="s">
        <v>56</v>
      </c>
      <c r="B49" s="218" t="s">
        <v>55</v>
      </c>
      <c r="C49" s="218"/>
      <c r="D49" s="219" t="s">
        <v>54</v>
      </c>
      <c r="E49" s="219"/>
      <c r="F49" s="219"/>
      <c r="G49" s="219"/>
      <c r="H49" s="219"/>
      <c r="I49" s="219"/>
      <c r="J49" s="219"/>
      <c r="K49" s="219"/>
      <c r="L49" s="219"/>
      <c r="M49" s="219"/>
      <c r="N49" s="219"/>
      <c r="O49" s="219"/>
      <c r="P49" s="219"/>
      <c r="Q49" s="219"/>
      <c r="R49" s="219"/>
      <c r="S49" s="219"/>
      <c r="T49" s="219"/>
      <c r="U49" s="219"/>
      <c r="V49" s="219"/>
      <c r="W49" s="219"/>
      <c r="X49" s="219"/>
      <c r="Y49" s="219"/>
      <c r="Z49" s="219"/>
      <c r="AA49" s="220"/>
      <c r="AB49" s="220"/>
      <c r="AC49" s="215"/>
      <c r="AD49" s="212"/>
      <c r="AE49" s="212"/>
      <c r="AF49" s="212"/>
      <c r="AG49" s="212"/>
      <c r="AH49" s="238"/>
    </row>
    <row r="50" spans="1:34" ht="6.75" customHeight="1" x14ac:dyDescent="0.2">
      <c r="A50" s="224"/>
      <c r="B50" s="207"/>
      <c r="C50" s="207"/>
      <c r="D50" s="207"/>
      <c r="E50" s="207"/>
      <c r="F50" s="207"/>
      <c r="G50" s="207"/>
      <c r="H50" s="207"/>
      <c r="I50" s="207"/>
      <c r="J50" s="207"/>
      <c r="K50" s="207"/>
      <c r="L50" s="207"/>
      <c r="M50" s="207"/>
      <c r="N50" s="207"/>
      <c r="O50" s="207"/>
      <c r="P50" s="207"/>
      <c r="Q50" s="207"/>
      <c r="R50" s="207"/>
      <c r="S50" s="207"/>
      <c r="T50" s="207"/>
      <c r="U50" s="207"/>
      <c r="V50" s="207"/>
      <c r="W50" s="207"/>
      <c r="X50" s="207"/>
      <c r="Y50" s="207"/>
      <c r="Z50" s="207"/>
      <c r="AA50" s="207"/>
      <c r="AB50" s="207"/>
      <c r="AC50" s="207"/>
      <c r="AD50" s="207"/>
      <c r="AE50" s="207"/>
      <c r="AF50" s="207"/>
      <c r="AG50" s="207"/>
      <c r="AH50" s="235"/>
    </row>
    <row r="51" spans="1:34" x14ac:dyDescent="0.2">
      <c r="A51" s="224"/>
      <c r="B51" s="207"/>
      <c r="C51" s="207"/>
      <c r="D51" s="207"/>
      <c r="E51" s="207"/>
      <c r="F51" s="207"/>
      <c r="G51" s="207"/>
      <c r="H51" s="207"/>
      <c r="I51" s="207"/>
      <c r="J51" s="207"/>
      <c r="K51" s="207"/>
      <c r="L51" s="207"/>
      <c r="M51" s="207"/>
      <c r="N51" s="207"/>
      <c r="O51" s="207"/>
      <c r="P51" s="207"/>
      <c r="Q51" s="207"/>
      <c r="R51" s="207"/>
      <c r="S51" s="207"/>
      <c r="T51" s="207"/>
      <c r="U51" s="207"/>
      <c r="V51" s="207"/>
      <c r="W51" s="207"/>
      <c r="X51" s="207"/>
      <c r="Y51" s="207"/>
      <c r="Z51" s="207"/>
      <c r="AA51" s="207"/>
      <c r="AB51" s="207"/>
      <c r="AC51" s="207"/>
      <c r="AD51" s="207"/>
      <c r="AE51" s="207"/>
      <c r="AF51" s="207"/>
      <c r="AG51" s="207"/>
      <c r="AH51" s="235"/>
    </row>
    <row r="52" spans="1:34" x14ac:dyDescent="0.2">
      <c r="A52" s="224"/>
      <c r="B52" s="207"/>
      <c r="C52" s="207"/>
      <c r="D52" s="207"/>
      <c r="E52" s="207"/>
      <c r="F52" s="207"/>
      <c r="G52" s="207"/>
      <c r="H52" s="207"/>
      <c r="I52" s="207"/>
      <c r="J52" s="207"/>
      <c r="K52" s="207"/>
      <c r="L52" s="207"/>
      <c r="M52" s="207"/>
      <c r="N52" s="207"/>
      <c r="O52" s="207"/>
      <c r="P52" s="207"/>
      <c r="Q52" s="207"/>
      <c r="R52" s="207"/>
      <c r="S52" s="207"/>
      <c r="T52" s="207"/>
      <c r="U52" s="207"/>
      <c r="V52" s="207"/>
      <c r="W52" s="207"/>
      <c r="X52" s="207"/>
      <c r="Y52" s="207"/>
      <c r="Z52" s="207"/>
      <c r="AA52" s="207"/>
      <c r="AB52" s="207"/>
      <c r="AC52" s="207"/>
      <c r="AD52" s="207"/>
      <c r="AE52" s="207"/>
      <c r="AF52" s="207"/>
      <c r="AG52" s="207"/>
      <c r="AH52" s="235"/>
    </row>
    <row r="53" spans="1:34" x14ac:dyDescent="0.2">
      <c r="A53" s="224"/>
      <c r="B53" s="207"/>
      <c r="C53" s="207"/>
      <c r="D53" s="207"/>
      <c r="E53" s="207"/>
      <c r="F53" s="207"/>
      <c r="G53" s="207"/>
      <c r="H53" s="207"/>
      <c r="I53" s="207"/>
      <c r="J53" s="207"/>
      <c r="K53" s="207"/>
      <c r="L53" s="207"/>
      <c r="M53" s="207"/>
      <c r="N53" s="207"/>
      <c r="O53" s="207"/>
      <c r="P53" s="207"/>
      <c r="Q53" s="207"/>
      <c r="R53" s="207"/>
      <c r="S53" s="207"/>
      <c r="T53" s="207"/>
      <c r="U53" s="207"/>
      <c r="V53" s="207"/>
      <c r="W53" s="207"/>
      <c r="X53" s="207"/>
      <c r="Y53" s="207"/>
      <c r="Z53" s="207"/>
      <c r="AA53" s="207"/>
      <c r="AB53" s="207"/>
      <c r="AC53" s="207"/>
      <c r="AD53" s="207"/>
      <c r="AE53" s="207"/>
      <c r="AF53" s="207"/>
      <c r="AG53" s="207"/>
      <c r="AH53" s="235"/>
    </row>
    <row r="54" spans="1:34" x14ac:dyDescent="0.2">
      <c r="A54" s="224"/>
      <c r="B54" s="207"/>
      <c r="C54" s="207"/>
      <c r="D54" s="207"/>
      <c r="E54" s="207"/>
      <c r="F54" s="207"/>
      <c r="G54" s="207"/>
      <c r="H54" s="207"/>
      <c r="I54" s="207"/>
      <c r="J54" s="207"/>
      <c r="K54" s="207"/>
      <c r="L54" s="207"/>
      <c r="M54" s="207"/>
      <c r="N54" s="207"/>
      <c r="O54" s="207"/>
      <c r="P54" s="207"/>
      <c r="Q54" s="207"/>
      <c r="R54" s="207"/>
      <c r="S54" s="207"/>
      <c r="T54" s="207"/>
      <c r="U54" s="207"/>
      <c r="V54" s="207"/>
      <c r="W54" s="207"/>
      <c r="X54" s="207"/>
      <c r="Y54" s="207"/>
      <c r="Z54" s="207"/>
      <c r="AA54" s="207"/>
      <c r="AB54" s="207"/>
      <c r="AC54" s="207"/>
      <c r="AD54" s="207"/>
      <c r="AE54" s="207"/>
      <c r="AF54" s="207"/>
      <c r="AG54" s="207"/>
      <c r="AH54" s="235"/>
    </row>
    <row r="55" spans="1:34" x14ac:dyDescent="0.2">
      <c r="A55" s="224"/>
      <c r="B55" s="207"/>
      <c r="C55" s="207"/>
      <c r="D55" s="207"/>
      <c r="E55" s="207"/>
      <c r="F55" s="207"/>
      <c r="G55" s="207"/>
      <c r="H55" s="207"/>
      <c r="I55" s="207"/>
      <c r="J55" s="207"/>
      <c r="K55" s="207"/>
      <c r="L55" s="207"/>
      <c r="M55" s="207"/>
      <c r="N55" s="207"/>
      <c r="O55" s="207"/>
      <c r="P55" s="207"/>
      <c r="Q55" s="207"/>
      <c r="R55" s="207"/>
      <c r="S55" s="207"/>
      <c r="T55" s="207"/>
      <c r="U55" s="207"/>
      <c r="V55" s="207"/>
      <c r="W55" s="207"/>
      <c r="X55" s="207"/>
      <c r="Y55" s="207"/>
      <c r="Z55" s="207"/>
      <c r="AA55" s="207"/>
      <c r="AB55" s="207"/>
      <c r="AC55" s="207"/>
      <c r="AD55" s="207"/>
      <c r="AE55" s="207"/>
      <c r="AF55" s="207"/>
      <c r="AG55" s="207"/>
      <c r="AH55" s="235"/>
    </row>
    <row r="56" spans="1:34" x14ac:dyDescent="0.2">
      <c r="A56" s="224"/>
      <c r="B56" s="207"/>
      <c r="C56" s="207"/>
      <c r="D56" s="207"/>
      <c r="E56" s="207"/>
      <c r="F56" s="207"/>
      <c r="G56" s="207"/>
      <c r="H56" s="207"/>
      <c r="I56" s="207"/>
      <c r="J56" s="207"/>
      <c r="K56" s="207"/>
      <c r="L56" s="207"/>
      <c r="M56" s="207"/>
      <c r="N56" s="207"/>
      <c r="O56" s="207"/>
      <c r="P56" s="207"/>
      <c r="Q56" s="207"/>
      <c r="R56" s="207"/>
      <c r="S56" s="207"/>
      <c r="T56" s="207"/>
      <c r="U56" s="207"/>
      <c r="V56" s="207"/>
      <c r="W56" s="207"/>
      <c r="X56" s="207"/>
      <c r="Y56" s="207"/>
      <c r="Z56" s="207"/>
      <c r="AA56" s="207"/>
      <c r="AB56" s="207"/>
      <c r="AC56" s="207"/>
      <c r="AD56" s="207"/>
      <c r="AE56" s="207"/>
      <c r="AF56" s="207"/>
      <c r="AG56" s="207"/>
      <c r="AH56" s="235"/>
    </row>
    <row r="57" spans="1:34" ht="13.5" thickBot="1" x14ac:dyDescent="0.25">
      <c r="A57" s="232"/>
      <c r="B57" s="233"/>
      <c r="C57" s="233"/>
      <c r="D57" s="233"/>
      <c r="E57" s="233"/>
      <c r="F57" s="233"/>
      <c r="G57" s="233"/>
      <c r="H57" s="233"/>
      <c r="I57" s="233"/>
      <c r="J57" s="233"/>
      <c r="K57" s="233"/>
      <c r="L57" s="233"/>
      <c r="M57" s="233"/>
      <c r="N57" s="233"/>
      <c r="O57" s="233"/>
      <c r="P57" s="233"/>
      <c r="Q57" s="233"/>
      <c r="R57" s="233"/>
      <c r="S57" s="233"/>
      <c r="T57" s="233"/>
      <c r="U57" s="233"/>
      <c r="V57" s="233"/>
      <c r="W57" s="233"/>
      <c r="X57" s="233"/>
      <c r="Y57" s="233"/>
      <c r="Z57" s="233"/>
      <c r="AA57" s="233"/>
      <c r="AB57" s="233"/>
      <c r="AC57" s="233"/>
      <c r="AD57" s="233"/>
      <c r="AE57" s="233"/>
      <c r="AF57" s="233"/>
      <c r="AG57" s="233"/>
      <c r="AH57" s="239"/>
    </row>
  </sheetData>
  <sheetProtection formatCells="0" sort="0"/>
  <sortState ref="A12:AH41">
    <sortCondition ref="A12"/>
  </sortState>
  <mergeCells count="8">
    <mergeCell ref="D49:Z49"/>
    <mergeCell ref="X5:AC5"/>
    <mergeCell ref="A8:A10"/>
    <mergeCell ref="B8:B10"/>
    <mergeCell ref="H44:P44"/>
    <mergeCell ref="A47:AH47"/>
    <mergeCell ref="A44:B44"/>
    <mergeCell ref="C8:C10"/>
  </mergeCells>
  <printOptions horizontalCentered="1" verticalCentered="1"/>
  <pageMargins left="0.31496062992125984" right="0.27559055118110237" top="0.23622047244094491" bottom="0.19685039370078741" header="0" footer="0"/>
  <pageSetup paperSize="9" scale="80" orientation="landscape" horizontalDpi="4294967292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10241" r:id="rId4" name="Bouton">
          <controlPr defaultSize="0" print="0" autoLine="0" r:id="rId5">
            <anchor moveWithCells="1">
              <from>
                <xdr:col>21</xdr:col>
                <xdr:colOff>180975</xdr:colOff>
                <xdr:row>0</xdr:row>
                <xdr:rowOff>180975</xdr:rowOff>
              </from>
              <to>
                <xdr:col>32</xdr:col>
                <xdr:colOff>152400</xdr:colOff>
                <xdr:row>0</xdr:row>
                <xdr:rowOff>523875</xdr:rowOff>
              </to>
            </anchor>
          </controlPr>
        </control>
      </mc:Choice>
      <mc:Fallback>
        <control shapeId="10241" r:id="rId4" name="Bouton"/>
      </mc:Fallback>
    </mc:AlternateContent>
  </controls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8">
    <pageSetUpPr fitToPage="1"/>
  </sheetPr>
  <dimension ref="A1:IW57"/>
  <sheetViews>
    <sheetView zoomScaleNormal="100" workbookViewId="0">
      <pane xSplit="2" ySplit="10" topLeftCell="C11" activePane="bottomRight" state="frozen"/>
      <selection pane="topRight" activeCell="C1" sqref="C1"/>
      <selection pane="bottomLeft" activeCell="A11" sqref="A11"/>
      <selection pane="bottomRight" activeCell="H12" sqref="A12:AH56"/>
    </sheetView>
  </sheetViews>
  <sheetFormatPr baseColWidth="10" defaultRowHeight="12.75" x14ac:dyDescent="0.2"/>
  <cols>
    <col min="1" max="1" width="22.85546875" style="90" customWidth="1"/>
    <col min="2" max="2" width="7.28515625" style="90" customWidth="1"/>
    <col min="3" max="3" width="9.28515625" style="90" customWidth="1"/>
    <col min="4" max="34" width="4.28515625" style="90" customWidth="1"/>
    <col min="35" max="35" width="1.7109375" style="113" customWidth="1"/>
    <col min="36" max="38" width="3.140625" style="113" customWidth="1"/>
    <col min="39" max="39" width="3.5703125" style="113" customWidth="1"/>
    <col min="40" max="40" width="3.140625" style="113" customWidth="1"/>
    <col min="41" max="41" width="11.42578125" style="113"/>
    <col min="42" max="42" width="7.140625" style="113" customWidth="1"/>
    <col min="43" max="257" width="11.42578125" style="113"/>
    <col min="258" max="258" width="22.85546875" style="113" customWidth="1"/>
    <col min="259" max="259" width="7.28515625" style="113" customWidth="1"/>
    <col min="260" max="290" width="4.28515625" style="113" customWidth="1"/>
    <col min="291" max="291" width="1.7109375" style="113" customWidth="1"/>
    <col min="292" max="294" width="3.140625" style="113" customWidth="1"/>
    <col min="295" max="295" width="3.5703125" style="113" customWidth="1"/>
    <col min="296" max="296" width="3.140625" style="113" customWidth="1"/>
    <col min="297" max="297" width="11.42578125" style="113"/>
    <col min="298" max="298" width="7.140625" style="113" customWidth="1"/>
    <col min="299" max="513" width="11.42578125" style="113"/>
    <col min="514" max="514" width="22.85546875" style="113" customWidth="1"/>
    <col min="515" max="515" width="7.28515625" style="113" customWidth="1"/>
    <col min="516" max="546" width="4.28515625" style="113" customWidth="1"/>
    <col min="547" max="547" width="1.7109375" style="113" customWidth="1"/>
    <col min="548" max="550" width="3.140625" style="113" customWidth="1"/>
    <col min="551" max="551" width="3.5703125" style="113" customWidth="1"/>
    <col min="552" max="552" width="3.140625" style="113" customWidth="1"/>
    <col min="553" max="553" width="11.42578125" style="113"/>
    <col min="554" max="554" width="7.140625" style="113" customWidth="1"/>
    <col min="555" max="769" width="11.42578125" style="113"/>
    <col min="770" max="770" width="22.85546875" style="113" customWidth="1"/>
    <col min="771" max="771" width="7.28515625" style="113" customWidth="1"/>
    <col min="772" max="802" width="4.28515625" style="113" customWidth="1"/>
    <col min="803" max="803" width="1.7109375" style="113" customWidth="1"/>
    <col min="804" max="806" width="3.140625" style="113" customWidth="1"/>
    <col min="807" max="807" width="3.5703125" style="113" customWidth="1"/>
    <col min="808" max="808" width="3.140625" style="113" customWidth="1"/>
    <col min="809" max="809" width="11.42578125" style="113"/>
    <col min="810" max="810" width="7.140625" style="113" customWidth="1"/>
    <col min="811" max="1025" width="11.42578125" style="113"/>
    <col min="1026" max="1026" width="22.85546875" style="113" customWidth="1"/>
    <col min="1027" max="1027" width="7.28515625" style="113" customWidth="1"/>
    <col min="1028" max="1058" width="4.28515625" style="113" customWidth="1"/>
    <col min="1059" max="1059" width="1.7109375" style="113" customWidth="1"/>
    <col min="1060" max="1062" width="3.140625" style="113" customWidth="1"/>
    <col min="1063" max="1063" width="3.5703125" style="113" customWidth="1"/>
    <col min="1064" max="1064" width="3.140625" style="113" customWidth="1"/>
    <col min="1065" max="1065" width="11.42578125" style="113"/>
    <col min="1066" max="1066" width="7.140625" style="113" customWidth="1"/>
    <col min="1067" max="1281" width="11.42578125" style="113"/>
    <col min="1282" max="1282" width="22.85546875" style="113" customWidth="1"/>
    <col min="1283" max="1283" width="7.28515625" style="113" customWidth="1"/>
    <col min="1284" max="1314" width="4.28515625" style="113" customWidth="1"/>
    <col min="1315" max="1315" width="1.7109375" style="113" customWidth="1"/>
    <col min="1316" max="1318" width="3.140625" style="113" customWidth="1"/>
    <col min="1319" max="1319" width="3.5703125" style="113" customWidth="1"/>
    <col min="1320" max="1320" width="3.140625" style="113" customWidth="1"/>
    <col min="1321" max="1321" width="11.42578125" style="113"/>
    <col min="1322" max="1322" width="7.140625" style="113" customWidth="1"/>
    <col min="1323" max="1537" width="11.42578125" style="113"/>
    <col min="1538" max="1538" width="22.85546875" style="113" customWidth="1"/>
    <col min="1539" max="1539" width="7.28515625" style="113" customWidth="1"/>
    <col min="1540" max="1570" width="4.28515625" style="113" customWidth="1"/>
    <col min="1571" max="1571" width="1.7109375" style="113" customWidth="1"/>
    <col min="1572" max="1574" width="3.140625" style="113" customWidth="1"/>
    <col min="1575" max="1575" width="3.5703125" style="113" customWidth="1"/>
    <col min="1576" max="1576" width="3.140625" style="113" customWidth="1"/>
    <col min="1577" max="1577" width="11.42578125" style="113"/>
    <col min="1578" max="1578" width="7.140625" style="113" customWidth="1"/>
    <col min="1579" max="1793" width="11.42578125" style="113"/>
    <col min="1794" max="1794" width="22.85546875" style="113" customWidth="1"/>
    <col min="1795" max="1795" width="7.28515625" style="113" customWidth="1"/>
    <col min="1796" max="1826" width="4.28515625" style="113" customWidth="1"/>
    <col min="1827" max="1827" width="1.7109375" style="113" customWidth="1"/>
    <col min="1828" max="1830" width="3.140625" style="113" customWidth="1"/>
    <col min="1831" max="1831" width="3.5703125" style="113" customWidth="1"/>
    <col min="1832" max="1832" width="3.140625" style="113" customWidth="1"/>
    <col min="1833" max="1833" width="11.42578125" style="113"/>
    <col min="1834" max="1834" width="7.140625" style="113" customWidth="1"/>
    <col min="1835" max="2049" width="11.42578125" style="113"/>
    <col min="2050" max="2050" width="22.85546875" style="113" customWidth="1"/>
    <col min="2051" max="2051" width="7.28515625" style="113" customWidth="1"/>
    <col min="2052" max="2082" width="4.28515625" style="113" customWidth="1"/>
    <col min="2083" max="2083" width="1.7109375" style="113" customWidth="1"/>
    <col min="2084" max="2086" width="3.140625" style="113" customWidth="1"/>
    <col min="2087" max="2087" width="3.5703125" style="113" customWidth="1"/>
    <col min="2088" max="2088" width="3.140625" style="113" customWidth="1"/>
    <col min="2089" max="2089" width="11.42578125" style="113"/>
    <col min="2090" max="2090" width="7.140625" style="113" customWidth="1"/>
    <col min="2091" max="2305" width="11.42578125" style="113"/>
    <col min="2306" max="2306" width="22.85546875" style="113" customWidth="1"/>
    <col min="2307" max="2307" width="7.28515625" style="113" customWidth="1"/>
    <col min="2308" max="2338" width="4.28515625" style="113" customWidth="1"/>
    <col min="2339" max="2339" width="1.7109375" style="113" customWidth="1"/>
    <col min="2340" max="2342" width="3.140625" style="113" customWidth="1"/>
    <col min="2343" max="2343" width="3.5703125" style="113" customWidth="1"/>
    <col min="2344" max="2344" width="3.140625" style="113" customWidth="1"/>
    <col min="2345" max="2345" width="11.42578125" style="113"/>
    <col min="2346" max="2346" width="7.140625" style="113" customWidth="1"/>
    <col min="2347" max="2561" width="11.42578125" style="113"/>
    <col min="2562" max="2562" width="22.85546875" style="113" customWidth="1"/>
    <col min="2563" max="2563" width="7.28515625" style="113" customWidth="1"/>
    <col min="2564" max="2594" width="4.28515625" style="113" customWidth="1"/>
    <col min="2595" max="2595" width="1.7109375" style="113" customWidth="1"/>
    <col min="2596" max="2598" width="3.140625" style="113" customWidth="1"/>
    <col min="2599" max="2599" width="3.5703125" style="113" customWidth="1"/>
    <col min="2600" max="2600" width="3.140625" style="113" customWidth="1"/>
    <col min="2601" max="2601" width="11.42578125" style="113"/>
    <col min="2602" max="2602" width="7.140625" style="113" customWidth="1"/>
    <col min="2603" max="2817" width="11.42578125" style="113"/>
    <col min="2818" max="2818" width="22.85546875" style="113" customWidth="1"/>
    <col min="2819" max="2819" width="7.28515625" style="113" customWidth="1"/>
    <col min="2820" max="2850" width="4.28515625" style="113" customWidth="1"/>
    <col min="2851" max="2851" width="1.7109375" style="113" customWidth="1"/>
    <col min="2852" max="2854" width="3.140625" style="113" customWidth="1"/>
    <col min="2855" max="2855" width="3.5703125" style="113" customWidth="1"/>
    <col min="2856" max="2856" width="3.140625" style="113" customWidth="1"/>
    <col min="2857" max="2857" width="11.42578125" style="113"/>
    <col min="2858" max="2858" width="7.140625" style="113" customWidth="1"/>
    <col min="2859" max="3073" width="11.42578125" style="113"/>
    <col min="3074" max="3074" width="22.85546875" style="113" customWidth="1"/>
    <col min="3075" max="3075" width="7.28515625" style="113" customWidth="1"/>
    <col min="3076" max="3106" width="4.28515625" style="113" customWidth="1"/>
    <col min="3107" max="3107" width="1.7109375" style="113" customWidth="1"/>
    <col min="3108" max="3110" width="3.140625" style="113" customWidth="1"/>
    <col min="3111" max="3111" width="3.5703125" style="113" customWidth="1"/>
    <col min="3112" max="3112" width="3.140625" style="113" customWidth="1"/>
    <col min="3113" max="3113" width="11.42578125" style="113"/>
    <col min="3114" max="3114" width="7.140625" style="113" customWidth="1"/>
    <col min="3115" max="3329" width="11.42578125" style="113"/>
    <col min="3330" max="3330" width="22.85546875" style="113" customWidth="1"/>
    <col min="3331" max="3331" width="7.28515625" style="113" customWidth="1"/>
    <col min="3332" max="3362" width="4.28515625" style="113" customWidth="1"/>
    <col min="3363" max="3363" width="1.7109375" style="113" customWidth="1"/>
    <col min="3364" max="3366" width="3.140625" style="113" customWidth="1"/>
    <col min="3367" max="3367" width="3.5703125" style="113" customWidth="1"/>
    <col min="3368" max="3368" width="3.140625" style="113" customWidth="1"/>
    <col min="3369" max="3369" width="11.42578125" style="113"/>
    <col min="3370" max="3370" width="7.140625" style="113" customWidth="1"/>
    <col min="3371" max="3585" width="11.42578125" style="113"/>
    <col min="3586" max="3586" width="22.85546875" style="113" customWidth="1"/>
    <col min="3587" max="3587" width="7.28515625" style="113" customWidth="1"/>
    <col min="3588" max="3618" width="4.28515625" style="113" customWidth="1"/>
    <col min="3619" max="3619" width="1.7109375" style="113" customWidth="1"/>
    <col min="3620" max="3622" width="3.140625" style="113" customWidth="1"/>
    <col min="3623" max="3623" width="3.5703125" style="113" customWidth="1"/>
    <col min="3624" max="3624" width="3.140625" style="113" customWidth="1"/>
    <col min="3625" max="3625" width="11.42578125" style="113"/>
    <col min="3626" max="3626" width="7.140625" style="113" customWidth="1"/>
    <col min="3627" max="3841" width="11.42578125" style="113"/>
    <col min="3842" max="3842" width="22.85546875" style="113" customWidth="1"/>
    <col min="3843" max="3843" width="7.28515625" style="113" customWidth="1"/>
    <col min="3844" max="3874" width="4.28515625" style="113" customWidth="1"/>
    <col min="3875" max="3875" width="1.7109375" style="113" customWidth="1"/>
    <col min="3876" max="3878" width="3.140625" style="113" customWidth="1"/>
    <col min="3879" max="3879" width="3.5703125" style="113" customWidth="1"/>
    <col min="3880" max="3880" width="3.140625" style="113" customWidth="1"/>
    <col min="3881" max="3881" width="11.42578125" style="113"/>
    <col min="3882" max="3882" width="7.140625" style="113" customWidth="1"/>
    <col min="3883" max="4097" width="11.42578125" style="113"/>
    <col min="4098" max="4098" width="22.85546875" style="113" customWidth="1"/>
    <col min="4099" max="4099" width="7.28515625" style="113" customWidth="1"/>
    <col min="4100" max="4130" width="4.28515625" style="113" customWidth="1"/>
    <col min="4131" max="4131" width="1.7109375" style="113" customWidth="1"/>
    <col min="4132" max="4134" width="3.140625" style="113" customWidth="1"/>
    <col min="4135" max="4135" width="3.5703125" style="113" customWidth="1"/>
    <col min="4136" max="4136" width="3.140625" style="113" customWidth="1"/>
    <col min="4137" max="4137" width="11.42578125" style="113"/>
    <col min="4138" max="4138" width="7.140625" style="113" customWidth="1"/>
    <col min="4139" max="4353" width="11.42578125" style="113"/>
    <col min="4354" max="4354" width="22.85546875" style="113" customWidth="1"/>
    <col min="4355" max="4355" width="7.28515625" style="113" customWidth="1"/>
    <col min="4356" max="4386" width="4.28515625" style="113" customWidth="1"/>
    <col min="4387" max="4387" width="1.7109375" style="113" customWidth="1"/>
    <col min="4388" max="4390" width="3.140625" style="113" customWidth="1"/>
    <col min="4391" max="4391" width="3.5703125" style="113" customWidth="1"/>
    <col min="4392" max="4392" width="3.140625" style="113" customWidth="1"/>
    <col min="4393" max="4393" width="11.42578125" style="113"/>
    <col min="4394" max="4394" width="7.140625" style="113" customWidth="1"/>
    <col min="4395" max="4609" width="11.42578125" style="113"/>
    <col min="4610" max="4610" width="22.85546875" style="113" customWidth="1"/>
    <col min="4611" max="4611" width="7.28515625" style="113" customWidth="1"/>
    <col min="4612" max="4642" width="4.28515625" style="113" customWidth="1"/>
    <col min="4643" max="4643" width="1.7109375" style="113" customWidth="1"/>
    <col min="4644" max="4646" width="3.140625" style="113" customWidth="1"/>
    <col min="4647" max="4647" width="3.5703125" style="113" customWidth="1"/>
    <col min="4648" max="4648" width="3.140625" style="113" customWidth="1"/>
    <col min="4649" max="4649" width="11.42578125" style="113"/>
    <col min="4650" max="4650" width="7.140625" style="113" customWidth="1"/>
    <col min="4651" max="4865" width="11.42578125" style="113"/>
    <col min="4866" max="4866" width="22.85546875" style="113" customWidth="1"/>
    <col min="4867" max="4867" width="7.28515625" style="113" customWidth="1"/>
    <col min="4868" max="4898" width="4.28515625" style="113" customWidth="1"/>
    <col min="4899" max="4899" width="1.7109375" style="113" customWidth="1"/>
    <col min="4900" max="4902" width="3.140625" style="113" customWidth="1"/>
    <col min="4903" max="4903" width="3.5703125" style="113" customWidth="1"/>
    <col min="4904" max="4904" width="3.140625" style="113" customWidth="1"/>
    <col min="4905" max="4905" width="11.42578125" style="113"/>
    <col min="4906" max="4906" width="7.140625" style="113" customWidth="1"/>
    <col min="4907" max="5121" width="11.42578125" style="113"/>
    <col min="5122" max="5122" width="22.85546875" style="113" customWidth="1"/>
    <col min="5123" max="5123" width="7.28515625" style="113" customWidth="1"/>
    <col min="5124" max="5154" width="4.28515625" style="113" customWidth="1"/>
    <col min="5155" max="5155" width="1.7109375" style="113" customWidth="1"/>
    <col min="5156" max="5158" width="3.140625" style="113" customWidth="1"/>
    <col min="5159" max="5159" width="3.5703125" style="113" customWidth="1"/>
    <col min="5160" max="5160" width="3.140625" style="113" customWidth="1"/>
    <col min="5161" max="5161" width="11.42578125" style="113"/>
    <col min="5162" max="5162" width="7.140625" style="113" customWidth="1"/>
    <col min="5163" max="5377" width="11.42578125" style="113"/>
    <col min="5378" max="5378" width="22.85546875" style="113" customWidth="1"/>
    <col min="5379" max="5379" width="7.28515625" style="113" customWidth="1"/>
    <col min="5380" max="5410" width="4.28515625" style="113" customWidth="1"/>
    <col min="5411" max="5411" width="1.7109375" style="113" customWidth="1"/>
    <col min="5412" max="5414" width="3.140625" style="113" customWidth="1"/>
    <col min="5415" max="5415" width="3.5703125" style="113" customWidth="1"/>
    <col min="5416" max="5416" width="3.140625" style="113" customWidth="1"/>
    <col min="5417" max="5417" width="11.42578125" style="113"/>
    <col min="5418" max="5418" width="7.140625" style="113" customWidth="1"/>
    <col min="5419" max="5633" width="11.42578125" style="113"/>
    <col min="5634" max="5634" width="22.85546875" style="113" customWidth="1"/>
    <col min="5635" max="5635" width="7.28515625" style="113" customWidth="1"/>
    <col min="5636" max="5666" width="4.28515625" style="113" customWidth="1"/>
    <col min="5667" max="5667" width="1.7109375" style="113" customWidth="1"/>
    <col min="5668" max="5670" width="3.140625" style="113" customWidth="1"/>
    <col min="5671" max="5671" width="3.5703125" style="113" customWidth="1"/>
    <col min="5672" max="5672" width="3.140625" style="113" customWidth="1"/>
    <col min="5673" max="5673" width="11.42578125" style="113"/>
    <col min="5674" max="5674" width="7.140625" style="113" customWidth="1"/>
    <col min="5675" max="5889" width="11.42578125" style="113"/>
    <col min="5890" max="5890" width="22.85546875" style="113" customWidth="1"/>
    <col min="5891" max="5891" width="7.28515625" style="113" customWidth="1"/>
    <col min="5892" max="5922" width="4.28515625" style="113" customWidth="1"/>
    <col min="5923" max="5923" width="1.7109375" style="113" customWidth="1"/>
    <col min="5924" max="5926" width="3.140625" style="113" customWidth="1"/>
    <col min="5927" max="5927" width="3.5703125" style="113" customWidth="1"/>
    <col min="5928" max="5928" width="3.140625" style="113" customWidth="1"/>
    <col min="5929" max="5929" width="11.42578125" style="113"/>
    <col min="5930" max="5930" width="7.140625" style="113" customWidth="1"/>
    <col min="5931" max="6145" width="11.42578125" style="113"/>
    <col min="6146" max="6146" width="22.85546875" style="113" customWidth="1"/>
    <col min="6147" max="6147" width="7.28515625" style="113" customWidth="1"/>
    <col min="6148" max="6178" width="4.28515625" style="113" customWidth="1"/>
    <col min="6179" max="6179" width="1.7109375" style="113" customWidth="1"/>
    <col min="6180" max="6182" width="3.140625" style="113" customWidth="1"/>
    <col min="6183" max="6183" width="3.5703125" style="113" customWidth="1"/>
    <col min="6184" max="6184" width="3.140625" style="113" customWidth="1"/>
    <col min="6185" max="6185" width="11.42578125" style="113"/>
    <col min="6186" max="6186" width="7.140625" style="113" customWidth="1"/>
    <col min="6187" max="6401" width="11.42578125" style="113"/>
    <col min="6402" max="6402" width="22.85546875" style="113" customWidth="1"/>
    <col min="6403" max="6403" width="7.28515625" style="113" customWidth="1"/>
    <col min="6404" max="6434" width="4.28515625" style="113" customWidth="1"/>
    <col min="6435" max="6435" width="1.7109375" style="113" customWidth="1"/>
    <col min="6436" max="6438" width="3.140625" style="113" customWidth="1"/>
    <col min="6439" max="6439" width="3.5703125" style="113" customWidth="1"/>
    <col min="6440" max="6440" width="3.140625" style="113" customWidth="1"/>
    <col min="6441" max="6441" width="11.42578125" style="113"/>
    <col min="6442" max="6442" width="7.140625" style="113" customWidth="1"/>
    <col min="6443" max="6657" width="11.42578125" style="113"/>
    <col min="6658" max="6658" width="22.85546875" style="113" customWidth="1"/>
    <col min="6659" max="6659" width="7.28515625" style="113" customWidth="1"/>
    <col min="6660" max="6690" width="4.28515625" style="113" customWidth="1"/>
    <col min="6691" max="6691" width="1.7109375" style="113" customWidth="1"/>
    <col min="6692" max="6694" width="3.140625" style="113" customWidth="1"/>
    <col min="6695" max="6695" width="3.5703125" style="113" customWidth="1"/>
    <col min="6696" max="6696" width="3.140625" style="113" customWidth="1"/>
    <col min="6697" max="6697" width="11.42578125" style="113"/>
    <col min="6698" max="6698" width="7.140625" style="113" customWidth="1"/>
    <col min="6699" max="6913" width="11.42578125" style="113"/>
    <col min="6914" max="6914" width="22.85546875" style="113" customWidth="1"/>
    <col min="6915" max="6915" width="7.28515625" style="113" customWidth="1"/>
    <col min="6916" max="6946" width="4.28515625" style="113" customWidth="1"/>
    <col min="6947" max="6947" width="1.7109375" style="113" customWidth="1"/>
    <col min="6948" max="6950" width="3.140625" style="113" customWidth="1"/>
    <col min="6951" max="6951" width="3.5703125" style="113" customWidth="1"/>
    <col min="6952" max="6952" width="3.140625" style="113" customWidth="1"/>
    <col min="6953" max="6953" width="11.42578125" style="113"/>
    <col min="6954" max="6954" width="7.140625" style="113" customWidth="1"/>
    <col min="6955" max="7169" width="11.42578125" style="113"/>
    <col min="7170" max="7170" width="22.85546875" style="113" customWidth="1"/>
    <col min="7171" max="7171" width="7.28515625" style="113" customWidth="1"/>
    <col min="7172" max="7202" width="4.28515625" style="113" customWidth="1"/>
    <col min="7203" max="7203" width="1.7109375" style="113" customWidth="1"/>
    <col min="7204" max="7206" width="3.140625" style="113" customWidth="1"/>
    <col min="7207" max="7207" width="3.5703125" style="113" customWidth="1"/>
    <col min="7208" max="7208" width="3.140625" style="113" customWidth="1"/>
    <col min="7209" max="7209" width="11.42578125" style="113"/>
    <col min="7210" max="7210" width="7.140625" style="113" customWidth="1"/>
    <col min="7211" max="7425" width="11.42578125" style="113"/>
    <col min="7426" max="7426" width="22.85546875" style="113" customWidth="1"/>
    <col min="7427" max="7427" width="7.28515625" style="113" customWidth="1"/>
    <col min="7428" max="7458" width="4.28515625" style="113" customWidth="1"/>
    <col min="7459" max="7459" width="1.7109375" style="113" customWidth="1"/>
    <col min="7460" max="7462" width="3.140625" style="113" customWidth="1"/>
    <col min="7463" max="7463" width="3.5703125" style="113" customWidth="1"/>
    <col min="7464" max="7464" width="3.140625" style="113" customWidth="1"/>
    <col min="7465" max="7465" width="11.42578125" style="113"/>
    <col min="7466" max="7466" width="7.140625" style="113" customWidth="1"/>
    <col min="7467" max="7681" width="11.42578125" style="113"/>
    <col min="7682" max="7682" width="22.85546875" style="113" customWidth="1"/>
    <col min="7683" max="7683" width="7.28515625" style="113" customWidth="1"/>
    <col min="7684" max="7714" width="4.28515625" style="113" customWidth="1"/>
    <col min="7715" max="7715" width="1.7109375" style="113" customWidth="1"/>
    <col min="7716" max="7718" width="3.140625" style="113" customWidth="1"/>
    <col min="7719" max="7719" width="3.5703125" style="113" customWidth="1"/>
    <col min="7720" max="7720" width="3.140625" style="113" customWidth="1"/>
    <col min="7721" max="7721" width="11.42578125" style="113"/>
    <col min="7722" max="7722" width="7.140625" style="113" customWidth="1"/>
    <col min="7723" max="7937" width="11.42578125" style="113"/>
    <col min="7938" max="7938" width="22.85546875" style="113" customWidth="1"/>
    <col min="7939" max="7939" width="7.28515625" style="113" customWidth="1"/>
    <col min="7940" max="7970" width="4.28515625" style="113" customWidth="1"/>
    <col min="7971" max="7971" width="1.7109375" style="113" customWidth="1"/>
    <col min="7972" max="7974" width="3.140625" style="113" customWidth="1"/>
    <col min="7975" max="7975" width="3.5703125" style="113" customWidth="1"/>
    <col min="7976" max="7976" width="3.140625" style="113" customWidth="1"/>
    <col min="7977" max="7977" width="11.42578125" style="113"/>
    <col min="7978" max="7978" width="7.140625" style="113" customWidth="1"/>
    <col min="7979" max="8193" width="11.42578125" style="113"/>
    <col min="8194" max="8194" width="22.85546875" style="113" customWidth="1"/>
    <col min="8195" max="8195" width="7.28515625" style="113" customWidth="1"/>
    <col min="8196" max="8226" width="4.28515625" style="113" customWidth="1"/>
    <col min="8227" max="8227" width="1.7109375" style="113" customWidth="1"/>
    <col min="8228" max="8230" width="3.140625" style="113" customWidth="1"/>
    <col min="8231" max="8231" width="3.5703125" style="113" customWidth="1"/>
    <col min="8232" max="8232" width="3.140625" style="113" customWidth="1"/>
    <col min="8233" max="8233" width="11.42578125" style="113"/>
    <col min="8234" max="8234" width="7.140625" style="113" customWidth="1"/>
    <col min="8235" max="8449" width="11.42578125" style="113"/>
    <col min="8450" max="8450" width="22.85546875" style="113" customWidth="1"/>
    <col min="8451" max="8451" width="7.28515625" style="113" customWidth="1"/>
    <col min="8452" max="8482" width="4.28515625" style="113" customWidth="1"/>
    <col min="8483" max="8483" width="1.7109375" style="113" customWidth="1"/>
    <col min="8484" max="8486" width="3.140625" style="113" customWidth="1"/>
    <col min="8487" max="8487" width="3.5703125" style="113" customWidth="1"/>
    <col min="8488" max="8488" width="3.140625" style="113" customWidth="1"/>
    <col min="8489" max="8489" width="11.42578125" style="113"/>
    <col min="8490" max="8490" width="7.140625" style="113" customWidth="1"/>
    <col min="8491" max="8705" width="11.42578125" style="113"/>
    <col min="8706" max="8706" width="22.85546875" style="113" customWidth="1"/>
    <col min="8707" max="8707" width="7.28515625" style="113" customWidth="1"/>
    <col min="8708" max="8738" width="4.28515625" style="113" customWidth="1"/>
    <col min="8739" max="8739" width="1.7109375" style="113" customWidth="1"/>
    <col min="8740" max="8742" width="3.140625" style="113" customWidth="1"/>
    <col min="8743" max="8743" width="3.5703125" style="113" customWidth="1"/>
    <col min="8744" max="8744" width="3.140625" style="113" customWidth="1"/>
    <col min="8745" max="8745" width="11.42578125" style="113"/>
    <col min="8746" max="8746" width="7.140625" style="113" customWidth="1"/>
    <col min="8747" max="8961" width="11.42578125" style="113"/>
    <col min="8962" max="8962" width="22.85546875" style="113" customWidth="1"/>
    <col min="8963" max="8963" width="7.28515625" style="113" customWidth="1"/>
    <col min="8964" max="8994" width="4.28515625" style="113" customWidth="1"/>
    <col min="8995" max="8995" width="1.7109375" style="113" customWidth="1"/>
    <col min="8996" max="8998" width="3.140625" style="113" customWidth="1"/>
    <col min="8999" max="8999" width="3.5703125" style="113" customWidth="1"/>
    <col min="9000" max="9000" width="3.140625" style="113" customWidth="1"/>
    <col min="9001" max="9001" width="11.42578125" style="113"/>
    <col min="9002" max="9002" width="7.140625" style="113" customWidth="1"/>
    <col min="9003" max="9217" width="11.42578125" style="113"/>
    <col min="9218" max="9218" width="22.85546875" style="113" customWidth="1"/>
    <col min="9219" max="9219" width="7.28515625" style="113" customWidth="1"/>
    <col min="9220" max="9250" width="4.28515625" style="113" customWidth="1"/>
    <col min="9251" max="9251" width="1.7109375" style="113" customWidth="1"/>
    <col min="9252" max="9254" width="3.140625" style="113" customWidth="1"/>
    <col min="9255" max="9255" width="3.5703125" style="113" customWidth="1"/>
    <col min="9256" max="9256" width="3.140625" style="113" customWidth="1"/>
    <col min="9257" max="9257" width="11.42578125" style="113"/>
    <col min="9258" max="9258" width="7.140625" style="113" customWidth="1"/>
    <col min="9259" max="9473" width="11.42578125" style="113"/>
    <col min="9474" max="9474" width="22.85546875" style="113" customWidth="1"/>
    <col min="9475" max="9475" width="7.28515625" style="113" customWidth="1"/>
    <col min="9476" max="9506" width="4.28515625" style="113" customWidth="1"/>
    <col min="9507" max="9507" width="1.7109375" style="113" customWidth="1"/>
    <col min="9508" max="9510" width="3.140625" style="113" customWidth="1"/>
    <col min="9511" max="9511" width="3.5703125" style="113" customWidth="1"/>
    <col min="9512" max="9512" width="3.140625" style="113" customWidth="1"/>
    <col min="9513" max="9513" width="11.42578125" style="113"/>
    <col min="9514" max="9514" width="7.140625" style="113" customWidth="1"/>
    <col min="9515" max="9729" width="11.42578125" style="113"/>
    <col min="9730" max="9730" width="22.85546875" style="113" customWidth="1"/>
    <col min="9731" max="9731" width="7.28515625" style="113" customWidth="1"/>
    <col min="9732" max="9762" width="4.28515625" style="113" customWidth="1"/>
    <col min="9763" max="9763" width="1.7109375" style="113" customWidth="1"/>
    <col min="9764" max="9766" width="3.140625" style="113" customWidth="1"/>
    <col min="9767" max="9767" width="3.5703125" style="113" customWidth="1"/>
    <col min="9768" max="9768" width="3.140625" style="113" customWidth="1"/>
    <col min="9769" max="9769" width="11.42578125" style="113"/>
    <col min="9770" max="9770" width="7.140625" style="113" customWidth="1"/>
    <col min="9771" max="9985" width="11.42578125" style="113"/>
    <col min="9986" max="9986" width="22.85546875" style="113" customWidth="1"/>
    <col min="9987" max="9987" width="7.28515625" style="113" customWidth="1"/>
    <col min="9988" max="10018" width="4.28515625" style="113" customWidth="1"/>
    <col min="10019" max="10019" width="1.7109375" style="113" customWidth="1"/>
    <col min="10020" max="10022" width="3.140625" style="113" customWidth="1"/>
    <col min="10023" max="10023" width="3.5703125" style="113" customWidth="1"/>
    <col min="10024" max="10024" width="3.140625" style="113" customWidth="1"/>
    <col min="10025" max="10025" width="11.42578125" style="113"/>
    <col min="10026" max="10026" width="7.140625" style="113" customWidth="1"/>
    <col min="10027" max="10241" width="11.42578125" style="113"/>
    <col min="10242" max="10242" width="22.85546875" style="113" customWidth="1"/>
    <col min="10243" max="10243" width="7.28515625" style="113" customWidth="1"/>
    <col min="10244" max="10274" width="4.28515625" style="113" customWidth="1"/>
    <col min="10275" max="10275" width="1.7109375" style="113" customWidth="1"/>
    <col min="10276" max="10278" width="3.140625" style="113" customWidth="1"/>
    <col min="10279" max="10279" width="3.5703125" style="113" customWidth="1"/>
    <col min="10280" max="10280" width="3.140625" style="113" customWidth="1"/>
    <col min="10281" max="10281" width="11.42578125" style="113"/>
    <col min="10282" max="10282" width="7.140625" style="113" customWidth="1"/>
    <col min="10283" max="10497" width="11.42578125" style="113"/>
    <col min="10498" max="10498" width="22.85546875" style="113" customWidth="1"/>
    <col min="10499" max="10499" width="7.28515625" style="113" customWidth="1"/>
    <col min="10500" max="10530" width="4.28515625" style="113" customWidth="1"/>
    <col min="10531" max="10531" width="1.7109375" style="113" customWidth="1"/>
    <col min="10532" max="10534" width="3.140625" style="113" customWidth="1"/>
    <col min="10535" max="10535" width="3.5703125" style="113" customWidth="1"/>
    <col min="10536" max="10536" width="3.140625" style="113" customWidth="1"/>
    <col min="10537" max="10537" width="11.42578125" style="113"/>
    <col min="10538" max="10538" width="7.140625" style="113" customWidth="1"/>
    <col min="10539" max="10753" width="11.42578125" style="113"/>
    <col min="10754" max="10754" width="22.85546875" style="113" customWidth="1"/>
    <col min="10755" max="10755" width="7.28515625" style="113" customWidth="1"/>
    <col min="10756" max="10786" width="4.28515625" style="113" customWidth="1"/>
    <col min="10787" max="10787" width="1.7109375" style="113" customWidth="1"/>
    <col min="10788" max="10790" width="3.140625" style="113" customWidth="1"/>
    <col min="10791" max="10791" width="3.5703125" style="113" customWidth="1"/>
    <col min="10792" max="10792" width="3.140625" style="113" customWidth="1"/>
    <col min="10793" max="10793" width="11.42578125" style="113"/>
    <col min="10794" max="10794" width="7.140625" style="113" customWidth="1"/>
    <col min="10795" max="11009" width="11.42578125" style="113"/>
    <col min="11010" max="11010" width="22.85546875" style="113" customWidth="1"/>
    <col min="11011" max="11011" width="7.28515625" style="113" customWidth="1"/>
    <col min="11012" max="11042" width="4.28515625" style="113" customWidth="1"/>
    <col min="11043" max="11043" width="1.7109375" style="113" customWidth="1"/>
    <col min="11044" max="11046" width="3.140625" style="113" customWidth="1"/>
    <col min="11047" max="11047" width="3.5703125" style="113" customWidth="1"/>
    <col min="11048" max="11048" width="3.140625" style="113" customWidth="1"/>
    <col min="11049" max="11049" width="11.42578125" style="113"/>
    <col min="11050" max="11050" width="7.140625" style="113" customWidth="1"/>
    <col min="11051" max="11265" width="11.42578125" style="113"/>
    <col min="11266" max="11266" width="22.85546875" style="113" customWidth="1"/>
    <col min="11267" max="11267" width="7.28515625" style="113" customWidth="1"/>
    <col min="11268" max="11298" width="4.28515625" style="113" customWidth="1"/>
    <col min="11299" max="11299" width="1.7109375" style="113" customWidth="1"/>
    <col min="11300" max="11302" width="3.140625" style="113" customWidth="1"/>
    <col min="11303" max="11303" width="3.5703125" style="113" customWidth="1"/>
    <col min="11304" max="11304" width="3.140625" style="113" customWidth="1"/>
    <col min="11305" max="11305" width="11.42578125" style="113"/>
    <col min="11306" max="11306" width="7.140625" style="113" customWidth="1"/>
    <col min="11307" max="11521" width="11.42578125" style="113"/>
    <col min="11522" max="11522" width="22.85546875" style="113" customWidth="1"/>
    <col min="11523" max="11523" width="7.28515625" style="113" customWidth="1"/>
    <col min="11524" max="11554" width="4.28515625" style="113" customWidth="1"/>
    <col min="11555" max="11555" width="1.7109375" style="113" customWidth="1"/>
    <col min="11556" max="11558" width="3.140625" style="113" customWidth="1"/>
    <col min="11559" max="11559" width="3.5703125" style="113" customWidth="1"/>
    <col min="11560" max="11560" width="3.140625" style="113" customWidth="1"/>
    <col min="11561" max="11561" width="11.42578125" style="113"/>
    <col min="11562" max="11562" width="7.140625" style="113" customWidth="1"/>
    <col min="11563" max="11777" width="11.42578125" style="113"/>
    <col min="11778" max="11778" width="22.85546875" style="113" customWidth="1"/>
    <col min="11779" max="11779" width="7.28515625" style="113" customWidth="1"/>
    <col min="11780" max="11810" width="4.28515625" style="113" customWidth="1"/>
    <col min="11811" max="11811" width="1.7109375" style="113" customWidth="1"/>
    <col min="11812" max="11814" width="3.140625" style="113" customWidth="1"/>
    <col min="11815" max="11815" width="3.5703125" style="113" customWidth="1"/>
    <col min="11816" max="11816" width="3.140625" style="113" customWidth="1"/>
    <col min="11817" max="11817" width="11.42578125" style="113"/>
    <col min="11818" max="11818" width="7.140625" style="113" customWidth="1"/>
    <col min="11819" max="12033" width="11.42578125" style="113"/>
    <col min="12034" max="12034" width="22.85546875" style="113" customWidth="1"/>
    <col min="12035" max="12035" width="7.28515625" style="113" customWidth="1"/>
    <col min="12036" max="12066" width="4.28515625" style="113" customWidth="1"/>
    <col min="12067" max="12067" width="1.7109375" style="113" customWidth="1"/>
    <col min="12068" max="12070" width="3.140625" style="113" customWidth="1"/>
    <col min="12071" max="12071" width="3.5703125" style="113" customWidth="1"/>
    <col min="12072" max="12072" width="3.140625" style="113" customWidth="1"/>
    <col min="12073" max="12073" width="11.42578125" style="113"/>
    <col min="12074" max="12074" width="7.140625" style="113" customWidth="1"/>
    <col min="12075" max="12289" width="11.42578125" style="113"/>
    <col min="12290" max="12290" width="22.85546875" style="113" customWidth="1"/>
    <col min="12291" max="12291" width="7.28515625" style="113" customWidth="1"/>
    <col min="12292" max="12322" width="4.28515625" style="113" customWidth="1"/>
    <col min="12323" max="12323" width="1.7109375" style="113" customWidth="1"/>
    <col min="12324" max="12326" width="3.140625" style="113" customWidth="1"/>
    <col min="12327" max="12327" width="3.5703125" style="113" customWidth="1"/>
    <col min="12328" max="12328" width="3.140625" style="113" customWidth="1"/>
    <col min="12329" max="12329" width="11.42578125" style="113"/>
    <col min="12330" max="12330" width="7.140625" style="113" customWidth="1"/>
    <col min="12331" max="12545" width="11.42578125" style="113"/>
    <col min="12546" max="12546" width="22.85546875" style="113" customWidth="1"/>
    <col min="12547" max="12547" width="7.28515625" style="113" customWidth="1"/>
    <col min="12548" max="12578" width="4.28515625" style="113" customWidth="1"/>
    <col min="12579" max="12579" width="1.7109375" style="113" customWidth="1"/>
    <col min="12580" max="12582" width="3.140625" style="113" customWidth="1"/>
    <col min="12583" max="12583" width="3.5703125" style="113" customWidth="1"/>
    <col min="12584" max="12584" width="3.140625" style="113" customWidth="1"/>
    <col min="12585" max="12585" width="11.42578125" style="113"/>
    <col min="12586" max="12586" width="7.140625" style="113" customWidth="1"/>
    <col min="12587" max="12801" width="11.42578125" style="113"/>
    <col min="12802" max="12802" width="22.85546875" style="113" customWidth="1"/>
    <col min="12803" max="12803" width="7.28515625" style="113" customWidth="1"/>
    <col min="12804" max="12834" width="4.28515625" style="113" customWidth="1"/>
    <col min="12835" max="12835" width="1.7109375" style="113" customWidth="1"/>
    <col min="12836" max="12838" width="3.140625" style="113" customWidth="1"/>
    <col min="12839" max="12839" width="3.5703125" style="113" customWidth="1"/>
    <col min="12840" max="12840" width="3.140625" style="113" customWidth="1"/>
    <col min="12841" max="12841" width="11.42578125" style="113"/>
    <col min="12842" max="12842" width="7.140625" style="113" customWidth="1"/>
    <col min="12843" max="13057" width="11.42578125" style="113"/>
    <col min="13058" max="13058" width="22.85546875" style="113" customWidth="1"/>
    <col min="13059" max="13059" width="7.28515625" style="113" customWidth="1"/>
    <col min="13060" max="13090" width="4.28515625" style="113" customWidth="1"/>
    <col min="13091" max="13091" width="1.7109375" style="113" customWidth="1"/>
    <col min="13092" max="13094" width="3.140625" style="113" customWidth="1"/>
    <col min="13095" max="13095" width="3.5703125" style="113" customWidth="1"/>
    <col min="13096" max="13096" width="3.140625" style="113" customWidth="1"/>
    <col min="13097" max="13097" width="11.42578125" style="113"/>
    <col min="13098" max="13098" width="7.140625" style="113" customWidth="1"/>
    <col min="13099" max="13313" width="11.42578125" style="113"/>
    <col min="13314" max="13314" width="22.85546875" style="113" customWidth="1"/>
    <col min="13315" max="13315" width="7.28515625" style="113" customWidth="1"/>
    <col min="13316" max="13346" width="4.28515625" style="113" customWidth="1"/>
    <col min="13347" max="13347" width="1.7109375" style="113" customWidth="1"/>
    <col min="13348" max="13350" width="3.140625" style="113" customWidth="1"/>
    <col min="13351" max="13351" width="3.5703125" style="113" customWidth="1"/>
    <col min="13352" max="13352" width="3.140625" style="113" customWidth="1"/>
    <col min="13353" max="13353" width="11.42578125" style="113"/>
    <col min="13354" max="13354" width="7.140625" style="113" customWidth="1"/>
    <col min="13355" max="13569" width="11.42578125" style="113"/>
    <col min="13570" max="13570" width="22.85546875" style="113" customWidth="1"/>
    <col min="13571" max="13571" width="7.28515625" style="113" customWidth="1"/>
    <col min="13572" max="13602" width="4.28515625" style="113" customWidth="1"/>
    <col min="13603" max="13603" width="1.7109375" style="113" customWidth="1"/>
    <col min="13604" max="13606" width="3.140625" style="113" customWidth="1"/>
    <col min="13607" max="13607" width="3.5703125" style="113" customWidth="1"/>
    <col min="13608" max="13608" width="3.140625" style="113" customWidth="1"/>
    <col min="13609" max="13609" width="11.42578125" style="113"/>
    <col min="13610" max="13610" width="7.140625" style="113" customWidth="1"/>
    <col min="13611" max="13825" width="11.42578125" style="113"/>
    <col min="13826" max="13826" width="22.85546875" style="113" customWidth="1"/>
    <col min="13827" max="13827" width="7.28515625" style="113" customWidth="1"/>
    <col min="13828" max="13858" width="4.28515625" style="113" customWidth="1"/>
    <col min="13859" max="13859" width="1.7109375" style="113" customWidth="1"/>
    <col min="13860" max="13862" width="3.140625" style="113" customWidth="1"/>
    <col min="13863" max="13863" width="3.5703125" style="113" customWidth="1"/>
    <col min="13864" max="13864" width="3.140625" style="113" customWidth="1"/>
    <col min="13865" max="13865" width="11.42578125" style="113"/>
    <col min="13866" max="13866" width="7.140625" style="113" customWidth="1"/>
    <col min="13867" max="14081" width="11.42578125" style="113"/>
    <col min="14082" max="14082" width="22.85546875" style="113" customWidth="1"/>
    <col min="14083" max="14083" width="7.28515625" style="113" customWidth="1"/>
    <col min="14084" max="14114" width="4.28515625" style="113" customWidth="1"/>
    <col min="14115" max="14115" width="1.7109375" style="113" customWidth="1"/>
    <col min="14116" max="14118" width="3.140625" style="113" customWidth="1"/>
    <col min="14119" max="14119" width="3.5703125" style="113" customWidth="1"/>
    <col min="14120" max="14120" width="3.140625" style="113" customWidth="1"/>
    <col min="14121" max="14121" width="11.42578125" style="113"/>
    <col min="14122" max="14122" width="7.140625" style="113" customWidth="1"/>
    <col min="14123" max="14337" width="11.42578125" style="113"/>
    <col min="14338" max="14338" width="22.85546875" style="113" customWidth="1"/>
    <col min="14339" max="14339" width="7.28515625" style="113" customWidth="1"/>
    <col min="14340" max="14370" width="4.28515625" style="113" customWidth="1"/>
    <col min="14371" max="14371" width="1.7109375" style="113" customWidth="1"/>
    <col min="14372" max="14374" width="3.140625" style="113" customWidth="1"/>
    <col min="14375" max="14375" width="3.5703125" style="113" customWidth="1"/>
    <col min="14376" max="14376" width="3.140625" style="113" customWidth="1"/>
    <col min="14377" max="14377" width="11.42578125" style="113"/>
    <col min="14378" max="14378" width="7.140625" style="113" customWidth="1"/>
    <col min="14379" max="14593" width="11.42578125" style="113"/>
    <col min="14594" max="14594" width="22.85546875" style="113" customWidth="1"/>
    <col min="14595" max="14595" width="7.28515625" style="113" customWidth="1"/>
    <col min="14596" max="14626" width="4.28515625" style="113" customWidth="1"/>
    <col min="14627" max="14627" width="1.7109375" style="113" customWidth="1"/>
    <col min="14628" max="14630" width="3.140625" style="113" customWidth="1"/>
    <col min="14631" max="14631" width="3.5703125" style="113" customWidth="1"/>
    <col min="14632" max="14632" width="3.140625" style="113" customWidth="1"/>
    <col min="14633" max="14633" width="11.42578125" style="113"/>
    <col min="14634" max="14634" width="7.140625" style="113" customWidth="1"/>
    <col min="14635" max="14849" width="11.42578125" style="113"/>
    <col min="14850" max="14850" width="22.85546875" style="113" customWidth="1"/>
    <col min="14851" max="14851" width="7.28515625" style="113" customWidth="1"/>
    <col min="14852" max="14882" width="4.28515625" style="113" customWidth="1"/>
    <col min="14883" max="14883" width="1.7109375" style="113" customWidth="1"/>
    <col min="14884" max="14886" width="3.140625" style="113" customWidth="1"/>
    <col min="14887" max="14887" width="3.5703125" style="113" customWidth="1"/>
    <col min="14888" max="14888" width="3.140625" style="113" customWidth="1"/>
    <col min="14889" max="14889" width="11.42578125" style="113"/>
    <col min="14890" max="14890" width="7.140625" style="113" customWidth="1"/>
    <col min="14891" max="15105" width="11.42578125" style="113"/>
    <col min="15106" max="15106" width="22.85546875" style="113" customWidth="1"/>
    <col min="15107" max="15107" width="7.28515625" style="113" customWidth="1"/>
    <col min="15108" max="15138" width="4.28515625" style="113" customWidth="1"/>
    <col min="15139" max="15139" width="1.7109375" style="113" customWidth="1"/>
    <col min="15140" max="15142" width="3.140625" style="113" customWidth="1"/>
    <col min="15143" max="15143" width="3.5703125" style="113" customWidth="1"/>
    <col min="15144" max="15144" width="3.140625" style="113" customWidth="1"/>
    <col min="15145" max="15145" width="11.42578125" style="113"/>
    <col min="15146" max="15146" width="7.140625" style="113" customWidth="1"/>
    <col min="15147" max="15361" width="11.42578125" style="113"/>
    <col min="15362" max="15362" width="22.85546875" style="113" customWidth="1"/>
    <col min="15363" max="15363" width="7.28515625" style="113" customWidth="1"/>
    <col min="15364" max="15394" width="4.28515625" style="113" customWidth="1"/>
    <col min="15395" max="15395" width="1.7109375" style="113" customWidth="1"/>
    <col min="15396" max="15398" width="3.140625" style="113" customWidth="1"/>
    <col min="15399" max="15399" width="3.5703125" style="113" customWidth="1"/>
    <col min="15400" max="15400" width="3.140625" style="113" customWidth="1"/>
    <col min="15401" max="15401" width="11.42578125" style="113"/>
    <col min="15402" max="15402" width="7.140625" style="113" customWidth="1"/>
    <col min="15403" max="15617" width="11.42578125" style="113"/>
    <col min="15618" max="15618" width="22.85546875" style="113" customWidth="1"/>
    <col min="15619" max="15619" width="7.28515625" style="113" customWidth="1"/>
    <col min="15620" max="15650" width="4.28515625" style="113" customWidth="1"/>
    <col min="15651" max="15651" width="1.7109375" style="113" customWidth="1"/>
    <col min="15652" max="15654" width="3.140625" style="113" customWidth="1"/>
    <col min="15655" max="15655" width="3.5703125" style="113" customWidth="1"/>
    <col min="15656" max="15656" width="3.140625" style="113" customWidth="1"/>
    <col min="15657" max="15657" width="11.42578125" style="113"/>
    <col min="15658" max="15658" width="7.140625" style="113" customWidth="1"/>
    <col min="15659" max="15873" width="11.42578125" style="113"/>
    <col min="15874" max="15874" width="22.85546875" style="113" customWidth="1"/>
    <col min="15875" max="15875" width="7.28515625" style="113" customWidth="1"/>
    <col min="15876" max="15906" width="4.28515625" style="113" customWidth="1"/>
    <col min="15907" max="15907" width="1.7109375" style="113" customWidth="1"/>
    <col min="15908" max="15910" width="3.140625" style="113" customWidth="1"/>
    <col min="15911" max="15911" width="3.5703125" style="113" customWidth="1"/>
    <col min="15912" max="15912" width="3.140625" style="113" customWidth="1"/>
    <col min="15913" max="15913" width="11.42578125" style="113"/>
    <col min="15914" max="15914" width="7.140625" style="113" customWidth="1"/>
    <col min="15915" max="16129" width="11.42578125" style="113"/>
    <col min="16130" max="16130" width="22.85546875" style="113" customWidth="1"/>
    <col min="16131" max="16131" width="7.28515625" style="113" customWidth="1"/>
    <col min="16132" max="16162" width="4.28515625" style="113" customWidth="1"/>
    <col min="16163" max="16163" width="1.7109375" style="113" customWidth="1"/>
    <col min="16164" max="16166" width="3.140625" style="113" customWidth="1"/>
    <col min="16167" max="16167" width="3.5703125" style="113" customWidth="1"/>
    <col min="16168" max="16168" width="3.140625" style="113" customWidth="1"/>
    <col min="16169" max="16169" width="11.42578125" style="113"/>
    <col min="16170" max="16170" width="7.140625" style="113" customWidth="1"/>
    <col min="16171" max="16384" width="11.42578125" style="113"/>
  </cols>
  <sheetData>
    <row r="1" spans="1:257" ht="54.75" customHeight="1" x14ac:dyDescent="0.2">
      <c r="A1" s="89"/>
    </row>
    <row r="2" spans="1:257" ht="21.75" customHeight="1" x14ac:dyDescent="0.2"/>
    <row r="3" spans="1:257" ht="12.75" customHeight="1" thickBot="1" x14ac:dyDescent="0.25">
      <c r="A3" s="91" t="s">
        <v>0</v>
      </c>
      <c r="B3" s="91" t="str">
        <f>Etablissement</f>
        <v>SOVAB</v>
      </c>
      <c r="C3" s="91"/>
      <c r="D3" s="91"/>
      <c r="E3" s="91"/>
      <c r="F3" s="91"/>
      <c r="G3" s="91"/>
      <c r="H3" s="91"/>
      <c r="I3" s="91"/>
      <c r="J3" s="91"/>
      <c r="K3" s="91"/>
      <c r="L3" s="91"/>
      <c r="M3" s="91"/>
      <c r="N3" s="91"/>
      <c r="O3" s="91"/>
      <c r="P3" s="91"/>
      <c r="T3" s="90" t="s">
        <v>86</v>
      </c>
      <c r="W3" s="90" t="str">
        <f>Departement</f>
        <v>Fabrication montage</v>
      </c>
    </row>
    <row r="4" spans="1:257" ht="8.25" customHeight="1" thickBot="1" x14ac:dyDescent="0.25">
      <c r="AE4" s="114"/>
      <c r="AO4" s="113" t="s">
        <v>85</v>
      </c>
    </row>
    <row r="5" spans="1:257" ht="15.75" x14ac:dyDescent="0.25">
      <c r="A5" s="92" t="s">
        <v>1</v>
      </c>
      <c r="B5" s="92" t="str">
        <f>Atelier &amp;", UET " &amp; UET</f>
        <v>Mécanique 2, UET 7</v>
      </c>
      <c r="C5" s="92"/>
      <c r="D5" s="91"/>
      <c r="E5" s="91"/>
      <c r="F5" s="91"/>
      <c r="G5" s="91"/>
      <c r="H5" s="91"/>
      <c r="I5" s="91"/>
      <c r="J5" s="91"/>
      <c r="K5" s="91"/>
      <c r="L5" s="91"/>
      <c r="M5" s="91"/>
      <c r="N5" s="91"/>
      <c r="O5" s="91"/>
      <c r="P5" s="91"/>
      <c r="Q5" s="91"/>
      <c r="U5" s="93"/>
      <c r="X5" s="182" t="str">
        <f>"Juin " &amp; Formulaire!$B$4</f>
        <v>Juin 2017</v>
      </c>
      <c r="Y5" s="183"/>
      <c r="Z5" s="183"/>
      <c r="AA5" s="183"/>
      <c r="AB5" s="183"/>
      <c r="AC5" s="184"/>
    </row>
    <row r="6" spans="1:257" ht="12" customHeight="1" thickBot="1" x14ac:dyDescent="0.25">
      <c r="A6" s="92"/>
      <c r="B6" s="92"/>
      <c r="C6" s="92"/>
      <c r="D6" s="91"/>
      <c r="E6" s="91"/>
      <c r="F6" s="91"/>
      <c r="G6" s="91"/>
      <c r="H6" s="91"/>
      <c r="I6" s="91"/>
      <c r="J6" s="91"/>
      <c r="K6" s="91"/>
      <c r="L6" s="91"/>
      <c r="M6" s="91"/>
      <c r="N6" s="91"/>
      <c r="O6" s="91"/>
      <c r="P6" s="91"/>
      <c r="Q6" s="91"/>
    </row>
    <row r="7" spans="1:257" ht="0.75" customHeight="1" thickBot="1" x14ac:dyDescent="0.25">
      <c r="D7" s="94">
        <f>DATE(Formulaire!$B$4,6,1)</f>
        <v>42887</v>
      </c>
      <c r="E7" s="95">
        <f>IF(OR(D7+1&gt;DATE(Formulaire!$B$4,MONTH(D7)+1,1)-1,D7=0),0,D7+1)</f>
        <v>42888</v>
      </c>
      <c r="F7" s="95">
        <f>IF(OR(E7+1&gt;DATE(Formulaire!$B$4,MONTH(E7)+1,1)-1,E7=0),0,E7+1)</f>
        <v>42889</v>
      </c>
      <c r="G7" s="95">
        <f>IF(OR(F7+1&gt;DATE(Formulaire!$B$4,MONTH(F7)+1,1)-1,F7=0),0,F7+1)</f>
        <v>42890</v>
      </c>
      <c r="H7" s="95">
        <f>IF(OR(G7+1&gt;DATE(Formulaire!$B$4,MONTH(G7)+1,1)-1,G7=0),0,G7+1)</f>
        <v>42891</v>
      </c>
      <c r="I7" s="95">
        <f>IF(OR(H7+1&gt;DATE(Formulaire!$B$4,MONTH(H7)+1,1)-1,H7=0),0,H7+1)</f>
        <v>42892</v>
      </c>
      <c r="J7" s="95">
        <f>IF(OR(I7+1&gt;DATE(Formulaire!$B$4,MONTH(I7)+1,1)-1,I7=0),0,I7+1)</f>
        <v>42893</v>
      </c>
      <c r="K7" s="95">
        <f>IF(OR(J7+1&gt;DATE(Formulaire!$B$4,MONTH(J7)+1,1)-1,J7=0),0,J7+1)</f>
        <v>42894</v>
      </c>
      <c r="L7" s="95">
        <f>IF(OR(K7+1&gt;DATE(Formulaire!$B$4,MONTH(K7)+1,1)-1,K7=0),0,K7+1)</f>
        <v>42895</v>
      </c>
      <c r="M7" s="95">
        <f>IF(OR(L7+1&gt;DATE(Formulaire!$B$4,MONTH(L7)+1,1)-1,L7=0),0,L7+1)</f>
        <v>42896</v>
      </c>
      <c r="N7" s="95">
        <f>IF(OR(M7+1&gt;DATE(Formulaire!$B$4,MONTH(M7)+1,1)-1,M7=0),0,M7+1)</f>
        <v>42897</v>
      </c>
      <c r="O7" s="95">
        <f>IF(OR(N7+1&gt;DATE(Formulaire!$B$4,MONTH(N7)+1,1)-1,N7=0),0,N7+1)</f>
        <v>42898</v>
      </c>
      <c r="P7" s="95">
        <f>IF(OR(O7+1&gt;DATE(Formulaire!$B$4,MONTH(O7)+1,1)-1,O7=0),0,O7+1)</f>
        <v>42899</v>
      </c>
      <c r="Q7" s="95">
        <f>IF(OR(P7+1&gt;DATE(Formulaire!$B$4,MONTH(P7)+1,1)-1,P7=0),0,P7+1)</f>
        <v>42900</v>
      </c>
      <c r="R7" s="95">
        <f>IF(OR(Q7+1&gt;DATE(Formulaire!$B$4,MONTH(Q7)+1,1)-1,Q7=0),0,Q7+1)</f>
        <v>42901</v>
      </c>
      <c r="S7" s="95">
        <f>IF(OR(R7+1&gt;DATE(Formulaire!$B$4,MONTH(R7)+1,1)-1,R7=0),0,R7+1)</f>
        <v>42902</v>
      </c>
      <c r="T7" s="95">
        <f>IF(OR(S7+1&gt;DATE(Formulaire!$B$4,MONTH(S7)+1,1)-1,S7=0),0,S7+1)</f>
        <v>42903</v>
      </c>
      <c r="U7" s="95">
        <f>IF(OR(T7+1&gt;DATE(Formulaire!$B$4,MONTH(T7)+1,1)-1,T7=0),0,T7+1)</f>
        <v>42904</v>
      </c>
      <c r="V7" s="95">
        <f>IF(OR(U7+1&gt;DATE(Formulaire!$B$4,MONTH(U7)+1,1)-1,U7=0),0,U7+1)</f>
        <v>42905</v>
      </c>
      <c r="W7" s="95">
        <f>IF(OR(V7+1&gt;DATE(Formulaire!$B$4,MONTH(V7)+1,1)-1,V7=0),0,V7+1)</f>
        <v>42906</v>
      </c>
      <c r="X7" s="95">
        <f>IF(OR(W7+1&gt;DATE(Formulaire!$B$4,MONTH(W7)+1,1)-1,W7=0),0,W7+1)</f>
        <v>42907</v>
      </c>
      <c r="Y7" s="95">
        <f>IF(OR(X7+1&gt;DATE(Formulaire!$B$4,MONTH(X7)+1,1)-1,X7=0),0,X7+1)</f>
        <v>42908</v>
      </c>
      <c r="Z7" s="95">
        <f>IF(OR(Y7+1&gt;DATE(Formulaire!$B$4,MONTH(Y7)+1,1)-1,Y7=0),0,Y7+1)</f>
        <v>42909</v>
      </c>
      <c r="AA7" s="95">
        <f>IF(OR(Z7+1&gt;DATE(Formulaire!$B$4,MONTH(Z7)+1,1)-1,Z7=0),0,Z7+1)</f>
        <v>42910</v>
      </c>
      <c r="AB7" s="95">
        <f>IF(OR(AA7+1&gt;DATE(Formulaire!$B$4,MONTH(AA7)+1,1)-1,AA7=0),0,AA7+1)</f>
        <v>42911</v>
      </c>
      <c r="AC7" s="95">
        <f>IF(OR(AB7+1&gt;DATE(Formulaire!$B$4,MONTH(AB7)+1,1)-1,AB7=0),0,AB7+1)</f>
        <v>42912</v>
      </c>
      <c r="AD7" s="95">
        <f>IF(OR(AC7+1&gt;DATE(Formulaire!$B$4,MONTH(AC7)+1,1)-1,AC7=0),0,AC7+1)</f>
        <v>42913</v>
      </c>
      <c r="AE7" s="95">
        <f>IF(OR(AD7+1&gt;DATE(Formulaire!$B$4,MONTH(AD7)+1,1)-1,AD7=0),0,AD7+1)</f>
        <v>42914</v>
      </c>
      <c r="AF7" s="95">
        <f>IF(OR(AE7+1&gt;DATE(Formulaire!$B$4,MONTH(AE7)+1,1)-1,AE7=0),0,AE7+1)</f>
        <v>42915</v>
      </c>
      <c r="AG7" s="95">
        <f>IF(OR(AF7+1&gt;DATE(Formulaire!$B$4,MONTH(AF7)+1,1)-1,AF7=0),0,AF7+1)</f>
        <v>42916</v>
      </c>
      <c r="AH7" s="95">
        <f>IF(OR(AG7+1&gt;DATE(Formulaire!$B$4,MONTH(AG7)+1,1)-1,AG7=0),0,AG7+1)</f>
        <v>0</v>
      </c>
    </row>
    <row r="8" spans="1:257" ht="21.75" customHeight="1" thickBot="1" x14ac:dyDescent="0.25">
      <c r="A8" s="229" t="s">
        <v>84</v>
      </c>
      <c r="B8" s="230" t="s">
        <v>2</v>
      </c>
      <c r="C8" s="251" t="s">
        <v>93</v>
      </c>
      <c r="D8" s="96" t="str">
        <f>"S" &amp; IF(D7="","",INT(MOD(INT((D7-2)/7)+0.6,52+5/28))+1)</f>
        <v>S22</v>
      </c>
      <c r="E8" s="97" t="str">
        <f>IF(E7=0,"",IF(INT(MOD(INT((D7-2)/7)+0.6,52+5/28))+1=INT(MOD(INT((E7-2)/7)+0.6,52+5/28))+1,"","S" &amp; INT(MOD(INT((E7-2)/7)+0.6,52+5/28))+1))</f>
        <v/>
      </c>
      <c r="F8" s="97" t="str">
        <f t="shared" ref="F8:AH8" si="0">IF(F7=0,"",IF(INT(MOD(INT((E7-2)/7)+0.6,52+5/28))+1=INT(MOD(INT((F7-2)/7)+0.6,52+5/28))+1,"","S" &amp; INT(MOD(INT((F7-2)/7)+0.6,52+5/28))+1))</f>
        <v/>
      </c>
      <c r="G8" s="97" t="str">
        <f t="shared" si="0"/>
        <v/>
      </c>
      <c r="H8" s="96" t="str">
        <f t="shared" si="0"/>
        <v>S23</v>
      </c>
      <c r="I8" s="97" t="str">
        <f t="shared" si="0"/>
        <v/>
      </c>
      <c r="J8" s="97" t="str">
        <f t="shared" si="0"/>
        <v/>
      </c>
      <c r="K8" s="97" t="str">
        <f t="shared" si="0"/>
        <v/>
      </c>
      <c r="L8" s="97" t="str">
        <f t="shared" si="0"/>
        <v/>
      </c>
      <c r="M8" s="97" t="str">
        <f t="shared" si="0"/>
        <v/>
      </c>
      <c r="N8" s="97" t="str">
        <f t="shared" si="0"/>
        <v/>
      </c>
      <c r="O8" s="96" t="str">
        <f t="shared" si="0"/>
        <v>S24</v>
      </c>
      <c r="P8" s="97" t="str">
        <f t="shared" si="0"/>
        <v/>
      </c>
      <c r="Q8" s="97" t="str">
        <f t="shared" si="0"/>
        <v/>
      </c>
      <c r="R8" s="97" t="str">
        <f t="shared" si="0"/>
        <v/>
      </c>
      <c r="S8" s="97" t="str">
        <f t="shared" si="0"/>
        <v/>
      </c>
      <c r="T8" s="97" t="str">
        <f t="shared" si="0"/>
        <v/>
      </c>
      <c r="U8" s="97" t="str">
        <f t="shared" si="0"/>
        <v/>
      </c>
      <c r="V8" s="96" t="str">
        <f t="shared" si="0"/>
        <v>S25</v>
      </c>
      <c r="W8" s="97" t="str">
        <f t="shared" si="0"/>
        <v/>
      </c>
      <c r="X8" s="97" t="str">
        <f t="shared" si="0"/>
        <v/>
      </c>
      <c r="Y8" s="97" t="str">
        <f t="shared" si="0"/>
        <v/>
      </c>
      <c r="Z8" s="97" t="str">
        <f t="shared" si="0"/>
        <v/>
      </c>
      <c r="AA8" s="97" t="str">
        <f t="shared" si="0"/>
        <v/>
      </c>
      <c r="AB8" s="97" t="str">
        <f t="shared" si="0"/>
        <v/>
      </c>
      <c r="AC8" s="96" t="str">
        <f t="shared" si="0"/>
        <v>S26</v>
      </c>
      <c r="AD8" s="97" t="str">
        <f t="shared" si="0"/>
        <v/>
      </c>
      <c r="AE8" s="97" t="str">
        <f t="shared" si="0"/>
        <v/>
      </c>
      <c r="AF8" s="97" t="str">
        <f t="shared" si="0"/>
        <v/>
      </c>
      <c r="AG8" s="97" t="str">
        <f t="shared" si="0"/>
        <v/>
      </c>
      <c r="AH8" s="98" t="str">
        <f t="shared" si="0"/>
        <v/>
      </c>
    </row>
    <row r="9" spans="1:257" ht="21.75" customHeight="1" x14ac:dyDescent="0.2">
      <c r="A9" s="221"/>
      <c r="B9" s="189"/>
      <c r="C9" s="189"/>
      <c r="D9" s="99">
        <f>IF(YEAR(D7)=Formulaire!$B$4,DAY(D7),"")</f>
        <v>1</v>
      </c>
      <c r="E9" s="99">
        <f>IF(YEAR(E7)=Formulaire!$B$4,DAY(E7),"")</f>
        <v>2</v>
      </c>
      <c r="F9" s="99">
        <f>IF(YEAR(F7)=Formulaire!$B$4,DAY(F7),"")</f>
        <v>3</v>
      </c>
      <c r="G9" s="99">
        <f>IF(YEAR(G7)=Formulaire!$B$4,DAY(G7),"")</f>
        <v>4</v>
      </c>
      <c r="H9" s="99">
        <f>IF(YEAR(H7)=Formulaire!$B$4,DAY(H7),"")</f>
        <v>5</v>
      </c>
      <c r="I9" s="99">
        <f>IF(YEAR(I7)=Formulaire!$B$4,DAY(I7),"")</f>
        <v>6</v>
      </c>
      <c r="J9" s="99">
        <f>IF(YEAR(J7)=Formulaire!$B$4,DAY(J7),"")</f>
        <v>7</v>
      </c>
      <c r="K9" s="99">
        <f>IF(YEAR(K7)=Formulaire!$B$4,DAY(K7),"")</f>
        <v>8</v>
      </c>
      <c r="L9" s="99">
        <f>IF(YEAR(L7)=Formulaire!$B$4,DAY(L7),"")</f>
        <v>9</v>
      </c>
      <c r="M9" s="99">
        <f>IF(YEAR(M7)=Formulaire!$B$4,DAY(M7),"")</f>
        <v>10</v>
      </c>
      <c r="N9" s="99">
        <f>IF(YEAR(N7)=Formulaire!$B$4,DAY(N7),"")</f>
        <v>11</v>
      </c>
      <c r="O9" s="99">
        <f>IF(YEAR(O7)=Formulaire!$B$4,DAY(O7),"")</f>
        <v>12</v>
      </c>
      <c r="P9" s="99">
        <f>IF(YEAR(P7)=Formulaire!$B$4,DAY(P7),"")</f>
        <v>13</v>
      </c>
      <c r="Q9" s="99">
        <f>IF(YEAR(Q7)=Formulaire!$B$4,DAY(Q7),"")</f>
        <v>14</v>
      </c>
      <c r="R9" s="99">
        <f>IF(YEAR(R7)=Formulaire!$B$4,DAY(R7),"")</f>
        <v>15</v>
      </c>
      <c r="S9" s="99">
        <f>IF(YEAR(S7)=Formulaire!$B$4,DAY(S7),"")</f>
        <v>16</v>
      </c>
      <c r="T9" s="99">
        <f>IF(YEAR(T7)=Formulaire!$B$4,DAY(T7),"")</f>
        <v>17</v>
      </c>
      <c r="U9" s="99">
        <f>IF(YEAR(U7)=Formulaire!$B$4,DAY(U7),"")</f>
        <v>18</v>
      </c>
      <c r="V9" s="99">
        <f>IF(YEAR(V7)=Formulaire!$B$4,DAY(V7),"")</f>
        <v>19</v>
      </c>
      <c r="W9" s="99">
        <f>IF(YEAR(W7)=Formulaire!$B$4,DAY(W7),"")</f>
        <v>20</v>
      </c>
      <c r="X9" s="99">
        <f>IF(YEAR(X7)=Formulaire!$B$4,DAY(X7),"")</f>
        <v>21</v>
      </c>
      <c r="Y9" s="99">
        <f>IF(YEAR(Y7)=Formulaire!$B$4,DAY(Y7),"")</f>
        <v>22</v>
      </c>
      <c r="Z9" s="99">
        <f>IF(YEAR(Z7)=Formulaire!$B$4,DAY(Z7),"")</f>
        <v>23</v>
      </c>
      <c r="AA9" s="99">
        <f>IF(YEAR(AA7)=Formulaire!$B$4,DAY(AA7),"")</f>
        <v>24</v>
      </c>
      <c r="AB9" s="99">
        <f>IF(YEAR(AB7)=Formulaire!$B$4,DAY(AB7),"")</f>
        <v>25</v>
      </c>
      <c r="AC9" s="99">
        <f>IF(YEAR(AC7)=Formulaire!$B$4,DAY(AC7),"")</f>
        <v>26</v>
      </c>
      <c r="AD9" s="99">
        <f>IF(YEAR(AD7)=Formulaire!$B$4,DAY(AD7),"")</f>
        <v>27</v>
      </c>
      <c r="AE9" s="99">
        <f>IF(YEAR(AE7)=Formulaire!$B$4,DAY(AE7),"")</f>
        <v>28</v>
      </c>
      <c r="AF9" s="99">
        <f>IF(YEAR(AF7)=Formulaire!$B$4,DAY(AF7),"")</f>
        <v>29</v>
      </c>
      <c r="AG9" s="99">
        <f>IF(YEAR(AG7)=Formulaire!$B$4,DAY(AG7),"")</f>
        <v>30</v>
      </c>
      <c r="AH9" s="100" t="str">
        <f>IF(YEAR(AH7)=Formulaire!$B$4,DAY(AH7),"")</f>
        <v/>
      </c>
      <c r="AP9" s="115"/>
    </row>
    <row r="10" spans="1:257" x14ac:dyDescent="0.2">
      <c r="A10" s="221"/>
      <c r="B10" s="189"/>
      <c r="C10" s="189"/>
      <c r="D10" s="102" t="str">
        <f>IF(D9="","",IF(WEEKDAY(D7,2)=1,"L",IF(WEEKDAY(D7,2)=2,"M",IF(WEEKDAY(D7,2)=3,"M",IF(WEEKDAY(D7,2)=4,"J",IF(WEEKDAY(D7,2)=5,"V",IF(WEEKDAY(D7,2)=6,"S","D")))))))</f>
        <v>J</v>
      </c>
      <c r="E10" s="102" t="str">
        <f t="shared" ref="E10:AH10" si="1">IF(E9="","",IF(WEEKDAY(E7,2)=1,"L",IF(WEEKDAY(E7,2)=2,"M",IF(WEEKDAY(E7,2)=3,"M",IF(WEEKDAY(E7,2)=4,"J",IF(WEEKDAY(E7,2)=5,"V",IF(WEEKDAY(E7,2)=6,"S","D")))))))</f>
        <v>V</v>
      </c>
      <c r="F10" s="102" t="str">
        <f t="shared" si="1"/>
        <v>S</v>
      </c>
      <c r="G10" s="102" t="str">
        <f t="shared" si="1"/>
        <v>D</v>
      </c>
      <c r="H10" s="102" t="str">
        <f t="shared" si="1"/>
        <v>L</v>
      </c>
      <c r="I10" s="102" t="str">
        <f t="shared" si="1"/>
        <v>M</v>
      </c>
      <c r="J10" s="102" t="str">
        <f t="shared" si="1"/>
        <v>M</v>
      </c>
      <c r="K10" s="102" t="str">
        <f t="shared" si="1"/>
        <v>J</v>
      </c>
      <c r="L10" s="102" t="str">
        <f t="shared" si="1"/>
        <v>V</v>
      </c>
      <c r="M10" s="102" t="str">
        <f t="shared" si="1"/>
        <v>S</v>
      </c>
      <c r="N10" s="102" t="str">
        <f t="shared" si="1"/>
        <v>D</v>
      </c>
      <c r="O10" s="102" t="str">
        <f t="shared" si="1"/>
        <v>L</v>
      </c>
      <c r="P10" s="102" t="str">
        <f t="shared" si="1"/>
        <v>M</v>
      </c>
      <c r="Q10" s="102" t="str">
        <f t="shared" si="1"/>
        <v>M</v>
      </c>
      <c r="R10" s="102" t="str">
        <f t="shared" si="1"/>
        <v>J</v>
      </c>
      <c r="S10" s="102" t="str">
        <f t="shared" si="1"/>
        <v>V</v>
      </c>
      <c r="T10" s="102" t="str">
        <f t="shared" si="1"/>
        <v>S</v>
      </c>
      <c r="U10" s="102" t="str">
        <f t="shared" si="1"/>
        <v>D</v>
      </c>
      <c r="V10" s="102" t="str">
        <f t="shared" si="1"/>
        <v>L</v>
      </c>
      <c r="W10" s="102" t="str">
        <f t="shared" si="1"/>
        <v>M</v>
      </c>
      <c r="X10" s="102" t="str">
        <f t="shared" si="1"/>
        <v>M</v>
      </c>
      <c r="Y10" s="102" t="str">
        <f t="shared" si="1"/>
        <v>J</v>
      </c>
      <c r="Z10" s="102" t="str">
        <f t="shared" si="1"/>
        <v>V</v>
      </c>
      <c r="AA10" s="102" t="str">
        <f t="shared" si="1"/>
        <v>S</v>
      </c>
      <c r="AB10" s="102" t="str">
        <f t="shared" si="1"/>
        <v>D</v>
      </c>
      <c r="AC10" s="102" t="str">
        <f t="shared" si="1"/>
        <v>L</v>
      </c>
      <c r="AD10" s="102" t="str">
        <f t="shared" si="1"/>
        <v>M</v>
      </c>
      <c r="AE10" s="102" t="str">
        <f t="shared" si="1"/>
        <v>M</v>
      </c>
      <c r="AF10" s="102" t="str">
        <f t="shared" si="1"/>
        <v>J</v>
      </c>
      <c r="AG10" s="102" t="str">
        <f t="shared" si="1"/>
        <v>V</v>
      </c>
      <c r="AH10" s="103" t="str">
        <f t="shared" si="1"/>
        <v/>
      </c>
    </row>
    <row r="11" spans="1:257" x14ac:dyDescent="0.2">
      <c r="A11" s="222" t="s">
        <v>62</v>
      </c>
      <c r="B11" s="104"/>
      <c r="C11" s="104"/>
      <c r="D11" s="104" t="s">
        <v>62</v>
      </c>
      <c r="E11" s="104"/>
      <c r="F11" s="104"/>
      <c r="G11" s="104"/>
      <c r="H11" s="104"/>
      <c r="I11" s="104"/>
      <c r="J11" s="104"/>
      <c r="K11" s="104"/>
      <c r="L11" s="104"/>
      <c r="M11" s="104"/>
      <c r="N11" s="104"/>
      <c r="O11" s="104"/>
      <c r="P11" s="104"/>
      <c r="Q11" s="104"/>
      <c r="R11" s="104"/>
      <c r="S11" s="104"/>
      <c r="T11" s="104"/>
      <c r="U11" s="104"/>
      <c r="V11" s="104"/>
      <c r="W11" s="104"/>
      <c r="X11" s="104"/>
      <c r="Y11" s="104"/>
      <c r="Z11" s="104"/>
      <c r="AA11" s="104"/>
      <c r="AB11" s="104"/>
      <c r="AC11" s="104"/>
      <c r="AD11" s="104"/>
      <c r="AE11" s="104"/>
      <c r="AF11" s="104"/>
      <c r="AG11" s="104"/>
      <c r="AH11" s="105" t="s">
        <v>62</v>
      </c>
    </row>
    <row r="12" spans="1:257" ht="14.1" customHeight="1" x14ac:dyDescent="0.2">
      <c r="A12" s="223" t="s">
        <v>83</v>
      </c>
      <c r="B12" s="206" t="str">
        <f t="shared" ref="B12:B41" si="2">Equipe</f>
        <v>A</v>
      </c>
      <c r="C12" s="206" t="s">
        <v>94</v>
      </c>
      <c r="D12" s="107"/>
      <c r="E12" s="107"/>
      <c r="F12" s="107"/>
      <c r="G12" s="107"/>
      <c r="H12" s="107"/>
      <c r="I12" s="107"/>
      <c r="J12" s="107"/>
      <c r="K12" s="107"/>
      <c r="L12" s="107"/>
      <c r="M12" s="107"/>
      <c r="N12" s="107"/>
      <c r="O12" s="107"/>
      <c r="P12" s="107"/>
      <c r="Q12" s="107"/>
      <c r="R12" s="107"/>
      <c r="S12" s="107"/>
      <c r="T12" s="107"/>
      <c r="U12" s="107"/>
      <c r="V12" s="107"/>
      <c r="W12" s="107"/>
      <c r="X12" s="107"/>
      <c r="Y12" s="107"/>
      <c r="Z12" s="107"/>
      <c r="AA12" s="107"/>
      <c r="AB12" s="107"/>
      <c r="AC12" s="107"/>
      <c r="AD12" s="107"/>
      <c r="AE12" s="107"/>
      <c r="AF12" s="107"/>
      <c r="AG12" s="107"/>
      <c r="AH12" s="112"/>
      <c r="AI12" s="116"/>
      <c r="AJ12" s="117"/>
      <c r="AK12" s="118"/>
      <c r="AL12" s="118"/>
      <c r="AM12" s="118"/>
      <c r="AN12" s="118"/>
      <c r="AO12" s="118"/>
      <c r="AP12" s="118"/>
      <c r="AQ12" s="118"/>
      <c r="AR12" s="118"/>
      <c r="AS12" s="118"/>
      <c r="AT12" s="118"/>
      <c r="AU12" s="118"/>
      <c r="AV12" s="118"/>
      <c r="AW12" s="118"/>
      <c r="AX12" s="118"/>
      <c r="AY12" s="118"/>
      <c r="AZ12" s="118"/>
      <c r="BA12" s="118"/>
      <c r="BB12" s="118"/>
      <c r="BC12" s="118"/>
      <c r="BD12" s="118"/>
      <c r="BE12" s="118"/>
      <c r="BF12" s="118"/>
      <c r="BG12" s="118"/>
      <c r="BH12" s="118"/>
      <c r="BI12" s="118"/>
      <c r="BJ12" s="118"/>
      <c r="BK12" s="118"/>
      <c r="BL12" s="118"/>
      <c r="BM12" s="118"/>
      <c r="BN12" s="118"/>
      <c r="BO12" s="118"/>
      <c r="BP12" s="116"/>
      <c r="BQ12" s="117"/>
      <c r="BR12" s="118"/>
      <c r="BS12" s="118"/>
      <c r="BT12" s="118"/>
      <c r="BU12" s="118"/>
      <c r="BV12" s="118"/>
      <c r="BW12" s="118"/>
      <c r="BX12" s="118"/>
      <c r="BY12" s="118"/>
      <c r="BZ12" s="118"/>
      <c r="CA12" s="118"/>
      <c r="CB12" s="118"/>
      <c r="CC12" s="118"/>
      <c r="CD12" s="118"/>
      <c r="CE12" s="118"/>
      <c r="CF12" s="118"/>
      <c r="CG12" s="118"/>
      <c r="CH12" s="118"/>
      <c r="CI12" s="118"/>
      <c r="CJ12" s="118"/>
      <c r="CK12" s="118"/>
      <c r="CL12" s="118"/>
      <c r="CM12" s="118"/>
      <c r="CN12" s="118"/>
      <c r="CO12" s="118"/>
      <c r="CP12" s="118"/>
      <c r="CQ12" s="118"/>
      <c r="CR12" s="118"/>
      <c r="CS12" s="118"/>
      <c r="CT12" s="118"/>
      <c r="CU12" s="118"/>
      <c r="CV12" s="118"/>
      <c r="CW12" s="116"/>
      <c r="CX12" s="117"/>
      <c r="CY12" s="118"/>
      <c r="CZ12" s="118"/>
      <c r="DA12" s="118"/>
      <c r="DB12" s="118"/>
      <c r="DC12" s="118"/>
      <c r="DD12" s="118"/>
      <c r="DE12" s="118"/>
      <c r="DF12" s="118"/>
      <c r="DG12" s="118"/>
      <c r="DH12" s="118"/>
      <c r="DI12" s="118"/>
      <c r="DJ12" s="118"/>
      <c r="DK12" s="118"/>
      <c r="DL12" s="118"/>
      <c r="DM12" s="118"/>
      <c r="DN12" s="118"/>
      <c r="DO12" s="118"/>
      <c r="DP12" s="118"/>
      <c r="DQ12" s="118"/>
      <c r="DR12" s="118"/>
      <c r="DS12" s="118"/>
      <c r="DT12" s="118"/>
      <c r="DU12" s="118"/>
      <c r="DV12" s="118"/>
      <c r="DW12" s="118"/>
      <c r="DX12" s="118"/>
      <c r="DY12" s="118"/>
      <c r="DZ12" s="118"/>
      <c r="EA12" s="118"/>
      <c r="EB12" s="118"/>
      <c r="EC12" s="118"/>
      <c r="ED12" s="116"/>
      <c r="EE12" s="117"/>
      <c r="EF12" s="118"/>
      <c r="EG12" s="118"/>
      <c r="EH12" s="118"/>
      <c r="EI12" s="118"/>
      <c r="EJ12" s="118"/>
      <c r="EK12" s="118"/>
      <c r="EL12" s="118"/>
      <c r="EM12" s="118"/>
      <c r="EN12" s="118"/>
      <c r="EO12" s="118"/>
      <c r="EP12" s="118"/>
      <c r="EQ12" s="118"/>
      <c r="ER12" s="118"/>
      <c r="ES12" s="118"/>
      <c r="ET12" s="118"/>
      <c r="EU12" s="118"/>
      <c r="EV12" s="118"/>
      <c r="EW12" s="118"/>
      <c r="EX12" s="118"/>
      <c r="EY12" s="118"/>
      <c r="EZ12" s="118"/>
      <c r="FA12" s="118"/>
      <c r="FB12" s="118"/>
      <c r="FC12" s="118"/>
      <c r="FD12" s="118"/>
      <c r="FE12" s="118"/>
      <c r="FF12" s="118"/>
      <c r="FG12" s="118"/>
      <c r="FH12" s="118"/>
      <c r="FI12" s="118"/>
      <c r="FJ12" s="118"/>
      <c r="FK12" s="116"/>
      <c r="FL12" s="117"/>
      <c r="FM12" s="118"/>
      <c r="FN12" s="118"/>
      <c r="FO12" s="118"/>
      <c r="FP12" s="118"/>
      <c r="FQ12" s="118"/>
      <c r="FR12" s="118"/>
      <c r="FS12" s="118"/>
      <c r="FT12" s="118"/>
      <c r="FU12" s="118"/>
      <c r="FV12" s="118"/>
      <c r="FW12" s="118"/>
      <c r="FX12" s="118"/>
      <c r="FY12" s="118"/>
      <c r="FZ12" s="118"/>
      <c r="GA12" s="118"/>
      <c r="GB12" s="118"/>
      <c r="GC12" s="118"/>
      <c r="GD12" s="118"/>
      <c r="GE12" s="118"/>
      <c r="GF12" s="118"/>
      <c r="GG12" s="118"/>
      <c r="GH12" s="118"/>
      <c r="GI12" s="118"/>
      <c r="GJ12" s="118"/>
      <c r="GK12" s="118"/>
      <c r="GL12" s="118"/>
      <c r="GM12" s="118"/>
      <c r="GN12" s="118"/>
      <c r="GO12" s="118"/>
      <c r="GP12" s="118"/>
      <c r="GQ12" s="118"/>
      <c r="GR12" s="116"/>
      <c r="GS12" s="117"/>
      <c r="GT12" s="118"/>
      <c r="GU12" s="118"/>
      <c r="GV12" s="118"/>
      <c r="GW12" s="118"/>
      <c r="GX12" s="118"/>
      <c r="GY12" s="118"/>
      <c r="GZ12" s="118"/>
      <c r="HA12" s="118"/>
      <c r="HB12" s="118"/>
      <c r="HC12" s="118"/>
      <c r="HD12" s="118"/>
      <c r="HE12" s="118"/>
      <c r="HF12" s="118"/>
      <c r="HG12" s="118"/>
      <c r="HH12" s="118"/>
      <c r="HI12" s="118"/>
      <c r="HJ12" s="118"/>
      <c r="HK12" s="118"/>
      <c r="HL12" s="118"/>
      <c r="HM12" s="118"/>
      <c r="HN12" s="118"/>
      <c r="HO12" s="118"/>
      <c r="HP12" s="118"/>
      <c r="HQ12" s="118"/>
      <c r="HR12" s="118"/>
      <c r="HS12" s="118"/>
      <c r="HT12" s="118"/>
      <c r="HU12" s="118"/>
      <c r="HV12" s="118"/>
      <c r="HW12" s="118"/>
      <c r="HX12" s="118"/>
      <c r="HY12" s="116"/>
      <c r="HZ12" s="117"/>
      <c r="IA12" s="118"/>
      <c r="IB12" s="118"/>
      <c r="IC12" s="118"/>
      <c r="ID12" s="118"/>
      <c r="IE12" s="118"/>
      <c r="IF12" s="118"/>
      <c r="IG12" s="118"/>
      <c r="IH12" s="118"/>
      <c r="II12" s="118"/>
      <c r="IJ12" s="118"/>
      <c r="IK12" s="118"/>
      <c r="IL12" s="118"/>
      <c r="IM12" s="118"/>
      <c r="IN12" s="118"/>
      <c r="IO12" s="118"/>
      <c r="IP12" s="118"/>
      <c r="IQ12" s="118"/>
      <c r="IR12" s="118"/>
      <c r="IS12" s="118"/>
      <c r="IT12" s="118"/>
      <c r="IU12" s="118"/>
      <c r="IV12" s="118"/>
      <c r="IW12" s="118"/>
    </row>
    <row r="13" spans="1:257" ht="14.1" customHeight="1" x14ac:dyDescent="0.2">
      <c r="A13" s="223" t="s">
        <v>82</v>
      </c>
      <c r="B13" s="206" t="str">
        <f t="shared" si="2"/>
        <v>A</v>
      </c>
      <c r="C13" s="206" t="s">
        <v>96</v>
      </c>
      <c r="D13" s="107"/>
      <c r="E13" s="107"/>
      <c r="F13" s="107"/>
      <c r="G13" s="107"/>
      <c r="H13" s="107"/>
      <c r="I13" s="107"/>
      <c r="J13" s="107"/>
      <c r="K13" s="107"/>
      <c r="L13" s="107"/>
      <c r="M13" s="107"/>
      <c r="N13" s="107"/>
      <c r="O13" s="107"/>
      <c r="P13" s="107"/>
      <c r="Q13" s="107"/>
      <c r="R13" s="107"/>
      <c r="S13" s="107"/>
      <c r="T13" s="107"/>
      <c r="U13" s="107"/>
      <c r="V13" s="107"/>
      <c r="W13" s="107"/>
      <c r="X13" s="107"/>
      <c r="Y13" s="107"/>
      <c r="Z13" s="107"/>
      <c r="AA13" s="107"/>
      <c r="AB13" s="107"/>
      <c r="AC13" s="107"/>
      <c r="AD13" s="107"/>
      <c r="AE13" s="107"/>
      <c r="AF13" s="107"/>
      <c r="AG13" s="107"/>
      <c r="AH13" s="112"/>
      <c r="AI13" s="116"/>
      <c r="AJ13" s="117"/>
      <c r="AK13" s="118"/>
      <c r="AL13" s="118"/>
      <c r="AM13" s="118"/>
      <c r="AN13" s="118"/>
      <c r="AO13" s="118"/>
      <c r="AP13" s="118"/>
      <c r="AQ13" s="118"/>
      <c r="AR13" s="118"/>
      <c r="AS13" s="118"/>
      <c r="AT13" s="118"/>
      <c r="AU13" s="118"/>
      <c r="AV13" s="118"/>
      <c r="AW13" s="118"/>
      <c r="AX13" s="118"/>
      <c r="AY13" s="118"/>
      <c r="AZ13" s="118"/>
      <c r="BA13" s="118"/>
      <c r="BB13" s="118"/>
      <c r="BC13" s="118"/>
      <c r="BD13" s="118"/>
      <c r="BE13" s="118"/>
      <c r="BF13" s="118"/>
      <c r="BG13" s="118"/>
      <c r="BH13" s="118"/>
      <c r="BI13" s="118"/>
      <c r="BJ13" s="118"/>
      <c r="BK13" s="118"/>
      <c r="BL13" s="118"/>
      <c r="BM13" s="118"/>
      <c r="BN13" s="118"/>
      <c r="BO13" s="118"/>
      <c r="BP13" s="116"/>
      <c r="BQ13" s="117"/>
      <c r="BR13" s="118"/>
      <c r="BS13" s="118"/>
      <c r="BT13" s="118"/>
      <c r="BU13" s="118"/>
      <c r="BV13" s="118"/>
      <c r="BW13" s="118"/>
      <c r="BX13" s="118"/>
      <c r="BY13" s="118"/>
      <c r="BZ13" s="118"/>
      <c r="CA13" s="118"/>
      <c r="CB13" s="118"/>
      <c r="CC13" s="118"/>
      <c r="CD13" s="118"/>
      <c r="CE13" s="118"/>
      <c r="CF13" s="118"/>
      <c r="CG13" s="118"/>
      <c r="CH13" s="118"/>
      <c r="CI13" s="118"/>
      <c r="CJ13" s="118"/>
      <c r="CK13" s="118"/>
      <c r="CL13" s="118"/>
      <c r="CM13" s="118"/>
      <c r="CN13" s="118"/>
      <c r="CO13" s="118"/>
      <c r="CP13" s="118"/>
      <c r="CQ13" s="118"/>
      <c r="CR13" s="118"/>
      <c r="CS13" s="118"/>
      <c r="CT13" s="118"/>
      <c r="CU13" s="118"/>
      <c r="CV13" s="118"/>
      <c r="CW13" s="116"/>
      <c r="CX13" s="117"/>
      <c r="CY13" s="118"/>
      <c r="CZ13" s="118"/>
      <c r="DA13" s="118"/>
      <c r="DB13" s="118"/>
      <c r="DC13" s="118"/>
      <c r="DD13" s="118"/>
      <c r="DE13" s="118"/>
      <c r="DF13" s="118"/>
      <c r="DG13" s="118"/>
      <c r="DH13" s="118"/>
      <c r="DI13" s="118"/>
      <c r="DJ13" s="118"/>
      <c r="DK13" s="118"/>
      <c r="DL13" s="118"/>
      <c r="DM13" s="118"/>
      <c r="DN13" s="118"/>
      <c r="DO13" s="118"/>
      <c r="DP13" s="118"/>
      <c r="DQ13" s="118"/>
      <c r="DR13" s="118"/>
      <c r="DS13" s="118"/>
      <c r="DT13" s="118"/>
      <c r="DU13" s="118"/>
      <c r="DV13" s="118"/>
      <c r="DW13" s="118"/>
      <c r="DX13" s="118"/>
      <c r="DY13" s="118"/>
      <c r="DZ13" s="118"/>
      <c r="EA13" s="118"/>
      <c r="EB13" s="118"/>
      <c r="EC13" s="118"/>
      <c r="ED13" s="116"/>
      <c r="EE13" s="117"/>
      <c r="EF13" s="118"/>
      <c r="EG13" s="118"/>
      <c r="EH13" s="118"/>
      <c r="EI13" s="118"/>
      <c r="EJ13" s="118"/>
      <c r="EK13" s="118"/>
      <c r="EL13" s="118"/>
      <c r="EM13" s="118"/>
      <c r="EN13" s="118"/>
      <c r="EO13" s="118"/>
      <c r="EP13" s="118"/>
      <c r="EQ13" s="118"/>
      <c r="ER13" s="118"/>
      <c r="ES13" s="118"/>
      <c r="ET13" s="118"/>
      <c r="EU13" s="118"/>
      <c r="EV13" s="118"/>
      <c r="EW13" s="118"/>
      <c r="EX13" s="118"/>
      <c r="EY13" s="118"/>
      <c r="EZ13" s="118"/>
      <c r="FA13" s="118"/>
      <c r="FB13" s="118"/>
      <c r="FC13" s="118"/>
      <c r="FD13" s="118"/>
      <c r="FE13" s="118"/>
      <c r="FF13" s="118"/>
      <c r="FG13" s="118"/>
      <c r="FH13" s="118"/>
      <c r="FI13" s="118"/>
      <c r="FJ13" s="118"/>
      <c r="FK13" s="116"/>
      <c r="FL13" s="117"/>
      <c r="FM13" s="118"/>
      <c r="FN13" s="118"/>
      <c r="FO13" s="118"/>
      <c r="FP13" s="118"/>
      <c r="FQ13" s="118"/>
      <c r="FR13" s="118"/>
      <c r="FS13" s="118"/>
      <c r="FT13" s="118"/>
      <c r="FU13" s="118"/>
      <c r="FV13" s="118"/>
      <c r="FW13" s="118"/>
      <c r="FX13" s="118"/>
      <c r="FY13" s="118"/>
      <c r="FZ13" s="118"/>
      <c r="GA13" s="118"/>
      <c r="GB13" s="118"/>
      <c r="GC13" s="118"/>
      <c r="GD13" s="118"/>
      <c r="GE13" s="118"/>
      <c r="GF13" s="118"/>
      <c r="GG13" s="118"/>
      <c r="GH13" s="118"/>
      <c r="GI13" s="118"/>
      <c r="GJ13" s="118"/>
      <c r="GK13" s="118"/>
      <c r="GL13" s="118"/>
      <c r="GM13" s="118"/>
      <c r="GN13" s="118"/>
      <c r="GO13" s="118"/>
      <c r="GP13" s="118"/>
      <c r="GQ13" s="118"/>
      <c r="GR13" s="116"/>
      <c r="GS13" s="117"/>
      <c r="GT13" s="118"/>
      <c r="GU13" s="118"/>
      <c r="GV13" s="118"/>
      <c r="GW13" s="118"/>
      <c r="GX13" s="118"/>
      <c r="GY13" s="118"/>
      <c r="GZ13" s="118"/>
      <c r="HA13" s="118"/>
      <c r="HB13" s="118"/>
      <c r="HC13" s="118"/>
      <c r="HD13" s="118"/>
      <c r="HE13" s="118"/>
      <c r="HF13" s="118"/>
      <c r="HG13" s="118"/>
      <c r="HH13" s="118"/>
      <c r="HI13" s="118"/>
      <c r="HJ13" s="118"/>
      <c r="HK13" s="118"/>
      <c r="HL13" s="118"/>
      <c r="HM13" s="118"/>
      <c r="HN13" s="118"/>
      <c r="HO13" s="118"/>
      <c r="HP13" s="118"/>
      <c r="HQ13" s="118"/>
      <c r="HR13" s="118"/>
      <c r="HS13" s="118"/>
      <c r="HT13" s="118"/>
      <c r="HU13" s="118"/>
      <c r="HV13" s="118"/>
      <c r="HW13" s="118"/>
      <c r="HX13" s="118"/>
      <c r="HY13" s="116"/>
      <c r="HZ13" s="117"/>
      <c r="IA13" s="118"/>
      <c r="IB13" s="118"/>
      <c r="IC13" s="118"/>
      <c r="ID13" s="118"/>
      <c r="IE13" s="118"/>
      <c r="IF13" s="118"/>
      <c r="IG13" s="118"/>
      <c r="IH13" s="118"/>
      <c r="II13" s="118"/>
      <c r="IJ13" s="118"/>
      <c r="IK13" s="118"/>
      <c r="IL13" s="118"/>
      <c r="IM13" s="118"/>
      <c r="IN13" s="118"/>
      <c r="IO13" s="118"/>
      <c r="IP13" s="118"/>
      <c r="IQ13" s="118"/>
      <c r="IR13" s="118"/>
      <c r="IS13" s="118"/>
      <c r="IT13" s="118"/>
      <c r="IU13" s="118"/>
      <c r="IV13" s="118"/>
      <c r="IW13" s="118"/>
    </row>
    <row r="14" spans="1:257" ht="14.1" customHeight="1" x14ac:dyDescent="0.2">
      <c r="A14" s="223" t="s">
        <v>81</v>
      </c>
      <c r="B14" s="206" t="str">
        <f t="shared" si="2"/>
        <v>A</v>
      </c>
      <c r="C14" s="206" t="s">
        <v>97</v>
      </c>
      <c r="D14" s="107"/>
      <c r="E14" s="107"/>
      <c r="F14" s="107"/>
      <c r="G14" s="107"/>
      <c r="H14" s="107"/>
      <c r="I14" s="107"/>
      <c r="J14" s="107"/>
      <c r="K14" s="107"/>
      <c r="L14" s="107"/>
      <c r="M14" s="107"/>
      <c r="N14" s="107"/>
      <c r="O14" s="107"/>
      <c r="P14" s="107"/>
      <c r="Q14" s="107"/>
      <c r="R14" s="107"/>
      <c r="S14" s="107"/>
      <c r="T14" s="107"/>
      <c r="U14" s="107"/>
      <c r="V14" s="107"/>
      <c r="W14" s="107"/>
      <c r="X14" s="107"/>
      <c r="Y14" s="107"/>
      <c r="Z14" s="107"/>
      <c r="AA14" s="107"/>
      <c r="AB14" s="107"/>
      <c r="AC14" s="107"/>
      <c r="AD14" s="107"/>
      <c r="AE14" s="107"/>
      <c r="AF14" s="107"/>
      <c r="AG14" s="107"/>
      <c r="AH14" s="112"/>
      <c r="AI14" s="116"/>
      <c r="AJ14" s="117"/>
      <c r="AK14" s="118"/>
      <c r="AL14" s="118"/>
      <c r="AM14" s="118"/>
      <c r="AN14" s="118"/>
      <c r="AO14" s="118"/>
      <c r="AP14" s="118"/>
      <c r="AQ14" s="118"/>
      <c r="AR14" s="118"/>
      <c r="AS14" s="118"/>
      <c r="AT14" s="118"/>
      <c r="AU14" s="118"/>
      <c r="AV14" s="118"/>
      <c r="AW14" s="118"/>
      <c r="AX14" s="118"/>
      <c r="AY14" s="118"/>
      <c r="AZ14" s="118"/>
      <c r="BA14" s="118"/>
      <c r="BB14" s="118"/>
      <c r="BC14" s="118"/>
      <c r="BD14" s="118"/>
      <c r="BE14" s="118"/>
      <c r="BF14" s="118"/>
      <c r="BG14" s="118"/>
      <c r="BH14" s="118"/>
      <c r="BI14" s="118"/>
      <c r="BJ14" s="118"/>
      <c r="BK14" s="118"/>
      <c r="BL14" s="118"/>
      <c r="BM14" s="118"/>
      <c r="BN14" s="118"/>
      <c r="BO14" s="118"/>
      <c r="BP14" s="116"/>
      <c r="BQ14" s="117"/>
      <c r="BR14" s="118"/>
      <c r="BS14" s="118"/>
      <c r="BT14" s="118"/>
      <c r="BU14" s="118"/>
      <c r="BV14" s="118"/>
      <c r="BW14" s="118"/>
      <c r="BX14" s="118"/>
      <c r="BY14" s="118"/>
      <c r="BZ14" s="118"/>
      <c r="CA14" s="118"/>
      <c r="CB14" s="118"/>
      <c r="CC14" s="118"/>
      <c r="CD14" s="118"/>
      <c r="CE14" s="118"/>
      <c r="CF14" s="118"/>
      <c r="CG14" s="118"/>
      <c r="CH14" s="118"/>
      <c r="CI14" s="118"/>
      <c r="CJ14" s="118"/>
      <c r="CK14" s="118"/>
      <c r="CL14" s="118"/>
      <c r="CM14" s="118"/>
      <c r="CN14" s="118"/>
      <c r="CO14" s="118"/>
      <c r="CP14" s="118"/>
      <c r="CQ14" s="118"/>
      <c r="CR14" s="118"/>
      <c r="CS14" s="118"/>
      <c r="CT14" s="118"/>
      <c r="CU14" s="118"/>
      <c r="CV14" s="118"/>
      <c r="CW14" s="116"/>
      <c r="CX14" s="117"/>
      <c r="CY14" s="118"/>
      <c r="CZ14" s="118"/>
      <c r="DA14" s="118"/>
      <c r="DB14" s="118"/>
      <c r="DC14" s="118"/>
      <c r="DD14" s="118"/>
      <c r="DE14" s="118"/>
      <c r="DF14" s="118"/>
      <c r="DG14" s="118"/>
      <c r="DH14" s="118"/>
      <c r="DI14" s="118"/>
      <c r="DJ14" s="118"/>
      <c r="DK14" s="118"/>
      <c r="DL14" s="118"/>
      <c r="DM14" s="118"/>
      <c r="DN14" s="118"/>
      <c r="DO14" s="118"/>
      <c r="DP14" s="118"/>
      <c r="DQ14" s="118"/>
      <c r="DR14" s="118"/>
      <c r="DS14" s="118"/>
      <c r="DT14" s="118"/>
      <c r="DU14" s="118"/>
      <c r="DV14" s="118"/>
      <c r="DW14" s="118"/>
      <c r="DX14" s="118"/>
      <c r="DY14" s="118"/>
      <c r="DZ14" s="118"/>
      <c r="EA14" s="118"/>
      <c r="EB14" s="118"/>
      <c r="EC14" s="118"/>
      <c r="ED14" s="116"/>
      <c r="EE14" s="117"/>
      <c r="EF14" s="118"/>
      <c r="EG14" s="118"/>
      <c r="EH14" s="118"/>
      <c r="EI14" s="118"/>
      <c r="EJ14" s="118"/>
      <c r="EK14" s="118"/>
      <c r="EL14" s="118"/>
      <c r="EM14" s="118"/>
      <c r="EN14" s="118"/>
      <c r="EO14" s="118"/>
      <c r="EP14" s="118"/>
      <c r="EQ14" s="118"/>
      <c r="ER14" s="118"/>
      <c r="ES14" s="118"/>
      <c r="ET14" s="118"/>
      <c r="EU14" s="118"/>
      <c r="EV14" s="118"/>
      <c r="EW14" s="118"/>
      <c r="EX14" s="118"/>
      <c r="EY14" s="118"/>
      <c r="EZ14" s="118"/>
      <c r="FA14" s="118"/>
      <c r="FB14" s="118"/>
      <c r="FC14" s="118"/>
      <c r="FD14" s="118"/>
      <c r="FE14" s="118"/>
      <c r="FF14" s="118"/>
      <c r="FG14" s="118"/>
      <c r="FH14" s="118"/>
      <c r="FI14" s="118"/>
      <c r="FJ14" s="118"/>
      <c r="FK14" s="116"/>
      <c r="FL14" s="117"/>
      <c r="FM14" s="118"/>
      <c r="FN14" s="118"/>
      <c r="FO14" s="118"/>
      <c r="FP14" s="118"/>
      <c r="FQ14" s="118"/>
      <c r="FR14" s="118"/>
      <c r="FS14" s="118"/>
      <c r="FT14" s="118"/>
      <c r="FU14" s="118"/>
      <c r="FV14" s="118"/>
      <c r="FW14" s="118"/>
      <c r="FX14" s="118"/>
      <c r="FY14" s="118"/>
      <c r="FZ14" s="118"/>
      <c r="GA14" s="118"/>
      <c r="GB14" s="118"/>
      <c r="GC14" s="118"/>
      <c r="GD14" s="118"/>
      <c r="GE14" s="118"/>
      <c r="GF14" s="118"/>
      <c r="GG14" s="118"/>
      <c r="GH14" s="118"/>
      <c r="GI14" s="118"/>
      <c r="GJ14" s="118"/>
      <c r="GK14" s="118"/>
      <c r="GL14" s="118"/>
      <c r="GM14" s="118"/>
      <c r="GN14" s="118"/>
      <c r="GO14" s="118"/>
      <c r="GP14" s="118"/>
      <c r="GQ14" s="118"/>
      <c r="GR14" s="116"/>
      <c r="GS14" s="117"/>
      <c r="GT14" s="118"/>
      <c r="GU14" s="118"/>
      <c r="GV14" s="118"/>
      <c r="GW14" s="118"/>
      <c r="GX14" s="118"/>
      <c r="GY14" s="118"/>
      <c r="GZ14" s="118"/>
      <c r="HA14" s="118"/>
      <c r="HB14" s="118"/>
      <c r="HC14" s="118"/>
      <c r="HD14" s="118"/>
      <c r="HE14" s="118"/>
      <c r="HF14" s="118"/>
      <c r="HG14" s="118"/>
      <c r="HH14" s="118"/>
      <c r="HI14" s="118"/>
      <c r="HJ14" s="118"/>
      <c r="HK14" s="118"/>
      <c r="HL14" s="118"/>
      <c r="HM14" s="118"/>
      <c r="HN14" s="118"/>
      <c r="HO14" s="118"/>
      <c r="HP14" s="118"/>
      <c r="HQ14" s="118"/>
      <c r="HR14" s="118"/>
      <c r="HS14" s="118"/>
      <c r="HT14" s="118"/>
      <c r="HU14" s="118"/>
      <c r="HV14" s="118"/>
      <c r="HW14" s="118"/>
      <c r="HX14" s="118"/>
      <c r="HY14" s="116"/>
      <c r="HZ14" s="117"/>
      <c r="IA14" s="118"/>
      <c r="IB14" s="118"/>
      <c r="IC14" s="118"/>
      <c r="ID14" s="118"/>
      <c r="IE14" s="118"/>
      <c r="IF14" s="118"/>
      <c r="IG14" s="118"/>
      <c r="IH14" s="118"/>
      <c r="II14" s="118"/>
      <c r="IJ14" s="118"/>
      <c r="IK14" s="118"/>
      <c r="IL14" s="118"/>
      <c r="IM14" s="118"/>
      <c r="IN14" s="118"/>
      <c r="IO14" s="118"/>
      <c r="IP14" s="118"/>
      <c r="IQ14" s="118"/>
      <c r="IR14" s="118"/>
      <c r="IS14" s="118"/>
      <c r="IT14" s="118"/>
      <c r="IU14" s="118"/>
      <c r="IV14" s="118"/>
      <c r="IW14" s="118"/>
    </row>
    <row r="15" spans="1:257" ht="14.1" customHeight="1" x14ac:dyDescent="0.2">
      <c r="A15" s="223" t="s">
        <v>80</v>
      </c>
      <c r="B15" s="206" t="str">
        <f t="shared" si="2"/>
        <v>A</v>
      </c>
      <c r="C15" s="206" t="s">
        <v>97</v>
      </c>
      <c r="D15" s="107"/>
      <c r="E15" s="107"/>
      <c r="F15" s="107"/>
      <c r="G15" s="107"/>
      <c r="H15" s="107"/>
      <c r="I15" s="107"/>
      <c r="J15" s="107"/>
      <c r="K15" s="107"/>
      <c r="L15" s="107"/>
      <c r="M15" s="107"/>
      <c r="N15" s="107"/>
      <c r="O15" s="107"/>
      <c r="P15" s="107"/>
      <c r="Q15" s="107"/>
      <c r="R15" s="107"/>
      <c r="S15" s="107"/>
      <c r="T15" s="107"/>
      <c r="U15" s="107"/>
      <c r="V15" s="107"/>
      <c r="W15" s="107"/>
      <c r="X15" s="107"/>
      <c r="Y15" s="107"/>
      <c r="Z15" s="107"/>
      <c r="AA15" s="107"/>
      <c r="AB15" s="107"/>
      <c r="AC15" s="107"/>
      <c r="AD15" s="107"/>
      <c r="AE15" s="107"/>
      <c r="AF15" s="107"/>
      <c r="AG15" s="107"/>
      <c r="AH15" s="112"/>
      <c r="AI15" s="116"/>
      <c r="AJ15" s="117"/>
      <c r="AK15" s="118"/>
      <c r="AL15" s="118"/>
      <c r="AM15" s="118"/>
      <c r="AN15" s="118"/>
      <c r="AO15" s="118"/>
      <c r="AP15" s="118"/>
      <c r="AQ15" s="118"/>
      <c r="AR15" s="118"/>
      <c r="AS15" s="118"/>
      <c r="AT15" s="118"/>
      <c r="AU15" s="118"/>
      <c r="AV15" s="118"/>
      <c r="AW15" s="118"/>
      <c r="AX15" s="118"/>
      <c r="AY15" s="118"/>
      <c r="AZ15" s="118"/>
      <c r="BA15" s="118"/>
      <c r="BB15" s="118"/>
      <c r="BC15" s="118"/>
      <c r="BD15" s="118"/>
      <c r="BE15" s="118"/>
      <c r="BF15" s="118"/>
      <c r="BG15" s="118"/>
      <c r="BH15" s="118"/>
      <c r="BI15" s="118"/>
      <c r="BJ15" s="118"/>
      <c r="BK15" s="118"/>
      <c r="BL15" s="118"/>
      <c r="BM15" s="118"/>
      <c r="BN15" s="118"/>
      <c r="BO15" s="118"/>
      <c r="BP15" s="116"/>
      <c r="BQ15" s="117"/>
      <c r="BR15" s="118"/>
      <c r="BS15" s="118"/>
      <c r="BT15" s="118"/>
      <c r="BU15" s="118"/>
      <c r="BV15" s="118"/>
      <c r="BW15" s="118"/>
      <c r="BX15" s="118"/>
      <c r="BY15" s="118"/>
      <c r="BZ15" s="118"/>
      <c r="CA15" s="118"/>
      <c r="CB15" s="118"/>
      <c r="CC15" s="118"/>
      <c r="CD15" s="118"/>
      <c r="CE15" s="118"/>
      <c r="CF15" s="118"/>
      <c r="CG15" s="118"/>
      <c r="CH15" s="118"/>
      <c r="CI15" s="118"/>
      <c r="CJ15" s="118"/>
      <c r="CK15" s="118"/>
      <c r="CL15" s="118"/>
      <c r="CM15" s="118"/>
      <c r="CN15" s="118"/>
      <c r="CO15" s="118"/>
      <c r="CP15" s="118"/>
      <c r="CQ15" s="118"/>
      <c r="CR15" s="118"/>
      <c r="CS15" s="118"/>
      <c r="CT15" s="118"/>
      <c r="CU15" s="118"/>
      <c r="CV15" s="118"/>
      <c r="CW15" s="116"/>
      <c r="CX15" s="117"/>
      <c r="CY15" s="118"/>
      <c r="CZ15" s="118"/>
      <c r="DA15" s="118"/>
      <c r="DB15" s="118"/>
      <c r="DC15" s="118"/>
      <c r="DD15" s="118"/>
      <c r="DE15" s="118"/>
      <c r="DF15" s="118"/>
      <c r="DG15" s="118"/>
      <c r="DH15" s="118"/>
      <c r="DI15" s="118"/>
      <c r="DJ15" s="118"/>
      <c r="DK15" s="118"/>
      <c r="DL15" s="118"/>
      <c r="DM15" s="118"/>
      <c r="DN15" s="118"/>
      <c r="DO15" s="118"/>
      <c r="DP15" s="118"/>
      <c r="DQ15" s="118"/>
      <c r="DR15" s="118"/>
      <c r="DS15" s="118"/>
      <c r="DT15" s="118"/>
      <c r="DU15" s="118"/>
      <c r="DV15" s="118"/>
      <c r="DW15" s="118"/>
      <c r="DX15" s="118"/>
      <c r="DY15" s="118"/>
      <c r="DZ15" s="118"/>
      <c r="EA15" s="118"/>
      <c r="EB15" s="118"/>
      <c r="EC15" s="118"/>
      <c r="ED15" s="116"/>
      <c r="EE15" s="117"/>
      <c r="EF15" s="118"/>
      <c r="EG15" s="118"/>
      <c r="EH15" s="118"/>
      <c r="EI15" s="118"/>
      <c r="EJ15" s="118"/>
      <c r="EK15" s="118"/>
      <c r="EL15" s="118"/>
      <c r="EM15" s="118"/>
      <c r="EN15" s="118"/>
      <c r="EO15" s="118"/>
      <c r="EP15" s="118"/>
      <c r="EQ15" s="118"/>
      <c r="ER15" s="118"/>
      <c r="ES15" s="118"/>
      <c r="ET15" s="118"/>
      <c r="EU15" s="118"/>
      <c r="EV15" s="118"/>
      <c r="EW15" s="118"/>
      <c r="EX15" s="118"/>
      <c r="EY15" s="118"/>
      <c r="EZ15" s="118"/>
      <c r="FA15" s="118"/>
      <c r="FB15" s="118"/>
      <c r="FC15" s="118"/>
      <c r="FD15" s="118"/>
      <c r="FE15" s="118"/>
      <c r="FF15" s="118"/>
      <c r="FG15" s="118"/>
      <c r="FH15" s="118"/>
      <c r="FI15" s="118"/>
      <c r="FJ15" s="118"/>
      <c r="FK15" s="116"/>
      <c r="FL15" s="117"/>
      <c r="FM15" s="118"/>
      <c r="FN15" s="118"/>
      <c r="FO15" s="118"/>
      <c r="FP15" s="118"/>
      <c r="FQ15" s="118"/>
      <c r="FR15" s="118"/>
      <c r="FS15" s="118"/>
      <c r="FT15" s="118"/>
      <c r="FU15" s="118"/>
      <c r="FV15" s="118"/>
      <c r="FW15" s="118"/>
      <c r="FX15" s="118"/>
      <c r="FY15" s="118"/>
      <c r="FZ15" s="118"/>
      <c r="GA15" s="118"/>
      <c r="GB15" s="118"/>
      <c r="GC15" s="118"/>
      <c r="GD15" s="118"/>
      <c r="GE15" s="118"/>
      <c r="GF15" s="118"/>
      <c r="GG15" s="118"/>
      <c r="GH15" s="118"/>
      <c r="GI15" s="118"/>
      <c r="GJ15" s="118"/>
      <c r="GK15" s="118"/>
      <c r="GL15" s="118"/>
      <c r="GM15" s="118"/>
      <c r="GN15" s="118"/>
      <c r="GO15" s="118"/>
      <c r="GP15" s="118"/>
      <c r="GQ15" s="118"/>
      <c r="GR15" s="116"/>
      <c r="GS15" s="117"/>
      <c r="GT15" s="118"/>
      <c r="GU15" s="118"/>
      <c r="GV15" s="118"/>
      <c r="GW15" s="118"/>
      <c r="GX15" s="118"/>
      <c r="GY15" s="118"/>
      <c r="GZ15" s="118"/>
      <c r="HA15" s="118"/>
      <c r="HB15" s="118"/>
      <c r="HC15" s="118"/>
      <c r="HD15" s="118"/>
      <c r="HE15" s="118"/>
      <c r="HF15" s="118"/>
      <c r="HG15" s="118"/>
      <c r="HH15" s="118"/>
      <c r="HI15" s="118"/>
      <c r="HJ15" s="118"/>
      <c r="HK15" s="118"/>
      <c r="HL15" s="118"/>
      <c r="HM15" s="118"/>
      <c r="HN15" s="118"/>
      <c r="HO15" s="118"/>
      <c r="HP15" s="118"/>
      <c r="HQ15" s="118"/>
      <c r="HR15" s="118"/>
      <c r="HS15" s="118"/>
      <c r="HT15" s="118"/>
      <c r="HU15" s="118"/>
      <c r="HV15" s="118"/>
      <c r="HW15" s="118"/>
      <c r="HX15" s="118"/>
      <c r="HY15" s="116"/>
      <c r="HZ15" s="117"/>
      <c r="IA15" s="118"/>
      <c r="IB15" s="118"/>
      <c r="IC15" s="118"/>
      <c r="ID15" s="118"/>
      <c r="IE15" s="118"/>
      <c r="IF15" s="118"/>
      <c r="IG15" s="118"/>
      <c r="IH15" s="118"/>
      <c r="II15" s="118"/>
      <c r="IJ15" s="118"/>
      <c r="IK15" s="118"/>
      <c r="IL15" s="118"/>
      <c r="IM15" s="118"/>
      <c r="IN15" s="118"/>
      <c r="IO15" s="118"/>
      <c r="IP15" s="118"/>
      <c r="IQ15" s="118"/>
      <c r="IR15" s="118"/>
      <c r="IS15" s="118"/>
      <c r="IT15" s="118"/>
      <c r="IU15" s="118"/>
      <c r="IV15" s="118"/>
      <c r="IW15" s="118"/>
    </row>
    <row r="16" spans="1:257" ht="14.1" customHeight="1" x14ac:dyDescent="0.2">
      <c r="A16" s="223" t="s">
        <v>79</v>
      </c>
      <c r="B16" s="206" t="str">
        <f t="shared" si="2"/>
        <v>A</v>
      </c>
      <c r="C16" s="206" t="s">
        <v>97</v>
      </c>
      <c r="D16" s="107"/>
      <c r="E16" s="107"/>
      <c r="F16" s="107"/>
      <c r="G16" s="107"/>
      <c r="H16" s="107"/>
      <c r="I16" s="107"/>
      <c r="J16" s="107"/>
      <c r="K16" s="107"/>
      <c r="L16" s="107"/>
      <c r="M16" s="107"/>
      <c r="N16" s="107"/>
      <c r="O16" s="107"/>
      <c r="P16" s="107"/>
      <c r="Q16" s="107"/>
      <c r="R16" s="107"/>
      <c r="S16" s="107"/>
      <c r="T16" s="107"/>
      <c r="U16" s="107"/>
      <c r="V16" s="107"/>
      <c r="W16" s="107"/>
      <c r="X16" s="107"/>
      <c r="Y16" s="107"/>
      <c r="Z16" s="107"/>
      <c r="AA16" s="107"/>
      <c r="AB16" s="107"/>
      <c r="AC16" s="107"/>
      <c r="AD16" s="107"/>
      <c r="AE16" s="107"/>
      <c r="AF16" s="107"/>
      <c r="AG16" s="107"/>
      <c r="AH16" s="112"/>
      <c r="AI16" s="116"/>
      <c r="AJ16" s="117"/>
      <c r="AK16" s="118"/>
      <c r="AL16" s="118"/>
      <c r="AM16" s="118"/>
      <c r="AN16" s="118"/>
      <c r="AO16" s="118"/>
      <c r="AP16" s="118"/>
      <c r="AQ16" s="118"/>
      <c r="AR16" s="118"/>
      <c r="AS16" s="118"/>
      <c r="AT16" s="118"/>
      <c r="AU16" s="118"/>
      <c r="AV16" s="118"/>
      <c r="AW16" s="118"/>
      <c r="AX16" s="118"/>
      <c r="AY16" s="118"/>
      <c r="AZ16" s="118"/>
      <c r="BA16" s="118"/>
      <c r="BB16" s="118"/>
      <c r="BC16" s="118"/>
      <c r="BD16" s="118"/>
      <c r="BE16" s="118"/>
      <c r="BF16" s="118"/>
      <c r="BG16" s="118"/>
      <c r="BH16" s="118"/>
      <c r="BI16" s="118"/>
      <c r="BJ16" s="118"/>
      <c r="BK16" s="118"/>
      <c r="BL16" s="118"/>
      <c r="BM16" s="118"/>
      <c r="BN16" s="118"/>
      <c r="BO16" s="118"/>
      <c r="BP16" s="116"/>
      <c r="BQ16" s="117"/>
      <c r="BR16" s="118"/>
      <c r="BS16" s="118"/>
      <c r="BT16" s="118"/>
      <c r="BU16" s="118"/>
      <c r="BV16" s="118"/>
      <c r="BW16" s="118"/>
      <c r="BX16" s="118"/>
      <c r="BY16" s="118"/>
      <c r="BZ16" s="118"/>
      <c r="CA16" s="118"/>
      <c r="CB16" s="118"/>
      <c r="CC16" s="118"/>
      <c r="CD16" s="118"/>
      <c r="CE16" s="118"/>
      <c r="CF16" s="118"/>
      <c r="CG16" s="118"/>
      <c r="CH16" s="118"/>
      <c r="CI16" s="118"/>
      <c r="CJ16" s="118"/>
      <c r="CK16" s="118"/>
      <c r="CL16" s="118"/>
      <c r="CM16" s="118"/>
      <c r="CN16" s="118"/>
      <c r="CO16" s="118"/>
      <c r="CP16" s="118"/>
      <c r="CQ16" s="118"/>
      <c r="CR16" s="118"/>
      <c r="CS16" s="118"/>
      <c r="CT16" s="118"/>
      <c r="CU16" s="118"/>
      <c r="CV16" s="118"/>
      <c r="CW16" s="116"/>
      <c r="CX16" s="117"/>
      <c r="CY16" s="118"/>
      <c r="CZ16" s="118"/>
      <c r="DA16" s="118"/>
      <c r="DB16" s="118"/>
      <c r="DC16" s="118"/>
      <c r="DD16" s="118"/>
      <c r="DE16" s="118"/>
      <c r="DF16" s="118"/>
      <c r="DG16" s="118"/>
      <c r="DH16" s="118"/>
      <c r="DI16" s="118"/>
      <c r="DJ16" s="118"/>
      <c r="DK16" s="118"/>
      <c r="DL16" s="118"/>
      <c r="DM16" s="118"/>
      <c r="DN16" s="118"/>
      <c r="DO16" s="118"/>
      <c r="DP16" s="118"/>
      <c r="DQ16" s="118"/>
      <c r="DR16" s="118"/>
      <c r="DS16" s="118"/>
      <c r="DT16" s="118"/>
      <c r="DU16" s="118"/>
      <c r="DV16" s="118"/>
      <c r="DW16" s="118"/>
      <c r="DX16" s="118"/>
      <c r="DY16" s="118"/>
      <c r="DZ16" s="118"/>
      <c r="EA16" s="118"/>
      <c r="EB16" s="118"/>
      <c r="EC16" s="118"/>
      <c r="ED16" s="116"/>
      <c r="EE16" s="117"/>
      <c r="EF16" s="118"/>
      <c r="EG16" s="118"/>
      <c r="EH16" s="118"/>
      <c r="EI16" s="118"/>
      <c r="EJ16" s="118"/>
      <c r="EK16" s="118"/>
      <c r="EL16" s="118"/>
      <c r="EM16" s="118"/>
      <c r="EN16" s="118"/>
      <c r="EO16" s="118"/>
      <c r="EP16" s="118"/>
      <c r="EQ16" s="118"/>
      <c r="ER16" s="118"/>
      <c r="ES16" s="118"/>
      <c r="ET16" s="118"/>
      <c r="EU16" s="118"/>
      <c r="EV16" s="118"/>
      <c r="EW16" s="118"/>
      <c r="EX16" s="118"/>
      <c r="EY16" s="118"/>
      <c r="EZ16" s="118"/>
      <c r="FA16" s="118"/>
      <c r="FB16" s="118"/>
      <c r="FC16" s="118"/>
      <c r="FD16" s="118"/>
      <c r="FE16" s="118"/>
      <c r="FF16" s="118"/>
      <c r="FG16" s="118"/>
      <c r="FH16" s="118"/>
      <c r="FI16" s="118"/>
      <c r="FJ16" s="118"/>
      <c r="FK16" s="116"/>
      <c r="FL16" s="117"/>
      <c r="FM16" s="118"/>
      <c r="FN16" s="118"/>
      <c r="FO16" s="118"/>
      <c r="FP16" s="118"/>
      <c r="FQ16" s="118"/>
      <c r="FR16" s="118"/>
      <c r="FS16" s="118"/>
      <c r="FT16" s="118"/>
      <c r="FU16" s="118"/>
      <c r="FV16" s="118"/>
      <c r="FW16" s="118"/>
      <c r="FX16" s="118"/>
      <c r="FY16" s="118"/>
      <c r="FZ16" s="118"/>
      <c r="GA16" s="118"/>
      <c r="GB16" s="118"/>
      <c r="GC16" s="118"/>
      <c r="GD16" s="118"/>
      <c r="GE16" s="118"/>
      <c r="GF16" s="118"/>
      <c r="GG16" s="118"/>
      <c r="GH16" s="118"/>
      <c r="GI16" s="118"/>
      <c r="GJ16" s="118"/>
      <c r="GK16" s="118"/>
      <c r="GL16" s="118"/>
      <c r="GM16" s="118"/>
      <c r="GN16" s="118"/>
      <c r="GO16" s="118"/>
      <c r="GP16" s="118"/>
      <c r="GQ16" s="118"/>
      <c r="GR16" s="116"/>
      <c r="GS16" s="117"/>
      <c r="GT16" s="118"/>
      <c r="GU16" s="118"/>
      <c r="GV16" s="118"/>
      <c r="GW16" s="118"/>
      <c r="GX16" s="118"/>
      <c r="GY16" s="118"/>
      <c r="GZ16" s="118"/>
      <c r="HA16" s="118"/>
      <c r="HB16" s="118"/>
      <c r="HC16" s="118"/>
      <c r="HD16" s="118"/>
      <c r="HE16" s="118"/>
      <c r="HF16" s="118"/>
      <c r="HG16" s="118"/>
      <c r="HH16" s="118"/>
      <c r="HI16" s="118"/>
      <c r="HJ16" s="118"/>
      <c r="HK16" s="118"/>
      <c r="HL16" s="118"/>
      <c r="HM16" s="118"/>
      <c r="HN16" s="118"/>
      <c r="HO16" s="118"/>
      <c r="HP16" s="118"/>
      <c r="HQ16" s="118"/>
      <c r="HR16" s="118"/>
      <c r="HS16" s="118"/>
      <c r="HT16" s="118"/>
      <c r="HU16" s="118"/>
      <c r="HV16" s="118"/>
      <c r="HW16" s="118"/>
      <c r="HX16" s="118"/>
      <c r="HY16" s="116"/>
      <c r="HZ16" s="117"/>
      <c r="IA16" s="118"/>
      <c r="IB16" s="118"/>
      <c r="IC16" s="118"/>
      <c r="ID16" s="118"/>
      <c r="IE16" s="118"/>
      <c r="IF16" s="118"/>
      <c r="IG16" s="118"/>
      <c r="IH16" s="118"/>
      <c r="II16" s="118"/>
      <c r="IJ16" s="118"/>
      <c r="IK16" s="118"/>
      <c r="IL16" s="118"/>
      <c r="IM16" s="118"/>
      <c r="IN16" s="118"/>
      <c r="IO16" s="118"/>
      <c r="IP16" s="118"/>
      <c r="IQ16" s="118"/>
      <c r="IR16" s="118"/>
      <c r="IS16" s="118"/>
      <c r="IT16" s="118"/>
      <c r="IU16" s="118"/>
      <c r="IV16" s="118"/>
      <c r="IW16" s="118"/>
    </row>
    <row r="17" spans="1:257" ht="14.1" customHeight="1" x14ac:dyDescent="0.2">
      <c r="A17" s="223" t="s">
        <v>78</v>
      </c>
      <c r="B17" s="206" t="str">
        <f t="shared" si="2"/>
        <v>A</v>
      </c>
      <c r="C17" s="206" t="s">
        <v>97</v>
      </c>
      <c r="D17" s="107"/>
      <c r="E17" s="107"/>
      <c r="F17" s="107"/>
      <c r="G17" s="107"/>
      <c r="H17" s="107"/>
      <c r="I17" s="107"/>
      <c r="J17" s="107"/>
      <c r="K17" s="107"/>
      <c r="L17" s="107"/>
      <c r="M17" s="107"/>
      <c r="N17" s="107"/>
      <c r="O17" s="107"/>
      <c r="P17" s="107"/>
      <c r="Q17" s="107"/>
      <c r="R17" s="107"/>
      <c r="S17" s="107"/>
      <c r="T17" s="107"/>
      <c r="U17" s="107"/>
      <c r="V17" s="107"/>
      <c r="W17" s="107"/>
      <c r="X17" s="107"/>
      <c r="Y17" s="107"/>
      <c r="Z17" s="107"/>
      <c r="AA17" s="107"/>
      <c r="AB17" s="107"/>
      <c r="AC17" s="107"/>
      <c r="AD17" s="107"/>
      <c r="AE17" s="107"/>
      <c r="AF17" s="107"/>
      <c r="AG17" s="107"/>
      <c r="AH17" s="112"/>
      <c r="AI17" s="116"/>
      <c r="AJ17" s="117"/>
      <c r="AK17" s="118"/>
      <c r="AL17" s="118"/>
      <c r="AM17" s="118"/>
      <c r="AN17" s="118"/>
      <c r="AO17" s="118"/>
      <c r="AP17" s="118"/>
      <c r="AQ17" s="118"/>
      <c r="AR17" s="118"/>
      <c r="AS17" s="118"/>
      <c r="AT17" s="118"/>
      <c r="AU17" s="118"/>
      <c r="AV17" s="118"/>
      <c r="AW17" s="118"/>
      <c r="AX17" s="118"/>
      <c r="AY17" s="118"/>
      <c r="AZ17" s="118"/>
      <c r="BA17" s="118"/>
      <c r="BB17" s="118"/>
      <c r="BC17" s="118"/>
      <c r="BD17" s="118"/>
      <c r="BE17" s="118"/>
      <c r="BF17" s="118"/>
      <c r="BG17" s="118"/>
      <c r="BH17" s="118"/>
      <c r="BI17" s="118"/>
      <c r="BJ17" s="118"/>
      <c r="BK17" s="118"/>
      <c r="BL17" s="118"/>
      <c r="BM17" s="118"/>
      <c r="BN17" s="118"/>
      <c r="BO17" s="118"/>
      <c r="BP17" s="116"/>
      <c r="BQ17" s="117"/>
      <c r="BR17" s="118"/>
      <c r="BS17" s="118"/>
      <c r="BT17" s="118"/>
      <c r="BU17" s="118"/>
      <c r="BV17" s="118"/>
      <c r="BW17" s="118"/>
      <c r="BX17" s="118"/>
      <c r="BY17" s="118"/>
      <c r="BZ17" s="118"/>
      <c r="CA17" s="118"/>
      <c r="CB17" s="118"/>
      <c r="CC17" s="118"/>
      <c r="CD17" s="118"/>
      <c r="CE17" s="118"/>
      <c r="CF17" s="118"/>
      <c r="CG17" s="118"/>
      <c r="CH17" s="118"/>
      <c r="CI17" s="118"/>
      <c r="CJ17" s="118"/>
      <c r="CK17" s="118"/>
      <c r="CL17" s="118"/>
      <c r="CM17" s="118"/>
      <c r="CN17" s="118"/>
      <c r="CO17" s="118"/>
      <c r="CP17" s="118"/>
      <c r="CQ17" s="118"/>
      <c r="CR17" s="118"/>
      <c r="CS17" s="118"/>
      <c r="CT17" s="118"/>
      <c r="CU17" s="118"/>
      <c r="CV17" s="118"/>
      <c r="CW17" s="116"/>
      <c r="CX17" s="117"/>
      <c r="CY17" s="118"/>
      <c r="CZ17" s="118"/>
      <c r="DA17" s="118"/>
      <c r="DB17" s="118"/>
      <c r="DC17" s="118"/>
      <c r="DD17" s="118"/>
      <c r="DE17" s="118"/>
      <c r="DF17" s="118"/>
      <c r="DG17" s="118"/>
      <c r="DH17" s="118"/>
      <c r="DI17" s="118"/>
      <c r="DJ17" s="118"/>
      <c r="DK17" s="118"/>
      <c r="DL17" s="118"/>
      <c r="DM17" s="118"/>
      <c r="DN17" s="118"/>
      <c r="DO17" s="118"/>
      <c r="DP17" s="118"/>
      <c r="DQ17" s="118"/>
      <c r="DR17" s="118"/>
      <c r="DS17" s="118"/>
      <c r="DT17" s="118"/>
      <c r="DU17" s="118"/>
      <c r="DV17" s="118"/>
      <c r="DW17" s="118"/>
      <c r="DX17" s="118"/>
      <c r="DY17" s="118"/>
      <c r="DZ17" s="118"/>
      <c r="EA17" s="118"/>
      <c r="EB17" s="118"/>
      <c r="EC17" s="118"/>
      <c r="ED17" s="116"/>
      <c r="EE17" s="117"/>
      <c r="EF17" s="118"/>
      <c r="EG17" s="118"/>
      <c r="EH17" s="118"/>
      <c r="EI17" s="118"/>
      <c r="EJ17" s="118"/>
      <c r="EK17" s="118"/>
      <c r="EL17" s="118"/>
      <c r="EM17" s="118"/>
      <c r="EN17" s="118"/>
      <c r="EO17" s="118"/>
      <c r="EP17" s="118"/>
      <c r="EQ17" s="118"/>
      <c r="ER17" s="118"/>
      <c r="ES17" s="118"/>
      <c r="ET17" s="118"/>
      <c r="EU17" s="118"/>
      <c r="EV17" s="118"/>
      <c r="EW17" s="118"/>
      <c r="EX17" s="118"/>
      <c r="EY17" s="118"/>
      <c r="EZ17" s="118"/>
      <c r="FA17" s="118"/>
      <c r="FB17" s="118"/>
      <c r="FC17" s="118"/>
      <c r="FD17" s="118"/>
      <c r="FE17" s="118"/>
      <c r="FF17" s="118"/>
      <c r="FG17" s="118"/>
      <c r="FH17" s="118"/>
      <c r="FI17" s="118"/>
      <c r="FJ17" s="118"/>
      <c r="FK17" s="116"/>
      <c r="FL17" s="117"/>
      <c r="FM17" s="118"/>
      <c r="FN17" s="118"/>
      <c r="FO17" s="118"/>
      <c r="FP17" s="118"/>
      <c r="FQ17" s="118"/>
      <c r="FR17" s="118"/>
      <c r="FS17" s="118"/>
      <c r="FT17" s="118"/>
      <c r="FU17" s="118"/>
      <c r="FV17" s="118"/>
      <c r="FW17" s="118"/>
      <c r="FX17" s="118"/>
      <c r="FY17" s="118"/>
      <c r="FZ17" s="118"/>
      <c r="GA17" s="118"/>
      <c r="GB17" s="118"/>
      <c r="GC17" s="118"/>
      <c r="GD17" s="118"/>
      <c r="GE17" s="118"/>
      <c r="GF17" s="118"/>
      <c r="GG17" s="118"/>
      <c r="GH17" s="118"/>
      <c r="GI17" s="118"/>
      <c r="GJ17" s="118"/>
      <c r="GK17" s="118"/>
      <c r="GL17" s="118"/>
      <c r="GM17" s="118"/>
      <c r="GN17" s="118"/>
      <c r="GO17" s="118"/>
      <c r="GP17" s="118"/>
      <c r="GQ17" s="118"/>
      <c r="GR17" s="116"/>
      <c r="GS17" s="117"/>
      <c r="GT17" s="118"/>
      <c r="GU17" s="118"/>
      <c r="GV17" s="118"/>
      <c r="GW17" s="118"/>
      <c r="GX17" s="118"/>
      <c r="GY17" s="118"/>
      <c r="GZ17" s="118"/>
      <c r="HA17" s="118"/>
      <c r="HB17" s="118"/>
      <c r="HC17" s="118"/>
      <c r="HD17" s="118"/>
      <c r="HE17" s="118"/>
      <c r="HF17" s="118"/>
      <c r="HG17" s="118"/>
      <c r="HH17" s="118"/>
      <c r="HI17" s="118"/>
      <c r="HJ17" s="118"/>
      <c r="HK17" s="118"/>
      <c r="HL17" s="118"/>
      <c r="HM17" s="118"/>
      <c r="HN17" s="118"/>
      <c r="HO17" s="118"/>
      <c r="HP17" s="118"/>
      <c r="HQ17" s="118"/>
      <c r="HR17" s="118"/>
      <c r="HS17" s="118"/>
      <c r="HT17" s="118"/>
      <c r="HU17" s="118"/>
      <c r="HV17" s="118"/>
      <c r="HW17" s="118"/>
      <c r="HX17" s="118"/>
      <c r="HY17" s="116"/>
      <c r="HZ17" s="117"/>
      <c r="IA17" s="118"/>
      <c r="IB17" s="118"/>
      <c r="IC17" s="118"/>
      <c r="ID17" s="118"/>
      <c r="IE17" s="118"/>
      <c r="IF17" s="118"/>
      <c r="IG17" s="118"/>
      <c r="IH17" s="118"/>
      <c r="II17" s="118"/>
      <c r="IJ17" s="118"/>
      <c r="IK17" s="118"/>
      <c r="IL17" s="118"/>
      <c r="IM17" s="118"/>
      <c r="IN17" s="118"/>
      <c r="IO17" s="118"/>
      <c r="IP17" s="118"/>
      <c r="IQ17" s="118"/>
      <c r="IR17" s="118"/>
      <c r="IS17" s="118"/>
      <c r="IT17" s="118"/>
      <c r="IU17" s="118"/>
      <c r="IV17" s="118"/>
      <c r="IW17" s="118"/>
    </row>
    <row r="18" spans="1:257" ht="14.1" customHeight="1" x14ac:dyDescent="0.2">
      <c r="A18" s="223" t="s">
        <v>77</v>
      </c>
      <c r="B18" s="206" t="str">
        <f t="shared" si="2"/>
        <v>A</v>
      </c>
      <c r="C18" s="206" t="s">
        <v>97</v>
      </c>
      <c r="D18" s="107"/>
      <c r="E18" s="107"/>
      <c r="F18" s="107"/>
      <c r="G18" s="107"/>
      <c r="H18" s="107"/>
      <c r="I18" s="107"/>
      <c r="J18" s="107"/>
      <c r="K18" s="107"/>
      <c r="L18" s="107"/>
      <c r="M18" s="107"/>
      <c r="N18" s="107"/>
      <c r="O18" s="107"/>
      <c r="P18" s="107"/>
      <c r="Q18" s="107"/>
      <c r="R18" s="107"/>
      <c r="S18" s="107"/>
      <c r="T18" s="107"/>
      <c r="U18" s="107"/>
      <c r="V18" s="107"/>
      <c r="W18" s="107"/>
      <c r="X18" s="107"/>
      <c r="Y18" s="107"/>
      <c r="Z18" s="107"/>
      <c r="AA18" s="107"/>
      <c r="AB18" s="107"/>
      <c r="AC18" s="107"/>
      <c r="AD18" s="107"/>
      <c r="AE18" s="107"/>
      <c r="AF18" s="107"/>
      <c r="AG18" s="107"/>
      <c r="AH18" s="112"/>
      <c r="AI18" s="116"/>
      <c r="AJ18" s="117"/>
      <c r="AK18" s="118"/>
      <c r="AL18" s="118"/>
      <c r="AM18" s="118"/>
      <c r="AN18" s="118"/>
      <c r="AO18" s="118"/>
      <c r="AP18" s="118"/>
      <c r="AQ18" s="118"/>
      <c r="AR18" s="118"/>
      <c r="AS18" s="118"/>
      <c r="AT18" s="118"/>
      <c r="AU18" s="118"/>
      <c r="AV18" s="118"/>
      <c r="AW18" s="118"/>
      <c r="AX18" s="118"/>
      <c r="AY18" s="118"/>
      <c r="AZ18" s="118"/>
      <c r="BA18" s="118"/>
      <c r="BB18" s="118"/>
      <c r="BC18" s="118"/>
      <c r="BD18" s="118"/>
      <c r="BE18" s="118"/>
      <c r="BF18" s="118"/>
      <c r="BG18" s="118"/>
      <c r="BH18" s="118"/>
      <c r="BI18" s="118"/>
      <c r="BJ18" s="118"/>
      <c r="BK18" s="118"/>
      <c r="BL18" s="118"/>
      <c r="BM18" s="118"/>
      <c r="BN18" s="118"/>
      <c r="BO18" s="118"/>
      <c r="BP18" s="116"/>
      <c r="BQ18" s="117"/>
      <c r="BR18" s="118"/>
      <c r="BS18" s="118"/>
      <c r="BT18" s="118"/>
      <c r="BU18" s="118"/>
      <c r="BV18" s="118"/>
      <c r="BW18" s="118"/>
      <c r="BX18" s="118"/>
      <c r="BY18" s="118"/>
      <c r="BZ18" s="118"/>
      <c r="CA18" s="118"/>
      <c r="CB18" s="118"/>
      <c r="CC18" s="118"/>
      <c r="CD18" s="118"/>
      <c r="CE18" s="118"/>
      <c r="CF18" s="118"/>
      <c r="CG18" s="118"/>
      <c r="CH18" s="118"/>
      <c r="CI18" s="118"/>
      <c r="CJ18" s="118"/>
      <c r="CK18" s="118"/>
      <c r="CL18" s="118"/>
      <c r="CM18" s="118"/>
      <c r="CN18" s="118"/>
      <c r="CO18" s="118"/>
      <c r="CP18" s="118"/>
      <c r="CQ18" s="118"/>
      <c r="CR18" s="118"/>
      <c r="CS18" s="118"/>
      <c r="CT18" s="118"/>
      <c r="CU18" s="118"/>
      <c r="CV18" s="118"/>
      <c r="CW18" s="116"/>
      <c r="CX18" s="117"/>
      <c r="CY18" s="118"/>
      <c r="CZ18" s="118"/>
      <c r="DA18" s="118"/>
      <c r="DB18" s="118"/>
      <c r="DC18" s="118"/>
      <c r="DD18" s="118"/>
      <c r="DE18" s="118"/>
      <c r="DF18" s="118"/>
      <c r="DG18" s="118"/>
      <c r="DH18" s="118"/>
      <c r="DI18" s="118"/>
      <c r="DJ18" s="118"/>
      <c r="DK18" s="118"/>
      <c r="DL18" s="118"/>
      <c r="DM18" s="118"/>
      <c r="DN18" s="118"/>
      <c r="DO18" s="118"/>
      <c r="DP18" s="118"/>
      <c r="DQ18" s="118"/>
      <c r="DR18" s="118"/>
      <c r="DS18" s="118"/>
      <c r="DT18" s="118"/>
      <c r="DU18" s="118"/>
      <c r="DV18" s="118"/>
      <c r="DW18" s="118"/>
      <c r="DX18" s="118"/>
      <c r="DY18" s="118"/>
      <c r="DZ18" s="118"/>
      <c r="EA18" s="118"/>
      <c r="EB18" s="118"/>
      <c r="EC18" s="118"/>
      <c r="ED18" s="116"/>
      <c r="EE18" s="117"/>
      <c r="EF18" s="118"/>
      <c r="EG18" s="118"/>
      <c r="EH18" s="118"/>
      <c r="EI18" s="118"/>
      <c r="EJ18" s="118"/>
      <c r="EK18" s="118"/>
      <c r="EL18" s="118"/>
      <c r="EM18" s="118"/>
      <c r="EN18" s="118"/>
      <c r="EO18" s="118"/>
      <c r="EP18" s="118"/>
      <c r="EQ18" s="118"/>
      <c r="ER18" s="118"/>
      <c r="ES18" s="118"/>
      <c r="ET18" s="118"/>
      <c r="EU18" s="118"/>
      <c r="EV18" s="118"/>
      <c r="EW18" s="118"/>
      <c r="EX18" s="118"/>
      <c r="EY18" s="118"/>
      <c r="EZ18" s="118"/>
      <c r="FA18" s="118"/>
      <c r="FB18" s="118"/>
      <c r="FC18" s="118"/>
      <c r="FD18" s="118"/>
      <c r="FE18" s="118"/>
      <c r="FF18" s="118"/>
      <c r="FG18" s="118"/>
      <c r="FH18" s="118"/>
      <c r="FI18" s="118"/>
      <c r="FJ18" s="118"/>
      <c r="FK18" s="116"/>
      <c r="FL18" s="117"/>
      <c r="FM18" s="118"/>
      <c r="FN18" s="118"/>
      <c r="FO18" s="118"/>
      <c r="FP18" s="118"/>
      <c r="FQ18" s="118"/>
      <c r="FR18" s="118"/>
      <c r="FS18" s="118"/>
      <c r="FT18" s="118"/>
      <c r="FU18" s="118"/>
      <c r="FV18" s="118"/>
      <c r="FW18" s="118"/>
      <c r="FX18" s="118"/>
      <c r="FY18" s="118"/>
      <c r="FZ18" s="118"/>
      <c r="GA18" s="118"/>
      <c r="GB18" s="118"/>
      <c r="GC18" s="118"/>
      <c r="GD18" s="118"/>
      <c r="GE18" s="118"/>
      <c r="GF18" s="118"/>
      <c r="GG18" s="118"/>
      <c r="GH18" s="118"/>
      <c r="GI18" s="118"/>
      <c r="GJ18" s="118"/>
      <c r="GK18" s="118"/>
      <c r="GL18" s="118"/>
      <c r="GM18" s="118"/>
      <c r="GN18" s="118"/>
      <c r="GO18" s="118"/>
      <c r="GP18" s="118"/>
      <c r="GQ18" s="118"/>
      <c r="GR18" s="116"/>
      <c r="GS18" s="117"/>
      <c r="GT18" s="118"/>
      <c r="GU18" s="118"/>
      <c r="GV18" s="118"/>
      <c r="GW18" s="118"/>
      <c r="GX18" s="118"/>
      <c r="GY18" s="118"/>
      <c r="GZ18" s="118"/>
      <c r="HA18" s="118"/>
      <c r="HB18" s="118"/>
      <c r="HC18" s="118"/>
      <c r="HD18" s="118"/>
      <c r="HE18" s="118"/>
      <c r="HF18" s="118"/>
      <c r="HG18" s="118"/>
      <c r="HH18" s="118"/>
      <c r="HI18" s="118"/>
      <c r="HJ18" s="118"/>
      <c r="HK18" s="118"/>
      <c r="HL18" s="118"/>
      <c r="HM18" s="118"/>
      <c r="HN18" s="118"/>
      <c r="HO18" s="118"/>
      <c r="HP18" s="118"/>
      <c r="HQ18" s="118"/>
      <c r="HR18" s="118"/>
      <c r="HS18" s="118"/>
      <c r="HT18" s="118"/>
      <c r="HU18" s="118"/>
      <c r="HV18" s="118"/>
      <c r="HW18" s="118"/>
      <c r="HX18" s="118"/>
      <c r="HY18" s="116"/>
      <c r="HZ18" s="117"/>
      <c r="IA18" s="118"/>
      <c r="IB18" s="118"/>
      <c r="IC18" s="118"/>
      <c r="ID18" s="118"/>
      <c r="IE18" s="118"/>
      <c r="IF18" s="118"/>
      <c r="IG18" s="118"/>
      <c r="IH18" s="118"/>
      <c r="II18" s="118"/>
      <c r="IJ18" s="118"/>
      <c r="IK18" s="118"/>
      <c r="IL18" s="118"/>
      <c r="IM18" s="118"/>
      <c r="IN18" s="118"/>
      <c r="IO18" s="118"/>
      <c r="IP18" s="118"/>
      <c r="IQ18" s="118"/>
      <c r="IR18" s="118"/>
      <c r="IS18" s="118"/>
      <c r="IT18" s="118"/>
      <c r="IU18" s="118"/>
      <c r="IV18" s="118"/>
      <c r="IW18" s="118"/>
    </row>
    <row r="19" spans="1:257" ht="14.1" customHeight="1" x14ac:dyDescent="0.2">
      <c r="A19" s="223" t="s">
        <v>76</v>
      </c>
      <c r="B19" s="206" t="str">
        <f t="shared" si="2"/>
        <v>A</v>
      </c>
      <c r="C19" s="206" t="s">
        <v>94</v>
      </c>
      <c r="D19" s="107"/>
      <c r="E19" s="107"/>
      <c r="F19" s="107"/>
      <c r="G19" s="107"/>
      <c r="H19" s="107"/>
      <c r="I19" s="107"/>
      <c r="J19" s="107"/>
      <c r="K19" s="107"/>
      <c r="L19" s="107"/>
      <c r="M19" s="107"/>
      <c r="N19" s="107"/>
      <c r="O19" s="107"/>
      <c r="P19" s="107"/>
      <c r="Q19" s="107"/>
      <c r="R19" s="107"/>
      <c r="S19" s="107"/>
      <c r="T19" s="107"/>
      <c r="U19" s="107"/>
      <c r="V19" s="107"/>
      <c r="W19" s="107"/>
      <c r="X19" s="107"/>
      <c r="Y19" s="107"/>
      <c r="Z19" s="107"/>
      <c r="AA19" s="107"/>
      <c r="AB19" s="107"/>
      <c r="AC19" s="107"/>
      <c r="AD19" s="107"/>
      <c r="AE19" s="107"/>
      <c r="AF19" s="107"/>
      <c r="AG19" s="107"/>
      <c r="AH19" s="112"/>
      <c r="AI19" s="116"/>
      <c r="AJ19" s="117"/>
      <c r="AK19" s="118"/>
      <c r="AL19" s="118"/>
      <c r="AM19" s="118"/>
      <c r="AN19" s="118"/>
      <c r="AO19" s="118"/>
      <c r="AP19" s="118"/>
      <c r="AQ19" s="118"/>
      <c r="AR19" s="118"/>
      <c r="AS19" s="118"/>
      <c r="AT19" s="118"/>
      <c r="AU19" s="118"/>
      <c r="AV19" s="118"/>
      <c r="AW19" s="118"/>
      <c r="AX19" s="118"/>
      <c r="AY19" s="118"/>
      <c r="AZ19" s="118"/>
      <c r="BA19" s="118"/>
      <c r="BB19" s="118"/>
      <c r="BC19" s="118"/>
      <c r="BD19" s="118"/>
      <c r="BE19" s="118"/>
      <c r="BF19" s="118"/>
      <c r="BG19" s="118"/>
      <c r="BH19" s="118"/>
      <c r="BI19" s="118"/>
      <c r="BJ19" s="118"/>
      <c r="BK19" s="118"/>
      <c r="BL19" s="118"/>
      <c r="BM19" s="118"/>
      <c r="BN19" s="118"/>
      <c r="BO19" s="118"/>
      <c r="BP19" s="116"/>
      <c r="BQ19" s="117"/>
      <c r="BR19" s="118"/>
      <c r="BS19" s="118"/>
      <c r="BT19" s="118"/>
      <c r="BU19" s="118"/>
      <c r="BV19" s="118"/>
      <c r="BW19" s="118"/>
      <c r="BX19" s="118"/>
      <c r="BY19" s="118"/>
      <c r="BZ19" s="118"/>
      <c r="CA19" s="118"/>
      <c r="CB19" s="118"/>
      <c r="CC19" s="118"/>
      <c r="CD19" s="118"/>
      <c r="CE19" s="118"/>
      <c r="CF19" s="118"/>
      <c r="CG19" s="118"/>
      <c r="CH19" s="118"/>
      <c r="CI19" s="118"/>
      <c r="CJ19" s="118"/>
      <c r="CK19" s="118"/>
      <c r="CL19" s="118"/>
      <c r="CM19" s="118"/>
      <c r="CN19" s="118"/>
      <c r="CO19" s="118"/>
      <c r="CP19" s="118"/>
      <c r="CQ19" s="118"/>
      <c r="CR19" s="118"/>
      <c r="CS19" s="118"/>
      <c r="CT19" s="118"/>
      <c r="CU19" s="118"/>
      <c r="CV19" s="118"/>
      <c r="CW19" s="116"/>
      <c r="CX19" s="117"/>
      <c r="CY19" s="118"/>
      <c r="CZ19" s="118"/>
      <c r="DA19" s="118"/>
      <c r="DB19" s="118"/>
      <c r="DC19" s="118"/>
      <c r="DD19" s="118"/>
      <c r="DE19" s="118"/>
      <c r="DF19" s="118"/>
      <c r="DG19" s="118"/>
      <c r="DH19" s="118"/>
      <c r="DI19" s="118"/>
      <c r="DJ19" s="118"/>
      <c r="DK19" s="118"/>
      <c r="DL19" s="118"/>
      <c r="DM19" s="118"/>
      <c r="DN19" s="118"/>
      <c r="DO19" s="118"/>
      <c r="DP19" s="118"/>
      <c r="DQ19" s="118"/>
      <c r="DR19" s="118"/>
      <c r="DS19" s="118"/>
      <c r="DT19" s="118"/>
      <c r="DU19" s="118"/>
      <c r="DV19" s="118"/>
      <c r="DW19" s="118"/>
      <c r="DX19" s="118"/>
      <c r="DY19" s="118"/>
      <c r="DZ19" s="118"/>
      <c r="EA19" s="118"/>
      <c r="EB19" s="118"/>
      <c r="EC19" s="118"/>
      <c r="ED19" s="116"/>
      <c r="EE19" s="117"/>
      <c r="EF19" s="118"/>
      <c r="EG19" s="118"/>
      <c r="EH19" s="118"/>
      <c r="EI19" s="118"/>
      <c r="EJ19" s="118"/>
      <c r="EK19" s="118"/>
      <c r="EL19" s="118"/>
      <c r="EM19" s="118"/>
      <c r="EN19" s="118"/>
      <c r="EO19" s="118"/>
      <c r="EP19" s="118"/>
      <c r="EQ19" s="118"/>
      <c r="ER19" s="118"/>
      <c r="ES19" s="118"/>
      <c r="ET19" s="118"/>
      <c r="EU19" s="118"/>
      <c r="EV19" s="118"/>
      <c r="EW19" s="118"/>
      <c r="EX19" s="118"/>
      <c r="EY19" s="118"/>
      <c r="EZ19" s="118"/>
      <c r="FA19" s="118"/>
      <c r="FB19" s="118"/>
      <c r="FC19" s="118"/>
      <c r="FD19" s="118"/>
      <c r="FE19" s="118"/>
      <c r="FF19" s="118"/>
      <c r="FG19" s="118"/>
      <c r="FH19" s="118"/>
      <c r="FI19" s="118"/>
      <c r="FJ19" s="118"/>
      <c r="FK19" s="116"/>
      <c r="FL19" s="117"/>
      <c r="FM19" s="118"/>
      <c r="FN19" s="118"/>
      <c r="FO19" s="118"/>
      <c r="FP19" s="118"/>
      <c r="FQ19" s="118"/>
      <c r="FR19" s="118"/>
      <c r="FS19" s="118"/>
      <c r="FT19" s="118"/>
      <c r="FU19" s="118"/>
      <c r="FV19" s="118"/>
      <c r="FW19" s="118"/>
      <c r="FX19" s="118"/>
      <c r="FY19" s="118"/>
      <c r="FZ19" s="118"/>
      <c r="GA19" s="118"/>
      <c r="GB19" s="118"/>
      <c r="GC19" s="118"/>
      <c r="GD19" s="118"/>
      <c r="GE19" s="118"/>
      <c r="GF19" s="118"/>
      <c r="GG19" s="118"/>
      <c r="GH19" s="118"/>
      <c r="GI19" s="118"/>
      <c r="GJ19" s="118"/>
      <c r="GK19" s="118"/>
      <c r="GL19" s="118"/>
      <c r="GM19" s="118"/>
      <c r="GN19" s="118"/>
      <c r="GO19" s="118"/>
      <c r="GP19" s="118"/>
      <c r="GQ19" s="118"/>
      <c r="GR19" s="116"/>
      <c r="GS19" s="117"/>
      <c r="GT19" s="118"/>
      <c r="GU19" s="118"/>
      <c r="GV19" s="118"/>
      <c r="GW19" s="118"/>
      <c r="GX19" s="118"/>
      <c r="GY19" s="118"/>
      <c r="GZ19" s="118"/>
      <c r="HA19" s="118"/>
      <c r="HB19" s="118"/>
      <c r="HC19" s="118"/>
      <c r="HD19" s="118"/>
      <c r="HE19" s="118"/>
      <c r="HF19" s="118"/>
      <c r="HG19" s="118"/>
      <c r="HH19" s="118"/>
      <c r="HI19" s="118"/>
      <c r="HJ19" s="118"/>
      <c r="HK19" s="118"/>
      <c r="HL19" s="118"/>
      <c r="HM19" s="118"/>
      <c r="HN19" s="118"/>
      <c r="HO19" s="118"/>
      <c r="HP19" s="118"/>
      <c r="HQ19" s="118"/>
      <c r="HR19" s="118"/>
      <c r="HS19" s="118"/>
      <c r="HT19" s="118"/>
      <c r="HU19" s="118"/>
      <c r="HV19" s="118"/>
      <c r="HW19" s="118"/>
      <c r="HX19" s="118"/>
      <c r="HY19" s="116"/>
      <c r="HZ19" s="117"/>
      <c r="IA19" s="118"/>
      <c r="IB19" s="118"/>
      <c r="IC19" s="118"/>
      <c r="ID19" s="118"/>
      <c r="IE19" s="118"/>
      <c r="IF19" s="118"/>
      <c r="IG19" s="118"/>
      <c r="IH19" s="118"/>
      <c r="II19" s="118"/>
      <c r="IJ19" s="118"/>
      <c r="IK19" s="118"/>
      <c r="IL19" s="118"/>
      <c r="IM19" s="118"/>
      <c r="IN19" s="118"/>
      <c r="IO19" s="118"/>
      <c r="IP19" s="118"/>
      <c r="IQ19" s="118"/>
      <c r="IR19" s="118"/>
      <c r="IS19" s="118"/>
      <c r="IT19" s="118"/>
      <c r="IU19" s="118"/>
      <c r="IV19" s="118"/>
      <c r="IW19" s="118"/>
    </row>
    <row r="20" spans="1:257" ht="14.1" customHeight="1" x14ac:dyDescent="0.2">
      <c r="A20" s="223" t="s">
        <v>75</v>
      </c>
      <c r="B20" s="206" t="str">
        <f t="shared" si="2"/>
        <v>A</v>
      </c>
      <c r="C20" s="206" t="s">
        <v>94</v>
      </c>
      <c r="D20" s="107"/>
      <c r="E20" s="107"/>
      <c r="F20" s="107"/>
      <c r="G20" s="107"/>
      <c r="H20" s="107"/>
      <c r="I20" s="107"/>
      <c r="J20" s="107"/>
      <c r="K20" s="107"/>
      <c r="L20" s="107"/>
      <c r="M20" s="107"/>
      <c r="N20" s="107"/>
      <c r="O20" s="107"/>
      <c r="P20" s="107"/>
      <c r="Q20" s="107"/>
      <c r="R20" s="107"/>
      <c r="S20" s="107"/>
      <c r="T20" s="107"/>
      <c r="U20" s="107"/>
      <c r="V20" s="107"/>
      <c r="W20" s="107"/>
      <c r="X20" s="107"/>
      <c r="Y20" s="107"/>
      <c r="Z20" s="107"/>
      <c r="AA20" s="107"/>
      <c r="AB20" s="107"/>
      <c r="AC20" s="107"/>
      <c r="AD20" s="107"/>
      <c r="AE20" s="107"/>
      <c r="AF20" s="107"/>
      <c r="AG20" s="107"/>
      <c r="AH20" s="112"/>
      <c r="AI20" s="116"/>
      <c r="AJ20" s="117"/>
      <c r="AK20" s="118"/>
      <c r="AL20" s="118"/>
      <c r="AM20" s="118"/>
      <c r="AN20" s="118"/>
      <c r="AO20" s="118"/>
      <c r="AP20" s="118"/>
      <c r="AQ20" s="118"/>
      <c r="AR20" s="118"/>
      <c r="AS20" s="118"/>
      <c r="AT20" s="118"/>
      <c r="AU20" s="118"/>
      <c r="AV20" s="118"/>
      <c r="AW20" s="118"/>
      <c r="AX20" s="118"/>
      <c r="AY20" s="118"/>
      <c r="AZ20" s="118"/>
      <c r="BA20" s="118"/>
      <c r="BB20" s="118"/>
      <c r="BC20" s="118"/>
      <c r="BD20" s="118"/>
      <c r="BE20" s="118"/>
      <c r="BF20" s="118"/>
      <c r="BG20" s="118"/>
      <c r="BH20" s="118"/>
      <c r="BI20" s="118"/>
      <c r="BJ20" s="118"/>
      <c r="BK20" s="118"/>
      <c r="BL20" s="118"/>
      <c r="BM20" s="118"/>
      <c r="BN20" s="118"/>
      <c r="BO20" s="118"/>
      <c r="BP20" s="116"/>
      <c r="BQ20" s="117"/>
      <c r="BR20" s="118"/>
      <c r="BS20" s="118"/>
      <c r="BT20" s="118"/>
      <c r="BU20" s="118"/>
      <c r="BV20" s="118"/>
      <c r="BW20" s="118"/>
      <c r="BX20" s="118"/>
      <c r="BY20" s="118"/>
      <c r="BZ20" s="118"/>
      <c r="CA20" s="118"/>
      <c r="CB20" s="118"/>
      <c r="CC20" s="118"/>
      <c r="CD20" s="118"/>
      <c r="CE20" s="118"/>
      <c r="CF20" s="118"/>
      <c r="CG20" s="118"/>
      <c r="CH20" s="118"/>
      <c r="CI20" s="118"/>
      <c r="CJ20" s="118"/>
      <c r="CK20" s="118"/>
      <c r="CL20" s="118"/>
      <c r="CM20" s="118"/>
      <c r="CN20" s="118"/>
      <c r="CO20" s="118"/>
      <c r="CP20" s="118"/>
      <c r="CQ20" s="118"/>
      <c r="CR20" s="118"/>
      <c r="CS20" s="118"/>
      <c r="CT20" s="118"/>
      <c r="CU20" s="118"/>
      <c r="CV20" s="118"/>
      <c r="CW20" s="116"/>
      <c r="CX20" s="117"/>
      <c r="CY20" s="118"/>
      <c r="CZ20" s="118"/>
      <c r="DA20" s="118"/>
      <c r="DB20" s="118"/>
      <c r="DC20" s="118"/>
      <c r="DD20" s="118"/>
      <c r="DE20" s="118"/>
      <c r="DF20" s="118"/>
      <c r="DG20" s="118"/>
      <c r="DH20" s="118"/>
      <c r="DI20" s="118"/>
      <c r="DJ20" s="118"/>
      <c r="DK20" s="118"/>
      <c r="DL20" s="118"/>
      <c r="DM20" s="118"/>
      <c r="DN20" s="118"/>
      <c r="DO20" s="118"/>
      <c r="DP20" s="118"/>
      <c r="DQ20" s="118"/>
      <c r="DR20" s="118"/>
      <c r="DS20" s="118"/>
      <c r="DT20" s="118"/>
      <c r="DU20" s="118"/>
      <c r="DV20" s="118"/>
      <c r="DW20" s="118"/>
      <c r="DX20" s="118"/>
      <c r="DY20" s="118"/>
      <c r="DZ20" s="118"/>
      <c r="EA20" s="118"/>
      <c r="EB20" s="118"/>
      <c r="EC20" s="118"/>
      <c r="ED20" s="116"/>
      <c r="EE20" s="117"/>
      <c r="EF20" s="118"/>
      <c r="EG20" s="118"/>
      <c r="EH20" s="118"/>
      <c r="EI20" s="118"/>
      <c r="EJ20" s="118"/>
      <c r="EK20" s="118"/>
      <c r="EL20" s="118"/>
      <c r="EM20" s="118"/>
      <c r="EN20" s="118"/>
      <c r="EO20" s="118"/>
      <c r="EP20" s="118"/>
      <c r="EQ20" s="118"/>
      <c r="ER20" s="118"/>
      <c r="ES20" s="118"/>
      <c r="ET20" s="118"/>
      <c r="EU20" s="118"/>
      <c r="EV20" s="118"/>
      <c r="EW20" s="118"/>
      <c r="EX20" s="118"/>
      <c r="EY20" s="118"/>
      <c r="EZ20" s="118"/>
      <c r="FA20" s="118"/>
      <c r="FB20" s="118"/>
      <c r="FC20" s="118"/>
      <c r="FD20" s="118"/>
      <c r="FE20" s="118"/>
      <c r="FF20" s="118"/>
      <c r="FG20" s="118"/>
      <c r="FH20" s="118"/>
      <c r="FI20" s="118"/>
      <c r="FJ20" s="118"/>
      <c r="FK20" s="116"/>
      <c r="FL20" s="117"/>
      <c r="FM20" s="118"/>
      <c r="FN20" s="118"/>
      <c r="FO20" s="118"/>
      <c r="FP20" s="118"/>
      <c r="FQ20" s="118"/>
      <c r="FR20" s="118"/>
      <c r="FS20" s="118"/>
      <c r="FT20" s="118"/>
      <c r="FU20" s="118"/>
      <c r="FV20" s="118"/>
      <c r="FW20" s="118"/>
      <c r="FX20" s="118"/>
      <c r="FY20" s="118"/>
      <c r="FZ20" s="118"/>
      <c r="GA20" s="118"/>
      <c r="GB20" s="118"/>
      <c r="GC20" s="118"/>
      <c r="GD20" s="118"/>
      <c r="GE20" s="118"/>
      <c r="GF20" s="118"/>
      <c r="GG20" s="118"/>
      <c r="GH20" s="118"/>
      <c r="GI20" s="118"/>
      <c r="GJ20" s="118"/>
      <c r="GK20" s="118"/>
      <c r="GL20" s="118"/>
      <c r="GM20" s="118"/>
      <c r="GN20" s="118"/>
      <c r="GO20" s="118"/>
      <c r="GP20" s="118"/>
      <c r="GQ20" s="118"/>
      <c r="GR20" s="116"/>
      <c r="GS20" s="117"/>
      <c r="GT20" s="118"/>
      <c r="GU20" s="118"/>
      <c r="GV20" s="118"/>
      <c r="GW20" s="118"/>
      <c r="GX20" s="118"/>
      <c r="GY20" s="118"/>
      <c r="GZ20" s="118"/>
      <c r="HA20" s="118"/>
      <c r="HB20" s="118"/>
      <c r="HC20" s="118"/>
      <c r="HD20" s="118"/>
      <c r="HE20" s="118"/>
      <c r="HF20" s="118"/>
      <c r="HG20" s="118"/>
      <c r="HH20" s="118"/>
      <c r="HI20" s="118"/>
      <c r="HJ20" s="118"/>
      <c r="HK20" s="118"/>
      <c r="HL20" s="118"/>
      <c r="HM20" s="118"/>
      <c r="HN20" s="118"/>
      <c r="HO20" s="118"/>
      <c r="HP20" s="118"/>
      <c r="HQ20" s="118"/>
      <c r="HR20" s="118"/>
      <c r="HS20" s="118"/>
      <c r="HT20" s="118"/>
      <c r="HU20" s="118"/>
      <c r="HV20" s="118"/>
      <c r="HW20" s="118"/>
      <c r="HX20" s="118"/>
      <c r="HY20" s="116"/>
      <c r="HZ20" s="117"/>
      <c r="IA20" s="118"/>
      <c r="IB20" s="118"/>
      <c r="IC20" s="118"/>
      <c r="ID20" s="118"/>
      <c r="IE20" s="118"/>
      <c r="IF20" s="118"/>
      <c r="IG20" s="118"/>
      <c r="IH20" s="118"/>
      <c r="II20" s="118"/>
      <c r="IJ20" s="118"/>
      <c r="IK20" s="118"/>
      <c r="IL20" s="118"/>
      <c r="IM20" s="118"/>
      <c r="IN20" s="118"/>
      <c r="IO20" s="118"/>
      <c r="IP20" s="118"/>
      <c r="IQ20" s="118"/>
      <c r="IR20" s="118"/>
      <c r="IS20" s="118"/>
      <c r="IT20" s="118"/>
      <c r="IU20" s="118"/>
      <c r="IV20" s="118"/>
      <c r="IW20" s="118"/>
    </row>
    <row r="21" spans="1:257" ht="14.1" customHeight="1" x14ac:dyDescent="0.2">
      <c r="A21" s="223" t="s">
        <v>74</v>
      </c>
      <c r="B21" s="206" t="str">
        <f t="shared" si="2"/>
        <v>A</v>
      </c>
      <c r="C21" s="206" t="s">
        <v>96</v>
      </c>
      <c r="D21" s="107"/>
      <c r="E21" s="107"/>
      <c r="F21" s="107"/>
      <c r="G21" s="107"/>
      <c r="H21" s="107"/>
      <c r="I21" s="107"/>
      <c r="J21" s="107"/>
      <c r="K21" s="107"/>
      <c r="L21" s="107"/>
      <c r="M21" s="107"/>
      <c r="N21" s="107"/>
      <c r="O21" s="107"/>
      <c r="P21" s="107"/>
      <c r="Q21" s="107"/>
      <c r="R21" s="107"/>
      <c r="S21" s="107"/>
      <c r="T21" s="107"/>
      <c r="U21" s="107"/>
      <c r="V21" s="107"/>
      <c r="W21" s="107"/>
      <c r="X21" s="107"/>
      <c r="Y21" s="107"/>
      <c r="Z21" s="107"/>
      <c r="AA21" s="107"/>
      <c r="AB21" s="107"/>
      <c r="AC21" s="107"/>
      <c r="AD21" s="107"/>
      <c r="AE21" s="107"/>
      <c r="AF21" s="107"/>
      <c r="AG21" s="107"/>
      <c r="AH21" s="112"/>
      <c r="AI21" s="116"/>
      <c r="AJ21" s="117"/>
      <c r="AK21" s="118"/>
      <c r="AL21" s="118"/>
      <c r="AM21" s="118"/>
      <c r="AN21" s="118"/>
      <c r="AO21" s="118"/>
      <c r="AP21" s="118"/>
      <c r="AQ21" s="118"/>
      <c r="AR21" s="118"/>
      <c r="AS21" s="118"/>
      <c r="AT21" s="118"/>
      <c r="AU21" s="118"/>
      <c r="AV21" s="118"/>
      <c r="AW21" s="118"/>
      <c r="AX21" s="118"/>
      <c r="AY21" s="118"/>
      <c r="AZ21" s="118"/>
      <c r="BA21" s="118"/>
      <c r="BB21" s="118"/>
      <c r="BC21" s="118"/>
      <c r="BD21" s="118"/>
      <c r="BE21" s="118"/>
      <c r="BF21" s="118"/>
      <c r="BG21" s="118"/>
      <c r="BH21" s="118"/>
      <c r="BI21" s="118"/>
      <c r="BJ21" s="118"/>
      <c r="BK21" s="118"/>
      <c r="BL21" s="118"/>
      <c r="BM21" s="118"/>
      <c r="BN21" s="118"/>
      <c r="BO21" s="118"/>
      <c r="BP21" s="116"/>
      <c r="BQ21" s="117"/>
      <c r="BR21" s="118"/>
      <c r="BS21" s="118"/>
      <c r="BT21" s="118"/>
      <c r="BU21" s="118"/>
      <c r="BV21" s="118"/>
      <c r="BW21" s="118"/>
      <c r="BX21" s="118"/>
      <c r="BY21" s="118"/>
      <c r="BZ21" s="118"/>
      <c r="CA21" s="118"/>
      <c r="CB21" s="118"/>
      <c r="CC21" s="118"/>
      <c r="CD21" s="118"/>
      <c r="CE21" s="118"/>
      <c r="CF21" s="118"/>
      <c r="CG21" s="118"/>
      <c r="CH21" s="118"/>
      <c r="CI21" s="118"/>
      <c r="CJ21" s="118"/>
      <c r="CK21" s="118"/>
      <c r="CL21" s="118"/>
      <c r="CM21" s="118"/>
      <c r="CN21" s="118"/>
      <c r="CO21" s="118"/>
      <c r="CP21" s="118"/>
      <c r="CQ21" s="118"/>
      <c r="CR21" s="118"/>
      <c r="CS21" s="118"/>
      <c r="CT21" s="118"/>
      <c r="CU21" s="118"/>
      <c r="CV21" s="118"/>
      <c r="CW21" s="116"/>
      <c r="CX21" s="117"/>
      <c r="CY21" s="118"/>
      <c r="CZ21" s="118"/>
      <c r="DA21" s="118"/>
      <c r="DB21" s="118"/>
      <c r="DC21" s="118"/>
      <c r="DD21" s="118"/>
      <c r="DE21" s="118"/>
      <c r="DF21" s="118"/>
      <c r="DG21" s="118"/>
      <c r="DH21" s="118"/>
      <c r="DI21" s="118"/>
      <c r="DJ21" s="118"/>
      <c r="DK21" s="118"/>
      <c r="DL21" s="118"/>
      <c r="DM21" s="118"/>
      <c r="DN21" s="118"/>
      <c r="DO21" s="118"/>
      <c r="DP21" s="118"/>
      <c r="DQ21" s="118"/>
      <c r="DR21" s="118"/>
      <c r="DS21" s="118"/>
      <c r="DT21" s="118"/>
      <c r="DU21" s="118"/>
      <c r="DV21" s="118"/>
      <c r="DW21" s="118"/>
      <c r="DX21" s="118"/>
      <c r="DY21" s="118"/>
      <c r="DZ21" s="118"/>
      <c r="EA21" s="118"/>
      <c r="EB21" s="118"/>
      <c r="EC21" s="118"/>
      <c r="ED21" s="116"/>
      <c r="EE21" s="117"/>
      <c r="EF21" s="118"/>
      <c r="EG21" s="118"/>
      <c r="EH21" s="118"/>
      <c r="EI21" s="118"/>
      <c r="EJ21" s="118"/>
      <c r="EK21" s="118"/>
      <c r="EL21" s="118"/>
      <c r="EM21" s="118"/>
      <c r="EN21" s="118"/>
      <c r="EO21" s="118"/>
      <c r="EP21" s="118"/>
      <c r="EQ21" s="118"/>
      <c r="ER21" s="118"/>
      <c r="ES21" s="118"/>
      <c r="ET21" s="118"/>
      <c r="EU21" s="118"/>
      <c r="EV21" s="118"/>
      <c r="EW21" s="118"/>
      <c r="EX21" s="118"/>
      <c r="EY21" s="118"/>
      <c r="EZ21" s="118"/>
      <c r="FA21" s="118"/>
      <c r="FB21" s="118"/>
      <c r="FC21" s="118"/>
      <c r="FD21" s="118"/>
      <c r="FE21" s="118"/>
      <c r="FF21" s="118"/>
      <c r="FG21" s="118"/>
      <c r="FH21" s="118"/>
      <c r="FI21" s="118"/>
      <c r="FJ21" s="118"/>
      <c r="FK21" s="116"/>
      <c r="FL21" s="117"/>
      <c r="FM21" s="118"/>
      <c r="FN21" s="118"/>
      <c r="FO21" s="118"/>
      <c r="FP21" s="118"/>
      <c r="FQ21" s="118"/>
      <c r="FR21" s="118"/>
      <c r="FS21" s="118"/>
      <c r="FT21" s="118"/>
      <c r="FU21" s="118"/>
      <c r="FV21" s="118"/>
      <c r="FW21" s="118"/>
      <c r="FX21" s="118"/>
      <c r="FY21" s="118"/>
      <c r="FZ21" s="118"/>
      <c r="GA21" s="118"/>
      <c r="GB21" s="118"/>
      <c r="GC21" s="118"/>
      <c r="GD21" s="118"/>
      <c r="GE21" s="118"/>
      <c r="GF21" s="118"/>
      <c r="GG21" s="118"/>
      <c r="GH21" s="118"/>
      <c r="GI21" s="118"/>
      <c r="GJ21" s="118"/>
      <c r="GK21" s="118"/>
      <c r="GL21" s="118"/>
      <c r="GM21" s="118"/>
      <c r="GN21" s="118"/>
      <c r="GO21" s="118"/>
      <c r="GP21" s="118"/>
      <c r="GQ21" s="118"/>
      <c r="GR21" s="116"/>
      <c r="GS21" s="117"/>
      <c r="GT21" s="118"/>
      <c r="GU21" s="118"/>
      <c r="GV21" s="118"/>
      <c r="GW21" s="118"/>
      <c r="GX21" s="118"/>
      <c r="GY21" s="118"/>
      <c r="GZ21" s="118"/>
      <c r="HA21" s="118"/>
      <c r="HB21" s="118"/>
      <c r="HC21" s="118"/>
      <c r="HD21" s="118"/>
      <c r="HE21" s="118"/>
      <c r="HF21" s="118"/>
      <c r="HG21" s="118"/>
      <c r="HH21" s="118"/>
      <c r="HI21" s="118"/>
      <c r="HJ21" s="118"/>
      <c r="HK21" s="118"/>
      <c r="HL21" s="118"/>
      <c r="HM21" s="118"/>
      <c r="HN21" s="118"/>
      <c r="HO21" s="118"/>
      <c r="HP21" s="118"/>
      <c r="HQ21" s="118"/>
      <c r="HR21" s="118"/>
      <c r="HS21" s="118"/>
      <c r="HT21" s="118"/>
      <c r="HU21" s="118"/>
      <c r="HV21" s="118"/>
      <c r="HW21" s="118"/>
      <c r="HX21" s="118"/>
      <c r="HY21" s="116"/>
      <c r="HZ21" s="117"/>
      <c r="IA21" s="118"/>
      <c r="IB21" s="118"/>
      <c r="IC21" s="118"/>
      <c r="ID21" s="118"/>
      <c r="IE21" s="118"/>
      <c r="IF21" s="118"/>
      <c r="IG21" s="118"/>
      <c r="IH21" s="118"/>
      <c r="II21" s="118"/>
      <c r="IJ21" s="118"/>
      <c r="IK21" s="118"/>
      <c r="IL21" s="118"/>
      <c r="IM21" s="118"/>
      <c r="IN21" s="118"/>
      <c r="IO21" s="118"/>
      <c r="IP21" s="118"/>
      <c r="IQ21" s="118"/>
      <c r="IR21" s="118"/>
      <c r="IS21" s="118"/>
      <c r="IT21" s="118"/>
      <c r="IU21" s="118"/>
      <c r="IV21" s="118"/>
      <c r="IW21" s="118"/>
    </row>
    <row r="22" spans="1:257" ht="14.1" customHeight="1" x14ac:dyDescent="0.2">
      <c r="A22" s="223" t="s">
        <v>73</v>
      </c>
      <c r="B22" s="206" t="str">
        <f t="shared" si="2"/>
        <v>A</v>
      </c>
      <c r="C22" s="206" t="s">
        <v>94</v>
      </c>
      <c r="D22" s="107"/>
      <c r="E22" s="107"/>
      <c r="F22" s="107"/>
      <c r="G22" s="107"/>
      <c r="H22" s="107"/>
      <c r="I22" s="107"/>
      <c r="J22" s="107"/>
      <c r="K22" s="107"/>
      <c r="L22" s="107"/>
      <c r="M22" s="107"/>
      <c r="N22" s="107"/>
      <c r="O22" s="107"/>
      <c r="P22" s="107"/>
      <c r="Q22" s="107"/>
      <c r="R22" s="107"/>
      <c r="S22" s="107"/>
      <c r="T22" s="107"/>
      <c r="U22" s="107"/>
      <c r="V22" s="107"/>
      <c r="W22" s="107"/>
      <c r="X22" s="107"/>
      <c r="Y22" s="107"/>
      <c r="Z22" s="107"/>
      <c r="AA22" s="107"/>
      <c r="AB22" s="107"/>
      <c r="AC22" s="107"/>
      <c r="AD22" s="107"/>
      <c r="AE22" s="107"/>
      <c r="AF22" s="107"/>
      <c r="AG22" s="107"/>
      <c r="AH22" s="112"/>
      <c r="AI22" s="116"/>
      <c r="AJ22" s="117"/>
      <c r="AK22" s="118"/>
      <c r="AL22" s="118"/>
      <c r="AM22" s="118"/>
      <c r="AN22" s="118"/>
      <c r="AO22" s="118"/>
      <c r="AP22" s="118"/>
      <c r="AQ22" s="118"/>
      <c r="AR22" s="118"/>
      <c r="AS22" s="118"/>
      <c r="AT22" s="118"/>
      <c r="AU22" s="118"/>
      <c r="AV22" s="118"/>
      <c r="AW22" s="118"/>
      <c r="AX22" s="118"/>
      <c r="AY22" s="118"/>
      <c r="AZ22" s="118"/>
      <c r="BA22" s="118"/>
      <c r="BB22" s="118"/>
      <c r="BC22" s="118"/>
      <c r="BD22" s="118"/>
      <c r="BE22" s="118"/>
      <c r="BF22" s="118"/>
      <c r="BG22" s="118"/>
      <c r="BH22" s="118"/>
      <c r="BI22" s="118"/>
      <c r="BJ22" s="118"/>
      <c r="BK22" s="118"/>
      <c r="BL22" s="118"/>
      <c r="BM22" s="118"/>
      <c r="BN22" s="118"/>
      <c r="BO22" s="118"/>
      <c r="BP22" s="116"/>
      <c r="BQ22" s="117"/>
      <c r="BR22" s="118"/>
      <c r="BS22" s="118"/>
      <c r="BT22" s="118"/>
      <c r="BU22" s="118"/>
      <c r="BV22" s="118"/>
      <c r="BW22" s="118"/>
      <c r="BX22" s="118"/>
      <c r="BY22" s="118"/>
      <c r="BZ22" s="118"/>
      <c r="CA22" s="118"/>
      <c r="CB22" s="118"/>
      <c r="CC22" s="118"/>
      <c r="CD22" s="118"/>
      <c r="CE22" s="118"/>
      <c r="CF22" s="118"/>
      <c r="CG22" s="118"/>
      <c r="CH22" s="118"/>
      <c r="CI22" s="118"/>
      <c r="CJ22" s="118"/>
      <c r="CK22" s="118"/>
      <c r="CL22" s="118"/>
      <c r="CM22" s="118"/>
      <c r="CN22" s="118"/>
      <c r="CO22" s="118"/>
      <c r="CP22" s="118"/>
      <c r="CQ22" s="118"/>
      <c r="CR22" s="118"/>
      <c r="CS22" s="118"/>
      <c r="CT22" s="118"/>
      <c r="CU22" s="118"/>
      <c r="CV22" s="118"/>
      <c r="CW22" s="116"/>
      <c r="CX22" s="117"/>
      <c r="CY22" s="118"/>
      <c r="CZ22" s="118"/>
      <c r="DA22" s="118"/>
      <c r="DB22" s="118"/>
      <c r="DC22" s="118"/>
      <c r="DD22" s="118"/>
      <c r="DE22" s="118"/>
      <c r="DF22" s="118"/>
      <c r="DG22" s="118"/>
      <c r="DH22" s="118"/>
      <c r="DI22" s="118"/>
      <c r="DJ22" s="118"/>
      <c r="DK22" s="118"/>
      <c r="DL22" s="118"/>
      <c r="DM22" s="118"/>
      <c r="DN22" s="118"/>
      <c r="DO22" s="118"/>
      <c r="DP22" s="118"/>
      <c r="DQ22" s="118"/>
      <c r="DR22" s="118"/>
      <c r="DS22" s="118"/>
      <c r="DT22" s="118"/>
      <c r="DU22" s="118"/>
      <c r="DV22" s="118"/>
      <c r="DW22" s="118"/>
      <c r="DX22" s="118"/>
      <c r="DY22" s="118"/>
      <c r="DZ22" s="118"/>
      <c r="EA22" s="118"/>
      <c r="EB22" s="118"/>
      <c r="EC22" s="118"/>
      <c r="ED22" s="116"/>
      <c r="EE22" s="117"/>
      <c r="EF22" s="118"/>
      <c r="EG22" s="118"/>
      <c r="EH22" s="118"/>
      <c r="EI22" s="118"/>
      <c r="EJ22" s="118"/>
      <c r="EK22" s="118"/>
      <c r="EL22" s="118"/>
      <c r="EM22" s="118"/>
      <c r="EN22" s="118"/>
      <c r="EO22" s="118"/>
      <c r="EP22" s="118"/>
      <c r="EQ22" s="118"/>
      <c r="ER22" s="118"/>
      <c r="ES22" s="118"/>
      <c r="ET22" s="118"/>
      <c r="EU22" s="118"/>
      <c r="EV22" s="118"/>
      <c r="EW22" s="118"/>
      <c r="EX22" s="118"/>
      <c r="EY22" s="118"/>
      <c r="EZ22" s="118"/>
      <c r="FA22" s="118"/>
      <c r="FB22" s="118"/>
      <c r="FC22" s="118"/>
      <c r="FD22" s="118"/>
      <c r="FE22" s="118"/>
      <c r="FF22" s="118"/>
      <c r="FG22" s="118"/>
      <c r="FH22" s="118"/>
      <c r="FI22" s="118"/>
      <c r="FJ22" s="118"/>
      <c r="FK22" s="116"/>
      <c r="FL22" s="117"/>
      <c r="FM22" s="118"/>
      <c r="FN22" s="118"/>
      <c r="FO22" s="118"/>
      <c r="FP22" s="118"/>
      <c r="FQ22" s="118"/>
      <c r="FR22" s="118"/>
      <c r="FS22" s="118"/>
      <c r="FT22" s="118"/>
      <c r="FU22" s="118"/>
      <c r="FV22" s="118"/>
      <c r="FW22" s="118"/>
      <c r="FX22" s="118"/>
      <c r="FY22" s="118"/>
      <c r="FZ22" s="118"/>
      <c r="GA22" s="118"/>
      <c r="GB22" s="118"/>
      <c r="GC22" s="118"/>
      <c r="GD22" s="118"/>
      <c r="GE22" s="118"/>
      <c r="GF22" s="118"/>
      <c r="GG22" s="118"/>
      <c r="GH22" s="118"/>
      <c r="GI22" s="118"/>
      <c r="GJ22" s="118"/>
      <c r="GK22" s="118"/>
      <c r="GL22" s="118"/>
      <c r="GM22" s="118"/>
      <c r="GN22" s="118"/>
      <c r="GO22" s="118"/>
      <c r="GP22" s="118"/>
      <c r="GQ22" s="118"/>
      <c r="GR22" s="116"/>
      <c r="GS22" s="117"/>
      <c r="GT22" s="118"/>
      <c r="GU22" s="118"/>
      <c r="GV22" s="118"/>
      <c r="GW22" s="118"/>
      <c r="GX22" s="118"/>
      <c r="GY22" s="118"/>
      <c r="GZ22" s="118"/>
      <c r="HA22" s="118"/>
      <c r="HB22" s="118"/>
      <c r="HC22" s="118"/>
      <c r="HD22" s="118"/>
      <c r="HE22" s="118"/>
      <c r="HF22" s="118"/>
      <c r="HG22" s="118"/>
      <c r="HH22" s="118"/>
      <c r="HI22" s="118"/>
      <c r="HJ22" s="118"/>
      <c r="HK22" s="118"/>
      <c r="HL22" s="118"/>
      <c r="HM22" s="118"/>
      <c r="HN22" s="118"/>
      <c r="HO22" s="118"/>
      <c r="HP22" s="118"/>
      <c r="HQ22" s="118"/>
      <c r="HR22" s="118"/>
      <c r="HS22" s="118"/>
      <c r="HT22" s="118"/>
      <c r="HU22" s="118"/>
      <c r="HV22" s="118"/>
      <c r="HW22" s="118"/>
      <c r="HX22" s="118"/>
      <c r="HY22" s="116"/>
      <c r="HZ22" s="117"/>
      <c r="IA22" s="118"/>
      <c r="IB22" s="118"/>
      <c r="IC22" s="118"/>
      <c r="ID22" s="118"/>
      <c r="IE22" s="118"/>
      <c r="IF22" s="118"/>
      <c r="IG22" s="118"/>
      <c r="IH22" s="118"/>
      <c r="II22" s="118"/>
      <c r="IJ22" s="118"/>
      <c r="IK22" s="118"/>
      <c r="IL22" s="118"/>
      <c r="IM22" s="118"/>
      <c r="IN22" s="118"/>
      <c r="IO22" s="118"/>
      <c r="IP22" s="118"/>
      <c r="IQ22" s="118"/>
      <c r="IR22" s="118"/>
      <c r="IS22" s="118"/>
      <c r="IT22" s="118"/>
      <c r="IU22" s="118"/>
      <c r="IV22" s="118"/>
      <c r="IW22" s="118"/>
    </row>
    <row r="23" spans="1:257" ht="14.1" customHeight="1" x14ac:dyDescent="0.2">
      <c r="A23" s="223" t="s">
        <v>72</v>
      </c>
      <c r="B23" s="206" t="str">
        <f t="shared" si="2"/>
        <v>A</v>
      </c>
      <c r="C23" s="206" t="s">
        <v>96</v>
      </c>
      <c r="D23" s="107"/>
      <c r="E23" s="107"/>
      <c r="F23" s="107"/>
      <c r="G23" s="107"/>
      <c r="H23" s="107"/>
      <c r="I23" s="107"/>
      <c r="J23" s="107"/>
      <c r="K23" s="107"/>
      <c r="L23" s="107"/>
      <c r="M23" s="107"/>
      <c r="N23" s="107"/>
      <c r="O23" s="107"/>
      <c r="P23" s="107"/>
      <c r="Q23" s="107"/>
      <c r="R23" s="107"/>
      <c r="S23" s="107"/>
      <c r="T23" s="107"/>
      <c r="U23" s="107"/>
      <c r="V23" s="107"/>
      <c r="W23" s="107"/>
      <c r="X23" s="107"/>
      <c r="Y23" s="107"/>
      <c r="Z23" s="107"/>
      <c r="AA23" s="107"/>
      <c r="AB23" s="107"/>
      <c r="AC23" s="107"/>
      <c r="AD23" s="107"/>
      <c r="AE23" s="107"/>
      <c r="AF23" s="107"/>
      <c r="AG23" s="107"/>
      <c r="AH23" s="112"/>
      <c r="AI23" s="116"/>
      <c r="AJ23" s="117"/>
      <c r="AK23" s="118"/>
      <c r="AL23" s="118"/>
      <c r="AM23" s="118"/>
      <c r="AN23" s="118"/>
      <c r="AO23" s="118"/>
      <c r="AP23" s="118"/>
      <c r="AQ23" s="118"/>
      <c r="AR23" s="118"/>
      <c r="AS23" s="118"/>
      <c r="AT23" s="118"/>
      <c r="AU23" s="118"/>
      <c r="AV23" s="118"/>
      <c r="AW23" s="118"/>
      <c r="AX23" s="118"/>
      <c r="AY23" s="118"/>
      <c r="AZ23" s="118"/>
      <c r="BA23" s="118"/>
      <c r="BB23" s="118"/>
      <c r="BC23" s="118"/>
      <c r="BD23" s="118"/>
      <c r="BE23" s="118"/>
      <c r="BF23" s="118"/>
      <c r="BG23" s="118"/>
      <c r="BH23" s="118"/>
      <c r="BI23" s="118"/>
      <c r="BJ23" s="118"/>
      <c r="BK23" s="118"/>
      <c r="BL23" s="118"/>
      <c r="BM23" s="118"/>
      <c r="BN23" s="118"/>
      <c r="BO23" s="118"/>
      <c r="BP23" s="116"/>
      <c r="BQ23" s="117"/>
      <c r="BR23" s="118"/>
      <c r="BS23" s="118"/>
      <c r="BT23" s="118"/>
      <c r="BU23" s="118"/>
      <c r="BV23" s="118"/>
      <c r="BW23" s="118"/>
      <c r="BX23" s="118"/>
      <c r="BY23" s="118"/>
      <c r="BZ23" s="118"/>
      <c r="CA23" s="118"/>
      <c r="CB23" s="118"/>
      <c r="CC23" s="118"/>
      <c r="CD23" s="118"/>
      <c r="CE23" s="118"/>
      <c r="CF23" s="118"/>
      <c r="CG23" s="118"/>
      <c r="CH23" s="118"/>
      <c r="CI23" s="118"/>
      <c r="CJ23" s="118"/>
      <c r="CK23" s="118"/>
      <c r="CL23" s="118"/>
      <c r="CM23" s="118"/>
      <c r="CN23" s="118"/>
      <c r="CO23" s="118"/>
      <c r="CP23" s="118"/>
      <c r="CQ23" s="118"/>
      <c r="CR23" s="118"/>
      <c r="CS23" s="118"/>
      <c r="CT23" s="118"/>
      <c r="CU23" s="118"/>
      <c r="CV23" s="118"/>
      <c r="CW23" s="116"/>
      <c r="CX23" s="117"/>
      <c r="CY23" s="118"/>
      <c r="CZ23" s="118"/>
      <c r="DA23" s="118"/>
      <c r="DB23" s="118"/>
      <c r="DC23" s="118"/>
      <c r="DD23" s="118"/>
      <c r="DE23" s="118"/>
      <c r="DF23" s="118"/>
      <c r="DG23" s="118"/>
      <c r="DH23" s="118"/>
      <c r="DI23" s="118"/>
      <c r="DJ23" s="118"/>
      <c r="DK23" s="118"/>
      <c r="DL23" s="118"/>
      <c r="DM23" s="118"/>
      <c r="DN23" s="118"/>
      <c r="DO23" s="118"/>
      <c r="DP23" s="118"/>
      <c r="DQ23" s="118"/>
      <c r="DR23" s="118"/>
      <c r="DS23" s="118"/>
      <c r="DT23" s="118"/>
      <c r="DU23" s="118"/>
      <c r="DV23" s="118"/>
      <c r="DW23" s="118"/>
      <c r="DX23" s="118"/>
      <c r="DY23" s="118"/>
      <c r="DZ23" s="118"/>
      <c r="EA23" s="118"/>
      <c r="EB23" s="118"/>
      <c r="EC23" s="118"/>
      <c r="ED23" s="116"/>
      <c r="EE23" s="117"/>
      <c r="EF23" s="118"/>
      <c r="EG23" s="118"/>
      <c r="EH23" s="118"/>
      <c r="EI23" s="118"/>
      <c r="EJ23" s="118"/>
      <c r="EK23" s="118"/>
      <c r="EL23" s="118"/>
      <c r="EM23" s="118"/>
      <c r="EN23" s="118"/>
      <c r="EO23" s="118"/>
      <c r="EP23" s="118"/>
      <c r="EQ23" s="118"/>
      <c r="ER23" s="118"/>
      <c r="ES23" s="118"/>
      <c r="ET23" s="118"/>
      <c r="EU23" s="118"/>
      <c r="EV23" s="118"/>
      <c r="EW23" s="118"/>
      <c r="EX23" s="118"/>
      <c r="EY23" s="118"/>
      <c r="EZ23" s="118"/>
      <c r="FA23" s="118"/>
      <c r="FB23" s="118"/>
      <c r="FC23" s="118"/>
      <c r="FD23" s="118"/>
      <c r="FE23" s="118"/>
      <c r="FF23" s="118"/>
      <c r="FG23" s="118"/>
      <c r="FH23" s="118"/>
      <c r="FI23" s="118"/>
      <c r="FJ23" s="118"/>
      <c r="FK23" s="116"/>
      <c r="FL23" s="117"/>
      <c r="FM23" s="118"/>
      <c r="FN23" s="118"/>
      <c r="FO23" s="118"/>
      <c r="FP23" s="118"/>
      <c r="FQ23" s="118"/>
      <c r="FR23" s="118"/>
      <c r="FS23" s="118"/>
      <c r="FT23" s="118"/>
      <c r="FU23" s="118"/>
      <c r="FV23" s="118"/>
      <c r="FW23" s="118"/>
      <c r="FX23" s="118"/>
      <c r="FY23" s="118"/>
      <c r="FZ23" s="118"/>
      <c r="GA23" s="118"/>
      <c r="GB23" s="118"/>
      <c r="GC23" s="118"/>
      <c r="GD23" s="118"/>
      <c r="GE23" s="118"/>
      <c r="GF23" s="118"/>
      <c r="GG23" s="118"/>
      <c r="GH23" s="118"/>
      <c r="GI23" s="118"/>
      <c r="GJ23" s="118"/>
      <c r="GK23" s="118"/>
      <c r="GL23" s="118"/>
      <c r="GM23" s="118"/>
      <c r="GN23" s="118"/>
      <c r="GO23" s="118"/>
      <c r="GP23" s="118"/>
      <c r="GQ23" s="118"/>
      <c r="GR23" s="116"/>
      <c r="GS23" s="117"/>
      <c r="GT23" s="118"/>
      <c r="GU23" s="118"/>
      <c r="GV23" s="118"/>
      <c r="GW23" s="118"/>
      <c r="GX23" s="118"/>
      <c r="GY23" s="118"/>
      <c r="GZ23" s="118"/>
      <c r="HA23" s="118"/>
      <c r="HB23" s="118"/>
      <c r="HC23" s="118"/>
      <c r="HD23" s="118"/>
      <c r="HE23" s="118"/>
      <c r="HF23" s="118"/>
      <c r="HG23" s="118"/>
      <c r="HH23" s="118"/>
      <c r="HI23" s="118"/>
      <c r="HJ23" s="118"/>
      <c r="HK23" s="118"/>
      <c r="HL23" s="118"/>
      <c r="HM23" s="118"/>
      <c r="HN23" s="118"/>
      <c r="HO23" s="118"/>
      <c r="HP23" s="118"/>
      <c r="HQ23" s="118"/>
      <c r="HR23" s="118"/>
      <c r="HS23" s="118"/>
      <c r="HT23" s="118"/>
      <c r="HU23" s="118"/>
      <c r="HV23" s="118"/>
      <c r="HW23" s="118"/>
      <c r="HX23" s="118"/>
      <c r="HY23" s="116"/>
      <c r="HZ23" s="117"/>
      <c r="IA23" s="118"/>
      <c r="IB23" s="118"/>
      <c r="IC23" s="118"/>
      <c r="ID23" s="118"/>
      <c r="IE23" s="118"/>
      <c r="IF23" s="118"/>
      <c r="IG23" s="118"/>
      <c r="IH23" s="118"/>
      <c r="II23" s="118"/>
      <c r="IJ23" s="118"/>
      <c r="IK23" s="118"/>
      <c r="IL23" s="118"/>
      <c r="IM23" s="118"/>
      <c r="IN23" s="118"/>
      <c r="IO23" s="118"/>
      <c r="IP23" s="118"/>
      <c r="IQ23" s="118"/>
      <c r="IR23" s="118"/>
      <c r="IS23" s="118"/>
      <c r="IT23" s="118"/>
      <c r="IU23" s="118"/>
      <c r="IV23" s="118"/>
      <c r="IW23" s="118"/>
    </row>
    <row r="24" spans="1:257" ht="14.1" customHeight="1" x14ac:dyDescent="0.2">
      <c r="A24" s="223" t="s">
        <v>71</v>
      </c>
      <c r="B24" s="206" t="str">
        <f t="shared" si="2"/>
        <v>A</v>
      </c>
      <c r="C24" s="206" t="s">
        <v>94</v>
      </c>
      <c r="D24" s="107"/>
      <c r="E24" s="107"/>
      <c r="F24" s="107"/>
      <c r="G24" s="107"/>
      <c r="H24" s="107"/>
      <c r="I24" s="107"/>
      <c r="J24" s="107"/>
      <c r="K24" s="107"/>
      <c r="L24" s="107"/>
      <c r="M24" s="107"/>
      <c r="N24" s="107"/>
      <c r="O24" s="107"/>
      <c r="P24" s="107"/>
      <c r="Q24" s="107"/>
      <c r="R24" s="107"/>
      <c r="S24" s="107"/>
      <c r="T24" s="107"/>
      <c r="U24" s="107"/>
      <c r="V24" s="107"/>
      <c r="W24" s="107"/>
      <c r="X24" s="107"/>
      <c r="Y24" s="107"/>
      <c r="Z24" s="107"/>
      <c r="AA24" s="107"/>
      <c r="AB24" s="107"/>
      <c r="AC24" s="107"/>
      <c r="AD24" s="107"/>
      <c r="AE24" s="107"/>
      <c r="AF24" s="107"/>
      <c r="AG24" s="107"/>
      <c r="AH24" s="112"/>
      <c r="AI24" s="116"/>
      <c r="AJ24" s="117"/>
      <c r="AK24" s="118"/>
      <c r="AL24" s="118"/>
      <c r="AM24" s="118"/>
      <c r="AN24" s="118"/>
      <c r="AO24" s="118"/>
      <c r="AP24" s="118"/>
      <c r="AQ24" s="118"/>
      <c r="AR24" s="118"/>
      <c r="AS24" s="118"/>
      <c r="AT24" s="118"/>
      <c r="AU24" s="118"/>
      <c r="AV24" s="118"/>
      <c r="AW24" s="118"/>
      <c r="AX24" s="118"/>
      <c r="AY24" s="118"/>
      <c r="AZ24" s="118"/>
      <c r="BA24" s="118"/>
      <c r="BB24" s="118"/>
      <c r="BC24" s="118"/>
      <c r="BD24" s="118"/>
      <c r="BE24" s="118"/>
      <c r="BF24" s="118"/>
      <c r="BG24" s="118"/>
      <c r="BH24" s="118"/>
      <c r="BI24" s="118"/>
      <c r="BJ24" s="118"/>
      <c r="BK24" s="118"/>
      <c r="BL24" s="118"/>
      <c r="BM24" s="118"/>
      <c r="BN24" s="118"/>
      <c r="BO24" s="118"/>
      <c r="BP24" s="116"/>
      <c r="BQ24" s="117"/>
      <c r="BR24" s="118"/>
      <c r="BS24" s="118"/>
      <c r="BT24" s="118"/>
      <c r="BU24" s="118"/>
      <c r="BV24" s="118"/>
      <c r="BW24" s="118"/>
      <c r="BX24" s="118"/>
      <c r="BY24" s="118"/>
      <c r="BZ24" s="118"/>
      <c r="CA24" s="118"/>
      <c r="CB24" s="118"/>
      <c r="CC24" s="118"/>
      <c r="CD24" s="118"/>
      <c r="CE24" s="118"/>
      <c r="CF24" s="118"/>
      <c r="CG24" s="118"/>
      <c r="CH24" s="118"/>
      <c r="CI24" s="118"/>
      <c r="CJ24" s="118"/>
      <c r="CK24" s="118"/>
      <c r="CL24" s="118"/>
      <c r="CM24" s="118"/>
      <c r="CN24" s="118"/>
      <c r="CO24" s="118"/>
      <c r="CP24" s="118"/>
      <c r="CQ24" s="118"/>
      <c r="CR24" s="118"/>
      <c r="CS24" s="118"/>
      <c r="CT24" s="118"/>
      <c r="CU24" s="118"/>
      <c r="CV24" s="118"/>
      <c r="CW24" s="116"/>
      <c r="CX24" s="117"/>
      <c r="CY24" s="118"/>
      <c r="CZ24" s="118"/>
      <c r="DA24" s="118"/>
      <c r="DB24" s="118"/>
      <c r="DC24" s="118"/>
      <c r="DD24" s="118"/>
      <c r="DE24" s="118"/>
      <c r="DF24" s="118"/>
      <c r="DG24" s="118"/>
      <c r="DH24" s="118"/>
      <c r="DI24" s="118"/>
      <c r="DJ24" s="118"/>
      <c r="DK24" s="118"/>
      <c r="DL24" s="118"/>
      <c r="DM24" s="118"/>
      <c r="DN24" s="118"/>
      <c r="DO24" s="118"/>
      <c r="DP24" s="118"/>
      <c r="DQ24" s="118"/>
      <c r="DR24" s="118"/>
      <c r="DS24" s="118"/>
      <c r="DT24" s="118"/>
      <c r="DU24" s="118"/>
      <c r="DV24" s="118"/>
      <c r="DW24" s="118"/>
      <c r="DX24" s="118"/>
      <c r="DY24" s="118"/>
      <c r="DZ24" s="118"/>
      <c r="EA24" s="118"/>
      <c r="EB24" s="118"/>
      <c r="EC24" s="118"/>
      <c r="ED24" s="116"/>
      <c r="EE24" s="117"/>
      <c r="EF24" s="118"/>
      <c r="EG24" s="118"/>
      <c r="EH24" s="118"/>
      <c r="EI24" s="118"/>
      <c r="EJ24" s="118"/>
      <c r="EK24" s="118"/>
      <c r="EL24" s="118"/>
      <c r="EM24" s="118"/>
      <c r="EN24" s="118"/>
      <c r="EO24" s="118"/>
      <c r="EP24" s="118"/>
      <c r="EQ24" s="118"/>
      <c r="ER24" s="118"/>
      <c r="ES24" s="118"/>
      <c r="ET24" s="118"/>
      <c r="EU24" s="118"/>
      <c r="EV24" s="118"/>
      <c r="EW24" s="118"/>
      <c r="EX24" s="118"/>
      <c r="EY24" s="118"/>
      <c r="EZ24" s="118"/>
      <c r="FA24" s="118"/>
      <c r="FB24" s="118"/>
      <c r="FC24" s="118"/>
      <c r="FD24" s="118"/>
      <c r="FE24" s="118"/>
      <c r="FF24" s="118"/>
      <c r="FG24" s="118"/>
      <c r="FH24" s="118"/>
      <c r="FI24" s="118"/>
      <c r="FJ24" s="118"/>
      <c r="FK24" s="116"/>
      <c r="FL24" s="117"/>
      <c r="FM24" s="118"/>
      <c r="FN24" s="118"/>
      <c r="FO24" s="118"/>
      <c r="FP24" s="118"/>
      <c r="FQ24" s="118"/>
      <c r="FR24" s="118"/>
      <c r="FS24" s="118"/>
      <c r="FT24" s="118"/>
      <c r="FU24" s="118"/>
      <c r="FV24" s="118"/>
      <c r="FW24" s="118"/>
      <c r="FX24" s="118"/>
      <c r="FY24" s="118"/>
      <c r="FZ24" s="118"/>
      <c r="GA24" s="118"/>
      <c r="GB24" s="118"/>
      <c r="GC24" s="118"/>
      <c r="GD24" s="118"/>
      <c r="GE24" s="118"/>
      <c r="GF24" s="118"/>
      <c r="GG24" s="118"/>
      <c r="GH24" s="118"/>
      <c r="GI24" s="118"/>
      <c r="GJ24" s="118"/>
      <c r="GK24" s="118"/>
      <c r="GL24" s="118"/>
      <c r="GM24" s="118"/>
      <c r="GN24" s="118"/>
      <c r="GO24" s="118"/>
      <c r="GP24" s="118"/>
      <c r="GQ24" s="118"/>
      <c r="GR24" s="116"/>
      <c r="GS24" s="117"/>
      <c r="GT24" s="118"/>
      <c r="GU24" s="118"/>
      <c r="GV24" s="118"/>
      <c r="GW24" s="118"/>
      <c r="GX24" s="118"/>
      <c r="GY24" s="118"/>
      <c r="GZ24" s="118"/>
      <c r="HA24" s="118"/>
      <c r="HB24" s="118"/>
      <c r="HC24" s="118"/>
      <c r="HD24" s="118"/>
      <c r="HE24" s="118"/>
      <c r="HF24" s="118"/>
      <c r="HG24" s="118"/>
      <c r="HH24" s="118"/>
      <c r="HI24" s="118"/>
      <c r="HJ24" s="118"/>
      <c r="HK24" s="118"/>
      <c r="HL24" s="118"/>
      <c r="HM24" s="118"/>
      <c r="HN24" s="118"/>
      <c r="HO24" s="118"/>
      <c r="HP24" s="118"/>
      <c r="HQ24" s="118"/>
      <c r="HR24" s="118"/>
      <c r="HS24" s="118"/>
      <c r="HT24" s="118"/>
      <c r="HU24" s="118"/>
      <c r="HV24" s="118"/>
      <c r="HW24" s="118"/>
      <c r="HX24" s="118"/>
      <c r="HY24" s="116"/>
      <c r="HZ24" s="117"/>
      <c r="IA24" s="118"/>
      <c r="IB24" s="118"/>
      <c r="IC24" s="118"/>
      <c r="ID24" s="118"/>
      <c r="IE24" s="118"/>
      <c r="IF24" s="118"/>
      <c r="IG24" s="118"/>
      <c r="IH24" s="118"/>
      <c r="II24" s="118"/>
      <c r="IJ24" s="118"/>
      <c r="IK24" s="118"/>
      <c r="IL24" s="118"/>
      <c r="IM24" s="118"/>
      <c r="IN24" s="118"/>
      <c r="IO24" s="118"/>
      <c r="IP24" s="118"/>
      <c r="IQ24" s="118"/>
      <c r="IR24" s="118"/>
      <c r="IS24" s="118"/>
      <c r="IT24" s="118"/>
      <c r="IU24" s="118"/>
      <c r="IV24" s="118"/>
      <c r="IW24" s="118"/>
    </row>
    <row r="25" spans="1:257" ht="14.1" customHeight="1" x14ac:dyDescent="0.2">
      <c r="A25" s="223" t="s">
        <v>70</v>
      </c>
      <c r="B25" s="206" t="str">
        <f t="shared" si="2"/>
        <v>A</v>
      </c>
      <c r="C25" s="206" t="s">
        <v>96</v>
      </c>
      <c r="D25" s="107"/>
      <c r="E25" s="107"/>
      <c r="F25" s="107"/>
      <c r="G25" s="107"/>
      <c r="H25" s="107"/>
      <c r="I25" s="107"/>
      <c r="J25" s="107"/>
      <c r="K25" s="107"/>
      <c r="L25" s="107"/>
      <c r="M25" s="107"/>
      <c r="N25" s="107"/>
      <c r="O25" s="107"/>
      <c r="P25" s="107"/>
      <c r="Q25" s="107"/>
      <c r="R25" s="107"/>
      <c r="S25" s="107"/>
      <c r="T25" s="107"/>
      <c r="U25" s="107"/>
      <c r="V25" s="107"/>
      <c r="W25" s="107"/>
      <c r="X25" s="107"/>
      <c r="Y25" s="107"/>
      <c r="Z25" s="107"/>
      <c r="AA25" s="107"/>
      <c r="AB25" s="107"/>
      <c r="AC25" s="107"/>
      <c r="AD25" s="107"/>
      <c r="AE25" s="107"/>
      <c r="AF25" s="107"/>
      <c r="AG25" s="107"/>
      <c r="AH25" s="112"/>
      <c r="AI25" s="116"/>
      <c r="AJ25" s="117"/>
      <c r="AK25" s="118"/>
      <c r="AL25" s="118"/>
      <c r="AM25" s="118"/>
      <c r="AN25" s="118"/>
      <c r="AO25" s="118"/>
      <c r="AP25" s="118"/>
      <c r="AQ25" s="118"/>
      <c r="AR25" s="118"/>
      <c r="AS25" s="118"/>
      <c r="AT25" s="118"/>
      <c r="AU25" s="118"/>
      <c r="AV25" s="118"/>
      <c r="AW25" s="118"/>
      <c r="AX25" s="118"/>
      <c r="AY25" s="118"/>
      <c r="AZ25" s="118"/>
      <c r="BA25" s="118"/>
      <c r="BB25" s="118"/>
      <c r="BC25" s="118"/>
      <c r="BD25" s="118"/>
      <c r="BE25" s="118"/>
      <c r="BF25" s="118"/>
      <c r="BG25" s="118"/>
      <c r="BH25" s="118"/>
      <c r="BI25" s="118"/>
      <c r="BJ25" s="118"/>
      <c r="BK25" s="118"/>
      <c r="BL25" s="118"/>
      <c r="BM25" s="118"/>
      <c r="BN25" s="118"/>
      <c r="BO25" s="118"/>
      <c r="BP25" s="116"/>
      <c r="BQ25" s="117"/>
      <c r="BR25" s="118"/>
      <c r="BS25" s="118"/>
      <c r="BT25" s="118"/>
      <c r="BU25" s="118"/>
      <c r="BV25" s="118"/>
      <c r="BW25" s="118"/>
      <c r="BX25" s="118"/>
      <c r="BY25" s="118"/>
      <c r="BZ25" s="118"/>
      <c r="CA25" s="118"/>
      <c r="CB25" s="118"/>
      <c r="CC25" s="118"/>
      <c r="CD25" s="118"/>
      <c r="CE25" s="118"/>
      <c r="CF25" s="118"/>
      <c r="CG25" s="118"/>
      <c r="CH25" s="118"/>
      <c r="CI25" s="118"/>
      <c r="CJ25" s="118"/>
      <c r="CK25" s="118"/>
      <c r="CL25" s="118"/>
      <c r="CM25" s="118"/>
      <c r="CN25" s="118"/>
      <c r="CO25" s="118"/>
      <c r="CP25" s="118"/>
      <c r="CQ25" s="118"/>
      <c r="CR25" s="118"/>
      <c r="CS25" s="118"/>
      <c r="CT25" s="118"/>
      <c r="CU25" s="118"/>
      <c r="CV25" s="118"/>
      <c r="CW25" s="116"/>
      <c r="CX25" s="117"/>
      <c r="CY25" s="118"/>
      <c r="CZ25" s="118"/>
      <c r="DA25" s="118"/>
      <c r="DB25" s="118"/>
      <c r="DC25" s="118"/>
      <c r="DD25" s="118"/>
      <c r="DE25" s="118"/>
      <c r="DF25" s="118"/>
      <c r="DG25" s="118"/>
      <c r="DH25" s="118"/>
      <c r="DI25" s="118"/>
      <c r="DJ25" s="118"/>
      <c r="DK25" s="118"/>
      <c r="DL25" s="118"/>
      <c r="DM25" s="118"/>
      <c r="DN25" s="118"/>
      <c r="DO25" s="118"/>
      <c r="DP25" s="118"/>
      <c r="DQ25" s="118"/>
      <c r="DR25" s="118"/>
      <c r="DS25" s="118"/>
      <c r="DT25" s="118"/>
      <c r="DU25" s="118"/>
      <c r="DV25" s="118"/>
      <c r="DW25" s="118"/>
      <c r="DX25" s="118"/>
      <c r="DY25" s="118"/>
      <c r="DZ25" s="118"/>
      <c r="EA25" s="118"/>
      <c r="EB25" s="118"/>
      <c r="EC25" s="118"/>
      <c r="ED25" s="116"/>
      <c r="EE25" s="117"/>
      <c r="EF25" s="118"/>
      <c r="EG25" s="118"/>
      <c r="EH25" s="118"/>
      <c r="EI25" s="118"/>
      <c r="EJ25" s="118"/>
      <c r="EK25" s="118"/>
      <c r="EL25" s="118"/>
      <c r="EM25" s="118"/>
      <c r="EN25" s="118"/>
      <c r="EO25" s="118"/>
      <c r="EP25" s="118"/>
      <c r="EQ25" s="118"/>
      <c r="ER25" s="118"/>
      <c r="ES25" s="118"/>
      <c r="ET25" s="118"/>
      <c r="EU25" s="118"/>
      <c r="EV25" s="118"/>
      <c r="EW25" s="118"/>
      <c r="EX25" s="118"/>
      <c r="EY25" s="118"/>
      <c r="EZ25" s="118"/>
      <c r="FA25" s="118"/>
      <c r="FB25" s="118"/>
      <c r="FC25" s="118"/>
      <c r="FD25" s="118"/>
      <c r="FE25" s="118"/>
      <c r="FF25" s="118"/>
      <c r="FG25" s="118"/>
      <c r="FH25" s="118"/>
      <c r="FI25" s="118"/>
      <c r="FJ25" s="118"/>
      <c r="FK25" s="116"/>
      <c r="FL25" s="117"/>
      <c r="FM25" s="118"/>
      <c r="FN25" s="118"/>
      <c r="FO25" s="118"/>
      <c r="FP25" s="118"/>
      <c r="FQ25" s="118"/>
      <c r="FR25" s="118"/>
      <c r="FS25" s="118"/>
      <c r="FT25" s="118"/>
      <c r="FU25" s="118"/>
      <c r="FV25" s="118"/>
      <c r="FW25" s="118"/>
      <c r="FX25" s="118"/>
      <c r="FY25" s="118"/>
      <c r="FZ25" s="118"/>
      <c r="GA25" s="118"/>
      <c r="GB25" s="118"/>
      <c r="GC25" s="118"/>
      <c r="GD25" s="118"/>
      <c r="GE25" s="118"/>
      <c r="GF25" s="118"/>
      <c r="GG25" s="118"/>
      <c r="GH25" s="118"/>
      <c r="GI25" s="118"/>
      <c r="GJ25" s="118"/>
      <c r="GK25" s="118"/>
      <c r="GL25" s="118"/>
      <c r="GM25" s="118"/>
      <c r="GN25" s="118"/>
      <c r="GO25" s="118"/>
      <c r="GP25" s="118"/>
      <c r="GQ25" s="118"/>
      <c r="GR25" s="116"/>
      <c r="GS25" s="117"/>
      <c r="GT25" s="118"/>
      <c r="GU25" s="118"/>
      <c r="GV25" s="118"/>
      <c r="GW25" s="118"/>
      <c r="GX25" s="118"/>
      <c r="GY25" s="118"/>
      <c r="GZ25" s="118"/>
      <c r="HA25" s="118"/>
      <c r="HB25" s="118"/>
      <c r="HC25" s="118"/>
      <c r="HD25" s="118"/>
      <c r="HE25" s="118"/>
      <c r="HF25" s="118"/>
      <c r="HG25" s="118"/>
      <c r="HH25" s="118"/>
      <c r="HI25" s="118"/>
      <c r="HJ25" s="118"/>
      <c r="HK25" s="118"/>
      <c r="HL25" s="118"/>
      <c r="HM25" s="118"/>
      <c r="HN25" s="118"/>
      <c r="HO25" s="118"/>
      <c r="HP25" s="118"/>
      <c r="HQ25" s="118"/>
      <c r="HR25" s="118"/>
      <c r="HS25" s="118"/>
      <c r="HT25" s="118"/>
      <c r="HU25" s="118"/>
      <c r="HV25" s="118"/>
      <c r="HW25" s="118"/>
      <c r="HX25" s="118"/>
      <c r="HY25" s="116"/>
      <c r="HZ25" s="117"/>
      <c r="IA25" s="118"/>
      <c r="IB25" s="118"/>
      <c r="IC25" s="118"/>
      <c r="ID25" s="118"/>
      <c r="IE25" s="118"/>
      <c r="IF25" s="118"/>
      <c r="IG25" s="118"/>
      <c r="IH25" s="118"/>
      <c r="II25" s="118"/>
      <c r="IJ25" s="118"/>
      <c r="IK25" s="118"/>
      <c r="IL25" s="118"/>
      <c r="IM25" s="118"/>
      <c r="IN25" s="118"/>
      <c r="IO25" s="118"/>
      <c r="IP25" s="118"/>
      <c r="IQ25" s="118"/>
      <c r="IR25" s="118"/>
      <c r="IS25" s="118"/>
      <c r="IT25" s="118"/>
      <c r="IU25" s="118"/>
      <c r="IV25" s="118"/>
      <c r="IW25" s="118"/>
    </row>
    <row r="26" spans="1:257" ht="14.1" customHeight="1" x14ac:dyDescent="0.2">
      <c r="A26" s="223" t="s">
        <v>69</v>
      </c>
      <c r="B26" s="206" t="str">
        <f t="shared" si="2"/>
        <v>A</v>
      </c>
      <c r="C26" s="206" t="s">
        <v>96</v>
      </c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7"/>
      <c r="AE26" s="107"/>
      <c r="AF26" s="107"/>
      <c r="AG26" s="107"/>
      <c r="AH26" s="112"/>
      <c r="AI26" s="116"/>
      <c r="AJ26" s="117"/>
      <c r="AK26" s="118"/>
      <c r="AL26" s="118"/>
      <c r="AM26" s="118"/>
      <c r="AN26" s="118"/>
      <c r="AO26" s="118"/>
      <c r="AP26" s="118"/>
      <c r="AQ26" s="118"/>
      <c r="AR26" s="118"/>
      <c r="AS26" s="118"/>
      <c r="AT26" s="118"/>
      <c r="AU26" s="118"/>
      <c r="AV26" s="118"/>
      <c r="AW26" s="118"/>
      <c r="AX26" s="118"/>
      <c r="AY26" s="118"/>
      <c r="AZ26" s="118"/>
      <c r="BA26" s="118"/>
      <c r="BB26" s="118"/>
      <c r="BC26" s="118"/>
      <c r="BD26" s="118"/>
      <c r="BE26" s="118"/>
      <c r="BF26" s="118"/>
      <c r="BG26" s="118"/>
      <c r="BH26" s="118"/>
      <c r="BI26" s="118"/>
      <c r="BJ26" s="118"/>
      <c r="BK26" s="118"/>
      <c r="BL26" s="118"/>
      <c r="BM26" s="118"/>
      <c r="BN26" s="118"/>
      <c r="BO26" s="118"/>
      <c r="BP26" s="116"/>
      <c r="BQ26" s="117"/>
      <c r="BR26" s="118"/>
      <c r="BS26" s="118"/>
      <c r="BT26" s="118"/>
      <c r="BU26" s="118"/>
      <c r="BV26" s="118"/>
      <c r="BW26" s="118"/>
      <c r="BX26" s="118"/>
      <c r="BY26" s="118"/>
      <c r="BZ26" s="118"/>
      <c r="CA26" s="118"/>
      <c r="CB26" s="118"/>
      <c r="CC26" s="118"/>
      <c r="CD26" s="118"/>
      <c r="CE26" s="118"/>
      <c r="CF26" s="118"/>
      <c r="CG26" s="118"/>
      <c r="CH26" s="118"/>
      <c r="CI26" s="118"/>
      <c r="CJ26" s="118"/>
      <c r="CK26" s="118"/>
      <c r="CL26" s="118"/>
      <c r="CM26" s="118"/>
      <c r="CN26" s="118"/>
      <c r="CO26" s="118"/>
      <c r="CP26" s="118"/>
      <c r="CQ26" s="118"/>
      <c r="CR26" s="118"/>
      <c r="CS26" s="118"/>
      <c r="CT26" s="118"/>
      <c r="CU26" s="118"/>
      <c r="CV26" s="118"/>
      <c r="CW26" s="116"/>
      <c r="CX26" s="117"/>
      <c r="CY26" s="118"/>
      <c r="CZ26" s="118"/>
      <c r="DA26" s="118"/>
      <c r="DB26" s="118"/>
      <c r="DC26" s="118"/>
      <c r="DD26" s="118"/>
      <c r="DE26" s="118"/>
      <c r="DF26" s="118"/>
      <c r="DG26" s="118"/>
      <c r="DH26" s="118"/>
      <c r="DI26" s="118"/>
      <c r="DJ26" s="118"/>
      <c r="DK26" s="118"/>
      <c r="DL26" s="118"/>
      <c r="DM26" s="118"/>
      <c r="DN26" s="118"/>
      <c r="DO26" s="118"/>
      <c r="DP26" s="118"/>
      <c r="DQ26" s="118"/>
      <c r="DR26" s="118"/>
      <c r="DS26" s="118"/>
      <c r="DT26" s="118"/>
      <c r="DU26" s="118"/>
      <c r="DV26" s="118"/>
      <c r="DW26" s="118"/>
      <c r="DX26" s="118"/>
      <c r="DY26" s="118"/>
      <c r="DZ26" s="118"/>
      <c r="EA26" s="118"/>
      <c r="EB26" s="118"/>
      <c r="EC26" s="118"/>
      <c r="ED26" s="116"/>
      <c r="EE26" s="117"/>
      <c r="EF26" s="118"/>
      <c r="EG26" s="118"/>
      <c r="EH26" s="118"/>
      <c r="EI26" s="118"/>
      <c r="EJ26" s="118"/>
      <c r="EK26" s="118"/>
      <c r="EL26" s="118"/>
      <c r="EM26" s="118"/>
      <c r="EN26" s="118"/>
      <c r="EO26" s="118"/>
      <c r="EP26" s="118"/>
      <c r="EQ26" s="118"/>
      <c r="ER26" s="118"/>
      <c r="ES26" s="118"/>
      <c r="ET26" s="118"/>
      <c r="EU26" s="118"/>
      <c r="EV26" s="118"/>
      <c r="EW26" s="118"/>
      <c r="EX26" s="118"/>
      <c r="EY26" s="118"/>
      <c r="EZ26" s="118"/>
      <c r="FA26" s="118"/>
      <c r="FB26" s="118"/>
      <c r="FC26" s="118"/>
      <c r="FD26" s="118"/>
      <c r="FE26" s="118"/>
      <c r="FF26" s="118"/>
      <c r="FG26" s="118"/>
      <c r="FH26" s="118"/>
      <c r="FI26" s="118"/>
      <c r="FJ26" s="118"/>
      <c r="FK26" s="116"/>
      <c r="FL26" s="117"/>
      <c r="FM26" s="118"/>
      <c r="FN26" s="118"/>
      <c r="FO26" s="118"/>
      <c r="FP26" s="118"/>
      <c r="FQ26" s="118"/>
      <c r="FR26" s="118"/>
      <c r="FS26" s="118"/>
      <c r="FT26" s="118"/>
      <c r="FU26" s="118"/>
      <c r="FV26" s="118"/>
      <c r="FW26" s="118"/>
      <c r="FX26" s="118"/>
      <c r="FY26" s="118"/>
      <c r="FZ26" s="118"/>
      <c r="GA26" s="118"/>
      <c r="GB26" s="118"/>
      <c r="GC26" s="118"/>
      <c r="GD26" s="118"/>
      <c r="GE26" s="118"/>
      <c r="GF26" s="118"/>
      <c r="GG26" s="118"/>
      <c r="GH26" s="118"/>
      <c r="GI26" s="118"/>
      <c r="GJ26" s="118"/>
      <c r="GK26" s="118"/>
      <c r="GL26" s="118"/>
      <c r="GM26" s="118"/>
      <c r="GN26" s="118"/>
      <c r="GO26" s="118"/>
      <c r="GP26" s="118"/>
      <c r="GQ26" s="118"/>
      <c r="GR26" s="116"/>
      <c r="GS26" s="117"/>
      <c r="GT26" s="118"/>
      <c r="GU26" s="118"/>
      <c r="GV26" s="118"/>
      <c r="GW26" s="118"/>
      <c r="GX26" s="118"/>
      <c r="GY26" s="118"/>
      <c r="GZ26" s="118"/>
      <c r="HA26" s="118"/>
      <c r="HB26" s="118"/>
      <c r="HC26" s="118"/>
      <c r="HD26" s="118"/>
      <c r="HE26" s="118"/>
      <c r="HF26" s="118"/>
      <c r="HG26" s="118"/>
      <c r="HH26" s="118"/>
      <c r="HI26" s="118"/>
      <c r="HJ26" s="118"/>
      <c r="HK26" s="118"/>
      <c r="HL26" s="118"/>
      <c r="HM26" s="118"/>
      <c r="HN26" s="118"/>
      <c r="HO26" s="118"/>
      <c r="HP26" s="118"/>
      <c r="HQ26" s="118"/>
      <c r="HR26" s="118"/>
      <c r="HS26" s="118"/>
      <c r="HT26" s="118"/>
      <c r="HU26" s="118"/>
      <c r="HV26" s="118"/>
      <c r="HW26" s="118"/>
      <c r="HX26" s="118"/>
      <c r="HY26" s="116"/>
      <c r="HZ26" s="117"/>
      <c r="IA26" s="118"/>
      <c r="IB26" s="118"/>
      <c r="IC26" s="118"/>
      <c r="ID26" s="118"/>
      <c r="IE26" s="118"/>
      <c r="IF26" s="118"/>
      <c r="IG26" s="118"/>
      <c r="IH26" s="118"/>
      <c r="II26" s="118"/>
      <c r="IJ26" s="118"/>
      <c r="IK26" s="118"/>
      <c r="IL26" s="118"/>
      <c r="IM26" s="118"/>
      <c r="IN26" s="118"/>
      <c r="IO26" s="118"/>
      <c r="IP26" s="118"/>
      <c r="IQ26" s="118"/>
      <c r="IR26" s="118"/>
      <c r="IS26" s="118"/>
      <c r="IT26" s="118"/>
      <c r="IU26" s="118"/>
      <c r="IV26" s="118"/>
      <c r="IW26" s="118"/>
    </row>
    <row r="27" spans="1:257" ht="14.1" customHeight="1" x14ac:dyDescent="0.2">
      <c r="A27" s="223" t="s">
        <v>68</v>
      </c>
      <c r="B27" s="206" t="str">
        <f t="shared" si="2"/>
        <v>A</v>
      </c>
      <c r="C27" s="206"/>
      <c r="D27" s="107"/>
      <c r="E27" s="107"/>
      <c r="F27" s="107"/>
      <c r="G27" s="107"/>
      <c r="H27" s="107"/>
      <c r="I27" s="107"/>
      <c r="J27" s="107"/>
      <c r="K27" s="107"/>
      <c r="L27" s="107"/>
      <c r="M27" s="107"/>
      <c r="N27" s="107"/>
      <c r="O27" s="107"/>
      <c r="P27" s="107"/>
      <c r="Q27" s="107"/>
      <c r="R27" s="107"/>
      <c r="S27" s="107"/>
      <c r="T27" s="107"/>
      <c r="U27" s="107"/>
      <c r="V27" s="107"/>
      <c r="W27" s="107"/>
      <c r="X27" s="107"/>
      <c r="Y27" s="107"/>
      <c r="Z27" s="107"/>
      <c r="AA27" s="107"/>
      <c r="AB27" s="107"/>
      <c r="AC27" s="107"/>
      <c r="AD27" s="107"/>
      <c r="AE27" s="107"/>
      <c r="AF27" s="107"/>
      <c r="AG27" s="107"/>
      <c r="AH27" s="112"/>
      <c r="AI27" s="116"/>
      <c r="AJ27" s="117"/>
      <c r="AK27" s="118"/>
      <c r="AL27" s="118"/>
      <c r="AM27" s="118"/>
      <c r="AN27" s="118"/>
      <c r="AO27" s="118"/>
      <c r="AP27" s="118"/>
      <c r="AQ27" s="118"/>
      <c r="AR27" s="118"/>
      <c r="AS27" s="118"/>
      <c r="AT27" s="118"/>
      <c r="AU27" s="118"/>
      <c r="AV27" s="118"/>
      <c r="AW27" s="118"/>
      <c r="AX27" s="118"/>
      <c r="AY27" s="118"/>
      <c r="AZ27" s="118"/>
      <c r="BA27" s="118"/>
      <c r="BB27" s="118"/>
      <c r="BC27" s="118"/>
      <c r="BD27" s="118"/>
      <c r="BE27" s="118"/>
      <c r="BF27" s="118"/>
      <c r="BG27" s="118"/>
      <c r="BH27" s="118"/>
      <c r="BI27" s="118"/>
      <c r="BJ27" s="118"/>
      <c r="BK27" s="118"/>
      <c r="BL27" s="118"/>
      <c r="BM27" s="118"/>
      <c r="BN27" s="118"/>
      <c r="BO27" s="118"/>
      <c r="BP27" s="116"/>
      <c r="BQ27" s="117"/>
      <c r="BR27" s="118"/>
      <c r="BS27" s="118"/>
      <c r="BT27" s="118"/>
      <c r="BU27" s="118"/>
      <c r="BV27" s="118"/>
      <c r="BW27" s="118"/>
      <c r="BX27" s="118"/>
      <c r="BY27" s="118"/>
      <c r="BZ27" s="118"/>
      <c r="CA27" s="118"/>
      <c r="CB27" s="118"/>
      <c r="CC27" s="118"/>
      <c r="CD27" s="118"/>
      <c r="CE27" s="118"/>
      <c r="CF27" s="118"/>
      <c r="CG27" s="118"/>
      <c r="CH27" s="118"/>
      <c r="CI27" s="118"/>
      <c r="CJ27" s="118"/>
      <c r="CK27" s="118"/>
      <c r="CL27" s="118"/>
      <c r="CM27" s="118"/>
      <c r="CN27" s="118"/>
      <c r="CO27" s="118"/>
      <c r="CP27" s="118"/>
      <c r="CQ27" s="118"/>
      <c r="CR27" s="118"/>
      <c r="CS27" s="118"/>
      <c r="CT27" s="118"/>
      <c r="CU27" s="118"/>
      <c r="CV27" s="118"/>
      <c r="CW27" s="116"/>
      <c r="CX27" s="117"/>
      <c r="CY27" s="118"/>
      <c r="CZ27" s="118"/>
      <c r="DA27" s="118"/>
      <c r="DB27" s="118"/>
      <c r="DC27" s="118"/>
      <c r="DD27" s="118"/>
      <c r="DE27" s="118"/>
      <c r="DF27" s="118"/>
      <c r="DG27" s="118"/>
      <c r="DH27" s="118"/>
      <c r="DI27" s="118"/>
      <c r="DJ27" s="118"/>
      <c r="DK27" s="118"/>
      <c r="DL27" s="118"/>
      <c r="DM27" s="118"/>
      <c r="DN27" s="118"/>
      <c r="DO27" s="118"/>
      <c r="DP27" s="118"/>
      <c r="DQ27" s="118"/>
      <c r="DR27" s="118"/>
      <c r="DS27" s="118"/>
      <c r="DT27" s="118"/>
      <c r="DU27" s="118"/>
      <c r="DV27" s="118"/>
      <c r="DW27" s="118"/>
      <c r="DX27" s="118"/>
      <c r="DY27" s="118"/>
      <c r="DZ27" s="118"/>
      <c r="EA27" s="118"/>
      <c r="EB27" s="118"/>
      <c r="EC27" s="118"/>
      <c r="ED27" s="116"/>
      <c r="EE27" s="117"/>
      <c r="EF27" s="118"/>
      <c r="EG27" s="118"/>
      <c r="EH27" s="118"/>
      <c r="EI27" s="118"/>
      <c r="EJ27" s="118"/>
      <c r="EK27" s="118"/>
      <c r="EL27" s="118"/>
      <c r="EM27" s="118"/>
      <c r="EN27" s="118"/>
      <c r="EO27" s="118"/>
      <c r="EP27" s="118"/>
      <c r="EQ27" s="118"/>
      <c r="ER27" s="118"/>
      <c r="ES27" s="118"/>
      <c r="ET27" s="118"/>
      <c r="EU27" s="118"/>
      <c r="EV27" s="118"/>
      <c r="EW27" s="118"/>
      <c r="EX27" s="118"/>
      <c r="EY27" s="118"/>
      <c r="EZ27" s="118"/>
      <c r="FA27" s="118"/>
      <c r="FB27" s="118"/>
      <c r="FC27" s="118"/>
      <c r="FD27" s="118"/>
      <c r="FE27" s="118"/>
      <c r="FF27" s="118"/>
      <c r="FG27" s="118"/>
      <c r="FH27" s="118"/>
      <c r="FI27" s="118"/>
      <c r="FJ27" s="118"/>
      <c r="FK27" s="116"/>
      <c r="FL27" s="117"/>
      <c r="FM27" s="118"/>
      <c r="FN27" s="118"/>
      <c r="FO27" s="118"/>
      <c r="FP27" s="118"/>
      <c r="FQ27" s="118"/>
      <c r="FR27" s="118"/>
      <c r="FS27" s="118"/>
      <c r="FT27" s="118"/>
      <c r="FU27" s="118"/>
      <c r="FV27" s="118"/>
      <c r="FW27" s="118"/>
      <c r="FX27" s="118"/>
      <c r="FY27" s="118"/>
      <c r="FZ27" s="118"/>
      <c r="GA27" s="118"/>
      <c r="GB27" s="118"/>
      <c r="GC27" s="118"/>
      <c r="GD27" s="118"/>
      <c r="GE27" s="118"/>
      <c r="GF27" s="118"/>
      <c r="GG27" s="118"/>
      <c r="GH27" s="118"/>
      <c r="GI27" s="118"/>
      <c r="GJ27" s="118"/>
      <c r="GK27" s="118"/>
      <c r="GL27" s="118"/>
      <c r="GM27" s="118"/>
      <c r="GN27" s="118"/>
      <c r="GO27" s="118"/>
      <c r="GP27" s="118"/>
      <c r="GQ27" s="118"/>
      <c r="GR27" s="116"/>
      <c r="GS27" s="117"/>
      <c r="GT27" s="118"/>
      <c r="GU27" s="118"/>
      <c r="GV27" s="118"/>
      <c r="GW27" s="118"/>
      <c r="GX27" s="118"/>
      <c r="GY27" s="118"/>
      <c r="GZ27" s="118"/>
      <c r="HA27" s="118"/>
      <c r="HB27" s="118"/>
      <c r="HC27" s="118"/>
      <c r="HD27" s="118"/>
      <c r="HE27" s="118"/>
      <c r="HF27" s="118"/>
      <c r="HG27" s="118"/>
      <c r="HH27" s="118"/>
      <c r="HI27" s="118"/>
      <c r="HJ27" s="118"/>
      <c r="HK27" s="118"/>
      <c r="HL27" s="118"/>
      <c r="HM27" s="118"/>
      <c r="HN27" s="118"/>
      <c r="HO27" s="118"/>
      <c r="HP27" s="118"/>
      <c r="HQ27" s="118"/>
      <c r="HR27" s="118"/>
      <c r="HS27" s="118"/>
      <c r="HT27" s="118"/>
      <c r="HU27" s="118"/>
      <c r="HV27" s="118"/>
      <c r="HW27" s="118"/>
      <c r="HX27" s="118"/>
      <c r="HY27" s="116"/>
      <c r="HZ27" s="117"/>
      <c r="IA27" s="118"/>
      <c r="IB27" s="118"/>
      <c r="IC27" s="118"/>
      <c r="ID27" s="118"/>
      <c r="IE27" s="118"/>
      <c r="IF27" s="118"/>
      <c r="IG27" s="118"/>
      <c r="IH27" s="118"/>
      <c r="II27" s="118"/>
      <c r="IJ27" s="118"/>
      <c r="IK27" s="118"/>
      <c r="IL27" s="118"/>
      <c r="IM27" s="118"/>
      <c r="IN27" s="118"/>
      <c r="IO27" s="118"/>
      <c r="IP27" s="118"/>
      <c r="IQ27" s="118"/>
      <c r="IR27" s="118"/>
      <c r="IS27" s="118"/>
      <c r="IT27" s="118"/>
      <c r="IU27" s="118"/>
      <c r="IV27" s="118"/>
      <c r="IW27" s="118"/>
    </row>
    <row r="28" spans="1:257" ht="14.1" customHeight="1" x14ac:dyDescent="0.2">
      <c r="A28" s="223" t="s">
        <v>67</v>
      </c>
      <c r="B28" s="206" t="str">
        <f t="shared" si="2"/>
        <v>A</v>
      </c>
      <c r="C28" s="206"/>
      <c r="D28" s="107"/>
      <c r="E28" s="107"/>
      <c r="F28" s="107"/>
      <c r="G28" s="107"/>
      <c r="H28" s="107"/>
      <c r="I28" s="107"/>
      <c r="J28" s="107"/>
      <c r="K28" s="107"/>
      <c r="L28" s="107"/>
      <c r="M28" s="107"/>
      <c r="N28" s="107"/>
      <c r="O28" s="107"/>
      <c r="P28" s="107"/>
      <c r="Q28" s="107"/>
      <c r="R28" s="107"/>
      <c r="S28" s="107"/>
      <c r="T28" s="107"/>
      <c r="U28" s="107"/>
      <c r="V28" s="107"/>
      <c r="W28" s="107"/>
      <c r="X28" s="107"/>
      <c r="Y28" s="107"/>
      <c r="Z28" s="107"/>
      <c r="AA28" s="107"/>
      <c r="AB28" s="107"/>
      <c r="AC28" s="107"/>
      <c r="AD28" s="107"/>
      <c r="AE28" s="107"/>
      <c r="AF28" s="107"/>
      <c r="AG28" s="107"/>
      <c r="AH28" s="112"/>
      <c r="AI28" s="116"/>
      <c r="AJ28" s="117"/>
      <c r="AK28" s="118"/>
      <c r="AL28" s="118"/>
      <c r="AM28" s="118"/>
      <c r="AN28" s="118"/>
      <c r="AO28" s="118"/>
      <c r="AP28" s="118"/>
      <c r="AQ28" s="118"/>
      <c r="AR28" s="118"/>
      <c r="AS28" s="118"/>
      <c r="AT28" s="118"/>
      <c r="AU28" s="118"/>
      <c r="AV28" s="118"/>
      <c r="AW28" s="118"/>
      <c r="AX28" s="118"/>
      <c r="AY28" s="118"/>
      <c r="AZ28" s="118"/>
      <c r="BA28" s="118"/>
      <c r="BB28" s="118"/>
      <c r="BC28" s="118"/>
      <c r="BD28" s="118"/>
      <c r="BE28" s="118"/>
      <c r="BF28" s="118"/>
      <c r="BG28" s="118"/>
      <c r="BH28" s="118"/>
      <c r="BI28" s="118"/>
      <c r="BJ28" s="118"/>
      <c r="BK28" s="118"/>
      <c r="BL28" s="118"/>
      <c r="BM28" s="118"/>
      <c r="BN28" s="118"/>
      <c r="BO28" s="118"/>
      <c r="BP28" s="116"/>
      <c r="BQ28" s="117"/>
      <c r="BR28" s="118"/>
      <c r="BS28" s="118"/>
      <c r="BT28" s="118"/>
      <c r="BU28" s="118"/>
      <c r="BV28" s="118"/>
      <c r="BW28" s="118"/>
      <c r="BX28" s="118"/>
      <c r="BY28" s="118"/>
      <c r="BZ28" s="118"/>
      <c r="CA28" s="118"/>
      <c r="CB28" s="118"/>
      <c r="CC28" s="118"/>
      <c r="CD28" s="118"/>
      <c r="CE28" s="118"/>
      <c r="CF28" s="118"/>
      <c r="CG28" s="118"/>
      <c r="CH28" s="118"/>
      <c r="CI28" s="118"/>
      <c r="CJ28" s="118"/>
      <c r="CK28" s="118"/>
      <c r="CL28" s="118"/>
      <c r="CM28" s="118"/>
      <c r="CN28" s="118"/>
      <c r="CO28" s="118"/>
      <c r="CP28" s="118"/>
      <c r="CQ28" s="118"/>
      <c r="CR28" s="118"/>
      <c r="CS28" s="118"/>
      <c r="CT28" s="118"/>
      <c r="CU28" s="118"/>
      <c r="CV28" s="118"/>
      <c r="CW28" s="116"/>
      <c r="CX28" s="117"/>
      <c r="CY28" s="118"/>
      <c r="CZ28" s="118"/>
      <c r="DA28" s="118"/>
      <c r="DB28" s="118"/>
      <c r="DC28" s="118"/>
      <c r="DD28" s="118"/>
      <c r="DE28" s="118"/>
      <c r="DF28" s="118"/>
      <c r="DG28" s="118"/>
      <c r="DH28" s="118"/>
      <c r="DI28" s="118"/>
      <c r="DJ28" s="118"/>
      <c r="DK28" s="118"/>
      <c r="DL28" s="118"/>
      <c r="DM28" s="118"/>
      <c r="DN28" s="118"/>
      <c r="DO28" s="118"/>
      <c r="DP28" s="118"/>
      <c r="DQ28" s="118"/>
      <c r="DR28" s="118"/>
      <c r="DS28" s="118"/>
      <c r="DT28" s="118"/>
      <c r="DU28" s="118"/>
      <c r="DV28" s="118"/>
      <c r="DW28" s="118"/>
      <c r="DX28" s="118"/>
      <c r="DY28" s="118"/>
      <c r="DZ28" s="118"/>
      <c r="EA28" s="118"/>
      <c r="EB28" s="118"/>
      <c r="EC28" s="118"/>
      <c r="ED28" s="116"/>
      <c r="EE28" s="117"/>
      <c r="EF28" s="118"/>
      <c r="EG28" s="118"/>
      <c r="EH28" s="118"/>
      <c r="EI28" s="118"/>
      <c r="EJ28" s="118"/>
      <c r="EK28" s="118"/>
      <c r="EL28" s="118"/>
      <c r="EM28" s="118"/>
      <c r="EN28" s="118"/>
      <c r="EO28" s="118"/>
      <c r="EP28" s="118"/>
      <c r="EQ28" s="118"/>
      <c r="ER28" s="118"/>
      <c r="ES28" s="118"/>
      <c r="ET28" s="118"/>
      <c r="EU28" s="118"/>
      <c r="EV28" s="118"/>
      <c r="EW28" s="118"/>
      <c r="EX28" s="118"/>
      <c r="EY28" s="118"/>
      <c r="EZ28" s="118"/>
      <c r="FA28" s="118"/>
      <c r="FB28" s="118"/>
      <c r="FC28" s="118"/>
      <c r="FD28" s="118"/>
      <c r="FE28" s="118"/>
      <c r="FF28" s="118"/>
      <c r="FG28" s="118"/>
      <c r="FH28" s="118"/>
      <c r="FI28" s="118"/>
      <c r="FJ28" s="118"/>
      <c r="FK28" s="116"/>
      <c r="FL28" s="117"/>
      <c r="FM28" s="118"/>
      <c r="FN28" s="118"/>
      <c r="FO28" s="118"/>
      <c r="FP28" s="118"/>
      <c r="FQ28" s="118"/>
      <c r="FR28" s="118"/>
      <c r="FS28" s="118"/>
      <c r="FT28" s="118"/>
      <c r="FU28" s="118"/>
      <c r="FV28" s="118"/>
      <c r="FW28" s="118"/>
      <c r="FX28" s="118"/>
      <c r="FY28" s="118"/>
      <c r="FZ28" s="118"/>
      <c r="GA28" s="118"/>
      <c r="GB28" s="118"/>
      <c r="GC28" s="118"/>
      <c r="GD28" s="118"/>
      <c r="GE28" s="118"/>
      <c r="GF28" s="118"/>
      <c r="GG28" s="118"/>
      <c r="GH28" s="118"/>
      <c r="GI28" s="118"/>
      <c r="GJ28" s="118"/>
      <c r="GK28" s="118"/>
      <c r="GL28" s="118"/>
      <c r="GM28" s="118"/>
      <c r="GN28" s="118"/>
      <c r="GO28" s="118"/>
      <c r="GP28" s="118"/>
      <c r="GQ28" s="118"/>
      <c r="GR28" s="116"/>
      <c r="GS28" s="117"/>
      <c r="GT28" s="118"/>
      <c r="GU28" s="118"/>
      <c r="GV28" s="118"/>
      <c r="GW28" s="118"/>
      <c r="GX28" s="118"/>
      <c r="GY28" s="118"/>
      <c r="GZ28" s="118"/>
      <c r="HA28" s="118"/>
      <c r="HB28" s="118"/>
      <c r="HC28" s="118"/>
      <c r="HD28" s="118"/>
      <c r="HE28" s="118"/>
      <c r="HF28" s="118"/>
      <c r="HG28" s="118"/>
      <c r="HH28" s="118"/>
      <c r="HI28" s="118"/>
      <c r="HJ28" s="118"/>
      <c r="HK28" s="118"/>
      <c r="HL28" s="118"/>
      <c r="HM28" s="118"/>
      <c r="HN28" s="118"/>
      <c r="HO28" s="118"/>
      <c r="HP28" s="118"/>
      <c r="HQ28" s="118"/>
      <c r="HR28" s="118"/>
      <c r="HS28" s="118"/>
      <c r="HT28" s="118"/>
      <c r="HU28" s="118"/>
      <c r="HV28" s="118"/>
      <c r="HW28" s="118"/>
      <c r="HX28" s="118"/>
      <c r="HY28" s="116"/>
      <c r="HZ28" s="117"/>
      <c r="IA28" s="118"/>
      <c r="IB28" s="118"/>
      <c r="IC28" s="118"/>
      <c r="ID28" s="118"/>
      <c r="IE28" s="118"/>
      <c r="IF28" s="118"/>
      <c r="IG28" s="118"/>
      <c r="IH28" s="118"/>
      <c r="II28" s="118"/>
      <c r="IJ28" s="118"/>
      <c r="IK28" s="118"/>
      <c r="IL28" s="118"/>
      <c r="IM28" s="118"/>
      <c r="IN28" s="118"/>
      <c r="IO28" s="118"/>
      <c r="IP28" s="118"/>
      <c r="IQ28" s="118"/>
      <c r="IR28" s="118"/>
      <c r="IS28" s="118"/>
      <c r="IT28" s="118"/>
      <c r="IU28" s="118"/>
      <c r="IV28" s="118"/>
      <c r="IW28" s="118"/>
    </row>
    <row r="29" spans="1:257" ht="14.1" customHeight="1" x14ac:dyDescent="0.2">
      <c r="A29" s="223" t="s">
        <v>66</v>
      </c>
      <c r="B29" s="206" t="str">
        <f t="shared" si="2"/>
        <v>A</v>
      </c>
      <c r="C29" s="206"/>
      <c r="D29" s="107"/>
      <c r="E29" s="107"/>
      <c r="F29" s="107"/>
      <c r="G29" s="107"/>
      <c r="H29" s="107"/>
      <c r="I29" s="107"/>
      <c r="J29" s="107"/>
      <c r="K29" s="107"/>
      <c r="L29" s="107"/>
      <c r="M29" s="107"/>
      <c r="N29" s="107"/>
      <c r="O29" s="107"/>
      <c r="P29" s="107"/>
      <c r="Q29" s="107"/>
      <c r="R29" s="107"/>
      <c r="S29" s="107"/>
      <c r="T29" s="107"/>
      <c r="U29" s="107"/>
      <c r="V29" s="107"/>
      <c r="W29" s="107"/>
      <c r="X29" s="107"/>
      <c r="Y29" s="107"/>
      <c r="Z29" s="107"/>
      <c r="AA29" s="107"/>
      <c r="AB29" s="107"/>
      <c r="AC29" s="107"/>
      <c r="AD29" s="107"/>
      <c r="AE29" s="107"/>
      <c r="AF29" s="107"/>
      <c r="AG29" s="107"/>
      <c r="AH29" s="112"/>
      <c r="AI29" s="116"/>
      <c r="AJ29" s="117"/>
      <c r="AK29" s="118"/>
      <c r="AL29" s="118"/>
      <c r="AM29" s="118"/>
      <c r="AN29" s="118"/>
      <c r="AO29" s="118"/>
      <c r="AP29" s="118"/>
      <c r="AQ29" s="118"/>
      <c r="AR29" s="118"/>
      <c r="AS29" s="118"/>
      <c r="AT29" s="118"/>
      <c r="AU29" s="118"/>
      <c r="AV29" s="118"/>
      <c r="AW29" s="118"/>
      <c r="AX29" s="118"/>
      <c r="AY29" s="118"/>
      <c r="AZ29" s="118"/>
      <c r="BA29" s="118"/>
      <c r="BB29" s="118"/>
      <c r="BC29" s="118"/>
      <c r="BD29" s="118"/>
      <c r="BE29" s="118"/>
      <c r="BF29" s="118"/>
      <c r="BG29" s="118"/>
      <c r="BH29" s="118"/>
      <c r="BI29" s="118"/>
      <c r="BJ29" s="118"/>
      <c r="BK29" s="118"/>
      <c r="BL29" s="118"/>
      <c r="BM29" s="118"/>
      <c r="BN29" s="118"/>
      <c r="BO29" s="118"/>
      <c r="BP29" s="116"/>
      <c r="BQ29" s="117"/>
      <c r="BR29" s="118"/>
      <c r="BS29" s="118"/>
      <c r="BT29" s="118"/>
      <c r="BU29" s="118"/>
      <c r="BV29" s="118"/>
      <c r="BW29" s="118"/>
      <c r="BX29" s="118"/>
      <c r="BY29" s="118"/>
      <c r="BZ29" s="118"/>
      <c r="CA29" s="118"/>
      <c r="CB29" s="118"/>
      <c r="CC29" s="118"/>
      <c r="CD29" s="118"/>
      <c r="CE29" s="118"/>
      <c r="CF29" s="118"/>
      <c r="CG29" s="118"/>
      <c r="CH29" s="118"/>
      <c r="CI29" s="118"/>
      <c r="CJ29" s="118"/>
      <c r="CK29" s="118"/>
      <c r="CL29" s="118"/>
      <c r="CM29" s="118"/>
      <c r="CN29" s="118"/>
      <c r="CO29" s="118"/>
      <c r="CP29" s="118"/>
      <c r="CQ29" s="118"/>
      <c r="CR29" s="118"/>
      <c r="CS29" s="118"/>
      <c r="CT29" s="118"/>
      <c r="CU29" s="118"/>
      <c r="CV29" s="118"/>
      <c r="CW29" s="116"/>
      <c r="CX29" s="117"/>
      <c r="CY29" s="118"/>
      <c r="CZ29" s="118"/>
      <c r="DA29" s="118"/>
      <c r="DB29" s="118"/>
      <c r="DC29" s="118"/>
      <c r="DD29" s="118"/>
      <c r="DE29" s="118"/>
      <c r="DF29" s="118"/>
      <c r="DG29" s="118"/>
      <c r="DH29" s="118"/>
      <c r="DI29" s="118"/>
      <c r="DJ29" s="118"/>
      <c r="DK29" s="118"/>
      <c r="DL29" s="118"/>
      <c r="DM29" s="118"/>
      <c r="DN29" s="118"/>
      <c r="DO29" s="118"/>
      <c r="DP29" s="118"/>
      <c r="DQ29" s="118"/>
      <c r="DR29" s="118"/>
      <c r="DS29" s="118"/>
      <c r="DT29" s="118"/>
      <c r="DU29" s="118"/>
      <c r="DV29" s="118"/>
      <c r="DW29" s="118"/>
      <c r="DX29" s="118"/>
      <c r="DY29" s="118"/>
      <c r="DZ29" s="118"/>
      <c r="EA29" s="118"/>
      <c r="EB29" s="118"/>
      <c r="EC29" s="118"/>
      <c r="ED29" s="116"/>
      <c r="EE29" s="117"/>
      <c r="EF29" s="118"/>
      <c r="EG29" s="118"/>
      <c r="EH29" s="118"/>
      <c r="EI29" s="118"/>
      <c r="EJ29" s="118"/>
      <c r="EK29" s="118"/>
      <c r="EL29" s="118"/>
      <c r="EM29" s="118"/>
      <c r="EN29" s="118"/>
      <c r="EO29" s="118"/>
      <c r="EP29" s="118"/>
      <c r="EQ29" s="118"/>
      <c r="ER29" s="118"/>
      <c r="ES29" s="118"/>
      <c r="ET29" s="118"/>
      <c r="EU29" s="118"/>
      <c r="EV29" s="118"/>
      <c r="EW29" s="118"/>
      <c r="EX29" s="118"/>
      <c r="EY29" s="118"/>
      <c r="EZ29" s="118"/>
      <c r="FA29" s="118"/>
      <c r="FB29" s="118"/>
      <c r="FC29" s="118"/>
      <c r="FD29" s="118"/>
      <c r="FE29" s="118"/>
      <c r="FF29" s="118"/>
      <c r="FG29" s="118"/>
      <c r="FH29" s="118"/>
      <c r="FI29" s="118"/>
      <c r="FJ29" s="118"/>
      <c r="FK29" s="116"/>
      <c r="FL29" s="117"/>
      <c r="FM29" s="118"/>
      <c r="FN29" s="118"/>
      <c r="FO29" s="118"/>
      <c r="FP29" s="118"/>
      <c r="FQ29" s="118"/>
      <c r="FR29" s="118"/>
      <c r="FS29" s="118"/>
      <c r="FT29" s="118"/>
      <c r="FU29" s="118"/>
      <c r="FV29" s="118"/>
      <c r="FW29" s="118"/>
      <c r="FX29" s="118"/>
      <c r="FY29" s="118"/>
      <c r="FZ29" s="118"/>
      <c r="GA29" s="118"/>
      <c r="GB29" s="118"/>
      <c r="GC29" s="118"/>
      <c r="GD29" s="118"/>
      <c r="GE29" s="118"/>
      <c r="GF29" s="118"/>
      <c r="GG29" s="118"/>
      <c r="GH29" s="118"/>
      <c r="GI29" s="118"/>
      <c r="GJ29" s="118"/>
      <c r="GK29" s="118"/>
      <c r="GL29" s="118"/>
      <c r="GM29" s="118"/>
      <c r="GN29" s="118"/>
      <c r="GO29" s="118"/>
      <c r="GP29" s="118"/>
      <c r="GQ29" s="118"/>
      <c r="GR29" s="116"/>
      <c r="GS29" s="117"/>
      <c r="GT29" s="118"/>
      <c r="GU29" s="118"/>
      <c r="GV29" s="118"/>
      <c r="GW29" s="118"/>
      <c r="GX29" s="118"/>
      <c r="GY29" s="118"/>
      <c r="GZ29" s="118"/>
      <c r="HA29" s="118"/>
      <c r="HB29" s="118"/>
      <c r="HC29" s="118"/>
      <c r="HD29" s="118"/>
      <c r="HE29" s="118"/>
      <c r="HF29" s="118"/>
      <c r="HG29" s="118"/>
      <c r="HH29" s="118"/>
      <c r="HI29" s="118"/>
      <c r="HJ29" s="118"/>
      <c r="HK29" s="118"/>
      <c r="HL29" s="118"/>
      <c r="HM29" s="118"/>
      <c r="HN29" s="118"/>
      <c r="HO29" s="118"/>
      <c r="HP29" s="118"/>
      <c r="HQ29" s="118"/>
      <c r="HR29" s="118"/>
      <c r="HS29" s="118"/>
      <c r="HT29" s="118"/>
      <c r="HU29" s="118"/>
      <c r="HV29" s="118"/>
      <c r="HW29" s="118"/>
      <c r="HX29" s="118"/>
      <c r="HY29" s="116"/>
      <c r="HZ29" s="117"/>
      <c r="IA29" s="118"/>
      <c r="IB29" s="118"/>
      <c r="IC29" s="118"/>
      <c r="ID29" s="118"/>
      <c r="IE29" s="118"/>
      <c r="IF29" s="118"/>
      <c r="IG29" s="118"/>
      <c r="IH29" s="118"/>
      <c r="II29" s="118"/>
      <c r="IJ29" s="118"/>
      <c r="IK29" s="118"/>
      <c r="IL29" s="118"/>
      <c r="IM29" s="118"/>
      <c r="IN29" s="118"/>
      <c r="IO29" s="118"/>
      <c r="IP29" s="118"/>
      <c r="IQ29" s="118"/>
      <c r="IR29" s="118"/>
      <c r="IS29" s="118"/>
      <c r="IT29" s="118"/>
      <c r="IU29" s="118"/>
      <c r="IV29" s="118"/>
      <c r="IW29" s="118"/>
    </row>
    <row r="30" spans="1:257" ht="14.1" customHeight="1" x14ac:dyDescent="0.2">
      <c r="A30" s="223" t="s">
        <v>65</v>
      </c>
      <c r="B30" s="206" t="str">
        <f t="shared" si="2"/>
        <v>A</v>
      </c>
      <c r="C30" s="206"/>
      <c r="D30" s="107"/>
      <c r="E30" s="107"/>
      <c r="F30" s="107"/>
      <c r="G30" s="107"/>
      <c r="H30" s="107"/>
      <c r="I30" s="107"/>
      <c r="J30" s="107"/>
      <c r="K30" s="107"/>
      <c r="L30" s="107"/>
      <c r="M30" s="107"/>
      <c r="N30" s="107"/>
      <c r="O30" s="107"/>
      <c r="P30" s="107"/>
      <c r="Q30" s="107"/>
      <c r="R30" s="107"/>
      <c r="S30" s="107"/>
      <c r="T30" s="107"/>
      <c r="U30" s="107"/>
      <c r="V30" s="107"/>
      <c r="W30" s="107"/>
      <c r="X30" s="107"/>
      <c r="Y30" s="107"/>
      <c r="Z30" s="107"/>
      <c r="AA30" s="107"/>
      <c r="AB30" s="107"/>
      <c r="AC30" s="107"/>
      <c r="AD30" s="107"/>
      <c r="AE30" s="107"/>
      <c r="AF30" s="107"/>
      <c r="AG30" s="107"/>
      <c r="AH30" s="112"/>
      <c r="AI30" s="116"/>
      <c r="AJ30" s="117"/>
      <c r="AK30" s="118"/>
      <c r="AL30" s="118"/>
      <c r="AM30" s="118"/>
      <c r="AN30" s="118"/>
      <c r="AO30" s="118"/>
      <c r="AP30" s="118"/>
      <c r="AQ30" s="118"/>
      <c r="AR30" s="118"/>
      <c r="AS30" s="118"/>
      <c r="AT30" s="118"/>
      <c r="AU30" s="118"/>
      <c r="AV30" s="118"/>
      <c r="AW30" s="118"/>
      <c r="AX30" s="118"/>
      <c r="AY30" s="118"/>
      <c r="AZ30" s="118"/>
      <c r="BA30" s="118"/>
      <c r="BB30" s="118"/>
      <c r="BC30" s="118"/>
      <c r="BD30" s="118"/>
      <c r="BE30" s="118"/>
      <c r="BF30" s="118"/>
      <c r="BG30" s="118"/>
      <c r="BH30" s="118"/>
      <c r="BI30" s="118"/>
      <c r="BJ30" s="118"/>
      <c r="BK30" s="118"/>
      <c r="BL30" s="118"/>
      <c r="BM30" s="118"/>
      <c r="BN30" s="118"/>
      <c r="BO30" s="118"/>
      <c r="BP30" s="116"/>
      <c r="BQ30" s="117"/>
      <c r="BR30" s="118"/>
      <c r="BS30" s="118"/>
      <c r="BT30" s="118"/>
      <c r="BU30" s="118"/>
      <c r="BV30" s="118"/>
      <c r="BW30" s="118"/>
      <c r="BX30" s="118"/>
      <c r="BY30" s="118"/>
      <c r="BZ30" s="118"/>
      <c r="CA30" s="118"/>
      <c r="CB30" s="118"/>
      <c r="CC30" s="118"/>
      <c r="CD30" s="118"/>
      <c r="CE30" s="118"/>
      <c r="CF30" s="118"/>
      <c r="CG30" s="118"/>
      <c r="CH30" s="118"/>
      <c r="CI30" s="118"/>
      <c r="CJ30" s="118"/>
      <c r="CK30" s="118"/>
      <c r="CL30" s="118"/>
      <c r="CM30" s="118"/>
      <c r="CN30" s="118"/>
      <c r="CO30" s="118"/>
      <c r="CP30" s="118"/>
      <c r="CQ30" s="118"/>
      <c r="CR30" s="118"/>
      <c r="CS30" s="118"/>
      <c r="CT30" s="118"/>
      <c r="CU30" s="118"/>
      <c r="CV30" s="118"/>
      <c r="CW30" s="116"/>
      <c r="CX30" s="117"/>
      <c r="CY30" s="118"/>
      <c r="CZ30" s="118"/>
      <c r="DA30" s="118"/>
      <c r="DB30" s="118"/>
      <c r="DC30" s="118"/>
      <c r="DD30" s="118"/>
      <c r="DE30" s="118"/>
      <c r="DF30" s="118"/>
      <c r="DG30" s="118"/>
      <c r="DH30" s="118"/>
      <c r="DI30" s="118"/>
      <c r="DJ30" s="118"/>
      <c r="DK30" s="118"/>
      <c r="DL30" s="118"/>
      <c r="DM30" s="118"/>
      <c r="DN30" s="118"/>
      <c r="DO30" s="118"/>
      <c r="DP30" s="118"/>
      <c r="DQ30" s="118"/>
      <c r="DR30" s="118"/>
      <c r="DS30" s="118"/>
      <c r="DT30" s="118"/>
      <c r="DU30" s="118"/>
      <c r="DV30" s="118"/>
      <c r="DW30" s="118"/>
      <c r="DX30" s="118"/>
      <c r="DY30" s="118"/>
      <c r="DZ30" s="118"/>
      <c r="EA30" s="118"/>
      <c r="EB30" s="118"/>
      <c r="EC30" s="118"/>
      <c r="ED30" s="116"/>
      <c r="EE30" s="117"/>
      <c r="EF30" s="118"/>
      <c r="EG30" s="118"/>
      <c r="EH30" s="118"/>
      <c r="EI30" s="118"/>
      <c r="EJ30" s="118"/>
      <c r="EK30" s="118"/>
      <c r="EL30" s="118"/>
      <c r="EM30" s="118"/>
      <c r="EN30" s="118"/>
      <c r="EO30" s="118"/>
      <c r="EP30" s="118"/>
      <c r="EQ30" s="118"/>
      <c r="ER30" s="118"/>
      <c r="ES30" s="118"/>
      <c r="ET30" s="118"/>
      <c r="EU30" s="118"/>
      <c r="EV30" s="118"/>
      <c r="EW30" s="118"/>
      <c r="EX30" s="118"/>
      <c r="EY30" s="118"/>
      <c r="EZ30" s="118"/>
      <c r="FA30" s="118"/>
      <c r="FB30" s="118"/>
      <c r="FC30" s="118"/>
      <c r="FD30" s="118"/>
      <c r="FE30" s="118"/>
      <c r="FF30" s="118"/>
      <c r="FG30" s="118"/>
      <c r="FH30" s="118"/>
      <c r="FI30" s="118"/>
      <c r="FJ30" s="118"/>
      <c r="FK30" s="116"/>
      <c r="FL30" s="117"/>
      <c r="FM30" s="118"/>
      <c r="FN30" s="118"/>
      <c r="FO30" s="118"/>
      <c r="FP30" s="118"/>
      <c r="FQ30" s="118"/>
      <c r="FR30" s="118"/>
      <c r="FS30" s="118"/>
      <c r="FT30" s="118"/>
      <c r="FU30" s="118"/>
      <c r="FV30" s="118"/>
      <c r="FW30" s="118"/>
      <c r="FX30" s="118"/>
      <c r="FY30" s="118"/>
      <c r="FZ30" s="118"/>
      <c r="GA30" s="118"/>
      <c r="GB30" s="118"/>
      <c r="GC30" s="118"/>
      <c r="GD30" s="118"/>
      <c r="GE30" s="118"/>
      <c r="GF30" s="118"/>
      <c r="GG30" s="118"/>
      <c r="GH30" s="118"/>
      <c r="GI30" s="118"/>
      <c r="GJ30" s="118"/>
      <c r="GK30" s="118"/>
      <c r="GL30" s="118"/>
      <c r="GM30" s="118"/>
      <c r="GN30" s="118"/>
      <c r="GO30" s="118"/>
      <c r="GP30" s="118"/>
      <c r="GQ30" s="118"/>
      <c r="GR30" s="116"/>
      <c r="GS30" s="117"/>
      <c r="GT30" s="118"/>
      <c r="GU30" s="118"/>
      <c r="GV30" s="118"/>
      <c r="GW30" s="118"/>
      <c r="GX30" s="118"/>
      <c r="GY30" s="118"/>
      <c r="GZ30" s="118"/>
      <c r="HA30" s="118"/>
      <c r="HB30" s="118"/>
      <c r="HC30" s="118"/>
      <c r="HD30" s="118"/>
      <c r="HE30" s="118"/>
      <c r="HF30" s="118"/>
      <c r="HG30" s="118"/>
      <c r="HH30" s="118"/>
      <c r="HI30" s="118"/>
      <c r="HJ30" s="118"/>
      <c r="HK30" s="118"/>
      <c r="HL30" s="118"/>
      <c r="HM30" s="118"/>
      <c r="HN30" s="118"/>
      <c r="HO30" s="118"/>
      <c r="HP30" s="118"/>
      <c r="HQ30" s="118"/>
      <c r="HR30" s="118"/>
      <c r="HS30" s="118"/>
      <c r="HT30" s="118"/>
      <c r="HU30" s="118"/>
      <c r="HV30" s="118"/>
      <c r="HW30" s="118"/>
      <c r="HX30" s="118"/>
      <c r="HY30" s="116"/>
      <c r="HZ30" s="117"/>
      <c r="IA30" s="118"/>
      <c r="IB30" s="118"/>
      <c r="IC30" s="118"/>
      <c r="ID30" s="118"/>
      <c r="IE30" s="118"/>
      <c r="IF30" s="118"/>
      <c r="IG30" s="118"/>
      <c r="IH30" s="118"/>
      <c r="II30" s="118"/>
      <c r="IJ30" s="118"/>
      <c r="IK30" s="118"/>
      <c r="IL30" s="118"/>
      <c r="IM30" s="118"/>
      <c r="IN30" s="118"/>
      <c r="IO30" s="118"/>
      <c r="IP30" s="118"/>
      <c r="IQ30" s="118"/>
      <c r="IR30" s="118"/>
      <c r="IS30" s="118"/>
      <c r="IT30" s="118"/>
      <c r="IU30" s="118"/>
      <c r="IV30" s="118"/>
      <c r="IW30" s="118"/>
    </row>
    <row r="31" spans="1:257" ht="14.1" customHeight="1" x14ac:dyDescent="0.2">
      <c r="A31" s="223" t="s">
        <v>64</v>
      </c>
      <c r="B31" s="206" t="str">
        <f t="shared" si="2"/>
        <v>A</v>
      </c>
      <c r="C31" s="206"/>
      <c r="D31" s="107"/>
      <c r="E31" s="107"/>
      <c r="F31" s="107"/>
      <c r="G31" s="107"/>
      <c r="H31" s="107"/>
      <c r="I31" s="107"/>
      <c r="J31" s="107"/>
      <c r="K31" s="107"/>
      <c r="L31" s="107"/>
      <c r="M31" s="107"/>
      <c r="N31" s="107"/>
      <c r="O31" s="107"/>
      <c r="P31" s="107"/>
      <c r="Q31" s="107"/>
      <c r="R31" s="107"/>
      <c r="S31" s="107"/>
      <c r="T31" s="107"/>
      <c r="U31" s="107"/>
      <c r="V31" s="107"/>
      <c r="W31" s="107"/>
      <c r="X31" s="107"/>
      <c r="Y31" s="107"/>
      <c r="Z31" s="107"/>
      <c r="AA31" s="107"/>
      <c r="AB31" s="107"/>
      <c r="AC31" s="107"/>
      <c r="AD31" s="107"/>
      <c r="AE31" s="107"/>
      <c r="AF31" s="107"/>
      <c r="AG31" s="107"/>
      <c r="AH31" s="112"/>
      <c r="AI31" s="116"/>
      <c r="AJ31" s="117"/>
      <c r="AK31" s="118"/>
      <c r="AL31" s="118"/>
      <c r="AM31" s="118"/>
      <c r="AN31" s="118"/>
      <c r="AO31" s="118"/>
      <c r="AP31" s="118"/>
      <c r="AQ31" s="118"/>
      <c r="AR31" s="118"/>
      <c r="AS31" s="118"/>
      <c r="AT31" s="118"/>
      <c r="AU31" s="118"/>
      <c r="AV31" s="118"/>
      <c r="AW31" s="118"/>
      <c r="AX31" s="118"/>
      <c r="AY31" s="118"/>
      <c r="AZ31" s="118"/>
      <c r="BA31" s="118"/>
      <c r="BB31" s="118"/>
      <c r="BC31" s="118"/>
      <c r="BD31" s="118"/>
      <c r="BE31" s="118"/>
      <c r="BF31" s="118"/>
      <c r="BG31" s="118"/>
      <c r="BH31" s="118"/>
      <c r="BI31" s="118"/>
      <c r="BJ31" s="118"/>
      <c r="BK31" s="118"/>
      <c r="BL31" s="118"/>
      <c r="BM31" s="118"/>
      <c r="BN31" s="118"/>
      <c r="BO31" s="118"/>
      <c r="BP31" s="116"/>
      <c r="BQ31" s="117"/>
      <c r="BR31" s="118"/>
      <c r="BS31" s="118"/>
      <c r="BT31" s="118"/>
      <c r="BU31" s="118"/>
      <c r="BV31" s="118"/>
      <c r="BW31" s="118"/>
      <c r="BX31" s="118"/>
      <c r="BY31" s="118"/>
      <c r="BZ31" s="118"/>
      <c r="CA31" s="118"/>
      <c r="CB31" s="118"/>
      <c r="CC31" s="118"/>
      <c r="CD31" s="118"/>
      <c r="CE31" s="118"/>
      <c r="CF31" s="118"/>
      <c r="CG31" s="118"/>
      <c r="CH31" s="118"/>
      <c r="CI31" s="118"/>
      <c r="CJ31" s="118"/>
      <c r="CK31" s="118"/>
      <c r="CL31" s="118"/>
      <c r="CM31" s="118"/>
      <c r="CN31" s="118"/>
      <c r="CO31" s="118"/>
      <c r="CP31" s="118"/>
      <c r="CQ31" s="118"/>
      <c r="CR31" s="118"/>
      <c r="CS31" s="118"/>
      <c r="CT31" s="118"/>
      <c r="CU31" s="118"/>
      <c r="CV31" s="118"/>
      <c r="CW31" s="116"/>
      <c r="CX31" s="117"/>
      <c r="CY31" s="118"/>
      <c r="CZ31" s="118"/>
      <c r="DA31" s="118"/>
      <c r="DB31" s="118"/>
      <c r="DC31" s="118"/>
      <c r="DD31" s="118"/>
      <c r="DE31" s="118"/>
      <c r="DF31" s="118"/>
      <c r="DG31" s="118"/>
      <c r="DH31" s="118"/>
      <c r="DI31" s="118"/>
      <c r="DJ31" s="118"/>
      <c r="DK31" s="118"/>
      <c r="DL31" s="118"/>
      <c r="DM31" s="118"/>
      <c r="DN31" s="118"/>
      <c r="DO31" s="118"/>
      <c r="DP31" s="118"/>
      <c r="DQ31" s="118"/>
      <c r="DR31" s="118"/>
      <c r="DS31" s="118"/>
      <c r="DT31" s="118"/>
      <c r="DU31" s="118"/>
      <c r="DV31" s="118"/>
      <c r="DW31" s="118"/>
      <c r="DX31" s="118"/>
      <c r="DY31" s="118"/>
      <c r="DZ31" s="118"/>
      <c r="EA31" s="118"/>
      <c r="EB31" s="118"/>
      <c r="EC31" s="118"/>
      <c r="ED31" s="116"/>
      <c r="EE31" s="117"/>
      <c r="EF31" s="118"/>
      <c r="EG31" s="118"/>
      <c r="EH31" s="118"/>
      <c r="EI31" s="118"/>
      <c r="EJ31" s="118"/>
      <c r="EK31" s="118"/>
      <c r="EL31" s="118"/>
      <c r="EM31" s="118"/>
      <c r="EN31" s="118"/>
      <c r="EO31" s="118"/>
      <c r="EP31" s="118"/>
      <c r="EQ31" s="118"/>
      <c r="ER31" s="118"/>
      <c r="ES31" s="118"/>
      <c r="ET31" s="118"/>
      <c r="EU31" s="118"/>
      <c r="EV31" s="118"/>
      <c r="EW31" s="118"/>
      <c r="EX31" s="118"/>
      <c r="EY31" s="118"/>
      <c r="EZ31" s="118"/>
      <c r="FA31" s="118"/>
      <c r="FB31" s="118"/>
      <c r="FC31" s="118"/>
      <c r="FD31" s="118"/>
      <c r="FE31" s="118"/>
      <c r="FF31" s="118"/>
      <c r="FG31" s="118"/>
      <c r="FH31" s="118"/>
      <c r="FI31" s="118"/>
      <c r="FJ31" s="118"/>
      <c r="FK31" s="116"/>
      <c r="FL31" s="117"/>
      <c r="FM31" s="118"/>
      <c r="FN31" s="118"/>
      <c r="FO31" s="118"/>
      <c r="FP31" s="118"/>
      <c r="FQ31" s="118"/>
      <c r="FR31" s="118"/>
      <c r="FS31" s="118"/>
      <c r="FT31" s="118"/>
      <c r="FU31" s="118"/>
      <c r="FV31" s="118"/>
      <c r="FW31" s="118"/>
      <c r="FX31" s="118"/>
      <c r="FY31" s="118"/>
      <c r="FZ31" s="118"/>
      <c r="GA31" s="118"/>
      <c r="GB31" s="118"/>
      <c r="GC31" s="118"/>
      <c r="GD31" s="118"/>
      <c r="GE31" s="118"/>
      <c r="GF31" s="118"/>
      <c r="GG31" s="118"/>
      <c r="GH31" s="118"/>
      <c r="GI31" s="118"/>
      <c r="GJ31" s="118"/>
      <c r="GK31" s="118"/>
      <c r="GL31" s="118"/>
      <c r="GM31" s="118"/>
      <c r="GN31" s="118"/>
      <c r="GO31" s="118"/>
      <c r="GP31" s="118"/>
      <c r="GQ31" s="118"/>
      <c r="GR31" s="116"/>
      <c r="GS31" s="117"/>
      <c r="GT31" s="118"/>
      <c r="GU31" s="118"/>
      <c r="GV31" s="118"/>
      <c r="GW31" s="118"/>
      <c r="GX31" s="118"/>
      <c r="GY31" s="118"/>
      <c r="GZ31" s="118"/>
      <c r="HA31" s="118"/>
      <c r="HB31" s="118"/>
      <c r="HC31" s="118"/>
      <c r="HD31" s="118"/>
      <c r="HE31" s="118"/>
      <c r="HF31" s="118"/>
      <c r="HG31" s="118"/>
      <c r="HH31" s="118"/>
      <c r="HI31" s="118"/>
      <c r="HJ31" s="118"/>
      <c r="HK31" s="118"/>
      <c r="HL31" s="118"/>
      <c r="HM31" s="118"/>
      <c r="HN31" s="118"/>
      <c r="HO31" s="118"/>
      <c r="HP31" s="118"/>
      <c r="HQ31" s="118"/>
      <c r="HR31" s="118"/>
      <c r="HS31" s="118"/>
      <c r="HT31" s="118"/>
      <c r="HU31" s="118"/>
      <c r="HV31" s="118"/>
      <c r="HW31" s="118"/>
      <c r="HX31" s="118"/>
      <c r="HY31" s="116"/>
      <c r="HZ31" s="117"/>
      <c r="IA31" s="118"/>
      <c r="IB31" s="118"/>
      <c r="IC31" s="118"/>
      <c r="ID31" s="118"/>
      <c r="IE31" s="118"/>
      <c r="IF31" s="118"/>
      <c r="IG31" s="118"/>
      <c r="IH31" s="118"/>
      <c r="II31" s="118"/>
      <c r="IJ31" s="118"/>
      <c r="IK31" s="118"/>
      <c r="IL31" s="118"/>
      <c r="IM31" s="118"/>
      <c r="IN31" s="118"/>
      <c r="IO31" s="118"/>
      <c r="IP31" s="118"/>
      <c r="IQ31" s="118"/>
      <c r="IR31" s="118"/>
      <c r="IS31" s="118"/>
      <c r="IT31" s="118"/>
      <c r="IU31" s="118"/>
      <c r="IV31" s="118"/>
      <c r="IW31" s="118"/>
    </row>
    <row r="32" spans="1:257" ht="14.1" customHeight="1" x14ac:dyDescent="0.2">
      <c r="A32" s="223" t="s">
        <v>63</v>
      </c>
      <c r="B32" s="206" t="str">
        <f t="shared" si="2"/>
        <v>A</v>
      </c>
      <c r="C32" s="206"/>
      <c r="D32" s="107"/>
      <c r="E32" s="107"/>
      <c r="F32" s="107"/>
      <c r="G32" s="107"/>
      <c r="H32" s="107"/>
      <c r="I32" s="107"/>
      <c r="J32" s="107"/>
      <c r="K32" s="107"/>
      <c r="L32" s="107"/>
      <c r="M32" s="107"/>
      <c r="N32" s="107"/>
      <c r="O32" s="107"/>
      <c r="P32" s="107"/>
      <c r="Q32" s="107"/>
      <c r="R32" s="107"/>
      <c r="S32" s="107"/>
      <c r="T32" s="107"/>
      <c r="U32" s="107"/>
      <c r="V32" s="107"/>
      <c r="W32" s="107"/>
      <c r="X32" s="107"/>
      <c r="Y32" s="107"/>
      <c r="Z32" s="107"/>
      <c r="AA32" s="107"/>
      <c r="AB32" s="107"/>
      <c r="AC32" s="107"/>
      <c r="AD32" s="107"/>
      <c r="AE32" s="107"/>
      <c r="AF32" s="107"/>
      <c r="AG32" s="107"/>
      <c r="AH32" s="112"/>
      <c r="AI32" s="116"/>
      <c r="AJ32" s="117"/>
      <c r="AK32" s="118"/>
      <c r="AL32" s="118"/>
      <c r="AM32" s="118"/>
      <c r="AN32" s="118"/>
      <c r="AO32" s="118"/>
      <c r="AP32" s="118"/>
      <c r="AQ32" s="118"/>
      <c r="AR32" s="118"/>
      <c r="AS32" s="118"/>
      <c r="AT32" s="118"/>
      <c r="AU32" s="118"/>
      <c r="AV32" s="118"/>
      <c r="AW32" s="118"/>
      <c r="AX32" s="118"/>
      <c r="AY32" s="118"/>
      <c r="AZ32" s="118"/>
      <c r="BA32" s="118"/>
      <c r="BB32" s="118"/>
      <c r="BC32" s="118"/>
      <c r="BD32" s="118"/>
      <c r="BE32" s="118"/>
      <c r="BF32" s="118"/>
      <c r="BG32" s="118"/>
      <c r="BH32" s="118"/>
      <c r="BI32" s="118"/>
      <c r="BJ32" s="118"/>
      <c r="BK32" s="118"/>
      <c r="BL32" s="118"/>
      <c r="BM32" s="118"/>
      <c r="BN32" s="118"/>
      <c r="BO32" s="118"/>
      <c r="BP32" s="116"/>
      <c r="BQ32" s="117"/>
      <c r="BR32" s="118"/>
      <c r="BS32" s="118"/>
      <c r="BT32" s="118"/>
      <c r="BU32" s="118"/>
      <c r="BV32" s="118"/>
      <c r="BW32" s="118"/>
      <c r="BX32" s="118"/>
      <c r="BY32" s="118"/>
      <c r="BZ32" s="118"/>
      <c r="CA32" s="118"/>
      <c r="CB32" s="118"/>
      <c r="CC32" s="118"/>
      <c r="CD32" s="118"/>
      <c r="CE32" s="118"/>
      <c r="CF32" s="118"/>
      <c r="CG32" s="118"/>
      <c r="CH32" s="118"/>
      <c r="CI32" s="118"/>
      <c r="CJ32" s="118"/>
      <c r="CK32" s="118"/>
      <c r="CL32" s="118"/>
      <c r="CM32" s="118"/>
      <c r="CN32" s="118"/>
      <c r="CO32" s="118"/>
      <c r="CP32" s="118"/>
      <c r="CQ32" s="118"/>
      <c r="CR32" s="118"/>
      <c r="CS32" s="118"/>
      <c r="CT32" s="118"/>
      <c r="CU32" s="118"/>
      <c r="CV32" s="118"/>
      <c r="CW32" s="116"/>
      <c r="CX32" s="117"/>
      <c r="CY32" s="118"/>
      <c r="CZ32" s="118"/>
      <c r="DA32" s="118"/>
      <c r="DB32" s="118"/>
      <c r="DC32" s="118"/>
      <c r="DD32" s="118"/>
      <c r="DE32" s="118"/>
      <c r="DF32" s="118"/>
      <c r="DG32" s="118"/>
      <c r="DH32" s="118"/>
      <c r="DI32" s="118"/>
      <c r="DJ32" s="118"/>
      <c r="DK32" s="118"/>
      <c r="DL32" s="118"/>
      <c r="DM32" s="118"/>
      <c r="DN32" s="118"/>
      <c r="DO32" s="118"/>
      <c r="DP32" s="118"/>
      <c r="DQ32" s="118"/>
      <c r="DR32" s="118"/>
      <c r="DS32" s="118"/>
      <c r="DT32" s="118"/>
      <c r="DU32" s="118"/>
      <c r="DV32" s="118"/>
      <c r="DW32" s="118"/>
      <c r="DX32" s="118"/>
      <c r="DY32" s="118"/>
      <c r="DZ32" s="118"/>
      <c r="EA32" s="118"/>
      <c r="EB32" s="118"/>
      <c r="EC32" s="118"/>
      <c r="ED32" s="116"/>
      <c r="EE32" s="117"/>
      <c r="EF32" s="118"/>
      <c r="EG32" s="118"/>
      <c r="EH32" s="118"/>
      <c r="EI32" s="118"/>
      <c r="EJ32" s="118"/>
      <c r="EK32" s="118"/>
      <c r="EL32" s="118"/>
      <c r="EM32" s="118"/>
      <c r="EN32" s="118"/>
      <c r="EO32" s="118"/>
      <c r="EP32" s="118"/>
      <c r="EQ32" s="118"/>
      <c r="ER32" s="118"/>
      <c r="ES32" s="118"/>
      <c r="ET32" s="118"/>
      <c r="EU32" s="118"/>
      <c r="EV32" s="118"/>
      <c r="EW32" s="118"/>
      <c r="EX32" s="118"/>
      <c r="EY32" s="118"/>
      <c r="EZ32" s="118"/>
      <c r="FA32" s="118"/>
      <c r="FB32" s="118"/>
      <c r="FC32" s="118"/>
      <c r="FD32" s="118"/>
      <c r="FE32" s="118"/>
      <c r="FF32" s="118"/>
      <c r="FG32" s="118"/>
      <c r="FH32" s="118"/>
      <c r="FI32" s="118"/>
      <c r="FJ32" s="118"/>
      <c r="FK32" s="116"/>
      <c r="FL32" s="117"/>
      <c r="FM32" s="118"/>
      <c r="FN32" s="118"/>
      <c r="FO32" s="118"/>
      <c r="FP32" s="118"/>
      <c r="FQ32" s="118"/>
      <c r="FR32" s="118"/>
      <c r="FS32" s="118"/>
      <c r="FT32" s="118"/>
      <c r="FU32" s="118"/>
      <c r="FV32" s="118"/>
      <c r="FW32" s="118"/>
      <c r="FX32" s="118"/>
      <c r="FY32" s="118"/>
      <c r="FZ32" s="118"/>
      <c r="GA32" s="118"/>
      <c r="GB32" s="118"/>
      <c r="GC32" s="118"/>
      <c r="GD32" s="118"/>
      <c r="GE32" s="118"/>
      <c r="GF32" s="118"/>
      <c r="GG32" s="118"/>
      <c r="GH32" s="118"/>
      <c r="GI32" s="118"/>
      <c r="GJ32" s="118"/>
      <c r="GK32" s="118"/>
      <c r="GL32" s="118"/>
      <c r="GM32" s="118"/>
      <c r="GN32" s="118"/>
      <c r="GO32" s="118"/>
      <c r="GP32" s="118"/>
      <c r="GQ32" s="118"/>
      <c r="GR32" s="116"/>
      <c r="GS32" s="117"/>
      <c r="GT32" s="118"/>
      <c r="GU32" s="118"/>
      <c r="GV32" s="118"/>
      <c r="GW32" s="118"/>
      <c r="GX32" s="118"/>
      <c r="GY32" s="118"/>
      <c r="GZ32" s="118"/>
      <c r="HA32" s="118"/>
      <c r="HB32" s="118"/>
      <c r="HC32" s="118"/>
      <c r="HD32" s="118"/>
      <c r="HE32" s="118"/>
      <c r="HF32" s="118"/>
      <c r="HG32" s="118"/>
      <c r="HH32" s="118"/>
      <c r="HI32" s="118"/>
      <c r="HJ32" s="118"/>
      <c r="HK32" s="118"/>
      <c r="HL32" s="118"/>
      <c r="HM32" s="118"/>
      <c r="HN32" s="118"/>
      <c r="HO32" s="118"/>
      <c r="HP32" s="118"/>
      <c r="HQ32" s="118"/>
      <c r="HR32" s="118"/>
      <c r="HS32" s="118"/>
      <c r="HT32" s="118"/>
      <c r="HU32" s="118"/>
      <c r="HV32" s="118"/>
      <c r="HW32" s="118"/>
      <c r="HX32" s="118"/>
      <c r="HY32" s="116"/>
      <c r="HZ32" s="117"/>
      <c r="IA32" s="118"/>
      <c r="IB32" s="118"/>
      <c r="IC32" s="118"/>
      <c r="ID32" s="118"/>
      <c r="IE32" s="118"/>
      <c r="IF32" s="118"/>
      <c r="IG32" s="118"/>
      <c r="IH32" s="118"/>
      <c r="II32" s="118"/>
      <c r="IJ32" s="118"/>
      <c r="IK32" s="118"/>
      <c r="IL32" s="118"/>
      <c r="IM32" s="118"/>
      <c r="IN32" s="118"/>
      <c r="IO32" s="118"/>
      <c r="IP32" s="118"/>
      <c r="IQ32" s="118"/>
      <c r="IR32" s="118"/>
      <c r="IS32" s="118"/>
      <c r="IT32" s="118"/>
      <c r="IU32" s="118"/>
      <c r="IV32" s="118"/>
      <c r="IW32" s="118"/>
    </row>
    <row r="33" spans="1:257" ht="14.1" customHeight="1" x14ac:dyDescent="0.2">
      <c r="A33" s="223" t="s">
        <v>63</v>
      </c>
      <c r="B33" s="206" t="str">
        <f t="shared" si="2"/>
        <v>A</v>
      </c>
      <c r="C33" s="206"/>
      <c r="D33" s="107"/>
      <c r="E33" s="107"/>
      <c r="F33" s="107"/>
      <c r="G33" s="107"/>
      <c r="H33" s="107"/>
      <c r="I33" s="107"/>
      <c r="J33" s="107"/>
      <c r="K33" s="107"/>
      <c r="L33" s="107"/>
      <c r="M33" s="107"/>
      <c r="N33" s="107"/>
      <c r="O33" s="107"/>
      <c r="P33" s="107"/>
      <c r="Q33" s="107"/>
      <c r="R33" s="107"/>
      <c r="S33" s="107"/>
      <c r="T33" s="107"/>
      <c r="U33" s="107"/>
      <c r="V33" s="107"/>
      <c r="W33" s="107"/>
      <c r="X33" s="107"/>
      <c r="Y33" s="107"/>
      <c r="Z33" s="107"/>
      <c r="AA33" s="107"/>
      <c r="AB33" s="107"/>
      <c r="AC33" s="107"/>
      <c r="AD33" s="107"/>
      <c r="AE33" s="107"/>
      <c r="AF33" s="107"/>
      <c r="AG33" s="107"/>
      <c r="AH33" s="112"/>
    </row>
    <row r="34" spans="1:257" ht="14.1" customHeight="1" x14ac:dyDescent="0.2">
      <c r="A34" s="223"/>
      <c r="B34" s="206" t="str">
        <f t="shared" si="2"/>
        <v>A</v>
      </c>
      <c r="C34" s="206"/>
      <c r="D34" s="107"/>
      <c r="E34" s="107"/>
      <c r="F34" s="107"/>
      <c r="G34" s="107"/>
      <c r="H34" s="107"/>
      <c r="I34" s="107"/>
      <c r="J34" s="107"/>
      <c r="K34" s="107"/>
      <c r="L34" s="107"/>
      <c r="M34" s="107"/>
      <c r="N34" s="107"/>
      <c r="O34" s="107"/>
      <c r="P34" s="107"/>
      <c r="Q34" s="107"/>
      <c r="R34" s="107"/>
      <c r="S34" s="107"/>
      <c r="T34" s="107"/>
      <c r="U34" s="107"/>
      <c r="V34" s="107"/>
      <c r="W34" s="107"/>
      <c r="X34" s="107"/>
      <c r="Y34" s="107"/>
      <c r="Z34" s="107"/>
      <c r="AA34" s="107"/>
      <c r="AB34" s="107"/>
      <c r="AC34" s="107"/>
      <c r="AD34" s="107"/>
      <c r="AE34" s="107"/>
      <c r="AF34" s="107"/>
      <c r="AG34" s="107"/>
      <c r="AH34" s="112"/>
    </row>
    <row r="35" spans="1:257" ht="14.1" customHeight="1" x14ac:dyDescent="0.2">
      <c r="A35" s="223"/>
      <c r="B35" s="206" t="str">
        <f t="shared" si="2"/>
        <v>A</v>
      </c>
      <c r="C35" s="206"/>
      <c r="D35" s="107"/>
      <c r="E35" s="107"/>
      <c r="F35" s="107"/>
      <c r="G35" s="107"/>
      <c r="H35" s="107"/>
      <c r="I35" s="107"/>
      <c r="J35" s="107"/>
      <c r="K35" s="107"/>
      <c r="L35" s="107"/>
      <c r="M35" s="107"/>
      <c r="N35" s="107"/>
      <c r="O35" s="107"/>
      <c r="P35" s="107"/>
      <c r="Q35" s="107"/>
      <c r="R35" s="107"/>
      <c r="S35" s="107"/>
      <c r="T35" s="107"/>
      <c r="U35" s="107"/>
      <c r="V35" s="107"/>
      <c r="W35" s="107"/>
      <c r="X35" s="107"/>
      <c r="Y35" s="107"/>
      <c r="Z35" s="107"/>
      <c r="AA35" s="107"/>
      <c r="AB35" s="107"/>
      <c r="AC35" s="107"/>
      <c r="AD35" s="107"/>
      <c r="AE35" s="107"/>
      <c r="AF35" s="107"/>
      <c r="AG35" s="107"/>
      <c r="AH35" s="112"/>
    </row>
    <row r="36" spans="1:257" ht="14.1" customHeight="1" x14ac:dyDescent="0.2">
      <c r="A36" s="223"/>
      <c r="B36" s="206" t="str">
        <f t="shared" si="2"/>
        <v>A</v>
      </c>
      <c r="C36" s="206"/>
      <c r="D36" s="107"/>
      <c r="E36" s="107"/>
      <c r="F36" s="107"/>
      <c r="G36" s="107"/>
      <c r="H36" s="107"/>
      <c r="I36" s="107"/>
      <c r="J36" s="107"/>
      <c r="K36" s="107"/>
      <c r="L36" s="107"/>
      <c r="M36" s="107"/>
      <c r="N36" s="107"/>
      <c r="O36" s="107"/>
      <c r="P36" s="107"/>
      <c r="Q36" s="107"/>
      <c r="R36" s="107"/>
      <c r="S36" s="107"/>
      <c r="T36" s="107"/>
      <c r="U36" s="107"/>
      <c r="V36" s="107"/>
      <c r="W36" s="107"/>
      <c r="X36" s="107"/>
      <c r="Y36" s="107"/>
      <c r="Z36" s="107"/>
      <c r="AA36" s="107"/>
      <c r="AB36" s="107"/>
      <c r="AC36" s="107"/>
      <c r="AD36" s="107"/>
      <c r="AE36" s="107"/>
      <c r="AF36" s="107"/>
      <c r="AG36" s="107"/>
      <c r="AH36" s="112"/>
    </row>
    <row r="37" spans="1:257" ht="14.1" customHeight="1" x14ac:dyDescent="0.2">
      <c r="A37" s="223"/>
      <c r="B37" s="206" t="str">
        <f t="shared" si="2"/>
        <v>A</v>
      </c>
      <c r="C37" s="206"/>
      <c r="D37" s="107"/>
      <c r="E37" s="107"/>
      <c r="F37" s="107"/>
      <c r="G37" s="107"/>
      <c r="H37" s="107"/>
      <c r="I37" s="107"/>
      <c r="J37" s="107"/>
      <c r="K37" s="107"/>
      <c r="L37" s="107"/>
      <c r="M37" s="107"/>
      <c r="N37" s="107"/>
      <c r="O37" s="107"/>
      <c r="P37" s="107"/>
      <c r="Q37" s="107"/>
      <c r="R37" s="107"/>
      <c r="S37" s="107"/>
      <c r="T37" s="107"/>
      <c r="U37" s="107"/>
      <c r="V37" s="107"/>
      <c r="W37" s="107"/>
      <c r="X37" s="107"/>
      <c r="Y37" s="107"/>
      <c r="Z37" s="107"/>
      <c r="AA37" s="107"/>
      <c r="AB37" s="107"/>
      <c r="AC37" s="107"/>
      <c r="AD37" s="107"/>
      <c r="AE37" s="107"/>
      <c r="AF37" s="107"/>
      <c r="AG37" s="107"/>
      <c r="AH37" s="112"/>
    </row>
    <row r="38" spans="1:257" ht="14.1" customHeight="1" x14ac:dyDescent="0.2">
      <c r="A38" s="223"/>
      <c r="B38" s="206" t="str">
        <f t="shared" si="2"/>
        <v>A</v>
      </c>
      <c r="C38" s="206"/>
      <c r="D38" s="107"/>
      <c r="E38" s="107"/>
      <c r="F38" s="107"/>
      <c r="G38" s="107"/>
      <c r="H38" s="107"/>
      <c r="I38" s="107"/>
      <c r="J38" s="107"/>
      <c r="K38" s="107"/>
      <c r="L38" s="107"/>
      <c r="M38" s="107"/>
      <c r="N38" s="107"/>
      <c r="O38" s="107"/>
      <c r="P38" s="107"/>
      <c r="Q38" s="107"/>
      <c r="R38" s="107"/>
      <c r="S38" s="107"/>
      <c r="T38" s="107"/>
      <c r="U38" s="107"/>
      <c r="V38" s="107"/>
      <c r="W38" s="107"/>
      <c r="X38" s="107"/>
      <c r="Y38" s="107"/>
      <c r="Z38" s="107"/>
      <c r="AA38" s="107"/>
      <c r="AB38" s="107"/>
      <c r="AC38" s="107"/>
      <c r="AD38" s="107"/>
      <c r="AE38" s="107"/>
      <c r="AF38" s="107"/>
      <c r="AG38" s="107"/>
      <c r="AH38" s="112"/>
    </row>
    <row r="39" spans="1:257" ht="14.1" customHeight="1" x14ac:dyDescent="0.2">
      <c r="A39" s="223"/>
      <c r="B39" s="206" t="str">
        <f t="shared" si="2"/>
        <v>A</v>
      </c>
      <c r="C39" s="206"/>
      <c r="D39" s="107"/>
      <c r="E39" s="107"/>
      <c r="F39" s="107"/>
      <c r="G39" s="107"/>
      <c r="H39" s="107"/>
      <c r="I39" s="107"/>
      <c r="J39" s="107"/>
      <c r="K39" s="107"/>
      <c r="L39" s="107"/>
      <c r="M39" s="107"/>
      <c r="N39" s="107"/>
      <c r="O39" s="107"/>
      <c r="P39" s="107"/>
      <c r="Q39" s="107"/>
      <c r="R39" s="107"/>
      <c r="S39" s="107"/>
      <c r="T39" s="107"/>
      <c r="U39" s="107"/>
      <c r="V39" s="107"/>
      <c r="W39" s="107"/>
      <c r="X39" s="107"/>
      <c r="Y39" s="107"/>
      <c r="Z39" s="107"/>
      <c r="AA39" s="107"/>
      <c r="AB39" s="107"/>
      <c r="AC39" s="107"/>
      <c r="AD39" s="107"/>
      <c r="AE39" s="107"/>
      <c r="AF39" s="107"/>
      <c r="AG39" s="107"/>
      <c r="AH39" s="112"/>
    </row>
    <row r="40" spans="1:257" ht="14.1" customHeight="1" x14ac:dyDescent="0.2">
      <c r="A40" s="223"/>
      <c r="B40" s="206" t="str">
        <f t="shared" si="2"/>
        <v>A</v>
      </c>
      <c r="C40" s="206"/>
      <c r="D40" s="107"/>
      <c r="E40" s="107"/>
      <c r="F40" s="107"/>
      <c r="G40" s="107"/>
      <c r="H40" s="107"/>
      <c r="I40" s="107"/>
      <c r="J40" s="107"/>
      <c r="K40" s="107"/>
      <c r="L40" s="107"/>
      <c r="M40" s="107"/>
      <c r="N40" s="107"/>
      <c r="O40" s="107"/>
      <c r="P40" s="107"/>
      <c r="Q40" s="107"/>
      <c r="R40" s="107"/>
      <c r="S40" s="107"/>
      <c r="T40" s="107"/>
      <c r="U40" s="107"/>
      <c r="V40" s="107"/>
      <c r="W40" s="107"/>
      <c r="X40" s="107"/>
      <c r="Y40" s="107"/>
      <c r="Z40" s="107"/>
      <c r="AA40" s="107"/>
      <c r="AB40" s="107"/>
      <c r="AC40" s="107"/>
      <c r="AD40" s="107"/>
      <c r="AE40" s="107"/>
      <c r="AF40" s="107"/>
      <c r="AG40" s="107"/>
      <c r="AH40" s="112"/>
    </row>
    <row r="41" spans="1:257" ht="14.1" customHeight="1" x14ac:dyDescent="0.2">
      <c r="A41" s="223"/>
      <c r="B41" s="206" t="str">
        <f t="shared" si="2"/>
        <v>A</v>
      </c>
      <c r="C41" s="206"/>
      <c r="D41" s="107"/>
      <c r="E41" s="107"/>
      <c r="F41" s="107"/>
      <c r="G41" s="107"/>
      <c r="H41" s="107"/>
      <c r="I41" s="107"/>
      <c r="J41" s="107"/>
      <c r="K41" s="107"/>
      <c r="L41" s="107"/>
      <c r="M41" s="107"/>
      <c r="N41" s="107"/>
      <c r="O41" s="107"/>
      <c r="P41" s="107"/>
      <c r="Q41" s="107"/>
      <c r="R41" s="107"/>
      <c r="S41" s="107"/>
      <c r="T41" s="107"/>
      <c r="U41" s="107"/>
      <c r="V41" s="107"/>
      <c r="W41" s="107"/>
      <c r="X41" s="107"/>
      <c r="Y41" s="107"/>
      <c r="Z41" s="107"/>
      <c r="AA41" s="107"/>
      <c r="AB41" s="107"/>
      <c r="AC41" s="107"/>
      <c r="AD41" s="107"/>
      <c r="AE41" s="107"/>
      <c r="AF41" s="107"/>
      <c r="AG41" s="107"/>
      <c r="AH41" s="112"/>
    </row>
    <row r="42" spans="1:257" ht="14.1" customHeight="1" x14ac:dyDescent="0.2">
      <c r="A42" s="224" t="s">
        <v>62</v>
      </c>
      <c r="B42" s="208"/>
      <c r="C42" s="208"/>
      <c r="D42" s="209"/>
      <c r="E42" s="209"/>
      <c r="F42" s="209"/>
      <c r="G42" s="209"/>
      <c r="H42" s="209"/>
      <c r="I42" s="209"/>
      <c r="J42" s="209"/>
      <c r="K42" s="209"/>
      <c r="L42" s="209"/>
      <c r="M42" s="209"/>
      <c r="N42" s="209"/>
      <c r="O42" s="209"/>
      <c r="P42" s="209"/>
      <c r="Q42" s="209"/>
      <c r="R42" s="209"/>
      <c r="S42" s="209"/>
      <c r="T42" s="209"/>
      <c r="U42" s="209"/>
      <c r="V42" s="209"/>
      <c r="W42" s="209"/>
      <c r="X42" s="209"/>
      <c r="Y42" s="209"/>
      <c r="Z42" s="209"/>
      <c r="AA42" s="209"/>
      <c r="AB42" s="209"/>
      <c r="AC42" s="209"/>
      <c r="AD42" s="209"/>
      <c r="AE42" s="209"/>
      <c r="AF42" s="209"/>
      <c r="AG42" s="209"/>
      <c r="AH42" s="234"/>
    </row>
    <row r="43" spans="1:257" ht="12.75" customHeight="1" x14ac:dyDescent="0.2">
      <c r="A43" s="224"/>
      <c r="B43" s="207"/>
      <c r="C43" s="207"/>
      <c r="D43" s="207"/>
      <c r="E43" s="207"/>
      <c r="F43" s="207"/>
      <c r="G43" s="207"/>
      <c r="H43" s="207"/>
      <c r="I43" s="207"/>
      <c r="J43" s="207"/>
      <c r="K43" s="207"/>
      <c r="L43" s="207"/>
      <c r="M43" s="207"/>
      <c r="N43" s="207"/>
      <c r="O43" s="207"/>
      <c r="P43" s="207"/>
      <c r="Q43" s="207"/>
      <c r="R43" s="207"/>
      <c r="S43" s="207"/>
      <c r="T43" s="207"/>
      <c r="U43" s="207"/>
      <c r="V43" s="207"/>
      <c r="W43" s="207"/>
      <c r="X43" s="207"/>
      <c r="Y43" s="207"/>
      <c r="Z43" s="207"/>
      <c r="AA43" s="207"/>
      <c r="AB43" s="207"/>
      <c r="AC43" s="207"/>
      <c r="AD43" s="207"/>
      <c r="AE43" s="207"/>
      <c r="AF43" s="207"/>
      <c r="AG43" s="207"/>
      <c r="AH43" s="235"/>
    </row>
    <row r="44" spans="1:257" ht="13.5" customHeight="1" x14ac:dyDescent="0.2">
      <c r="A44" s="225" t="s">
        <v>61</v>
      </c>
      <c r="B44" s="210"/>
      <c r="C44" s="211"/>
      <c r="D44" s="212"/>
      <c r="E44" s="212"/>
      <c r="F44" s="212"/>
      <c r="G44" s="212"/>
      <c r="H44" s="213"/>
      <c r="I44" s="213"/>
      <c r="J44" s="213"/>
      <c r="K44" s="213"/>
      <c r="L44" s="213"/>
      <c r="M44" s="213"/>
      <c r="N44" s="213"/>
      <c r="O44" s="213"/>
      <c r="P44" s="213"/>
      <c r="Q44" s="214"/>
      <c r="R44" s="212"/>
      <c r="S44" s="212"/>
      <c r="T44" s="212"/>
      <c r="U44" s="212"/>
      <c r="V44" s="212"/>
      <c r="W44" s="212"/>
      <c r="X44" s="212"/>
      <c r="Y44" s="212"/>
      <c r="Z44" s="214"/>
      <c r="AA44" s="212"/>
      <c r="AB44" s="212"/>
      <c r="AC44" s="212"/>
      <c r="AD44" s="212"/>
      <c r="AE44" s="212"/>
      <c r="AF44" s="212"/>
      <c r="AG44" s="212"/>
      <c r="AH44" s="236"/>
    </row>
    <row r="45" spans="1:257" s="93" customFormat="1" ht="12.75" customHeight="1" x14ac:dyDescent="0.2">
      <c r="A45" s="226"/>
      <c r="B45" s="212"/>
      <c r="C45" s="212"/>
      <c r="D45" s="216" t="s">
        <v>60</v>
      </c>
      <c r="E45" s="212"/>
      <c r="F45" s="212"/>
      <c r="G45" s="212"/>
      <c r="H45" s="214"/>
      <c r="I45" s="216"/>
      <c r="J45" s="216" t="s">
        <v>59</v>
      </c>
      <c r="K45" s="212"/>
      <c r="L45" s="212"/>
      <c r="M45" s="214"/>
      <c r="N45" s="214"/>
      <c r="O45" s="214" t="s">
        <v>58</v>
      </c>
      <c r="P45" s="214"/>
      <c r="Q45" s="214"/>
      <c r="R45" s="216"/>
      <c r="S45" s="215"/>
      <c r="T45" s="212"/>
      <c r="U45" s="212"/>
      <c r="V45" s="212"/>
      <c r="W45" s="214"/>
      <c r="X45" s="214"/>
      <c r="Y45" s="212"/>
      <c r="Z45" s="212"/>
      <c r="AA45" s="212"/>
      <c r="AB45" s="212"/>
      <c r="AC45" s="212"/>
      <c r="AD45" s="212"/>
      <c r="AE45" s="212"/>
      <c r="AF45" s="212"/>
      <c r="AG45" s="212"/>
      <c r="AH45" s="236"/>
      <c r="AI45" s="119"/>
      <c r="AJ45" s="119"/>
      <c r="AK45" s="119"/>
      <c r="AL45" s="119"/>
      <c r="AM45" s="119"/>
      <c r="AN45" s="119"/>
      <c r="AO45" s="119"/>
      <c r="AP45" s="119"/>
      <c r="AQ45" s="119"/>
      <c r="AR45" s="119"/>
      <c r="AS45" s="119"/>
      <c r="AT45" s="119"/>
      <c r="AU45" s="119"/>
      <c r="AV45" s="119"/>
      <c r="AW45" s="119"/>
      <c r="AX45" s="119"/>
      <c r="AY45" s="119"/>
      <c r="AZ45" s="119"/>
      <c r="BA45" s="119"/>
      <c r="BB45" s="119"/>
      <c r="BC45" s="119"/>
      <c r="BD45" s="119"/>
      <c r="BE45" s="119"/>
      <c r="BF45" s="119"/>
      <c r="BG45" s="119"/>
      <c r="BH45" s="119"/>
      <c r="BI45" s="119"/>
      <c r="BJ45" s="119"/>
      <c r="BK45" s="119"/>
      <c r="BL45" s="119"/>
      <c r="BM45" s="119"/>
      <c r="BN45" s="119"/>
      <c r="BO45" s="119"/>
      <c r="BP45" s="119"/>
      <c r="BQ45" s="119"/>
      <c r="BR45" s="119"/>
      <c r="BS45" s="119"/>
      <c r="BT45" s="119"/>
      <c r="BU45" s="119"/>
      <c r="BV45" s="119"/>
      <c r="BW45" s="119"/>
      <c r="BX45" s="119"/>
      <c r="BY45" s="119"/>
      <c r="BZ45" s="119"/>
      <c r="CA45" s="119"/>
      <c r="CB45" s="119"/>
      <c r="CC45" s="119"/>
      <c r="CD45" s="119"/>
      <c r="CE45" s="119"/>
      <c r="CF45" s="119"/>
      <c r="CG45" s="119"/>
      <c r="CH45" s="119"/>
      <c r="CI45" s="119"/>
      <c r="CJ45" s="119"/>
      <c r="CK45" s="119"/>
      <c r="CL45" s="119"/>
      <c r="CM45" s="119"/>
      <c r="CN45" s="119"/>
      <c r="CO45" s="119"/>
      <c r="CP45" s="119"/>
      <c r="CQ45" s="119"/>
      <c r="CR45" s="119"/>
      <c r="CS45" s="119"/>
      <c r="CT45" s="119"/>
      <c r="CU45" s="119"/>
      <c r="CV45" s="119"/>
      <c r="CW45" s="119"/>
      <c r="CX45" s="119"/>
      <c r="CY45" s="119"/>
      <c r="CZ45" s="119"/>
      <c r="DA45" s="119"/>
      <c r="DB45" s="119"/>
      <c r="DC45" s="119"/>
      <c r="DD45" s="119"/>
      <c r="DE45" s="119"/>
      <c r="DF45" s="119"/>
      <c r="DG45" s="119"/>
      <c r="DH45" s="119"/>
      <c r="DI45" s="119"/>
      <c r="DJ45" s="119"/>
      <c r="DK45" s="119"/>
      <c r="DL45" s="119"/>
      <c r="DM45" s="119"/>
      <c r="DN45" s="119"/>
      <c r="DO45" s="119"/>
      <c r="DP45" s="119"/>
      <c r="DQ45" s="119"/>
      <c r="DR45" s="119"/>
      <c r="DS45" s="119"/>
      <c r="DT45" s="119"/>
      <c r="DU45" s="119"/>
      <c r="DV45" s="119"/>
      <c r="DW45" s="119"/>
      <c r="DX45" s="119"/>
      <c r="DY45" s="119"/>
      <c r="DZ45" s="119"/>
      <c r="EA45" s="119"/>
      <c r="EB45" s="119"/>
      <c r="EC45" s="119"/>
      <c r="ED45" s="119"/>
      <c r="EE45" s="119"/>
      <c r="EF45" s="119"/>
      <c r="EG45" s="119"/>
      <c r="EH45" s="119"/>
      <c r="EI45" s="119"/>
      <c r="EJ45" s="119"/>
      <c r="EK45" s="119"/>
      <c r="EL45" s="119"/>
      <c r="EM45" s="119"/>
      <c r="EN45" s="119"/>
      <c r="EO45" s="119"/>
      <c r="EP45" s="119"/>
      <c r="EQ45" s="119"/>
      <c r="ER45" s="119"/>
      <c r="ES45" s="119"/>
      <c r="ET45" s="119"/>
      <c r="EU45" s="119"/>
      <c r="EV45" s="119"/>
      <c r="EW45" s="119"/>
      <c r="EX45" s="119"/>
      <c r="EY45" s="119"/>
      <c r="EZ45" s="119"/>
      <c r="FA45" s="119"/>
      <c r="FB45" s="119"/>
      <c r="FC45" s="119"/>
      <c r="FD45" s="119"/>
      <c r="FE45" s="119"/>
      <c r="FF45" s="119"/>
      <c r="FG45" s="119"/>
      <c r="FH45" s="119"/>
      <c r="FI45" s="119"/>
      <c r="FJ45" s="119"/>
      <c r="FK45" s="119"/>
      <c r="FL45" s="119"/>
      <c r="FM45" s="119"/>
      <c r="FN45" s="119"/>
      <c r="FO45" s="119"/>
      <c r="FP45" s="119"/>
      <c r="FQ45" s="119"/>
      <c r="FR45" s="119"/>
      <c r="FS45" s="119"/>
      <c r="FT45" s="119"/>
      <c r="FU45" s="119"/>
      <c r="FV45" s="119"/>
      <c r="FW45" s="119"/>
      <c r="FX45" s="119"/>
      <c r="FY45" s="119"/>
      <c r="FZ45" s="119"/>
      <c r="GA45" s="119"/>
      <c r="GB45" s="119"/>
      <c r="GC45" s="119"/>
      <c r="GD45" s="119"/>
      <c r="GE45" s="119"/>
      <c r="GF45" s="119"/>
      <c r="GG45" s="119"/>
      <c r="GH45" s="119"/>
      <c r="GI45" s="119"/>
      <c r="GJ45" s="119"/>
      <c r="GK45" s="119"/>
      <c r="GL45" s="119"/>
      <c r="GM45" s="119"/>
      <c r="GN45" s="119"/>
      <c r="GO45" s="119"/>
      <c r="GP45" s="119"/>
      <c r="GQ45" s="119"/>
      <c r="GR45" s="119"/>
      <c r="GS45" s="119"/>
      <c r="GT45" s="119"/>
      <c r="GU45" s="119"/>
      <c r="GV45" s="119"/>
      <c r="GW45" s="119"/>
      <c r="GX45" s="119"/>
      <c r="GY45" s="119"/>
      <c r="GZ45" s="119"/>
      <c r="HA45" s="119"/>
      <c r="HB45" s="119"/>
      <c r="HC45" s="119"/>
      <c r="HD45" s="119"/>
      <c r="HE45" s="119"/>
      <c r="HF45" s="119"/>
      <c r="HG45" s="119"/>
      <c r="HH45" s="119"/>
      <c r="HI45" s="119"/>
      <c r="HJ45" s="119"/>
      <c r="HK45" s="119"/>
      <c r="HL45" s="119"/>
      <c r="HM45" s="119"/>
      <c r="HN45" s="119"/>
      <c r="HO45" s="119"/>
      <c r="HP45" s="119"/>
      <c r="HQ45" s="119"/>
      <c r="HR45" s="119"/>
      <c r="HS45" s="119"/>
      <c r="HT45" s="119"/>
      <c r="HU45" s="119"/>
      <c r="HV45" s="119"/>
      <c r="HW45" s="119"/>
      <c r="HX45" s="119"/>
      <c r="HY45" s="119"/>
      <c r="HZ45" s="119"/>
      <c r="IA45" s="119"/>
      <c r="IB45" s="119"/>
      <c r="IC45" s="119"/>
      <c r="ID45" s="119"/>
      <c r="IE45" s="119"/>
      <c r="IF45" s="119"/>
      <c r="IG45" s="119"/>
      <c r="IH45" s="119"/>
      <c r="II45" s="119"/>
      <c r="IJ45" s="119"/>
      <c r="IK45" s="119"/>
      <c r="IL45" s="119"/>
      <c r="IM45" s="119"/>
      <c r="IN45" s="119"/>
      <c r="IO45" s="119"/>
      <c r="IP45" s="119"/>
      <c r="IQ45" s="119"/>
      <c r="IR45" s="119"/>
      <c r="IS45" s="119"/>
      <c r="IT45" s="119"/>
      <c r="IU45" s="119"/>
      <c r="IV45" s="119"/>
      <c r="IW45" s="119"/>
    </row>
    <row r="46" spans="1:257" ht="11.25" customHeight="1" x14ac:dyDescent="0.2">
      <c r="A46" s="226"/>
      <c r="B46" s="212"/>
      <c r="C46" s="212"/>
      <c r="D46" s="212"/>
      <c r="E46" s="212"/>
      <c r="F46" s="212"/>
      <c r="G46" s="212"/>
      <c r="H46" s="215"/>
      <c r="I46" s="212"/>
      <c r="J46" s="212"/>
      <c r="K46" s="212"/>
      <c r="L46" s="212"/>
      <c r="M46" s="212"/>
      <c r="N46" s="212"/>
      <c r="O46" s="212"/>
      <c r="P46" s="212"/>
      <c r="Q46" s="215"/>
      <c r="R46" s="212"/>
      <c r="S46" s="212"/>
      <c r="T46" s="212"/>
      <c r="U46" s="212"/>
      <c r="V46" s="212"/>
      <c r="W46" s="212"/>
      <c r="X46" s="212"/>
      <c r="Y46" s="212"/>
      <c r="Z46" s="215"/>
      <c r="AA46" s="212"/>
      <c r="AB46" s="212"/>
      <c r="AC46" s="212"/>
      <c r="AD46" s="212"/>
      <c r="AE46" s="212"/>
      <c r="AF46" s="212"/>
      <c r="AG46" s="212"/>
      <c r="AH46" s="236"/>
    </row>
    <row r="47" spans="1:257" ht="24" customHeight="1" x14ac:dyDescent="0.2">
      <c r="A47" s="227" t="s">
        <v>57</v>
      </c>
      <c r="B47" s="217"/>
      <c r="C47" s="217"/>
      <c r="D47" s="217"/>
      <c r="E47" s="217"/>
      <c r="F47" s="217"/>
      <c r="G47" s="217"/>
      <c r="H47" s="217"/>
      <c r="I47" s="217"/>
      <c r="J47" s="217"/>
      <c r="K47" s="217"/>
      <c r="L47" s="217"/>
      <c r="M47" s="217"/>
      <c r="N47" s="217"/>
      <c r="O47" s="217"/>
      <c r="P47" s="217"/>
      <c r="Q47" s="217"/>
      <c r="R47" s="217"/>
      <c r="S47" s="217"/>
      <c r="T47" s="217"/>
      <c r="U47" s="217"/>
      <c r="V47" s="217"/>
      <c r="W47" s="217"/>
      <c r="X47" s="217"/>
      <c r="Y47" s="217"/>
      <c r="Z47" s="217"/>
      <c r="AA47" s="217"/>
      <c r="AB47" s="217"/>
      <c r="AC47" s="217"/>
      <c r="AD47" s="217"/>
      <c r="AE47" s="217"/>
      <c r="AF47" s="217"/>
      <c r="AG47" s="217"/>
      <c r="AH47" s="237"/>
    </row>
    <row r="48" spans="1:257" ht="3.75" customHeight="1" x14ac:dyDescent="0.2">
      <c r="A48" s="224"/>
      <c r="B48" s="207"/>
      <c r="C48" s="207"/>
      <c r="D48" s="207"/>
      <c r="E48" s="207"/>
      <c r="F48" s="207"/>
      <c r="G48" s="207"/>
      <c r="H48" s="207"/>
      <c r="I48" s="207"/>
      <c r="J48" s="207"/>
      <c r="K48" s="207"/>
      <c r="L48" s="207"/>
      <c r="M48" s="207"/>
      <c r="N48" s="207"/>
      <c r="O48" s="207"/>
      <c r="P48" s="207"/>
      <c r="Q48" s="207"/>
      <c r="R48" s="207"/>
      <c r="S48" s="207"/>
      <c r="T48" s="207"/>
      <c r="U48" s="207"/>
      <c r="V48" s="207"/>
      <c r="W48" s="207"/>
      <c r="X48" s="207"/>
      <c r="Y48" s="207"/>
      <c r="Z48" s="207"/>
      <c r="AA48" s="207"/>
      <c r="AB48" s="207"/>
      <c r="AC48" s="207"/>
      <c r="AD48" s="207"/>
      <c r="AE48" s="207"/>
      <c r="AF48" s="207"/>
      <c r="AG48" s="207"/>
      <c r="AH48" s="235"/>
    </row>
    <row r="49" spans="1:257" s="111" customFormat="1" ht="9.75" customHeight="1" x14ac:dyDescent="0.25">
      <c r="A49" s="228" t="s">
        <v>56</v>
      </c>
      <c r="B49" s="218" t="s">
        <v>55</v>
      </c>
      <c r="C49" s="218"/>
      <c r="D49" s="219" t="s">
        <v>54</v>
      </c>
      <c r="E49" s="219"/>
      <c r="F49" s="219"/>
      <c r="G49" s="219"/>
      <c r="H49" s="219"/>
      <c r="I49" s="219"/>
      <c r="J49" s="219"/>
      <c r="K49" s="219"/>
      <c r="L49" s="219"/>
      <c r="M49" s="219"/>
      <c r="N49" s="219"/>
      <c r="O49" s="219"/>
      <c r="P49" s="219"/>
      <c r="Q49" s="219"/>
      <c r="R49" s="219"/>
      <c r="S49" s="219"/>
      <c r="T49" s="219"/>
      <c r="U49" s="219"/>
      <c r="V49" s="219"/>
      <c r="W49" s="219"/>
      <c r="X49" s="219"/>
      <c r="Y49" s="219"/>
      <c r="Z49" s="219"/>
      <c r="AA49" s="220"/>
      <c r="AB49" s="220"/>
      <c r="AC49" s="215"/>
      <c r="AD49" s="212"/>
      <c r="AE49" s="212"/>
      <c r="AF49" s="212"/>
      <c r="AG49" s="212"/>
      <c r="AH49" s="238"/>
      <c r="AI49" s="120"/>
      <c r="AJ49" s="120"/>
      <c r="AK49" s="120"/>
      <c r="AL49" s="120"/>
      <c r="AM49" s="120"/>
      <c r="AN49" s="120"/>
      <c r="AO49" s="120"/>
      <c r="AP49" s="120"/>
      <c r="AQ49" s="120"/>
      <c r="AR49" s="120"/>
      <c r="AS49" s="120"/>
      <c r="AT49" s="120"/>
      <c r="AU49" s="120"/>
      <c r="AV49" s="120"/>
      <c r="AW49" s="120"/>
      <c r="AX49" s="120"/>
      <c r="AY49" s="120"/>
      <c r="AZ49" s="120"/>
      <c r="BA49" s="120"/>
      <c r="BB49" s="120"/>
      <c r="BC49" s="120"/>
      <c r="BD49" s="120"/>
      <c r="BE49" s="120"/>
      <c r="BF49" s="120"/>
      <c r="BG49" s="120"/>
      <c r="BH49" s="120"/>
      <c r="BI49" s="120"/>
      <c r="BJ49" s="120"/>
      <c r="BK49" s="120"/>
      <c r="BL49" s="120"/>
      <c r="BM49" s="120"/>
      <c r="BN49" s="120"/>
      <c r="BO49" s="120"/>
      <c r="BP49" s="120"/>
      <c r="BQ49" s="120"/>
      <c r="BR49" s="120"/>
      <c r="BS49" s="120"/>
      <c r="BT49" s="120"/>
      <c r="BU49" s="120"/>
      <c r="BV49" s="120"/>
      <c r="BW49" s="120"/>
      <c r="BX49" s="120"/>
      <c r="BY49" s="120"/>
      <c r="BZ49" s="120"/>
      <c r="CA49" s="120"/>
      <c r="CB49" s="120"/>
      <c r="CC49" s="120"/>
      <c r="CD49" s="120"/>
      <c r="CE49" s="120"/>
      <c r="CF49" s="120"/>
      <c r="CG49" s="120"/>
      <c r="CH49" s="120"/>
      <c r="CI49" s="120"/>
      <c r="CJ49" s="120"/>
      <c r="CK49" s="120"/>
      <c r="CL49" s="120"/>
      <c r="CM49" s="120"/>
      <c r="CN49" s="120"/>
      <c r="CO49" s="120"/>
      <c r="CP49" s="120"/>
      <c r="CQ49" s="120"/>
      <c r="CR49" s="120"/>
      <c r="CS49" s="120"/>
      <c r="CT49" s="120"/>
      <c r="CU49" s="120"/>
      <c r="CV49" s="120"/>
      <c r="CW49" s="120"/>
      <c r="CX49" s="120"/>
      <c r="CY49" s="120"/>
      <c r="CZ49" s="120"/>
      <c r="DA49" s="120"/>
      <c r="DB49" s="120"/>
      <c r="DC49" s="120"/>
      <c r="DD49" s="120"/>
      <c r="DE49" s="120"/>
      <c r="DF49" s="120"/>
      <c r="DG49" s="120"/>
      <c r="DH49" s="120"/>
      <c r="DI49" s="120"/>
      <c r="DJ49" s="120"/>
      <c r="DK49" s="120"/>
      <c r="DL49" s="120"/>
      <c r="DM49" s="120"/>
      <c r="DN49" s="120"/>
      <c r="DO49" s="120"/>
      <c r="DP49" s="120"/>
      <c r="DQ49" s="120"/>
      <c r="DR49" s="120"/>
      <c r="DS49" s="120"/>
      <c r="DT49" s="120"/>
      <c r="DU49" s="120"/>
      <c r="DV49" s="120"/>
      <c r="DW49" s="120"/>
      <c r="DX49" s="120"/>
      <c r="DY49" s="120"/>
      <c r="DZ49" s="120"/>
      <c r="EA49" s="120"/>
      <c r="EB49" s="120"/>
      <c r="EC49" s="120"/>
      <c r="ED49" s="120"/>
      <c r="EE49" s="120"/>
      <c r="EF49" s="120"/>
      <c r="EG49" s="120"/>
      <c r="EH49" s="120"/>
      <c r="EI49" s="120"/>
      <c r="EJ49" s="120"/>
      <c r="EK49" s="120"/>
      <c r="EL49" s="120"/>
      <c r="EM49" s="120"/>
      <c r="EN49" s="120"/>
      <c r="EO49" s="120"/>
      <c r="EP49" s="120"/>
      <c r="EQ49" s="120"/>
      <c r="ER49" s="120"/>
      <c r="ES49" s="120"/>
      <c r="ET49" s="120"/>
      <c r="EU49" s="120"/>
      <c r="EV49" s="120"/>
      <c r="EW49" s="120"/>
      <c r="EX49" s="120"/>
      <c r="EY49" s="120"/>
      <c r="EZ49" s="120"/>
      <c r="FA49" s="120"/>
      <c r="FB49" s="120"/>
      <c r="FC49" s="120"/>
      <c r="FD49" s="120"/>
      <c r="FE49" s="120"/>
      <c r="FF49" s="120"/>
      <c r="FG49" s="120"/>
      <c r="FH49" s="120"/>
      <c r="FI49" s="120"/>
      <c r="FJ49" s="120"/>
      <c r="FK49" s="120"/>
      <c r="FL49" s="120"/>
      <c r="FM49" s="120"/>
      <c r="FN49" s="120"/>
      <c r="FO49" s="120"/>
      <c r="FP49" s="120"/>
      <c r="FQ49" s="120"/>
      <c r="FR49" s="120"/>
      <c r="FS49" s="120"/>
      <c r="FT49" s="120"/>
      <c r="FU49" s="120"/>
      <c r="FV49" s="120"/>
      <c r="FW49" s="120"/>
      <c r="FX49" s="120"/>
      <c r="FY49" s="120"/>
      <c r="FZ49" s="120"/>
      <c r="GA49" s="120"/>
      <c r="GB49" s="120"/>
      <c r="GC49" s="120"/>
      <c r="GD49" s="120"/>
      <c r="GE49" s="120"/>
      <c r="GF49" s="120"/>
      <c r="GG49" s="120"/>
      <c r="GH49" s="120"/>
      <c r="GI49" s="120"/>
      <c r="GJ49" s="120"/>
      <c r="GK49" s="120"/>
      <c r="GL49" s="120"/>
      <c r="GM49" s="120"/>
      <c r="GN49" s="120"/>
      <c r="GO49" s="120"/>
      <c r="GP49" s="120"/>
      <c r="GQ49" s="120"/>
      <c r="GR49" s="120"/>
      <c r="GS49" s="120"/>
      <c r="GT49" s="120"/>
      <c r="GU49" s="120"/>
      <c r="GV49" s="120"/>
      <c r="GW49" s="120"/>
      <c r="GX49" s="120"/>
      <c r="GY49" s="120"/>
      <c r="GZ49" s="120"/>
      <c r="HA49" s="120"/>
      <c r="HB49" s="120"/>
      <c r="HC49" s="120"/>
      <c r="HD49" s="120"/>
      <c r="HE49" s="120"/>
      <c r="HF49" s="120"/>
      <c r="HG49" s="120"/>
      <c r="HH49" s="120"/>
      <c r="HI49" s="120"/>
      <c r="HJ49" s="120"/>
      <c r="HK49" s="120"/>
      <c r="HL49" s="120"/>
      <c r="HM49" s="120"/>
      <c r="HN49" s="120"/>
      <c r="HO49" s="120"/>
      <c r="HP49" s="120"/>
      <c r="HQ49" s="120"/>
      <c r="HR49" s="120"/>
      <c r="HS49" s="120"/>
      <c r="HT49" s="120"/>
      <c r="HU49" s="120"/>
      <c r="HV49" s="120"/>
      <c r="HW49" s="120"/>
      <c r="HX49" s="120"/>
      <c r="HY49" s="120"/>
      <c r="HZ49" s="120"/>
      <c r="IA49" s="120"/>
      <c r="IB49" s="120"/>
      <c r="IC49" s="120"/>
      <c r="ID49" s="120"/>
      <c r="IE49" s="120"/>
      <c r="IF49" s="120"/>
      <c r="IG49" s="120"/>
      <c r="IH49" s="120"/>
      <c r="II49" s="120"/>
      <c r="IJ49" s="120"/>
      <c r="IK49" s="120"/>
      <c r="IL49" s="120"/>
      <c r="IM49" s="120"/>
      <c r="IN49" s="120"/>
      <c r="IO49" s="120"/>
      <c r="IP49" s="120"/>
      <c r="IQ49" s="120"/>
      <c r="IR49" s="120"/>
      <c r="IS49" s="120"/>
      <c r="IT49" s="120"/>
      <c r="IU49" s="120"/>
      <c r="IV49" s="120"/>
      <c r="IW49" s="120"/>
    </row>
    <row r="50" spans="1:257" ht="6.75" customHeight="1" x14ac:dyDescent="0.2">
      <c r="A50" s="224"/>
      <c r="B50" s="207"/>
      <c r="C50" s="207"/>
      <c r="D50" s="207"/>
      <c r="E50" s="207"/>
      <c r="F50" s="207"/>
      <c r="G50" s="207"/>
      <c r="H50" s="207"/>
      <c r="I50" s="207"/>
      <c r="J50" s="207"/>
      <c r="K50" s="207"/>
      <c r="L50" s="207"/>
      <c r="M50" s="207"/>
      <c r="N50" s="207"/>
      <c r="O50" s="207"/>
      <c r="P50" s="207"/>
      <c r="Q50" s="207"/>
      <c r="R50" s="207"/>
      <c r="S50" s="207"/>
      <c r="T50" s="207"/>
      <c r="U50" s="207"/>
      <c r="V50" s="207"/>
      <c r="W50" s="207"/>
      <c r="X50" s="207"/>
      <c r="Y50" s="207"/>
      <c r="Z50" s="207"/>
      <c r="AA50" s="207"/>
      <c r="AB50" s="207"/>
      <c r="AC50" s="207"/>
      <c r="AD50" s="207"/>
      <c r="AE50" s="207"/>
      <c r="AF50" s="207"/>
      <c r="AG50" s="207"/>
      <c r="AH50" s="235"/>
    </row>
    <row r="51" spans="1:257" x14ac:dyDescent="0.2">
      <c r="A51" s="224"/>
      <c r="B51" s="207"/>
      <c r="C51" s="207"/>
      <c r="D51" s="207"/>
      <c r="E51" s="207"/>
      <c r="F51" s="207"/>
      <c r="G51" s="207"/>
      <c r="H51" s="207"/>
      <c r="I51" s="207"/>
      <c r="J51" s="207"/>
      <c r="K51" s="207"/>
      <c r="L51" s="207"/>
      <c r="M51" s="207"/>
      <c r="N51" s="207"/>
      <c r="O51" s="207"/>
      <c r="P51" s="207"/>
      <c r="Q51" s="207"/>
      <c r="R51" s="207"/>
      <c r="S51" s="207"/>
      <c r="T51" s="207"/>
      <c r="U51" s="207"/>
      <c r="V51" s="207"/>
      <c r="W51" s="207"/>
      <c r="X51" s="207"/>
      <c r="Y51" s="207"/>
      <c r="Z51" s="207"/>
      <c r="AA51" s="207"/>
      <c r="AB51" s="207"/>
      <c r="AC51" s="207"/>
      <c r="AD51" s="207"/>
      <c r="AE51" s="207"/>
      <c r="AF51" s="207"/>
      <c r="AG51" s="207"/>
      <c r="AH51" s="235"/>
    </row>
    <row r="52" spans="1:257" x14ac:dyDescent="0.2">
      <c r="A52" s="224"/>
      <c r="B52" s="207"/>
      <c r="C52" s="207"/>
      <c r="D52" s="207"/>
      <c r="E52" s="207"/>
      <c r="F52" s="207"/>
      <c r="G52" s="207"/>
      <c r="H52" s="207"/>
      <c r="I52" s="207"/>
      <c r="J52" s="207"/>
      <c r="K52" s="207"/>
      <c r="L52" s="207"/>
      <c r="M52" s="207"/>
      <c r="N52" s="207"/>
      <c r="O52" s="207"/>
      <c r="P52" s="207"/>
      <c r="Q52" s="207"/>
      <c r="R52" s="207"/>
      <c r="S52" s="207"/>
      <c r="T52" s="207"/>
      <c r="U52" s="207"/>
      <c r="V52" s="207"/>
      <c r="W52" s="207"/>
      <c r="X52" s="207"/>
      <c r="Y52" s="207"/>
      <c r="Z52" s="207"/>
      <c r="AA52" s="207"/>
      <c r="AB52" s="207"/>
      <c r="AC52" s="207"/>
      <c r="AD52" s="207"/>
      <c r="AE52" s="207"/>
      <c r="AF52" s="207"/>
      <c r="AG52" s="207"/>
      <c r="AH52" s="235"/>
    </row>
    <row r="53" spans="1:257" x14ac:dyDescent="0.2">
      <c r="A53" s="224"/>
      <c r="B53" s="207"/>
      <c r="C53" s="207"/>
      <c r="D53" s="207"/>
      <c r="E53" s="207"/>
      <c r="F53" s="207"/>
      <c r="G53" s="207"/>
      <c r="H53" s="207"/>
      <c r="I53" s="207"/>
      <c r="J53" s="207"/>
      <c r="K53" s="207"/>
      <c r="L53" s="207"/>
      <c r="M53" s="207"/>
      <c r="N53" s="207"/>
      <c r="O53" s="207"/>
      <c r="P53" s="207"/>
      <c r="Q53" s="207"/>
      <c r="R53" s="207"/>
      <c r="S53" s="207"/>
      <c r="T53" s="207"/>
      <c r="U53" s="207"/>
      <c r="V53" s="207"/>
      <c r="W53" s="207"/>
      <c r="X53" s="207"/>
      <c r="Y53" s="207"/>
      <c r="Z53" s="207"/>
      <c r="AA53" s="207"/>
      <c r="AB53" s="207"/>
      <c r="AC53" s="207"/>
      <c r="AD53" s="207"/>
      <c r="AE53" s="207"/>
      <c r="AF53" s="207"/>
      <c r="AG53" s="207"/>
      <c r="AH53" s="235"/>
    </row>
    <row r="54" spans="1:257" x14ac:dyDescent="0.2">
      <c r="A54" s="224"/>
      <c r="B54" s="207"/>
      <c r="C54" s="207"/>
      <c r="D54" s="207"/>
      <c r="E54" s="207"/>
      <c r="F54" s="207"/>
      <c r="G54" s="207"/>
      <c r="H54" s="207"/>
      <c r="I54" s="207"/>
      <c r="J54" s="207"/>
      <c r="K54" s="207"/>
      <c r="L54" s="207"/>
      <c r="M54" s="207"/>
      <c r="N54" s="207"/>
      <c r="O54" s="207"/>
      <c r="P54" s="207"/>
      <c r="Q54" s="207"/>
      <c r="R54" s="207"/>
      <c r="S54" s="207"/>
      <c r="T54" s="207"/>
      <c r="U54" s="207"/>
      <c r="V54" s="207"/>
      <c r="W54" s="207"/>
      <c r="X54" s="207"/>
      <c r="Y54" s="207"/>
      <c r="Z54" s="207"/>
      <c r="AA54" s="207"/>
      <c r="AB54" s="207"/>
      <c r="AC54" s="207"/>
      <c r="AD54" s="207"/>
      <c r="AE54" s="207"/>
      <c r="AF54" s="207"/>
      <c r="AG54" s="207"/>
      <c r="AH54" s="235"/>
    </row>
    <row r="55" spans="1:257" x14ac:dyDescent="0.2">
      <c r="A55" s="224"/>
      <c r="B55" s="207"/>
      <c r="C55" s="207"/>
      <c r="D55" s="207"/>
      <c r="E55" s="207"/>
      <c r="F55" s="207"/>
      <c r="G55" s="207"/>
      <c r="H55" s="207"/>
      <c r="I55" s="207"/>
      <c r="J55" s="207"/>
      <c r="K55" s="207"/>
      <c r="L55" s="207"/>
      <c r="M55" s="207"/>
      <c r="N55" s="207"/>
      <c r="O55" s="207"/>
      <c r="P55" s="207"/>
      <c r="Q55" s="207"/>
      <c r="R55" s="207"/>
      <c r="S55" s="207"/>
      <c r="T55" s="207"/>
      <c r="U55" s="207"/>
      <c r="V55" s="207"/>
      <c r="W55" s="207"/>
      <c r="X55" s="207"/>
      <c r="Y55" s="207"/>
      <c r="Z55" s="207"/>
      <c r="AA55" s="207"/>
      <c r="AB55" s="207"/>
      <c r="AC55" s="207"/>
      <c r="AD55" s="207"/>
      <c r="AE55" s="207"/>
      <c r="AF55" s="207"/>
      <c r="AG55" s="207"/>
      <c r="AH55" s="235"/>
    </row>
    <row r="56" spans="1:257" x14ac:dyDescent="0.2">
      <c r="A56" s="224"/>
      <c r="B56" s="207"/>
      <c r="C56" s="207"/>
      <c r="D56" s="207"/>
      <c r="E56" s="207"/>
      <c r="F56" s="207"/>
      <c r="G56" s="207"/>
      <c r="H56" s="207"/>
      <c r="I56" s="207"/>
      <c r="J56" s="207"/>
      <c r="K56" s="207"/>
      <c r="L56" s="207"/>
      <c r="M56" s="207"/>
      <c r="N56" s="207"/>
      <c r="O56" s="207"/>
      <c r="P56" s="207"/>
      <c r="Q56" s="207"/>
      <c r="R56" s="207"/>
      <c r="S56" s="207"/>
      <c r="T56" s="207"/>
      <c r="U56" s="207"/>
      <c r="V56" s="207"/>
      <c r="W56" s="207"/>
      <c r="X56" s="207"/>
      <c r="Y56" s="207"/>
      <c r="Z56" s="207"/>
      <c r="AA56" s="207"/>
      <c r="AB56" s="207"/>
      <c r="AC56" s="207"/>
      <c r="AD56" s="207"/>
      <c r="AE56" s="207"/>
      <c r="AF56" s="207"/>
      <c r="AG56" s="207"/>
      <c r="AH56" s="235"/>
    </row>
    <row r="57" spans="1:257" ht="13.5" thickBot="1" x14ac:dyDescent="0.25">
      <c r="A57" s="232"/>
      <c r="B57" s="233"/>
      <c r="C57" s="233"/>
      <c r="D57" s="233"/>
      <c r="E57" s="233"/>
      <c r="F57" s="233"/>
      <c r="G57" s="233"/>
      <c r="H57" s="233"/>
      <c r="I57" s="233"/>
      <c r="J57" s="233"/>
      <c r="K57" s="233"/>
      <c r="L57" s="233"/>
      <c r="M57" s="233"/>
      <c r="N57" s="233"/>
      <c r="O57" s="233"/>
      <c r="P57" s="233"/>
      <c r="Q57" s="233"/>
      <c r="R57" s="233"/>
      <c r="S57" s="233"/>
      <c r="T57" s="233"/>
      <c r="U57" s="233"/>
      <c r="V57" s="233"/>
      <c r="W57" s="233"/>
      <c r="X57" s="233"/>
      <c r="Y57" s="233"/>
      <c r="Z57" s="233"/>
      <c r="AA57" s="233"/>
      <c r="AB57" s="233"/>
      <c r="AC57" s="233"/>
      <c r="AD57" s="233"/>
      <c r="AE57" s="233"/>
      <c r="AF57" s="233"/>
      <c r="AG57" s="233"/>
      <c r="AH57" s="239"/>
    </row>
  </sheetData>
  <sheetProtection formatCells="0" sort="0"/>
  <sortState ref="A12:AH41">
    <sortCondition ref="A12"/>
  </sortState>
  <mergeCells count="8">
    <mergeCell ref="D49:Z49"/>
    <mergeCell ref="X5:AC5"/>
    <mergeCell ref="A8:A10"/>
    <mergeCell ref="B8:B10"/>
    <mergeCell ref="A44:B44"/>
    <mergeCell ref="H44:P44"/>
    <mergeCell ref="A47:AH47"/>
    <mergeCell ref="C8:C10"/>
  </mergeCells>
  <printOptions horizontalCentered="1" verticalCentered="1"/>
  <pageMargins left="0.31496062992125984" right="0.27559055118110237" top="0.23622047244094491" bottom="0.19685039370078741" header="0" footer="0"/>
  <pageSetup paperSize="9" scale="80" orientation="landscape" horizontalDpi="4294967292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11265" r:id="rId4" name="Bouton">
          <controlPr defaultSize="0" print="0" autoLine="0" r:id="rId5">
            <anchor moveWithCells="1">
              <from>
                <xdr:col>21</xdr:col>
                <xdr:colOff>180975</xdr:colOff>
                <xdr:row>0</xdr:row>
                <xdr:rowOff>180975</xdr:rowOff>
              </from>
              <to>
                <xdr:col>32</xdr:col>
                <xdr:colOff>152400</xdr:colOff>
                <xdr:row>0</xdr:row>
                <xdr:rowOff>523875</xdr:rowOff>
              </to>
            </anchor>
          </controlPr>
        </control>
      </mc:Choice>
      <mc:Fallback>
        <control shapeId="11265" r:id="rId4" name="Bouton"/>
      </mc:Fallback>
    </mc:AlternateContent>
  </controls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9">
    <pageSetUpPr fitToPage="1"/>
  </sheetPr>
  <dimension ref="A1:AP57"/>
  <sheetViews>
    <sheetView zoomScaleNormal="100" workbookViewId="0">
      <pane xSplit="2" ySplit="10" topLeftCell="C11" activePane="bottomRight" state="frozen"/>
      <selection pane="topRight" activeCell="C1" sqref="C1"/>
      <selection pane="bottomLeft" activeCell="A11" sqref="A11"/>
      <selection pane="bottomRight" activeCell="Q12" sqref="A12:AH56"/>
    </sheetView>
  </sheetViews>
  <sheetFormatPr baseColWidth="10" defaultRowHeight="12.75" x14ac:dyDescent="0.2"/>
  <cols>
    <col min="1" max="1" width="22.85546875" style="90" customWidth="1"/>
    <col min="2" max="2" width="7.28515625" style="90" customWidth="1"/>
    <col min="3" max="3" width="9.28515625" style="90" customWidth="1"/>
    <col min="4" max="34" width="4.28515625" style="90" customWidth="1"/>
    <col min="35" max="35" width="1.7109375" style="90" customWidth="1"/>
    <col min="36" max="38" width="3.140625" style="90" customWidth="1"/>
    <col min="39" max="39" width="3.5703125" style="90" customWidth="1"/>
    <col min="40" max="40" width="3.140625" style="90" customWidth="1"/>
    <col min="41" max="41" width="11.42578125" style="90"/>
    <col min="42" max="42" width="7.140625" style="90" customWidth="1"/>
    <col min="43" max="257" width="11.42578125" style="90"/>
    <col min="258" max="258" width="22.85546875" style="90" customWidth="1"/>
    <col min="259" max="259" width="7.28515625" style="90" customWidth="1"/>
    <col min="260" max="290" width="4.28515625" style="90" customWidth="1"/>
    <col min="291" max="291" width="1.7109375" style="90" customWidth="1"/>
    <col min="292" max="294" width="3.140625" style="90" customWidth="1"/>
    <col min="295" max="295" width="3.5703125" style="90" customWidth="1"/>
    <col min="296" max="296" width="3.140625" style="90" customWidth="1"/>
    <col min="297" max="297" width="11.42578125" style="90"/>
    <col min="298" max="298" width="7.140625" style="90" customWidth="1"/>
    <col min="299" max="513" width="11.42578125" style="90"/>
    <col min="514" max="514" width="22.85546875" style="90" customWidth="1"/>
    <col min="515" max="515" width="7.28515625" style="90" customWidth="1"/>
    <col min="516" max="546" width="4.28515625" style="90" customWidth="1"/>
    <col min="547" max="547" width="1.7109375" style="90" customWidth="1"/>
    <col min="548" max="550" width="3.140625" style="90" customWidth="1"/>
    <col min="551" max="551" width="3.5703125" style="90" customWidth="1"/>
    <col min="552" max="552" width="3.140625" style="90" customWidth="1"/>
    <col min="553" max="553" width="11.42578125" style="90"/>
    <col min="554" max="554" width="7.140625" style="90" customWidth="1"/>
    <col min="555" max="769" width="11.42578125" style="90"/>
    <col min="770" max="770" width="22.85546875" style="90" customWidth="1"/>
    <col min="771" max="771" width="7.28515625" style="90" customWidth="1"/>
    <col min="772" max="802" width="4.28515625" style="90" customWidth="1"/>
    <col min="803" max="803" width="1.7109375" style="90" customWidth="1"/>
    <col min="804" max="806" width="3.140625" style="90" customWidth="1"/>
    <col min="807" max="807" width="3.5703125" style="90" customWidth="1"/>
    <col min="808" max="808" width="3.140625" style="90" customWidth="1"/>
    <col min="809" max="809" width="11.42578125" style="90"/>
    <col min="810" max="810" width="7.140625" style="90" customWidth="1"/>
    <col min="811" max="1025" width="11.42578125" style="90"/>
    <col min="1026" max="1026" width="22.85546875" style="90" customWidth="1"/>
    <col min="1027" max="1027" width="7.28515625" style="90" customWidth="1"/>
    <col min="1028" max="1058" width="4.28515625" style="90" customWidth="1"/>
    <col min="1059" max="1059" width="1.7109375" style="90" customWidth="1"/>
    <col min="1060" max="1062" width="3.140625" style="90" customWidth="1"/>
    <col min="1063" max="1063" width="3.5703125" style="90" customWidth="1"/>
    <col min="1064" max="1064" width="3.140625" style="90" customWidth="1"/>
    <col min="1065" max="1065" width="11.42578125" style="90"/>
    <col min="1066" max="1066" width="7.140625" style="90" customWidth="1"/>
    <col min="1067" max="1281" width="11.42578125" style="90"/>
    <col min="1282" max="1282" width="22.85546875" style="90" customWidth="1"/>
    <col min="1283" max="1283" width="7.28515625" style="90" customWidth="1"/>
    <col min="1284" max="1314" width="4.28515625" style="90" customWidth="1"/>
    <col min="1315" max="1315" width="1.7109375" style="90" customWidth="1"/>
    <col min="1316" max="1318" width="3.140625" style="90" customWidth="1"/>
    <col min="1319" max="1319" width="3.5703125" style="90" customWidth="1"/>
    <col min="1320" max="1320" width="3.140625" style="90" customWidth="1"/>
    <col min="1321" max="1321" width="11.42578125" style="90"/>
    <col min="1322" max="1322" width="7.140625" style="90" customWidth="1"/>
    <col min="1323" max="1537" width="11.42578125" style="90"/>
    <col min="1538" max="1538" width="22.85546875" style="90" customWidth="1"/>
    <col min="1539" max="1539" width="7.28515625" style="90" customWidth="1"/>
    <col min="1540" max="1570" width="4.28515625" style="90" customWidth="1"/>
    <col min="1571" max="1571" width="1.7109375" style="90" customWidth="1"/>
    <col min="1572" max="1574" width="3.140625" style="90" customWidth="1"/>
    <col min="1575" max="1575" width="3.5703125" style="90" customWidth="1"/>
    <col min="1576" max="1576" width="3.140625" style="90" customWidth="1"/>
    <col min="1577" max="1577" width="11.42578125" style="90"/>
    <col min="1578" max="1578" width="7.140625" style="90" customWidth="1"/>
    <col min="1579" max="1793" width="11.42578125" style="90"/>
    <col min="1794" max="1794" width="22.85546875" style="90" customWidth="1"/>
    <col min="1795" max="1795" width="7.28515625" style="90" customWidth="1"/>
    <col min="1796" max="1826" width="4.28515625" style="90" customWidth="1"/>
    <col min="1827" max="1827" width="1.7109375" style="90" customWidth="1"/>
    <col min="1828" max="1830" width="3.140625" style="90" customWidth="1"/>
    <col min="1831" max="1831" width="3.5703125" style="90" customWidth="1"/>
    <col min="1832" max="1832" width="3.140625" style="90" customWidth="1"/>
    <col min="1833" max="1833" width="11.42578125" style="90"/>
    <col min="1834" max="1834" width="7.140625" style="90" customWidth="1"/>
    <col min="1835" max="2049" width="11.42578125" style="90"/>
    <col min="2050" max="2050" width="22.85546875" style="90" customWidth="1"/>
    <col min="2051" max="2051" width="7.28515625" style="90" customWidth="1"/>
    <col min="2052" max="2082" width="4.28515625" style="90" customWidth="1"/>
    <col min="2083" max="2083" width="1.7109375" style="90" customWidth="1"/>
    <col min="2084" max="2086" width="3.140625" style="90" customWidth="1"/>
    <col min="2087" max="2087" width="3.5703125" style="90" customWidth="1"/>
    <col min="2088" max="2088" width="3.140625" style="90" customWidth="1"/>
    <col min="2089" max="2089" width="11.42578125" style="90"/>
    <col min="2090" max="2090" width="7.140625" style="90" customWidth="1"/>
    <col min="2091" max="2305" width="11.42578125" style="90"/>
    <col min="2306" max="2306" width="22.85546875" style="90" customWidth="1"/>
    <col min="2307" max="2307" width="7.28515625" style="90" customWidth="1"/>
    <col min="2308" max="2338" width="4.28515625" style="90" customWidth="1"/>
    <col min="2339" max="2339" width="1.7109375" style="90" customWidth="1"/>
    <col min="2340" max="2342" width="3.140625" style="90" customWidth="1"/>
    <col min="2343" max="2343" width="3.5703125" style="90" customWidth="1"/>
    <col min="2344" max="2344" width="3.140625" style="90" customWidth="1"/>
    <col min="2345" max="2345" width="11.42578125" style="90"/>
    <col min="2346" max="2346" width="7.140625" style="90" customWidth="1"/>
    <col min="2347" max="2561" width="11.42578125" style="90"/>
    <col min="2562" max="2562" width="22.85546875" style="90" customWidth="1"/>
    <col min="2563" max="2563" width="7.28515625" style="90" customWidth="1"/>
    <col min="2564" max="2594" width="4.28515625" style="90" customWidth="1"/>
    <col min="2595" max="2595" width="1.7109375" style="90" customWidth="1"/>
    <col min="2596" max="2598" width="3.140625" style="90" customWidth="1"/>
    <col min="2599" max="2599" width="3.5703125" style="90" customWidth="1"/>
    <col min="2600" max="2600" width="3.140625" style="90" customWidth="1"/>
    <col min="2601" max="2601" width="11.42578125" style="90"/>
    <col min="2602" max="2602" width="7.140625" style="90" customWidth="1"/>
    <col min="2603" max="2817" width="11.42578125" style="90"/>
    <col min="2818" max="2818" width="22.85546875" style="90" customWidth="1"/>
    <col min="2819" max="2819" width="7.28515625" style="90" customWidth="1"/>
    <col min="2820" max="2850" width="4.28515625" style="90" customWidth="1"/>
    <col min="2851" max="2851" width="1.7109375" style="90" customWidth="1"/>
    <col min="2852" max="2854" width="3.140625" style="90" customWidth="1"/>
    <col min="2855" max="2855" width="3.5703125" style="90" customWidth="1"/>
    <col min="2856" max="2856" width="3.140625" style="90" customWidth="1"/>
    <col min="2857" max="2857" width="11.42578125" style="90"/>
    <col min="2858" max="2858" width="7.140625" style="90" customWidth="1"/>
    <col min="2859" max="3073" width="11.42578125" style="90"/>
    <col min="3074" max="3074" width="22.85546875" style="90" customWidth="1"/>
    <col min="3075" max="3075" width="7.28515625" style="90" customWidth="1"/>
    <col min="3076" max="3106" width="4.28515625" style="90" customWidth="1"/>
    <col min="3107" max="3107" width="1.7109375" style="90" customWidth="1"/>
    <col min="3108" max="3110" width="3.140625" style="90" customWidth="1"/>
    <col min="3111" max="3111" width="3.5703125" style="90" customWidth="1"/>
    <col min="3112" max="3112" width="3.140625" style="90" customWidth="1"/>
    <col min="3113" max="3113" width="11.42578125" style="90"/>
    <col min="3114" max="3114" width="7.140625" style="90" customWidth="1"/>
    <col min="3115" max="3329" width="11.42578125" style="90"/>
    <col min="3330" max="3330" width="22.85546875" style="90" customWidth="1"/>
    <col min="3331" max="3331" width="7.28515625" style="90" customWidth="1"/>
    <col min="3332" max="3362" width="4.28515625" style="90" customWidth="1"/>
    <col min="3363" max="3363" width="1.7109375" style="90" customWidth="1"/>
    <col min="3364" max="3366" width="3.140625" style="90" customWidth="1"/>
    <col min="3367" max="3367" width="3.5703125" style="90" customWidth="1"/>
    <col min="3368" max="3368" width="3.140625" style="90" customWidth="1"/>
    <col min="3369" max="3369" width="11.42578125" style="90"/>
    <col min="3370" max="3370" width="7.140625" style="90" customWidth="1"/>
    <col min="3371" max="3585" width="11.42578125" style="90"/>
    <col min="3586" max="3586" width="22.85546875" style="90" customWidth="1"/>
    <col min="3587" max="3587" width="7.28515625" style="90" customWidth="1"/>
    <col min="3588" max="3618" width="4.28515625" style="90" customWidth="1"/>
    <col min="3619" max="3619" width="1.7109375" style="90" customWidth="1"/>
    <col min="3620" max="3622" width="3.140625" style="90" customWidth="1"/>
    <col min="3623" max="3623" width="3.5703125" style="90" customWidth="1"/>
    <col min="3624" max="3624" width="3.140625" style="90" customWidth="1"/>
    <col min="3625" max="3625" width="11.42578125" style="90"/>
    <col min="3626" max="3626" width="7.140625" style="90" customWidth="1"/>
    <col min="3627" max="3841" width="11.42578125" style="90"/>
    <col min="3842" max="3842" width="22.85546875" style="90" customWidth="1"/>
    <col min="3843" max="3843" width="7.28515625" style="90" customWidth="1"/>
    <col min="3844" max="3874" width="4.28515625" style="90" customWidth="1"/>
    <col min="3875" max="3875" width="1.7109375" style="90" customWidth="1"/>
    <col min="3876" max="3878" width="3.140625" style="90" customWidth="1"/>
    <col min="3879" max="3879" width="3.5703125" style="90" customWidth="1"/>
    <col min="3880" max="3880" width="3.140625" style="90" customWidth="1"/>
    <col min="3881" max="3881" width="11.42578125" style="90"/>
    <col min="3882" max="3882" width="7.140625" style="90" customWidth="1"/>
    <col min="3883" max="4097" width="11.42578125" style="90"/>
    <col min="4098" max="4098" width="22.85546875" style="90" customWidth="1"/>
    <col min="4099" max="4099" width="7.28515625" style="90" customWidth="1"/>
    <col min="4100" max="4130" width="4.28515625" style="90" customWidth="1"/>
    <col min="4131" max="4131" width="1.7109375" style="90" customWidth="1"/>
    <col min="4132" max="4134" width="3.140625" style="90" customWidth="1"/>
    <col min="4135" max="4135" width="3.5703125" style="90" customWidth="1"/>
    <col min="4136" max="4136" width="3.140625" style="90" customWidth="1"/>
    <col min="4137" max="4137" width="11.42578125" style="90"/>
    <col min="4138" max="4138" width="7.140625" style="90" customWidth="1"/>
    <col min="4139" max="4353" width="11.42578125" style="90"/>
    <col min="4354" max="4354" width="22.85546875" style="90" customWidth="1"/>
    <col min="4355" max="4355" width="7.28515625" style="90" customWidth="1"/>
    <col min="4356" max="4386" width="4.28515625" style="90" customWidth="1"/>
    <col min="4387" max="4387" width="1.7109375" style="90" customWidth="1"/>
    <col min="4388" max="4390" width="3.140625" style="90" customWidth="1"/>
    <col min="4391" max="4391" width="3.5703125" style="90" customWidth="1"/>
    <col min="4392" max="4392" width="3.140625" style="90" customWidth="1"/>
    <col min="4393" max="4393" width="11.42578125" style="90"/>
    <col min="4394" max="4394" width="7.140625" style="90" customWidth="1"/>
    <col min="4395" max="4609" width="11.42578125" style="90"/>
    <col min="4610" max="4610" width="22.85546875" style="90" customWidth="1"/>
    <col min="4611" max="4611" width="7.28515625" style="90" customWidth="1"/>
    <col min="4612" max="4642" width="4.28515625" style="90" customWidth="1"/>
    <col min="4643" max="4643" width="1.7109375" style="90" customWidth="1"/>
    <col min="4644" max="4646" width="3.140625" style="90" customWidth="1"/>
    <col min="4647" max="4647" width="3.5703125" style="90" customWidth="1"/>
    <col min="4648" max="4648" width="3.140625" style="90" customWidth="1"/>
    <col min="4649" max="4649" width="11.42578125" style="90"/>
    <col min="4650" max="4650" width="7.140625" style="90" customWidth="1"/>
    <col min="4651" max="4865" width="11.42578125" style="90"/>
    <col min="4866" max="4866" width="22.85546875" style="90" customWidth="1"/>
    <col min="4867" max="4867" width="7.28515625" style="90" customWidth="1"/>
    <col min="4868" max="4898" width="4.28515625" style="90" customWidth="1"/>
    <col min="4899" max="4899" width="1.7109375" style="90" customWidth="1"/>
    <col min="4900" max="4902" width="3.140625" style="90" customWidth="1"/>
    <col min="4903" max="4903" width="3.5703125" style="90" customWidth="1"/>
    <col min="4904" max="4904" width="3.140625" style="90" customWidth="1"/>
    <col min="4905" max="4905" width="11.42578125" style="90"/>
    <col min="4906" max="4906" width="7.140625" style="90" customWidth="1"/>
    <col min="4907" max="5121" width="11.42578125" style="90"/>
    <col min="5122" max="5122" width="22.85546875" style="90" customWidth="1"/>
    <col min="5123" max="5123" width="7.28515625" style="90" customWidth="1"/>
    <col min="5124" max="5154" width="4.28515625" style="90" customWidth="1"/>
    <col min="5155" max="5155" width="1.7109375" style="90" customWidth="1"/>
    <col min="5156" max="5158" width="3.140625" style="90" customWidth="1"/>
    <col min="5159" max="5159" width="3.5703125" style="90" customWidth="1"/>
    <col min="5160" max="5160" width="3.140625" style="90" customWidth="1"/>
    <col min="5161" max="5161" width="11.42578125" style="90"/>
    <col min="5162" max="5162" width="7.140625" style="90" customWidth="1"/>
    <col min="5163" max="5377" width="11.42578125" style="90"/>
    <col min="5378" max="5378" width="22.85546875" style="90" customWidth="1"/>
    <col min="5379" max="5379" width="7.28515625" style="90" customWidth="1"/>
    <col min="5380" max="5410" width="4.28515625" style="90" customWidth="1"/>
    <col min="5411" max="5411" width="1.7109375" style="90" customWidth="1"/>
    <col min="5412" max="5414" width="3.140625" style="90" customWidth="1"/>
    <col min="5415" max="5415" width="3.5703125" style="90" customWidth="1"/>
    <col min="5416" max="5416" width="3.140625" style="90" customWidth="1"/>
    <col min="5417" max="5417" width="11.42578125" style="90"/>
    <col min="5418" max="5418" width="7.140625" style="90" customWidth="1"/>
    <col min="5419" max="5633" width="11.42578125" style="90"/>
    <col min="5634" max="5634" width="22.85546875" style="90" customWidth="1"/>
    <col min="5635" max="5635" width="7.28515625" style="90" customWidth="1"/>
    <col min="5636" max="5666" width="4.28515625" style="90" customWidth="1"/>
    <col min="5667" max="5667" width="1.7109375" style="90" customWidth="1"/>
    <col min="5668" max="5670" width="3.140625" style="90" customWidth="1"/>
    <col min="5671" max="5671" width="3.5703125" style="90" customWidth="1"/>
    <col min="5672" max="5672" width="3.140625" style="90" customWidth="1"/>
    <col min="5673" max="5673" width="11.42578125" style="90"/>
    <col min="5674" max="5674" width="7.140625" style="90" customWidth="1"/>
    <col min="5675" max="5889" width="11.42578125" style="90"/>
    <col min="5890" max="5890" width="22.85546875" style="90" customWidth="1"/>
    <col min="5891" max="5891" width="7.28515625" style="90" customWidth="1"/>
    <col min="5892" max="5922" width="4.28515625" style="90" customWidth="1"/>
    <col min="5923" max="5923" width="1.7109375" style="90" customWidth="1"/>
    <col min="5924" max="5926" width="3.140625" style="90" customWidth="1"/>
    <col min="5927" max="5927" width="3.5703125" style="90" customWidth="1"/>
    <col min="5928" max="5928" width="3.140625" style="90" customWidth="1"/>
    <col min="5929" max="5929" width="11.42578125" style="90"/>
    <col min="5930" max="5930" width="7.140625" style="90" customWidth="1"/>
    <col min="5931" max="6145" width="11.42578125" style="90"/>
    <col min="6146" max="6146" width="22.85546875" style="90" customWidth="1"/>
    <col min="6147" max="6147" width="7.28515625" style="90" customWidth="1"/>
    <col min="6148" max="6178" width="4.28515625" style="90" customWidth="1"/>
    <col min="6179" max="6179" width="1.7109375" style="90" customWidth="1"/>
    <col min="6180" max="6182" width="3.140625" style="90" customWidth="1"/>
    <col min="6183" max="6183" width="3.5703125" style="90" customWidth="1"/>
    <col min="6184" max="6184" width="3.140625" style="90" customWidth="1"/>
    <col min="6185" max="6185" width="11.42578125" style="90"/>
    <col min="6186" max="6186" width="7.140625" style="90" customWidth="1"/>
    <col min="6187" max="6401" width="11.42578125" style="90"/>
    <col min="6402" max="6402" width="22.85546875" style="90" customWidth="1"/>
    <col min="6403" max="6403" width="7.28515625" style="90" customWidth="1"/>
    <col min="6404" max="6434" width="4.28515625" style="90" customWidth="1"/>
    <col min="6435" max="6435" width="1.7109375" style="90" customWidth="1"/>
    <col min="6436" max="6438" width="3.140625" style="90" customWidth="1"/>
    <col min="6439" max="6439" width="3.5703125" style="90" customWidth="1"/>
    <col min="6440" max="6440" width="3.140625" style="90" customWidth="1"/>
    <col min="6441" max="6441" width="11.42578125" style="90"/>
    <col min="6442" max="6442" width="7.140625" style="90" customWidth="1"/>
    <col min="6443" max="6657" width="11.42578125" style="90"/>
    <col min="6658" max="6658" width="22.85546875" style="90" customWidth="1"/>
    <col min="6659" max="6659" width="7.28515625" style="90" customWidth="1"/>
    <col min="6660" max="6690" width="4.28515625" style="90" customWidth="1"/>
    <col min="6691" max="6691" width="1.7109375" style="90" customWidth="1"/>
    <col min="6692" max="6694" width="3.140625" style="90" customWidth="1"/>
    <col min="6695" max="6695" width="3.5703125" style="90" customWidth="1"/>
    <col min="6696" max="6696" width="3.140625" style="90" customWidth="1"/>
    <col min="6697" max="6697" width="11.42578125" style="90"/>
    <col min="6698" max="6698" width="7.140625" style="90" customWidth="1"/>
    <col min="6699" max="6913" width="11.42578125" style="90"/>
    <col min="6914" max="6914" width="22.85546875" style="90" customWidth="1"/>
    <col min="6915" max="6915" width="7.28515625" style="90" customWidth="1"/>
    <col min="6916" max="6946" width="4.28515625" style="90" customWidth="1"/>
    <col min="6947" max="6947" width="1.7109375" style="90" customWidth="1"/>
    <col min="6948" max="6950" width="3.140625" style="90" customWidth="1"/>
    <col min="6951" max="6951" width="3.5703125" style="90" customWidth="1"/>
    <col min="6952" max="6952" width="3.140625" style="90" customWidth="1"/>
    <col min="6953" max="6953" width="11.42578125" style="90"/>
    <col min="6954" max="6954" width="7.140625" style="90" customWidth="1"/>
    <col min="6955" max="7169" width="11.42578125" style="90"/>
    <col min="7170" max="7170" width="22.85546875" style="90" customWidth="1"/>
    <col min="7171" max="7171" width="7.28515625" style="90" customWidth="1"/>
    <col min="7172" max="7202" width="4.28515625" style="90" customWidth="1"/>
    <col min="7203" max="7203" width="1.7109375" style="90" customWidth="1"/>
    <col min="7204" max="7206" width="3.140625" style="90" customWidth="1"/>
    <col min="7207" max="7207" width="3.5703125" style="90" customWidth="1"/>
    <col min="7208" max="7208" width="3.140625" style="90" customWidth="1"/>
    <col min="7209" max="7209" width="11.42578125" style="90"/>
    <col min="7210" max="7210" width="7.140625" style="90" customWidth="1"/>
    <col min="7211" max="7425" width="11.42578125" style="90"/>
    <col min="7426" max="7426" width="22.85546875" style="90" customWidth="1"/>
    <col min="7427" max="7427" width="7.28515625" style="90" customWidth="1"/>
    <col min="7428" max="7458" width="4.28515625" style="90" customWidth="1"/>
    <col min="7459" max="7459" width="1.7109375" style="90" customWidth="1"/>
    <col min="7460" max="7462" width="3.140625" style="90" customWidth="1"/>
    <col min="7463" max="7463" width="3.5703125" style="90" customWidth="1"/>
    <col min="7464" max="7464" width="3.140625" style="90" customWidth="1"/>
    <col min="7465" max="7465" width="11.42578125" style="90"/>
    <col min="7466" max="7466" width="7.140625" style="90" customWidth="1"/>
    <col min="7467" max="7681" width="11.42578125" style="90"/>
    <col min="7682" max="7682" width="22.85546875" style="90" customWidth="1"/>
    <col min="7683" max="7683" width="7.28515625" style="90" customWidth="1"/>
    <col min="7684" max="7714" width="4.28515625" style="90" customWidth="1"/>
    <col min="7715" max="7715" width="1.7109375" style="90" customWidth="1"/>
    <col min="7716" max="7718" width="3.140625" style="90" customWidth="1"/>
    <col min="7719" max="7719" width="3.5703125" style="90" customWidth="1"/>
    <col min="7720" max="7720" width="3.140625" style="90" customWidth="1"/>
    <col min="7721" max="7721" width="11.42578125" style="90"/>
    <col min="7722" max="7722" width="7.140625" style="90" customWidth="1"/>
    <col min="7723" max="7937" width="11.42578125" style="90"/>
    <col min="7938" max="7938" width="22.85546875" style="90" customWidth="1"/>
    <col min="7939" max="7939" width="7.28515625" style="90" customWidth="1"/>
    <col min="7940" max="7970" width="4.28515625" style="90" customWidth="1"/>
    <col min="7971" max="7971" width="1.7109375" style="90" customWidth="1"/>
    <col min="7972" max="7974" width="3.140625" style="90" customWidth="1"/>
    <col min="7975" max="7975" width="3.5703125" style="90" customWidth="1"/>
    <col min="7976" max="7976" width="3.140625" style="90" customWidth="1"/>
    <col min="7977" max="7977" width="11.42578125" style="90"/>
    <col min="7978" max="7978" width="7.140625" style="90" customWidth="1"/>
    <col min="7979" max="8193" width="11.42578125" style="90"/>
    <col min="8194" max="8194" width="22.85546875" style="90" customWidth="1"/>
    <col min="8195" max="8195" width="7.28515625" style="90" customWidth="1"/>
    <col min="8196" max="8226" width="4.28515625" style="90" customWidth="1"/>
    <col min="8227" max="8227" width="1.7109375" style="90" customWidth="1"/>
    <col min="8228" max="8230" width="3.140625" style="90" customWidth="1"/>
    <col min="8231" max="8231" width="3.5703125" style="90" customWidth="1"/>
    <col min="8232" max="8232" width="3.140625" style="90" customWidth="1"/>
    <col min="8233" max="8233" width="11.42578125" style="90"/>
    <col min="8234" max="8234" width="7.140625" style="90" customWidth="1"/>
    <col min="8235" max="8449" width="11.42578125" style="90"/>
    <col min="8450" max="8450" width="22.85546875" style="90" customWidth="1"/>
    <col min="8451" max="8451" width="7.28515625" style="90" customWidth="1"/>
    <col min="8452" max="8482" width="4.28515625" style="90" customWidth="1"/>
    <col min="8483" max="8483" width="1.7109375" style="90" customWidth="1"/>
    <col min="8484" max="8486" width="3.140625" style="90" customWidth="1"/>
    <col min="8487" max="8487" width="3.5703125" style="90" customWidth="1"/>
    <col min="8488" max="8488" width="3.140625" style="90" customWidth="1"/>
    <col min="8489" max="8489" width="11.42578125" style="90"/>
    <col min="8490" max="8490" width="7.140625" style="90" customWidth="1"/>
    <col min="8491" max="8705" width="11.42578125" style="90"/>
    <col min="8706" max="8706" width="22.85546875" style="90" customWidth="1"/>
    <col min="8707" max="8707" width="7.28515625" style="90" customWidth="1"/>
    <col min="8708" max="8738" width="4.28515625" style="90" customWidth="1"/>
    <col min="8739" max="8739" width="1.7109375" style="90" customWidth="1"/>
    <col min="8740" max="8742" width="3.140625" style="90" customWidth="1"/>
    <col min="8743" max="8743" width="3.5703125" style="90" customWidth="1"/>
    <col min="8744" max="8744" width="3.140625" style="90" customWidth="1"/>
    <col min="8745" max="8745" width="11.42578125" style="90"/>
    <col min="8746" max="8746" width="7.140625" style="90" customWidth="1"/>
    <col min="8747" max="8961" width="11.42578125" style="90"/>
    <col min="8962" max="8962" width="22.85546875" style="90" customWidth="1"/>
    <col min="8963" max="8963" width="7.28515625" style="90" customWidth="1"/>
    <col min="8964" max="8994" width="4.28515625" style="90" customWidth="1"/>
    <col min="8995" max="8995" width="1.7109375" style="90" customWidth="1"/>
    <col min="8996" max="8998" width="3.140625" style="90" customWidth="1"/>
    <col min="8999" max="8999" width="3.5703125" style="90" customWidth="1"/>
    <col min="9000" max="9000" width="3.140625" style="90" customWidth="1"/>
    <col min="9001" max="9001" width="11.42578125" style="90"/>
    <col min="9002" max="9002" width="7.140625" style="90" customWidth="1"/>
    <col min="9003" max="9217" width="11.42578125" style="90"/>
    <col min="9218" max="9218" width="22.85546875" style="90" customWidth="1"/>
    <col min="9219" max="9219" width="7.28515625" style="90" customWidth="1"/>
    <col min="9220" max="9250" width="4.28515625" style="90" customWidth="1"/>
    <col min="9251" max="9251" width="1.7109375" style="90" customWidth="1"/>
    <col min="9252" max="9254" width="3.140625" style="90" customWidth="1"/>
    <col min="9255" max="9255" width="3.5703125" style="90" customWidth="1"/>
    <col min="9256" max="9256" width="3.140625" style="90" customWidth="1"/>
    <col min="9257" max="9257" width="11.42578125" style="90"/>
    <col min="9258" max="9258" width="7.140625" style="90" customWidth="1"/>
    <col min="9259" max="9473" width="11.42578125" style="90"/>
    <col min="9474" max="9474" width="22.85546875" style="90" customWidth="1"/>
    <col min="9475" max="9475" width="7.28515625" style="90" customWidth="1"/>
    <col min="9476" max="9506" width="4.28515625" style="90" customWidth="1"/>
    <col min="9507" max="9507" width="1.7109375" style="90" customWidth="1"/>
    <col min="9508" max="9510" width="3.140625" style="90" customWidth="1"/>
    <col min="9511" max="9511" width="3.5703125" style="90" customWidth="1"/>
    <col min="9512" max="9512" width="3.140625" style="90" customWidth="1"/>
    <col min="9513" max="9513" width="11.42578125" style="90"/>
    <col min="9514" max="9514" width="7.140625" style="90" customWidth="1"/>
    <col min="9515" max="9729" width="11.42578125" style="90"/>
    <col min="9730" max="9730" width="22.85546875" style="90" customWidth="1"/>
    <col min="9731" max="9731" width="7.28515625" style="90" customWidth="1"/>
    <col min="9732" max="9762" width="4.28515625" style="90" customWidth="1"/>
    <col min="9763" max="9763" width="1.7109375" style="90" customWidth="1"/>
    <col min="9764" max="9766" width="3.140625" style="90" customWidth="1"/>
    <col min="9767" max="9767" width="3.5703125" style="90" customWidth="1"/>
    <col min="9768" max="9768" width="3.140625" style="90" customWidth="1"/>
    <col min="9769" max="9769" width="11.42578125" style="90"/>
    <col min="9770" max="9770" width="7.140625" style="90" customWidth="1"/>
    <col min="9771" max="9985" width="11.42578125" style="90"/>
    <col min="9986" max="9986" width="22.85546875" style="90" customWidth="1"/>
    <col min="9987" max="9987" width="7.28515625" style="90" customWidth="1"/>
    <col min="9988" max="10018" width="4.28515625" style="90" customWidth="1"/>
    <col min="10019" max="10019" width="1.7109375" style="90" customWidth="1"/>
    <col min="10020" max="10022" width="3.140625" style="90" customWidth="1"/>
    <col min="10023" max="10023" width="3.5703125" style="90" customWidth="1"/>
    <col min="10024" max="10024" width="3.140625" style="90" customWidth="1"/>
    <col min="10025" max="10025" width="11.42578125" style="90"/>
    <col min="10026" max="10026" width="7.140625" style="90" customWidth="1"/>
    <col min="10027" max="10241" width="11.42578125" style="90"/>
    <col min="10242" max="10242" width="22.85546875" style="90" customWidth="1"/>
    <col min="10243" max="10243" width="7.28515625" style="90" customWidth="1"/>
    <col min="10244" max="10274" width="4.28515625" style="90" customWidth="1"/>
    <col min="10275" max="10275" width="1.7109375" style="90" customWidth="1"/>
    <col min="10276" max="10278" width="3.140625" style="90" customWidth="1"/>
    <col min="10279" max="10279" width="3.5703125" style="90" customWidth="1"/>
    <col min="10280" max="10280" width="3.140625" style="90" customWidth="1"/>
    <col min="10281" max="10281" width="11.42578125" style="90"/>
    <col min="10282" max="10282" width="7.140625" style="90" customWidth="1"/>
    <col min="10283" max="10497" width="11.42578125" style="90"/>
    <col min="10498" max="10498" width="22.85546875" style="90" customWidth="1"/>
    <col min="10499" max="10499" width="7.28515625" style="90" customWidth="1"/>
    <col min="10500" max="10530" width="4.28515625" style="90" customWidth="1"/>
    <col min="10531" max="10531" width="1.7109375" style="90" customWidth="1"/>
    <col min="10532" max="10534" width="3.140625" style="90" customWidth="1"/>
    <col min="10535" max="10535" width="3.5703125" style="90" customWidth="1"/>
    <col min="10536" max="10536" width="3.140625" style="90" customWidth="1"/>
    <col min="10537" max="10537" width="11.42578125" style="90"/>
    <col min="10538" max="10538" width="7.140625" style="90" customWidth="1"/>
    <col min="10539" max="10753" width="11.42578125" style="90"/>
    <col min="10754" max="10754" width="22.85546875" style="90" customWidth="1"/>
    <col min="10755" max="10755" width="7.28515625" style="90" customWidth="1"/>
    <col min="10756" max="10786" width="4.28515625" style="90" customWidth="1"/>
    <col min="10787" max="10787" width="1.7109375" style="90" customWidth="1"/>
    <col min="10788" max="10790" width="3.140625" style="90" customWidth="1"/>
    <col min="10791" max="10791" width="3.5703125" style="90" customWidth="1"/>
    <col min="10792" max="10792" width="3.140625" style="90" customWidth="1"/>
    <col min="10793" max="10793" width="11.42578125" style="90"/>
    <col min="10794" max="10794" width="7.140625" style="90" customWidth="1"/>
    <col min="10795" max="11009" width="11.42578125" style="90"/>
    <col min="11010" max="11010" width="22.85546875" style="90" customWidth="1"/>
    <col min="11011" max="11011" width="7.28515625" style="90" customWidth="1"/>
    <col min="11012" max="11042" width="4.28515625" style="90" customWidth="1"/>
    <col min="11043" max="11043" width="1.7109375" style="90" customWidth="1"/>
    <col min="11044" max="11046" width="3.140625" style="90" customWidth="1"/>
    <col min="11047" max="11047" width="3.5703125" style="90" customWidth="1"/>
    <col min="11048" max="11048" width="3.140625" style="90" customWidth="1"/>
    <col min="11049" max="11049" width="11.42578125" style="90"/>
    <col min="11050" max="11050" width="7.140625" style="90" customWidth="1"/>
    <col min="11051" max="11265" width="11.42578125" style="90"/>
    <col min="11266" max="11266" width="22.85546875" style="90" customWidth="1"/>
    <col min="11267" max="11267" width="7.28515625" style="90" customWidth="1"/>
    <col min="11268" max="11298" width="4.28515625" style="90" customWidth="1"/>
    <col min="11299" max="11299" width="1.7109375" style="90" customWidth="1"/>
    <col min="11300" max="11302" width="3.140625" style="90" customWidth="1"/>
    <col min="11303" max="11303" width="3.5703125" style="90" customWidth="1"/>
    <col min="11304" max="11304" width="3.140625" style="90" customWidth="1"/>
    <col min="11305" max="11305" width="11.42578125" style="90"/>
    <col min="11306" max="11306" width="7.140625" style="90" customWidth="1"/>
    <col min="11307" max="11521" width="11.42578125" style="90"/>
    <col min="11522" max="11522" width="22.85546875" style="90" customWidth="1"/>
    <col min="11523" max="11523" width="7.28515625" style="90" customWidth="1"/>
    <col min="11524" max="11554" width="4.28515625" style="90" customWidth="1"/>
    <col min="11555" max="11555" width="1.7109375" style="90" customWidth="1"/>
    <col min="11556" max="11558" width="3.140625" style="90" customWidth="1"/>
    <col min="11559" max="11559" width="3.5703125" style="90" customWidth="1"/>
    <col min="11560" max="11560" width="3.140625" style="90" customWidth="1"/>
    <col min="11561" max="11561" width="11.42578125" style="90"/>
    <col min="11562" max="11562" width="7.140625" style="90" customWidth="1"/>
    <col min="11563" max="11777" width="11.42578125" style="90"/>
    <col min="11778" max="11778" width="22.85546875" style="90" customWidth="1"/>
    <col min="11779" max="11779" width="7.28515625" style="90" customWidth="1"/>
    <col min="11780" max="11810" width="4.28515625" style="90" customWidth="1"/>
    <col min="11811" max="11811" width="1.7109375" style="90" customWidth="1"/>
    <col min="11812" max="11814" width="3.140625" style="90" customWidth="1"/>
    <col min="11815" max="11815" width="3.5703125" style="90" customWidth="1"/>
    <col min="11816" max="11816" width="3.140625" style="90" customWidth="1"/>
    <col min="11817" max="11817" width="11.42578125" style="90"/>
    <col min="11818" max="11818" width="7.140625" style="90" customWidth="1"/>
    <col min="11819" max="12033" width="11.42578125" style="90"/>
    <col min="12034" max="12034" width="22.85546875" style="90" customWidth="1"/>
    <col min="12035" max="12035" width="7.28515625" style="90" customWidth="1"/>
    <col min="12036" max="12066" width="4.28515625" style="90" customWidth="1"/>
    <col min="12067" max="12067" width="1.7109375" style="90" customWidth="1"/>
    <col min="12068" max="12070" width="3.140625" style="90" customWidth="1"/>
    <col min="12071" max="12071" width="3.5703125" style="90" customWidth="1"/>
    <col min="12072" max="12072" width="3.140625" style="90" customWidth="1"/>
    <col min="12073" max="12073" width="11.42578125" style="90"/>
    <col min="12074" max="12074" width="7.140625" style="90" customWidth="1"/>
    <col min="12075" max="12289" width="11.42578125" style="90"/>
    <col min="12290" max="12290" width="22.85546875" style="90" customWidth="1"/>
    <col min="12291" max="12291" width="7.28515625" style="90" customWidth="1"/>
    <col min="12292" max="12322" width="4.28515625" style="90" customWidth="1"/>
    <col min="12323" max="12323" width="1.7109375" style="90" customWidth="1"/>
    <col min="12324" max="12326" width="3.140625" style="90" customWidth="1"/>
    <col min="12327" max="12327" width="3.5703125" style="90" customWidth="1"/>
    <col min="12328" max="12328" width="3.140625" style="90" customWidth="1"/>
    <col min="12329" max="12329" width="11.42578125" style="90"/>
    <col min="12330" max="12330" width="7.140625" style="90" customWidth="1"/>
    <col min="12331" max="12545" width="11.42578125" style="90"/>
    <col min="12546" max="12546" width="22.85546875" style="90" customWidth="1"/>
    <col min="12547" max="12547" width="7.28515625" style="90" customWidth="1"/>
    <col min="12548" max="12578" width="4.28515625" style="90" customWidth="1"/>
    <col min="12579" max="12579" width="1.7109375" style="90" customWidth="1"/>
    <col min="12580" max="12582" width="3.140625" style="90" customWidth="1"/>
    <col min="12583" max="12583" width="3.5703125" style="90" customWidth="1"/>
    <col min="12584" max="12584" width="3.140625" style="90" customWidth="1"/>
    <col min="12585" max="12585" width="11.42578125" style="90"/>
    <col min="12586" max="12586" width="7.140625" style="90" customWidth="1"/>
    <col min="12587" max="12801" width="11.42578125" style="90"/>
    <col min="12802" max="12802" width="22.85546875" style="90" customWidth="1"/>
    <col min="12803" max="12803" width="7.28515625" style="90" customWidth="1"/>
    <col min="12804" max="12834" width="4.28515625" style="90" customWidth="1"/>
    <col min="12835" max="12835" width="1.7109375" style="90" customWidth="1"/>
    <col min="12836" max="12838" width="3.140625" style="90" customWidth="1"/>
    <col min="12839" max="12839" width="3.5703125" style="90" customWidth="1"/>
    <col min="12840" max="12840" width="3.140625" style="90" customWidth="1"/>
    <col min="12841" max="12841" width="11.42578125" style="90"/>
    <col min="12842" max="12842" width="7.140625" style="90" customWidth="1"/>
    <col min="12843" max="13057" width="11.42578125" style="90"/>
    <col min="13058" max="13058" width="22.85546875" style="90" customWidth="1"/>
    <col min="13059" max="13059" width="7.28515625" style="90" customWidth="1"/>
    <col min="13060" max="13090" width="4.28515625" style="90" customWidth="1"/>
    <col min="13091" max="13091" width="1.7109375" style="90" customWidth="1"/>
    <col min="13092" max="13094" width="3.140625" style="90" customWidth="1"/>
    <col min="13095" max="13095" width="3.5703125" style="90" customWidth="1"/>
    <col min="13096" max="13096" width="3.140625" style="90" customWidth="1"/>
    <col min="13097" max="13097" width="11.42578125" style="90"/>
    <col min="13098" max="13098" width="7.140625" style="90" customWidth="1"/>
    <col min="13099" max="13313" width="11.42578125" style="90"/>
    <col min="13314" max="13314" width="22.85546875" style="90" customWidth="1"/>
    <col min="13315" max="13315" width="7.28515625" style="90" customWidth="1"/>
    <col min="13316" max="13346" width="4.28515625" style="90" customWidth="1"/>
    <col min="13347" max="13347" width="1.7109375" style="90" customWidth="1"/>
    <col min="13348" max="13350" width="3.140625" style="90" customWidth="1"/>
    <col min="13351" max="13351" width="3.5703125" style="90" customWidth="1"/>
    <col min="13352" max="13352" width="3.140625" style="90" customWidth="1"/>
    <col min="13353" max="13353" width="11.42578125" style="90"/>
    <col min="13354" max="13354" width="7.140625" style="90" customWidth="1"/>
    <col min="13355" max="13569" width="11.42578125" style="90"/>
    <col min="13570" max="13570" width="22.85546875" style="90" customWidth="1"/>
    <col min="13571" max="13571" width="7.28515625" style="90" customWidth="1"/>
    <col min="13572" max="13602" width="4.28515625" style="90" customWidth="1"/>
    <col min="13603" max="13603" width="1.7109375" style="90" customWidth="1"/>
    <col min="13604" max="13606" width="3.140625" style="90" customWidth="1"/>
    <col min="13607" max="13607" width="3.5703125" style="90" customWidth="1"/>
    <col min="13608" max="13608" width="3.140625" style="90" customWidth="1"/>
    <col min="13609" max="13609" width="11.42578125" style="90"/>
    <col min="13610" max="13610" width="7.140625" style="90" customWidth="1"/>
    <col min="13611" max="13825" width="11.42578125" style="90"/>
    <col min="13826" max="13826" width="22.85546875" style="90" customWidth="1"/>
    <col min="13827" max="13827" width="7.28515625" style="90" customWidth="1"/>
    <col min="13828" max="13858" width="4.28515625" style="90" customWidth="1"/>
    <col min="13859" max="13859" width="1.7109375" style="90" customWidth="1"/>
    <col min="13860" max="13862" width="3.140625" style="90" customWidth="1"/>
    <col min="13863" max="13863" width="3.5703125" style="90" customWidth="1"/>
    <col min="13864" max="13864" width="3.140625" style="90" customWidth="1"/>
    <col min="13865" max="13865" width="11.42578125" style="90"/>
    <col min="13866" max="13866" width="7.140625" style="90" customWidth="1"/>
    <col min="13867" max="14081" width="11.42578125" style="90"/>
    <col min="14082" max="14082" width="22.85546875" style="90" customWidth="1"/>
    <col min="14083" max="14083" width="7.28515625" style="90" customWidth="1"/>
    <col min="14084" max="14114" width="4.28515625" style="90" customWidth="1"/>
    <col min="14115" max="14115" width="1.7109375" style="90" customWidth="1"/>
    <col min="14116" max="14118" width="3.140625" style="90" customWidth="1"/>
    <col min="14119" max="14119" width="3.5703125" style="90" customWidth="1"/>
    <col min="14120" max="14120" width="3.140625" style="90" customWidth="1"/>
    <col min="14121" max="14121" width="11.42578125" style="90"/>
    <col min="14122" max="14122" width="7.140625" style="90" customWidth="1"/>
    <col min="14123" max="14337" width="11.42578125" style="90"/>
    <col min="14338" max="14338" width="22.85546875" style="90" customWidth="1"/>
    <col min="14339" max="14339" width="7.28515625" style="90" customWidth="1"/>
    <col min="14340" max="14370" width="4.28515625" style="90" customWidth="1"/>
    <col min="14371" max="14371" width="1.7109375" style="90" customWidth="1"/>
    <col min="14372" max="14374" width="3.140625" style="90" customWidth="1"/>
    <col min="14375" max="14375" width="3.5703125" style="90" customWidth="1"/>
    <col min="14376" max="14376" width="3.140625" style="90" customWidth="1"/>
    <col min="14377" max="14377" width="11.42578125" style="90"/>
    <col min="14378" max="14378" width="7.140625" style="90" customWidth="1"/>
    <col min="14379" max="14593" width="11.42578125" style="90"/>
    <col min="14594" max="14594" width="22.85546875" style="90" customWidth="1"/>
    <col min="14595" max="14595" width="7.28515625" style="90" customWidth="1"/>
    <col min="14596" max="14626" width="4.28515625" style="90" customWidth="1"/>
    <col min="14627" max="14627" width="1.7109375" style="90" customWidth="1"/>
    <col min="14628" max="14630" width="3.140625" style="90" customWidth="1"/>
    <col min="14631" max="14631" width="3.5703125" style="90" customWidth="1"/>
    <col min="14632" max="14632" width="3.140625" style="90" customWidth="1"/>
    <col min="14633" max="14633" width="11.42578125" style="90"/>
    <col min="14634" max="14634" width="7.140625" style="90" customWidth="1"/>
    <col min="14635" max="14849" width="11.42578125" style="90"/>
    <col min="14850" max="14850" width="22.85546875" style="90" customWidth="1"/>
    <col min="14851" max="14851" width="7.28515625" style="90" customWidth="1"/>
    <col min="14852" max="14882" width="4.28515625" style="90" customWidth="1"/>
    <col min="14883" max="14883" width="1.7109375" style="90" customWidth="1"/>
    <col min="14884" max="14886" width="3.140625" style="90" customWidth="1"/>
    <col min="14887" max="14887" width="3.5703125" style="90" customWidth="1"/>
    <col min="14888" max="14888" width="3.140625" style="90" customWidth="1"/>
    <col min="14889" max="14889" width="11.42578125" style="90"/>
    <col min="14890" max="14890" width="7.140625" style="90" customWidth="1"/>
    <col min="14891" max="15105" width="11.42578125" style="90"/>
    <col min="15106" max="15106" width="22.85546875" style="90" customWidth="1"/>
    <col min="15107" max="15107" width="7.28515625" style="90" customWidth="1"/>
    <col min="15108" max="15138" width="4.28515625" style="90" customWidth="1"/>
    <col min="15139" max="15139" width="1.7109375" style="90" customWidth="1"/>
    <col min="15140" max="15142" width="3.140625" style="90" customWidth="1"/>
    <col min="15143" max="15143" width="3.5703125" style="90" customWidth="1"/>
    <col min="15144" max="15144" width="3.140625" style="90" customWidth="1"/>
    <col min="15145" max="15145" width="11.42578125" style="90"/>
    <col min="15146" max="15146" width="7.140625" style="90" customWidth="1"/>
    <col min="15147" max="15361" width="11.42578125" style="90"/>
    <col min="15362" max="15362" width="22.85546875" style="90" customWidth="1"/>
    <col min="15363" max="15363" width="7.28515625" style="90" customWidth="1"/>
    <col min="15364" max="15394" width="4.28515625" style="90" customWidth="1"/>
    <col min="15395" max="15395" width="1.7109375" style="90" customWidth="1"/>
    <col min="15396" max="15398" width="3.140625" style="90" customWidth="1"/>
    <col min="15399" max="15399" width="3.5703125" style="90" customWidth="1"/>
    <col min="15400" max="15400" width="3.140625" style="90" customWidth="1"/>
    <col min="15401" max="15401" width="11.42578125" style="90"/>
    <col min="15402" max="15402" width="7.140625" style="90" customWidth="1"/>
    <col min="15403" max="15617" width="11.42578125" style="90"/>
    <col min="15618" max="15618" width="22.85546875" style="90" customWidth="1"/>
    <col min="15619" max="15619" width="7.28515625" style="90" customWidth="1"/>
    <col min="15620" max="15650" width="4.28515625" style="90" customWidth="1"/>
    <col min="15651" max="15651" width="1.7109375" style="90" customWidth="1"/>
    <col min="15652" max="15654" width="3.140625" style="90" customWidth="1"/>
    <col min="15655" max="15655" width="3.5703125" style="90" customWidth="1"/>
    <col min="15656" max="15656" width="3.140625" style="90" customWidth="1"/>
    <col min="15657" max="15657" width="11.42578125" style="90"/>
    <col min="15658" max="15658" width="7.140625" style="90" customWidth="1"/>
    <col min="15659" max="15873" width="11.42578125" style="90"/>
    <col min="15874" max="15874" width="22.85546875" style="90" customWidth="1"/>
    <col min="15875" max="15875" width="7.28515625" style="90" customWidth="1"/>
    <col min="15876" max="15906" width="4.28515625" style="90" customWidth="1"/>
    <col min="15907" max="15907" width="1.7109375" style="90" customWidth="1"/>
    <col min="15908" max="15910" width="3.140625" style="90" customWidth="1"/>
    <col min="15911" max="15911" width="3.5703125" style="90" customWidth="1"/>
    <col min="15912" max="15912" width="3.140625" style="90" customWidth="1"/>
    <col min="15913" max="15913" width="11.42578125" style="90"/>
    <col min="15914" max="15914" width="7.140625" style="90" customWidth="1"/>
    <col min="15915" max="16129" width="11.42578125" style="90"/>
    <col min="16130" max="16130" width="22.85546875" style="90" customWidth="1"/>
    <col min="16131" max="16131" width="7.28515625" style="90" customWidth="1"/>
    <col min="16132" max="16162" width="4.28515625" style="90" customWidth="1"/>
    <col min="16163" max="16163" width="1.7109375" style="90" customWidth="1"/>
    <col min="16164" max="16166" width="3.140625" style="90" customWidth="1"/>
    <col min="16167" max="16167" width="3.5703125" style="90" customWidth="1"/>
    <col min="16168" max="16168" width="3.140625" style="90" customWidth="1"/>
    <col min="16169" max="16169" width="11.42578125" style="90"/>
    <col min="16170" max="16170" width="7.140625" style="90" customWidth="1"/>
    <col min="16171" max="16384" width="11.42578125" style="90"/>
  </cols>
  <sheetData>
    <row r="1" spans="1:42" ht="54.75" customHeight="1" x14ac:dyDescent="0.2">
      <c r="A1" s="89"/>
    </row>
    <row r="2" spans="1:42" ht="21.75" customHeight="1" x14ac:dyDescent="0.2"/>
    <row r="3" spans="1:42" ht="12.75" customHeight="1" thickBot="1" x14ac:dyDescent="0.25">
      <c r="A3" s="91" t="s">
        <v>0</v>
      </c>
      <c r="B3" s="91" t="str">
        <f>Etablissement</f>
        <v>SOVAB</v>
      </c>
      <c r="C3" s="91"/>
      <c r="D3" s="91"/>
      <c r="E3" s="91"/>
      <c r="F3" s="91"/>
      <c r="G3" s="91"/>
      <c r="H3" s="91"/>
      <c r="I3" s="91"/>
      <c r="J3" s="91"/>
      <c r="K3" s="91"/>
      <c r="L3" s="91"/>
      <c r="M3" s="91"/>
      <c r="N3" s="91"/>
      <c r="O3" s="91"/>
      <c r="P3" s="91"/>
      <c r="T3" s="90" t="s">
        <v>86</v>
      </c>
      <c r="W3" s="90" t="str">
        <f>Departement</f>
        <v>Fabrication montage</v>
      </c>
    </row>
    <row r="4" spans="1:42" ht="8.25" customHeight="1" thickBot="1" x14ac:dyDescent="0.25">
      <c r="AE4" s="114"/>
      <c r="AO4" s="90" t="s">
        <v>85</v>
      </c>
    </row>
    <row r="5" spans="1:42" ht="15.75" x14ac:dyDescent="0.25">
      <c r="A5" s="92" t="s">
        <v>1</v>
      </c>
      <c r="B5" s="92" t="str">
        <f>Atelier &amp;", UET " &amp; UET</f>
        <v>Mécanique 2, UET 7</v>
      </c>
      <c r="C5" s="92"/>
      <c r="D5" s="91"/>
      <c r="E5" s="91"/>
      <c r="F5" s="91"/>
      <c r="G5" s="91"/>
      <c r="H5" s="91"/>
      <c r="I5" s="91"/>
      <c r="J5" s="91"/>
      <c r="K5" s="91"/>
      <c r="L5" s="91"/>
      <c r="M5" s="91"/>
      <c r="N5" s="91"/>
      <c r="O5" s="91"/>
      <c r="P5" s="91"/>
      <c r="Q5" s="91"/>
      <c r="U5" s="93"/>
      <c r="X5" s="182" t="str">
        <f>"Juillet " &amp; Formulaire!$B$4</f>
        <v>Juillet 2017</v>
      </c>
      <c r="Y5" s="183"/>
      <c r="Z5" s="183"/>
      <c r="AA5" s="183"/>
      <c r="AB5" s="183"/>
      <c r="AC5" s="184"/>
    </row>
    <row r="6" spans="1:42" ht="12.75" customHeight="1" thickBot="1" x14ac:dyDescent="0.25">
      <c r="A6" s="92"/>
      <c r="B6" s="92"/>
      <c r="C6" s="92"/>
      <c r="D6" s="91"/>
      <c r="E6" s="91"/>
      <c r="F6" s="91"/>
      <c r="G6" s="91"/>
      <c r="H6" s="91"/>
      <c r="I6" s="91"/>
      <c r="J6" s="91"/>
      <c r="K6" s="91"/>
      <c r="L6" s="91"/>
      <c r="M6" s="91"/>
      <c r="N6" s="91"/>
      <c r="O6" s="91"/>
      <c r="P6" s="91"/>
      <c r="Q6" s="91"/>
    </row>
    <row r="7" spans="1:42" ht="0.75" customHeight="1" thickBot="1" x14ac:dyDescent="0.25">
      <c r="D7" s="94">
        <f>DATE(Formulaire!$B$4,7,1)</f>
        <v>42917</v>
      </c>
      <c r="E7" s="95">
        <f>IF(OR(D7+1&gt;DATE(Formulaire!$B$4,MONTH(D7)+1,1)-1,D7=0),0,D7+1)</f>
        <v>42918</v>
      </c>
      <c r="F7" s="95">
        <f>IF(OR(E7+1&gt;DATE(Formulaire!$B$4,MONTH(E7)+1,1)-1,E7=0),0,E7+1)</f>
        <v>42919</v>
      </c>
      <c r="G7" s="95">
        <f>IF(OR(F7+1&gt;DATE(Formulaire!$B$4,MONTH(F7)+1,1)-1,F7=0),0,F7+1)</f>
        <v>42920</v>
      </c>
      <c r="H7" s="95">
        <f>IF(OR(G7+1&gt;DATE(Formulaire!$B$4,MONTH(G7)+1,1)-1,G7=0),0,G7+1)</f>
        <v>42921</v>
      </c>
      <c r="I7" s="95">
        <f>IF(OR(H7+1&gt;DATE(Formulaire!$B$4,MONTH(H7)+1,1)-1,H7=0),0,H7+1)</f>
        <v>42922</v>
      </c>
      <c r="J7" s="95">
        <f>IF(OR(I7+1&gt;DATE(Formulaire!$B$4,MONTH(I7)+1,1)-1,I7=0),0,I7+1)</f>
        <v>42923</v>
      </c>
      <c r="K7" s="95">
        <f>IF(OR(J7+1&gt;DATE(Formulaire!$B$4,MONTH(J7)+1,1)-1,J7=0),0,J7+1)</f>
        <v>42924</v>
      </c>
      <c r="L7" s="95">
        <f>IF(OR(K7+1&gt;DATE(Formulaire!$B$4,MONTH(K7)+1,1)-1,K7=0),0,K7+1)</f>
        <v>42925</v>
      </c>
      <c r="M7" s="95">
        <f>IF(OR(L7+1&gt;DATE(Formulaire!$B$4,MONTH(L7)+1,1)-1,L7=0),0,L7+1)</f>
        <v>42926</v>
      </c>
      <c r="N7" s="95">
        <f>IF(OR(M7+1&gt;DATE(Formulaire!$B$4,MONTH(M7)+1,1)-1,M7=0),0,M7+1)</f>
        <v>42927</v>
      </c>
      <c r="O7" s="95">
        <f>IF(OR(N7+1&gt;DATE(Formulaire!$B$4,MONTH(N7)+1,1)-1,N7=0),0,N7+1)</f>
        <v>42928</v>
      </c>
      <c r="P7" s="95">
        <f>IF(OR(O7+1&gt;DATE(Formulaire!$B$4,MONTH(O7)+1,1)-1,O7=0),0,O7+1)</f>
        <v>42929</v>
      </c>
      <c r="Q7" s="95">
        <f>IF(OR(P7+1&gt;DATE(Formulaire!$B$4,MONTH(P7)+1,1)-1,P7=0),0,P7+1)</f>
        <v>42930</v>
      </c>
      <c r="R7" s="95">
        <f>IF(OR(Q7+1&gt;DATE(Formulaire!$B$4,MONTH(Q7)+1,1)-1,Q7=0),0,Q7+1)</f>
        <v>42931</v>
      </c>
      <c r="S7" s="95">
        <f>IF(OR(R7+1&gt;DATE(Formulaire!$B$4,MONTH(R7)+1,1)-1,R7=0),0,R7+1)</f>
        <v>42932</v>
      </c>
      <c r="T7" s="95">
        <f>IF(OR(S7+1&gt;DATE(Formulaire!$B$4,MONTH(S7)+1,1)-1,S7=0),0,S7+1)</f>
        <v>42933</v>
      </c>
      <c r="U7" s="95">
        <f>IF(OR(T7+1&gt;DATE(Formulaire!$B$4,MONTH(T7)+1,1)-1,T7=0),0,T7+1)</f>
        <v>42934</v>
      </c>
      <c r="V7" s="95">
        <f>IF(OR(U7+1&gt;DATE(Formulaire!$B$4,MONTH(U7)+1,1)-1,U7=0),0,U7+1)</f>
        <v>42935</v>
      </c>
      <c r="W7" s="95">
        <f>IF(OR(V7+1&gt;DATE(Formulaire!$B$4,MONTH(V7)+1,1)-1,V7=0),0,V7+1)</f>
        <v>42936</v>
      </c>
      <c r="X7" s="95">
        <f>IF(OR(W7+1&gt;DATE(Formulaire!$B$4,MONTH(W7)+1,1)-1,W7=0),0,W7+1)</f>
        <v>42937</v>
      </c>
      <c r="Y7" s="95">
        <f>IF(OR(X7+1&gt;DATE(Formulaire!$B$4,MONTH(X7)+1,1)-1,X7=0),0,X7+1)</f>
        <v>42938</v>
      </c>
      <c r="Z7" s="95">
        <f>IF(OR(Y7+1&gt;DATE(Formulaire!$B$4,MONTH(Y7)+1,1)-1,Y7=0),0,Y7+1)</f>
        <v>42939</v>
      </c>
      <c r="AA7" s="95">
        <f>IF(OR(Z7+1&gt;DATE(Formulaire!$B$4,MONTH(Z7)+1,1)-1,Z7=0),0,Z7+1)</f>
        <v>42940</v>
      </c>
      <c r="AB7" s="95">
        <f>IF(OR(AA7+1&gt;DATE(Formulaire!$B$4,MONTH(AA7)+1,1)-1,AA7=0),0,AA7+1)</f>
        <v>42941</v>
      </c>
      <c r="AC7" s="95">
        <f>IF(OR(AB7+1&gt;DATE(Formulaire!$B$4,MONTH(AB7)+1,1)-1,AB7=0),0,AB7+1)</f>
        <v>42942</v>
      </c>
      <c r="AD7" s="95">
        <f>IF(OR(AC7+1&gt;DATE(Formulaire!$B$4,MONTH(AC7)+1,1)-1,AC7=0),0,AC7+1)</f>
        <v>42943</v>
      </c>
      <c r="AE7" s="95">
        <f>IF(OR(AD7+1&gt;DATE(Formulaire!$B$4,MONTH(AD7)+1,1)-1,AD7=0),0,AD7+1)</f>
        <v>42944</v>
      </c>
      <c r="AF7" s="95">
        <f>IF(OR(AE7+1&gt;DATE(Formulaire!$B$4,MONTH(AE7)+1,1)-1,AE7=0),0,AE7+1)</f>
        <v>42945</v>
      </c>
      <c r="AG7" s="95">
        <f>IF(OR(AF7+1&gt;DATE(Formulaire!$B$4,MONTH(AF7)+1,1)-1,AF7=0),0,AF7+1)</f>
        <v>42946</v>
      </c>
      <c r="AH7" s="95">
        <f>IF(OR(AG7+1&gt;DATE(Formulaire!$B$4,MONTH(AG7)+1,1)-1,AG7=0),0,AG7+1)</f>
        <v>42947</v>
      </c>
    </row>
    <row r="8" spans="1:42" ht="21.75" customHeight="1" thickBot="1" x14ac:dyDescent="0.25">
      <c r="A8" s="229" t="s">
        <v>84</v>
      </c>
      <c r="B8" s="230" t="s">
        <v>2</v>
      </c>
      <c r="C8" s="251" t="s">
        <v>93</v>
      </c>
      <c r="D8" s="96" t="str">
        <f>"S" &amp; IF(D7="","",INT(MOD(INT((D7-2)/7)+0.6,52+5/28))+1)</f>
        <v>S26</v>
      </c>
      <c r="E8" s="97" t="str">
        <f>IF(E7=0,"",IF(INT(MOD(INT((D7-2)/7)+0.6,52+5/28))+1=INT(MOD(INT((E7-2)/7)+0.6,52+5/28))+1,"","S" &amp; INT(MOD(INT((E7-2)/7)+0.6,52+5/28))+1))</f>
        <v/>
      </c>
      <c r="F8" s="96" t="str">
        <f t="shared" ref="F8:AH8" si="0">IF(F7=0,"",IF(INT(MOD(INT((E7-2)/7)+0.6,52+5/28))+1=INT(MOD(INT((F7-2)/7)+0.6,52+5/28))+1,"","S" &amp; INT(MOD(INT((F7-2)/7)+0.6,52+5/28))+1))</f>
        <v>S27</v>
      </c>
      <c r="G8" s="97" t="str">
        <f t="shared" si="0"/>
        <v/>
      </c>
      <c r="H8" s="97" t="str">
        <f t="shared" si="0"/>
        <v/>
      </c>
      <c r="I8" s="97" t="str">
        <f t="shared" si="0"/>
        <v/>
      </c>
      <c r="J8" s="97" t="str">
        <f t="shared" si="0"/>
        <v/>
      </c>
      <c r="K8" s="97" t="str">
        <f t="shared" si="0"/>
        <v/>
      </c>
      <c r="L8" s="97" t="str">
        <f t="shared" si="0"/>
        <v/>
      </c>
      <c r="M8" s="96" t="str">
        <f t="shared" si="0"/>
        <v>S28</v>
      </c>
      <c r="N8" s="97" t="str">
        <f t="shared" si="0"/>
        <v/>
      </c>
      <c r="O8" s="97" t="str">
        <f t="shared" si="0"/>
        <v/>
      </c>
      <c r="P8" s="97" t="str">
        <f t="shared" si="0"/>
        <v/>
      </c>
      <c r="Q8" s="97" t="str">
        <f t="shared" si="0"/>
        <v/>
      </c>
      <c r="R8" s="97" t="str">
        <f t="shared" si="0"/>
        <v/>
      </c>
      <c r="S8" s="97" t="str">
        <f t="shared" si="0"/>
        <v/>
      </c>
      <c r="T8" s="96" t="str">
        <f t="shared" si="0"/>
        <v>S29</v>
      </c>
      <c r="U8" s="97" t="str">
        <f t="shared" si="0"/>
        <v/>
      </c>
      <c r="V8" s="97" t="str">
        <f t="shared" si="0"/>
        <v/>
      </c>
      <c r="W8" s="97" t="str">
        <f t="shared" si="0"/>
        <v/>
      </c>
      <c r="X8" s="97" t="str">
        <f t="shared" si="0"/>
        <v/>
      </c>
      <c r="Y8" s="97" t="str">
        <f t="shared" si="0"/>
        <v/>
      </c>
      <c r="Z8" s="97" t="str">
        <f t="shared" si="0"/>
        <v/>
      </c>
      <c r="AA8" s="96" t="str">
        <f t="shared" si="0"/>
        <v>S30</v>
      </c>
      <c r="AB8" s="97" t="str">
        <f t="shared" si="0"/>
        <v/>
      </c>
      <c r="AC8" s="97" t="str">
        <f t="shared" si="0"/>
        <v/>
      </c>
      <c r="AD8" s="97" t="str">
        <f t="shared" si="0"/>
        <v/>
      </c>
      <c r="AE8" s="97" t="str">
        <f t="shared" si="0"/>
        <v/>
      </c>
      <c r="AF8" s="97" t="str">
        <f t="shared" si="0"/>
        <v/>
      </c>
      <c r="AG8" s="97" t="str">
        <f t="shared" si="0"/>
        <v/>
      </c>
      <c r="AH8" s="122" t="str">
        <f t="shared" si="0"/>
        <v>S31</v>
      </c>
    </row>
    <row r="9" spans="1:42" ht="21.75" customHeight="1" x14ac:dyDescent="0.2">
      <c r="A9" s="221"/>
      <c r="B9" s="189"/>
      <c r="C9" s="189"/>
      <c r="D9" s="99">
        <f>IF(YEAR(D7)=Formulaire!$B$4,DAY(D7),"")</f>
        <v>1</v>
      </c>
      <c r="E9" s="99">
        <f>IF(YEAR(E7)=Formulaire!$B$4,DAY(E7),"")</f>
        <v>2</v>
      </c>
      <c r="F9" s="99">
        <f>IF(YEAR(F7)=Formulaire!$B$4,DAY(F7),"")</f>
        <v>3</v>
      </c>
      <c r="G9" s="99">
        <f>IF(YEAR(G7)=Formulaire!$B$4,DAY(G7),"")</f>
        <v>4</v>
      </c>
      <c r="H9" s="99">
        <f>IF(YEAR(H7)=Formulaire!$B$4,DAY(H7),"")</f>
        <v>5</v>
      </c>
      <c r="I9" s="99">
        <f>IF(YEAR(I7)=Formulaire!$B$4,DAY(I7),"")</f>
        <v>6</v>
      </c>
      <c r="J9" s="99">
        <f>IF(YEAR(J7)=Formulaire!$B$4,DAY(J7),"")</f>
        <v>7</v>
      </c>
      <c r="K9" s="99">
        <f>IF(YEAR(K7)=Formulaire!$B$4,DAY(K7),"")</f>
        <v>8</v>
      </c>
      <c r="L9" s="99">
        <f>IF(YEAR(L7)=Formulaire!$B$4,DAY(L7),"")</f>
        <v>9</v>
      </c>
      <c r="M9" s="99">
        <f>IF(YEAR(M7)=Formulaire!$B$4,DAY(M7),"")</f>
        <v>10</v>
      </c>
      <c r="N9" s="99">
        <f>IF(YEAR(N7)=Formulaire!$B$4,DAY(N7),"")</f>
        <v>11</v>
      </c>
      <c r="O9" s="99">
        <f>IF(YEAR(O7)=Formulaire!$B$4,DAY(O7),"")</f>
        <v>12</v>
      </c>
      <c r="P9" s="99">
        <f>IF(YEAR(P7)=Formulaire!$B$4,DAY(P7),"")</f>
        <v>13</v>
      </c>
      <c r="Q9" s="99">
        <f>IF(YEAR(Q7)=Formulaire!$B$4,DAY(Q7),"")</f>
        <v>14</v>
      </c>
      <c r="R9" s="99">
        <f>IF(YEAR(R7)=Formulaire!$B$4,DAY(R7),"")</f>
        <v>15</v>
      </c>
      <c r="S9" s="99">
        <f>IF(YEAR(S7)=Formulaire!$B$4,DAY(S7),"")</f>
        <v>16</v>
      </c>
      <c r="T9" s="99">
        <f>IF(YEAR(T7)=Formulaire!$B$4,DAY(T7),"")</f>
        <v>17</v>
      </c>
      <c r="U9" s="99">
        <f>IF(YEAR(U7)=Formulaire!$B$4,DAY(U7),"")</f>
        <v>18</v>
      </c>
      <c r="V9" s="99">
        <f>IF(YEAR(V7)=Formulaire!$B$4,DAY(V7),"")</f>
        <v>19</v>
      </c>
      <c r="W9" s="99">
        <f>IF(YEAR(W7)=Formulaire!$B$4,DAY(W7),"")</f>
        <v>20</v>
      </c>
      <c r="X9" s="99">
        <f>IF(YEAR(X7)=Formulaire!$B$4,DAY(X7),"")</f>
        <v>21</v>
      </c>
      <c r="Y9" s="99">
        <f>IF(YEAR(Y7)=Formulaire!$B$4,DAY(Y7),"")</f>
        <v>22</v>
      </c>
      <c r="Z9" s="99">
        <f>IF(YEAR(Z7)=Formulaire!$B$4,DAY(Z7),"")</f>
        <v>23</v>
      </c>
      <c r="AA9" s="99">
        <f>IF(YEAR(AA7)=Formulaire!$B$4,DAY(AA7),"")</f>
        <v>24</v>
      </c>
      <c r="AB9" s="99">
        <f>IF(YEAR(AB7)=Formulaire!$B$4,DAY(AB7),"")</f>
        <v>25</v>
      </c>
      <c r="AC9" s="99">
        <f>IF(YEAR(AC7)=Formulaire!$B$4,DAY(AC7),"")</f>
        <v>26</v>
      </c>
      <c r="AD9" s="99">
        <f>IF(YEAR(AD7)=Formulaire!$B$4,DAY(AD7),"")</f>
        <v>27</v>
      </c>
      <c r="AE9" s="99">
        <f>IF(YEAR(AE7)=Formulaire!$B$4,DAY(AE7),"")</f>
        <v>28</v>
      </c>
      <c r="AF9" s="99">
        <f>IF(YEAR(AF7)=Formulaire!$B$4,DAY(AF7),"")</f>
        <v>29</v>
      </c>
      <c r="AG9" s="99">
        <f>IF(YEAR(AG7)=Formulaire!$B$4,DAY(AG7),"")</f>
        <v>30</v>
      </c>
      <c r="AH9" s="100">
        <f>IF(YEAR(AH7)=Formulaire!$B$4,DAY(AH7),"")</f>
        <v>31</v>
      </c>
      <c r="AP9" s="101"/>
    </row>
    <row r="10" spans="1:42" x14ac:dyDescent="0.2">
      <c r="A10" s="221"/>
      <c r="B10" s="189"/>
      <c r="C10" s="189"/>
      <c r="D10" s="102" t="str">
        <f>IF(D9="","",IF(WEEKDAY(D7,2)=1,"L",IF(WEEKDAY(D7,2)=2,"M",IF(WEEKDAY(D7,2)=3,"M",IF(WEEKDAY(D7,2)=4,"J",IF(WEEKDAY(D7,2)=5,"V",IF(WEEKDAY(D7,2)=6,"S","D")))))))</f>
        <v>S</v>
      </c>
      <c r="E10" s="102" t="str">
        <f t="shared" ref="E10:AH10" si="1">IF(E9="","",IF(WEEKDAY(E7,2)=1,"L",IF(WEEKDAY(E7,2)=2,"M",IF(WEEKDAY(E7,2)=3,"M",IF(WEEKDAY(E7,2)=4,"J",IF(WEEKDAY(E7,2)=5,"V",IF(WEEKDAY(E7,2)=6,"S","D")))))))</f>
        <v>D</v>
      </c>
      <c r="F10" s="102" t="str">
        <f t="shared" si="1"/>
        <v>L</v>
      </c>
      <c r="G10" s="102" t="str">
        <f t="shared" si="1"/>
        <v>M</v>
      </c>
      <c r="H10" s="102" t="str">
        <f t="shared" si="1"/>
        <v>M</v>
      </c>
      <c r="I10" s="102" t="str">
        <f t="shared" si="1"/>
        <v>J</v>
      </c>
      <c r="J10" s="102" t="str">
        <f t="shared" si="1"/>
        <v>V</v>
      </c>
      <c r="K10" s="102" t="str">
        <f t="shared" si="1"/>
        <v>S</v>
      </c>
      <c r="L10" s="102" t="str">
        <f t="shared" si="1"/>
        <v>D</v>
      </c>
      <c r="M10" s="102" t="str">
        <f t="shared" si="1"/>
        <v>L</v>
      </c>
      <c r="N10" s="102" t="str">
        <f t="shared" si="1"/>
        <v>M</v>
      </c>
      <c r="O10" s="102" t="str">
        <f t="shared" si="1"/>
        <v>M</v>
      </c>
      <c r="P10" s="102" t="str">
        <f t="shared" si="1"/>
        <v>J</v>
      </c>
      <c r="Q10" s="102" t="str">
        <f t="shared" si="1"/>
        <v>V</v>
      </c>
      <c r="R10" s="102" t="str">
        <f t="shared" si="1"/>
        <v>S</v>
      </c>
      <c r="S10" s="102" t="str">
        <f t="shared" si="1"/>
        <v>D</v>
      </c>
      <c r="T10" s="102" t="str">
        <f t="shared" si="1"/>
        <v>L</v>
      </c>
      <c r="U10" s="102" t="str">
        <f t="shared" si="1"/>
        <v>M</v>
      </c>
      <c r="V10" s="102" t="str">
        <f t="shared" si="1"/>
        <v>M</v>
      </c>
      <c r="W10" s="102" t="str">
        <f t="shared" si="1"/>
        <v>J</v>
      </c>
      <c r="X10" s="102" t="str">
        <f t="shared" si="1"/>
        <v>V</v>
      </c>
      <c r="Y10" s="102" t="str">
        <f t="shared" si="1"/>
        <v>S</v>
      </c>
      <c r="Z10" s="102" t="str">
        <f t="shared" si="1"/>
        <v>D</v>
      </c>
      <c r="AA10" s="102" t="str">
        <f t="shared" si="1"/>
        <v>L</v>
      </c>
      <c r="AB10" s="102" t="str">
        <f t="shared" si="1"/>
        <v>M</v>
      </c>
      <c r="AC10" s="102" t="str">
        <f t="shared" si="1"/>
        <v>M</v>
      </c>
      <c r="AD10" s="102" t="str">
        <f t="shared" si="1"/>
        <v>J</v>
      </c>
      <c r="AE10" s="102" t="str">
        <f t="shared" si="1"/>
        <v>V</v>
      </c>
      <c r="AF10" s="102" t="str">
        <f t="shared" si="1"/>
        <v>S</v>
      </c>
      <c r="AG10" s="102" t="str">
        <f t="shared" si="1"/>
        <v>D</v>
      </c>
      <c r="AH10" s="103" t="str">
        <f t="shared" si="1"/>
        <v>L</v>
      </c>
    </row>
    <row r="11" spans="1:42" x14ac:dyDescent="0.2">
      <c r="A11" s="222" t="s">
        <v>62</v>
      </c>
      <c r="B11" s="104"/>
      <c r="C11" s="104"/>
      <c r="D11" s="104" t="s">
        <v>62</v>
      </c>
      <c r="E11" s="104"/>
      <c r="F11" s="104"/>
      <c r="G11" s="104"/>
      <c r="H11" s="104"/>
      <c r="I11" s="104"/>
      <c r="J11" s="104"/>
      <c r="K11" s="104"/>
      <c r="L11" s="104"/>
      <c r="M11" s="104"/>
      <c r="N11" s="104"/>
      <c r="O11" s="104"/>
      <c r="P11" s="104"/>
      <c r="Q11" s="104"/>
      <c r="R11" s="104"/>
      <c r="S11" s="104"/>
      <c r="T11" s="104"/>
      <c r="U11" s="104"/>
      <c r="V11" s="104"/>
      <c r="W11" s="104"/>
      <c r="X11" s="104"/>
      <c r="Y11" s="104"/>
      <c r="Z11" s="104"/>
      <c r="AA11" s="104"/>
      <c r="AB11" s="104"/>
      <c r="AC11" s="104"/>
      <c r="AD11" s="104"/>
      <c r="AE11" s="104"/>
      <c r="AF11" s="104"/>
      <c r="AG11" s="104"/>
      <c r="AH11" s="105" t="s">
        <v>62</v>
      </c>
    </row>
    <row r="12" spans="1:42" ht="14.1" customHeight="1" x14ac:dyDescent="0.2">
      <c r="A12" s="223" t="s">
        <v>83</v>
      </c>
      <c r="B12" s="206" t="str">
        <f t="shared" ref="B12:B41" si="2">Equipe</f>
        <v>A</v>
      </c>
      <c r="C12" s="206" t="s">
        <v>94</v>
      </c>
      <c r="D12" s="107"/>
      <c r="E12" s="107"/>
      <c r="F12" s="107"/>
      <c r="G12" s="107"/>
      <c r="H12" s="107"/>
      <c r="I12" s="107"/>
      <c r="J12" s="107"/>
      <c r="K12" s="107"/>
      <c r="L12" s="107"/>
      <c r="M12" s="107"/>
      <c r="N12" s="107"/>
      <c r="O12" s="107"/>
      <c r="P12" s="107"/>
      <c r="Q12" s="107"/>
      <c r="R12" s="107"/>
      <c r="S12" s="107"/>
      <c r="T12" s="107"/>
      <c r="U12" s="107"/>
      <c r="V12" s="107"/>
      <c r="W12" s="107"/>
      <c r="X12" s="107"/>
      <c r="Y12" s="107"/>
      <c r="Z12" s="107"/>
      <c r="AA12" s="107"/>
      <c r="AB12" s="107"/>
      <c r="AC12" s="107"/>
      <c r="AD12" s="107"/>
      <c r="AE12" s="107"/>
      <c r="AF12" s="107"/>
      <c r="AG12" s="107"/>
      <c r="AH12" s="112"/>
    </row>
    <row r="13" spans="1:42" ht="14.1" customHeight="1" x14ac:dyDescent="0.2">
      <c r="A13" s="223" t="s">
        <v>82</v>
      </c>
      <c r="B13" s="206" t="str">
        <f t="shared" si="2"/>
        <v>A</v>
      </c>
      <c r="C13" s="206" t="s">
        <v>96</v>
      </c>
      <c r="D13" s="107"/>
      <c r="E13" s="107"/>
      <c r="F13" s="107"/>
      <c r="G13" s="107"/>
      <c r="H13" s="107"/>
      <c r="I13" s="107"/>
      <c r="J13" s="107"/>
      <c r="K13" s="107"/>
      <c r="L13" s="107"/>
      <c r="M13" s="107"/>
      <c r="N13" s="107"/>
      <c r="O13" s="107"/>
      <c r="P13" s="107"/>
      <c r="Q13" s="107"/>
      <c r="R13" s="107"/>
      <c r="S13" s="107"/>
      <c r="T13" s="107"/>
      <c r="U13" s="107"/>
      <c r="V13" s="107"/>
      <c r="W13" s="107"/>
      <c r="X13" s="107"/>
      <c r="Y13" s="107"/>
      <c r="Z13" s="107"/>
      <c r="AA13" s="107"/>
      <c r="AB13" s="107"/>
      <c r="AC13" s="107"/>
      <c r="AD13" s="107"/>
      <c r="AE13" s="107"/>
      <c r="AF13" s="107"/>
      <c r="AG13" s="107"/>
      <c r="AH13" s="112"/>
    </row>
    <row r="14" spans="1:42" ht="14.1" customHeight="1" x14ac:dyDescent="0.2">
      <c r="A14" s="223" t="s">
        <v>81</v>
      </c>
      <c r="B14" s="206" t="str">
        <f t="shared" si="2"/>
        <v>A</v>
      </c>
      <c r="C14" s="206" t="s">
        <v>97</v>
      </c>
      <c r="D14" s="107"/>
      <c r="E14" s="107"/>
      <c r="F14" s="107"/>
      <c r="G14" s="107"/>
      <c r="H14" s="107"/>
      <c r="I14" s="107"/>
      <c r="J14" s="107"/>
      <c r="K14" s="107"/>
      <c r="L14" s="107"/>
      <c r="M14" s="107"/>
      <c r="N14" s="107"/>
      <c r="O14" s="107"/>
      <c r="P14" s="107"/>
      <c r="Q14" s="107"/>
      <c r="R14" s="107"/>
      <c r="S14" s="107"/>
      <c r="T14" s="107"/>
      <c r="U14" s="107"/>
      <c r="V14" s="107"/>
      <c r="W14" s="107"/>
      <c r="X14" s="107"/>
      <c r="Y14" s="107"/>
      <c r="Z14" s="107"/>
      <c r="AA14" s="107"/>
      <c r="AB14" s="107"/>
      <c r="AC14" s="107"/>
      <c r="AD14" s="107"/>
      <c r="AE14" s="107"/>
      <c r="AF14" s="107"/>
      <c r="AG14" s="107"/>
      <c r="AH14" s="112"/>
    </row>
    <row r="15" spans="1:42" ht="14.1" customHeight="1" x14ac:dyDescent="0.2">
      <c r="A15" s="223" t="s">
        <v>80</v>
      </c>
      <c r="B15" s="206" t="str">
        <f t="shared" si="2"/>
        <v>A</v>
      </c>
      <c r="C15" s="206" t="s">
        <v>97</v>
      </c>
      <c r="D15" s="107"/>
      <c r="E15" s="107"/>
      <c r="F15" s="107"/>
      <c r="G15" s="107"/>
      <c r="H15" s="107"/>
      <c r="I15" s="107"/>
      <c r="J15" s="107"/>
      <c r="K15" s="107"/>
      <c r="L15" s="107"/>
      <c r="M15" s="107"/>
      <c r="N15" s="107"/>
      <c r="O15" s="107"/>
      <c r="P15" s="107"/>
      <c r="Q15" s="107"/>
      <c r="R15" s="107"/>
      <c r="S15" s="107"/>
      <c r="T15" s="107"/>
      <c r="U15" s="107"/>
      <c r="V15" s="107"/>
      <c r="W15" s="107"/>
      <c r="X15" s="107"/>
      <c r="Y15" s="107"/>
      <c r="Z15" s="107"/>
      <c r="AA15" s="107"/>
      <c r="AB15" s="107"/>
      <c r="AC15" s="107"/>
      <c r="AD15" s="107"/>
      <c r="AE15" s="107"/>
      <c r="AF15" s="107"/>
      <c r="AG15" s="107"/>
      <c r="AH15" s="112"/>
    </row>
    <row r="16" spans="1:42" ht="14.1" customHeight="1" x14ac:dyDescent="0.2">
      <c r="A16" s="223" t="s">
        <v>79</v>
      </c>
      <c r="B16" s="206" t="str">
        <f t="shared" si="2"/>
        <v>A</v>
      </c>
      <c r="C16" s="206" t="s">
        <v>97</v>
      </c>
      <c r="D16" s="107"/>
      <c r="E16" s="107"/>
      <c r="F16" s="107"/>
      <c r="G16" s="107"/>
      <c r="H16" s="107"/>
      <c r="I16" s="107"/>
      <c r="J16" s="107"/>
      <c r="K16" s="107"/>
      <c r="L16" s="107"/>
      <c r="M16" s="107"/>
      <c r="N16" s="107"/>
      <c r="O16" s="107"/>
      <c r="P16" s="107"/>
      <c r="Q16" s="107"/>
      <c r="R16" s="107"/>
      <c r="S16" s="107"/>
      <c r="T16" s="107"/>
      <c r="U16" s="107"/>
      <c r="V16" s="107"/>
      <c r="W16" s="107"/>
      <c r="X16" s="107"/>
      <c r="Y16" s="107"/>
      <c r="Z16" s="107"/>
      <c r="AA16" s="107"/>
      <c r="AB16" s="107"/>
      <c r="AC16" s="107"/>
      <c r="AD16" s="107"/>
      <c r="AE16" s="107"/>
      <c r="AF16" s="107"/>
      <c r="AG16" s="107"/>
      <c r="AH16" s="112"/>
    </row>
    <row r="17" spans="1:34" ht="14.1" customHeight="1" x14ac:dyDescent="0.2">
      <c r="A17" s="223" t="s">
        <v>78</v>
      </c>
      <c r="B17" s="206" t="str">
        <f t="shared" si="2"/>
        <v>A</v>
      </c>
      <c r="C17" s="206" t="s">
        <v>97</v>
      </c>
      <c r="D17" s="107"/>
      <c r="E17" s="107"/>
      <c r="F17" s="107"/>
      <c r="G17" s="107"/>
      <c r="H17" s="107"/>
      <c r="I17" s="107"/>
      <c r="J17" s="107"/>
      <c r="K17" s="107"/>
      <c r="L17" s="107"/>
      <c r="M17" s="107"/>
      <c r="N17" s="107"/>
      <c r="O17" s="107"/>
      <c r="P17" s="107"/>
      <c r="Q17" s="107"/>
      <c r="R17" s="107"/>
      <c r="S17" s="107"/>
      <c r="T17" s="107"/>
      <c r="U17" s="107"/>
      <c r="V17" s="107"/>
      <c r="W17" s="107"/>
      <c r="X17" s="107"/>
      <c r="Y17" s="107"/>
      <c r="Z17" s="107"/>
      <c r="AA17" s="107"/>
      <c r="AB17" s="107"/>
      <c r="AC17" s="107"/>
      <c r="AD17" s="107"/>
      <c r="AE17" s="107"/>
      <c r="AF17" s="107"/>
      <c r="AG17" s="107"/>
      <c r="AH17" s="112"/>
    </row>
    <row r="18" spans="1:34" ht="14.1" customHeight="1" x14ac:dyDescent="0.2">
      <c r="A18" s="223" t="s">
        <v>77</v>
      </c>
      <c r="B18" s="206" t="str">
        <f t="shared" si="2"/>
        <v>A</v>
      </c>
      <c r="C18" s="206" t="s">
        <v>97</v>
      </c>
      <c r="D18" s="107"/>
      <c r="E18" s="107"/>
      <c r="F18" s="107"/>
      <c r="G18" s="107"/>
      <c r="H18" s="107"/>
      <c r="I18" s="107"/>
      <c r="J18" s="107"/>
      <c r="K18" s="107"/>
      <c r="L18" s="107"/>
      <c r="M18" s="107"/>
      <c r="N18" s="107"/>
      <c r="O18" s="107"/>
      <c r="P18" s="107"/>
      <c r="Q18" s="107"/>
      <c r="R18" s="107"/>
      <c r="S18" s="107"/>
      <c r="T18" s="107"/>
      <c r="U18" s="107"/>
      <c r="V18" s="107"/>
      <c r="W18" s="107"/>
      <c r="X18" s="107"/>
      <c r="Y18" s="107"/>
      <c r="Z18" s="107"/>
      <c r="AA18" s="107"/>
      <c r="AB18" s="107"/>
      <c r="AC18" s="107"/>
      <c r="AD18" s="107"/>
      <c r="AE18" s="107"/>
      <c r="AF18" s="107"/>
      <c r="AG18" s="107"/>
      <c r="AH18" s="112"/>
    </row>
    <row r="19" spans="1:34" ht="14.1" customHeight="1" x14ac:dyDescent="0.2">
      <c r="A19" s="223" t="s">
        <v>76</v>
      </c>
      <c r="B19" s="206" t="str">
        <f t="shared" si="2"/>
        <v>A</v>
      </c>
      <c r="C19" s="206" t="s">
        <v>94</v>
      </c>
      <c r="D19" s="107"/>
      <c r="E19" s="107"/>
      <c r="F19" s="107"/>
      <c r="G19" s="107"/>
      <c r="H19" s="107"/>
      <c r="I19" s="107"/>
      <c r="J19" s="107"/>
      <c r="K19" s="107"/>
      <c r="L19" s="107"/>
      <c r="M19" s="107"/>
      <c r="N19" s="107"/>
      <c r="O19" s="107"/>
      <c r="P19" s="107"/>
      <c r="Q19" s="107"/>
      <c r="R19" s="107"/>
      <c r="S19" s="107"/>
      <c r="T19" s="107"/>
      <c r="U19" s="107"/>
      <c r="V19" s="107"/>
      <c r="W19" s="107"/>
      <c r="X19" s="107"/>
      <c r="Y19" s="107"/>
      <c r="Z19" s="107"/>
      <c r="AA19" s="107"/>
      <c r="AB19" s="107"/>
      <c r="AC19" s="107"/>
      <c r="AD19" s="107"/>
      <c r="AE19" s="107"/>
      <c r="AF19" s="107"/>
      <c r="AG19" s="107"/>
      <c r="AH19" s="112"/>
    </row>
    <row r="20" spans="1:34" ht="14.1" customHeight="1" x14ac:dyDescent="0.2">
      <c r="A20" s="223" t="s">
        <v>75</v>
      </c>
      <c r="B20" s="206" t="str">
        <f t="shared" si="2"/>
        <v>A</v>
      </c>
      <c r="C20" s="206" t="s">
        <v>94</v>
      </c>
      <c r="D20" s="107"/>
      <c r="E20" s="107"/>
      <c r="F20" s="107"/>
      <c r="G20" s="107"/>
      <c r="H20" s="107"/>
      <c r="I20" s="107"/>
      <c r="J20" s="107"/>
      <c r="K20" s="107"/>
      <c r="L20" s="107"/>
      <c r="M20" s="107"/>
      <c r="N20" s="107"/>
      <c r="O20" s="107"/>
      <c r="P20" s="107"/>
      <c r="Q20" s="107"/>
      <c r="R20" s="107"/>
      <c r="S20" s="107"/>
      <c r="T20" s="107"/>
      <c r="U20" s="107"/>
      <c r="V20" s="107"/>
      <c r="W20" s="107"/>
      <c r="X20" s="107"/>
      <c r="Y20" s="107"/>
      <c r="Z20" s="107"/>
      <c r="AA20" s="107"/>
      <c r="AB20" s="107"/>
      <c r="AC20" s="107"/>
      <c r="AD20" s="107"/>
      <c r="AE20" s="107"/>
      <c r="AF20" s="107"/>
      <c r="AG20" s="107"/>
      <c r="AH20" s="112"/>
    </row>
    <row r="21" spans="1:34" ht="14.1" customHeight="1" x14ac:dyDescent="0.2">
      <c r="A21" s="223" t="s">
        <v>74</v>
      </c>
      <c r="B21" s="206" t="str">
        <f t="shared" si="2"/>
        <v>A</v>
      </c>
      <c r="C21" s="206" t="s">
        <v>96</v>
      </c>
      <c r="D21" s="107"/>
      <c r="E21" s="107"/>
      <c r="F21" s="107"/>
      <c r="G21" s="107"/>
      <c r="H21" s="107"/>
      <c r="I21" s="107"/>
      <c r="J21" s="107"/>
      <c r="K21" s="107"/>
      <c r="L21" s="107"/>
      <c r="M21" s="107"/>
      <c r="N21" s="107"/>
      <c r="O21" s="107"/>
      <c r="P21" s="107"/>
      <c r="Q21" s="107"/>
      <c r="R21" s="107" t="s">
        <v>4</v>
      </c>
      <c r="S21" s="107" t="s">
        <v>4</v>
      </c>
      <c r="T21" s="107" t="s">
        <v>4</v>
      </c>
      <c r="U21" s="107" t="s">
        <v>4</v>
      </c>
      <c r="V21" s="107"/>
      <c r="W21" s="107"/>
      <c r="X21" s="107" t="s">
        <v>4</v>
      </c>
      <c r="Y21" s="107" t="s">
        <v>4</v>
      </c>
      <c r="Z21" s="107" t="s">
        <v>4</v>
      </c>
      <c r="AA21" s="107" t="s">
        <v>4</v>
      </c>
      <c r="AB21" s="107" t="s">
        <v>4</v>
      </c>
      <c r="AC21" s="107"/>
      <c r="AD21" s="107"/>
      <c r="AE21" s="107"/>
      <c r="AF21" s="107"/>
      <c r="AG21" s="107"/>
      <c r="AH21" s="112"/>
    </row>
    <row r="22" spans="1:34" ht="14.1" customHeight="1" x14ac:dyDescent="0.2">
      <c r="A22" s="223" t="s">
        <v>73</v>
      </c>
      <c r="B22" s="206" t="str">
        <f t="shared" si="2"/>
        <v>A</v>
      </c>
      <c r="C22" s="206" t="s">
        <v>94</v>
      </c>
      <c r="D22" s="107"/>
      <c r="E22" s="107"/>
      <c r="F22" s="107"/>
      <c r="G22" s="107"/>
      <c r="H22" s="107"/>
      <c r="I22" s="107"/>
      <c r="J22" s="107"/>
      <c r="K22" s="107"/>
      <c r="L22" s="107"/>
      <c r="M22" s="107"/>
      <c r="N22" s="107"/>
      <c r="O22" s="107"/>
      <c r="P22" s="107"/>
      <c r="Q22" s="107"/>
      <c r="R22" s="107"/>
      <c r="S22" s="107"/>
      <c r="T22" s="107"/>
      <c r="U22" s="107"/>
      <c r="V22" s="107"/>
      <c r="W22" s="107"/>
      <c r="X22" s="107"/>
      <c r="Y22" s="107"/>
      <c r="Z22" s="107"/>
      <c r="AA22" s="107"/>
      <c r="AB22" s="107"/>
      <c r="AC22" s="107"/>
      <c r="AD22" s="107"/>
      <c r="AE22" s="107"/>
      <c r="AF22" s="107"/>
      <c r="AG22" s="107"/>
      <c r="AH22" s="112"/>
    </row>
    <row r="23" spans="1:34" ht="14.1" customHeight="1" x14ac:dyDescent="0.2">
      <c r="A23" s="223" t="s">
        <v>72</v>
      </c>
      <c r="B23" s="206" t="str">
        <f t="shared" si="2"/>
        <v>A</v>
      </c>
      <c r="C23" s="206" t="s">
        <v>96</v>
      </c>
      <c r="D23" s="107"/>
      <c r="E23" s="107"/>
      <c r="F23" s="107"/>
      <c r="G23" s="107"/>
      <c r="H23" s="107"/>
      <c r="I23" s="107"/>
      <c r="J23" s="107"/>
      <c r="K23" s="107"/>
      <c r="L23" s="107"/>
      <c r="M23" s="107"/>
      <c r="N23" s="107"/>
      <c r="O23" s="107"/>
      <c r="P23" s="107"/>
      <c r="Q23" s="107"/>
      <c r="R23" s="107"/>
      <c r="S23" s="107"/>
      <c r="T23" s="107"/>
      <c r="U23" s="107"/>
      <c r="V23" s="107"/>
      <c r="W23" s="107"/>
      <c r="X23" s="107"/>
      <c r="Y23" s="107"/>
      <c r="Z23" s="107"/>
      <c r="AA23" s="107"/>
      <c r="AB23" s="107"/>
      <c r="AC23" s="107"/>
      <c r="AD23" s="107"/>
      <c r="AE23" s="107"/>
      <c r="AF23" s="107"/>
      <c r="AG23" s="107"/>
      <c r="AH23" s="112"/>
    </row>
    <row r="24" spans="1:34" ht="14.1" customHeight="1" x14ac:dyDescent="0.2">
      <c r="A24" s="223" t="s">
        <v>71</v>
      </c>
      <c r="B24" s="206" t="str">
        <f t="shared" si="2"/>
        <v>A</v>
      </c>
      <c r="C24" s="206" t="s">
        <v>94</v>
      </c>
      <c r="D24" s="107"/>
      <c r="E24" s="107"/>
      <c r="F24" s="107"/>
      <c r="G24" s="107"/>
      <c r="H24" s="107"/>
      <c r="I24" s="107"/>
      <c r="J24" s="107"/>
      <c r="K24" s="107"/>
      <c r="L24" s="107"/>
      <c r="M24" s="107"/>
      <c r="N24" s="107"/>
      <c r="O24" s="107"/>
      <c r="P24" s="107"/>
      <c r="Q24" s="107"/>
      <c r="R24" s="107"/>
      <c r="S24" s="107"/>
      <c r="T24" s="107"/>
      <c r="U24" s="107"/>
      <c r="V24" s="107"/>
      <c r="W24" s="107"/>
      <c r="X24" s="107"/>
      <c r="Y24" s="107"/>
      <c r="Z24" s="107"/>
      <c r="AA24" s="107"/>
      <c r="AB24" s="107"/>
      <c r="AC24" s="107"/>
      <c r="AD24" s="107"/>
      <c r="AE24" s="107"/>
      <c r="AF24" s="107"/>
      <c r="AG24" s="107"/>
      <c r="AH24" s="112"/>
    </row>
    <row r="25" spans="1:34" ht="14.1" customHeight="1" x14ac:dyDescent="0.2">
      <c r="A25" s="223" t="s">
        <v>70</v>
      </c>
      <c r="B25" s="206" t="str">
        <f t="shared" si="2"/>
        <v>A</v>
      </c>
      <c r="C25" s="206" t="s">
        <v>96</v>
      </c>
      <c r="D25" s="107"/>
      <c r="E25" s="107"/>
      <c r="F25" s="107"/>
      <c r="G25" s="107"/>
      <c r="H25" s="107"/>
      <c r="I25" s="107"/>
      <c r="J25" s="107"/>
      <c r="K25" s="107"/>
      <c r="L25" s="107"/>
      <c r="M25" s="107"/>
      <c r="N25" s="107"/>
      <c r="O25" s="107"/>
      <c r="P25" s="107"/>
      <c r="Q25" s="107"/>
      <c r="R25" s="107"/>
      <c r="S25" s="107"/>
      <c r="T25" s="107"/>
      <c r="U25" s="107"/>
      <c r="V25" s="107"/>
      <c r="W25" s="107"/>
      <c r="X25" s="107"/>
      <c r="Y25" s="107"/>
      <c r="Z25" s="107"/>
      <c r="AA25" s="107"/>
      <c r="AB25" s="107"/>
      <c r="AC25" s="107"/>
      <c r="AD25" s="107"/>
      <c r="AE25" s="107"/>
      <c r="AF25" s="107"/>
      <c r="AG25" s="107"/>
      <c r="AH25" s="112"/>
    </row>
    <row r="26" spans="1:34" ht="14.1" customHeight="1" x14ac:dyDescent="0.2">
      <c r="A26" s="223" t="s">
        <v>69</v>
      </c>
      <c r="B26" s="206" t="str">
        <f t="shared" si="2"/>
        <v>A</v>
      </c>
      <c r="C26" s="206" t="s">
        <v>96</v>
      </c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7"/>
      <c r="AE26" s="107"/>
      <c r="AF26" s="107"/>
      <c r="AG26" s="107"/>
      <c r="AH26" s="112"/>
    </row>
    <row r="27" spans="1:34" ht="14.1" customHeight="1" x14ac:dyDescent="0.2">
      <c r="A27" s="223" t="s">
        <v>68</v>
      </c>
      <c r="B27" s="206" t="str">
        <f t="shared" si="2"/>
        <v>A</v>
      </c>
      <c r="C27" s="206"/>
      <c r="D27" s="107"/>
      <c r="E27" s="107"/>
      <c r="F27" s="107"/>
      <c r="G27" s="107"/>
      <c r="H27" s="107"/>
      <c r="I27" s="107"/>
      <c r="J27" s="107"/>
      <c r="K27" s="107"/>
      <c r="L27" s="107"/>
      <c r="M27" s="107"/>
      <c r="N27" s="107"/>
      <c r="O27" s="107"/>
      <c r="P27" s="107"/>
      <c r="Q27" s="107"/>
      <c r="R27" s="107"/>
      <c r="S27" s="107"/>
      <c r="T27" s="107"/>
      <c r="U27" s="107"/>
      <c r="V27" s="107"/>
      <c r="W27" s="107"/>
      <c r="X27" s="107"/>
      <c r="Y27" s="107"/>
      <c r="Z27" s="107"/>
      <c r="AA27" s="107"/>
      <c r="AB27" s="107"/>
      <c r="AC27" s="107"/>
      <c r="AD27" s="107"/>
      <c r="AE27" s="107"/>
      <c r="AF27" s="107"/>
      <c r="AG27" s="107"/>
      <c r="AH27" s="112"/>
    </row>
    <row r="28" spans="1:34" ht="14.1" customHeight="1" x14ac:dyDescent="0.2">
      <c r="A28" s="223" t="s">
        <v>67</v>
      </c>
      <c r="B28" s="206" t="str">
        <f t="shared" si="2"/>
        <v>A</v>
      </c>
      <c r="C28" s="206"/>
      <c r="D28" s="107"/>
      <c r="E28" s="107"/>
      <c r="F28" s="107"/>
      <c r="G28" s="107"/>
      <c r="H28" s="107"/>
      <c r="I28" s="107"/>
      <c r="J28" s="107"/>
      <c r="K28" s="107"/>
      <c r="L28" s="107"/>
      <c r="M28" s="107"/>
      <c r="N28" s="107"/>
      <c r="O28" s="107"/>
      <c r="P28" s="107"/>
      <c r="Q28" s="107"/>
      <c r="R28" s="107"/>
      <c r="S28" s="107"/>
      <c r="T28" s="107"/>
      <c r="U28" s="107"/>
      <c r="V28" s="107"/>
      <c r="W28" s="107"/>
      <c r="X28" s="107"/>
      <c r="Y28" s="107"/>
      <c r="Z28" s="107"/>
      <c r="AA28" s="107"/>
      <c r="AB28" s="107"/>
      <c r="AC28" s="107"/>
      <c r="AD28" s="107"/>
      <c r="AE28" s="107"/>
      <c r="AF28" s="107"/>
      <c r="AG28" s="107"/>
      <c r="AH28" s="112"/>
    </row>
    <row r="29" spans="1:34" ht="14.1" customHeight="1" x14ac:dyDescent="0.2">
      <c r="A29" s="223" t="s">
        <v>66</v>
      </c>
      <c r="B29" s="206" t="str">
        <f t="shared" si="2"/>
        <v>A</v>
      </c>
      <c r="C29" s="206"/>
      <c r="D29" s="107"/>
      <c r="E29" s="107"/>
      <c r="F29" s="107"/>
      <c r="G29" s="107"/>
      <c r="H29" s="107"/>
      <c r="I29" s="107"/>
      <c r="J29" s="107"/>
      <c r="K29" s="107"/>
      <c r="L29" s="107"/>
      <c r="M29" s="107"/>
      <c r="N29" s="107"/>
      <c r="O29" s="107"/>
      <c r="P29" s="107"/>
      <c r="Q29" s="107"/>
      <c r="R29" s="107"/>
      <c r="S29" s="107"/>
      <c r="T29" s="107"/>
      <c r="U29" s="107"/>
      <c r="V29" s="107"/>
      <c r="W29" s="107"/>
      <c r="X29" s="107"/>
      <c r="Y29" s="107"/>
      <c r="Z29" s="107"/>
      <c r="AA29" s="107"/>
      <c r="AB29" s="107"/>
      <c r="AC29" s="107"/>
      <c r="AD29" s="107"/>
      <c r="AE29" s="107"/>
      <c r="AF29" s="107"/>
      <c r="AG29" s="107"/>
      <c r="AH29" s="112"/>
    </row>
    <row r="30" spans="1:34" ht="14.1" customHeight="1" x14ac:dyDescent="0.2">
      <c r="A30" s="223" t="s">
        <v>65</v>
      </c>
      <c r="B30" s="206" t="str">
        <f t="shared" si="2"/>
        <v>A</v>
      </c>
      <c r="C30" s="206"/>
      <c r="D30" s="107"/>
      <c r="E30" s="107"/>
      <c r="F30" s="107"/>
      <c r="G30" s="107"/>
      <c r="H30" s="107"/>
      <c r="I30" s="107"/>
      <c r="J30" s="107"/>
      <c r="K30" s="107"/>
      <c r="L30" s="107"/>
      <c r="M30" s="107"/>
      <c r="N30" s="107"/>
      <c r="O30" s="107"/>
      <c r="P30" s="107"/>
      <c r="Q30" s="107"/>
      <c r="R30" s="107"/>
      <c r="S30" s="107"/>
      <c r="T30" s="107"/>
      <c r="U30" s="107"/>
      <c r="V30" s="107"/>
      <c r="W30" s="107"/>
      <c r="X30" s="107"/>
      <c r="Y30" s="107"/>
      <c r="Z30" s="107"/>
      <c r="AA30" s="107"/>
      <c r="AB30" s="107"/>
      <c r="AC30" s="107"/>
      <c r="AD30" s="107"/>
      <c r="AE30" s="107"/>
      <c r="AF30" s="107"/>
      <c r="AG30" s="107"/>
      <c r="AH30" s="112"/>
    </row>
    <row r="31" spans="1:34" ht="14.1" customHeight="1" x14ac:dyDescent="0.2">
      <c r="A31" s="223" t="s">
        <v>64</v>
      </c>
      <c r="B31" s="206" t="str">
        <f t="shared" si="2"/>
        <v>A</v>
      </c>
      <c r="C31" s="206"/>
      <c r="D31" s="107"/>
      <c r="E31" s="107"/>
      <c r="F31" s="107"/>
      <c r="G31" s="107"/>
      <c r="H31" s="107"/>
      <c r="I31" s="107"/>
      <c r="J31" s="107"/>
      <c r="K31" s="107"/>
      <c r="L31" s="107"/>
      <c r="M31" s="107"/>
      <c r="N31" s="107"/>
      <c r="O31" s="107"/>
      <c r="P31" s="107"/>
      <c r="Q31" s="107"/>
      <c r="R31" s="107"/>
      <c r="S31" s="107"/>
      <c r="T31" s="107"/>
      <c r="U31" s="107"/>
      <c r="V31" s="107"/>
      <c r="W31" s="107"/>
      <c r="X31" s="107"/>
      <c r="Y31" s="107"/>
      <c r="Z31" s="107"/>
      <c r="AA31" s="107"/>
      <c r="AB31" s="107"/>
      <c r="AC31" s="107"/>
      <c r="AD31" s="107"/>
      <c r="AE31" s="107"/>
      <c r="AF31" s="107"/>
      <c r="AG31" s="107"/>
      <c r="AH31" s="112"/>
    </row>
    <row r="32" spans="1:34" ht="14.1" customHeight="1" x14ac:dyDescent="0.2">
      <c r="A32" s="223" t="s">
        <v>63</v>
      </c>
      <c r="B32" s="206" t="str">
        <f t="shared" si="2"/>
        <v>A</v>
      </c>
      <c r="C32" s="206"/>
      <c r="D32" s="107"/>
      <c r="E32" s="107"/>
      <c r="F32" s="107"/>
      <c r="G32" s="107"/>
      <c r="H32" s="107"/>
      <c r="I32" s="107"/>
      <c r="J32" s="107"/>
      <c r="K32" s="107"/>
      <c r="L32" s="107"/>
      <c r="M32" s="107"/>
      <c r="N32" s="107"/>
      <c r="O32" s="107"/>
      <c r="P32" s="107"/>
      <c r="Q32" s="107"/>
      <c r="R32" s="107"/>
      <c r="S32" s="107"/>
      <c r="T32" s="107"/>
      <c r="U32" s="107"/>
      <c r="V32" s="107"/>
      <c r="W32" s="107"/>
      <c r="X32" s="107"/>
      <c r="Y32" s="107"/>
      <c r="Z32" s="107"/>
      <c r="AA32" s="107"/>
      <c r="AB32" s="107"/>
      <c r="AC32" s="107"/>
      <c r="AD32" s="107"/>
      <c r="AE32" s="107"/>
      <c r="AF32" s="107"/>
      <c r="AG32" s="107"/>
      <c r="AH32" s="112"/>
    </row>
    <row r="33" spans="1:35" ht="14.1" customHeight="1" x14ac:dyDescent="0.2">
      <c r="A33" s="223" t="s">
        <v>63</v>
      </c>
      <c r="B33" s="206" t="str">
        <f t="shared" si="2"/>
        <v>A</v>
      </c>
      <c r="C33" s="206"/>
      <c r="D33" s="107"/>
      <c r="E33" s="107"/>
      <c r="F33" s="107"/>
      <c r="G33" s="107"/>
      <c r="H33" s="107"/>
      <c r="I33" s="107"/>
      <c r="J33" s="107"/>
      <c r="K33" s="107"/>
      <c r="L33" s="107"/>
      <c r="M33" s="107"/>
      <c r="N33" s="107"/>
      <c r="O33" s="107"/>
      <c r="P33" s="107"/>
      <c r="Q33" s="107"/>
      <c r="R33" s="107"/>
      <c r="S33" s="107"/>
      <c r="T33" s="107"/>
      <c r="U33" s="107"/>
      <c r="V33" s="107"/>
      <c r="W33" s="107"/>
      <c r="X33" s="107"/>
      <c r="Y33" s="107"/>
      <c r="Z33" s="107"/>
      <c r="AA33" s="107"/>
      <c r="AB33" s="107"/>
      <c r="AC33" s="107"/>
      <c r="AD33" s="107"/>
      <c r="AE33" s="107"/>
      <c r="AF33" s="107"/>
      <c r="AG33" s="107"/>
      <c r="AH33" s="112"/>
    </row>
    <row r="34" spans="1:35" ht="14.1" customHeight="1" x14ac:dyDescent="0.2">
      <c r="A34" s="223"/>
      <c r="B34" s="206" t="str">
        <f t="shared" si="2"/>
        <v>A</v>
      </c>
      <c r="C34" s="206"/>
      <c r="D34" s="107"/>
      <c r="E34" s="107"/>
      <c r="F34" s="107"/>
      <c r="G34" s="107"/>
      <c r="H34" s="107"/>
      <c r="I34" s="107"/>
      <c r="J34" s="107"/>
      <c r="K34" s="107"/>
      <c r="L34" s="107"/>
      <c r="M34" s="107"/>
      <c r="N34" s="107"/>
      <c r="O34" s="107"/>
      <c r="P34" s="107"/>
      <c r="Q34" s="107"/>
      <c r="R34" s="107"/>
      <c r="S34" s="107"/>
      <c r="T34" s="107"/>
      <c r="U34" s="107"/>
      <c r="V34" s="107"/>
      <c r="W34" s="107"/>
      <c r="X34" s="107"/>
      <c r="Y34" s="107"/>
      <c r="Z34" s="107"/>
      <c r="AA34" s="107"/>
      <c r="AB34" s="107"/>
      <c r="AC34" s="107"/>
      <c r="AD34" s="107"/>
      <c r="AE34" s="107"/>
      <c r="AF34" s="107"/>
      <c r="AG34" s="107"/>
      <c r="AH34" s="112"/>
    </row>
    <row r="35" spans="1:35" ht="14.1" customHeight="1" x14ac:dyDescent="0.2">
      <c r="A35" s="223"/>
      <c r="B35" s="206" t="str">
        <f t="shared" si="2"/>
        <v>A</v>
      </c>
      <c r="C35" s="206"/>
      <c r="D35" s="107"/>
      <c r="E35" s="107"/>
      <c r="F35" s="107"/>
      <c r="G35" s="107"/>
      <c r="H35" s="107"/>
      <c r="I35" s="107"/>
      <c r="J35" s="107"/>
      <c r="K35" s="107"/>
      <c r="L35" s="107"/>
      <c r="M35" s="107"/>
      <c r="N35" s="107"/>
      <c r="O35" s="107"/>
      <c r="P35" s="107"/>
      <c r="Q35" s="107"/>
      <c r="R35" s="107"/>
      <c r="S35" s="107"/>
      <c r="T35" s="107"/>
      <c r="U35" s="107"/>
      <c r="V35" s="107"/>
      <c r="W35" s="107"/>
      <c r="X35" s="107"/>
      <c r="Y35" s="107"/>
      <c r="Z35" s="107"/>
      <c r="AA35" s="107"/>
      <c r="AB35" s="107"/>
      <c r="AC35" s="107"/>
      <c r="AD35" s="107"/>
      <c r="AE35" s="107"/>
      <c r="AF35" s="107"/>
      <c r="AG35" s="107"/>
      <c r="AH35" s="112"/>
    </row>
    <row r="36" spans="1:35" ht="14.1" customHeight="1" x14ac:dyDescent="0.2">
      <c r="A36" s="223"/>
      <c r="B36" s="206" t="str">
        <f t="shared" si="2"/>
        <v>A</v>
      </c>
      <c r="C36" s="206"/>
      <c r="D36" s="107"/>
      <c r="E36" s="107"/>
      <c r="F36" s="107"/>
      <c r="G36" s="107"/>
      <c r="H36" s="107"/>
      <c r="I36" s="107"/>
      <c r="J36" s="107"/>
      <c r="K36" s="107"/>
      <c r="L36" s="107"/>
      <c r="M36" s="107"/>
      <c r="N36" s="107"/>
      <c r="O36" s="107"/>
      <c r="P36" s="107"/>
      <c r="Q36" s="107"/>
      <c r="R36" s="107"/>
      <c r="S36" s="107"/>
      <c r="T36" s="107"/>
      <c r="U36" s="107"/>
      <c r="V36" s="107"/>
      <c r="W36" s="107"/>
      <c r="X36" s="107"/>
      <c r="Y36" s="107"/>
      <c r="Z36" s="107"/>
      <c r="AA36" s="107"/>
      <c r="AB36" s="107"/>
      <c r="AC36" s="107"/>
      <c r="AD36" s="107"/>
      <c r="AE36" s="107"/>
      <c r="AF36" s="107"/>
      <c r="AG36" s="107"/>
      <c r="AH36" s="112"/>
    </row>
    <row r="37" spans="1:35" ht="14.1" customHeight="1" x14ac:dyDescent="0.2">
      <c r="A37" s="223"/>
      <c r="B37" s="206" t="str">
        <f t="shared" si="2"/>
        <v>A</v>
      </c>
      <c r="C37" s="206"/>
      <c r="D37" s="107"/>
      <c r="E37" s="107"/>
      <c r="F37" s="107"/>
      <c r="G37" s="107"/>
      <c r="H37" s="107"/>
      <c r="I37" s="107"/>
      <c r="J37" s="107"/>
      <c r="K37" s="107"/>
      <c r="L37" s="107"/>
      <c r="M37" s="107"/>
      <c r="N37" s="107"/>
      <c r="O37" s="107"/>
      <c r="P37" s="107"/>
      <c r="Q37" s="107"/>
      <c r="R37" s="107"/>
      <c r="S37" s="107"/>
      <c r="T37" s="107"/>
      <c r="U37" s="107"/>
      <c r="V37" s="107"/>
      <c r="W37" s="107"/>
      <c r="X37" s="107"/>
      <c r="Y37" s="107"/>
      <c r="Z37" s="107"/>
      <c r="AA37" s="107"/>
      <c r="AB37" s="107"/>
      <c r="AC37" s="107"/>
      <c r="AD37" s="107"/>
      <c r="AE37" s="107"/>
      <c r="AF37" s="107"/>
      <c r="AG37" s="107"/>
      <c r="AH37" s="112"/>
    </row>
    <row r="38" spans="1:35" ht="14.1" customHeight="1" x14ac:dyDescent="0.2">
      <c r="A38" s="223"/>
      <c r="B38" s="206" t="str">
        <f t="shared" si="2"/>
        <v>A</v>
      </c>
      <c r="C38" s="206"/>
      <c r="D38" s="107"/>
      <c r="E38" s="107"/>
      <c r="F38" s="107"/>
      <c r="G38" s="107"/>
      <c r="H38" s="107"/>
      <c r="I38" s="107"/>
      <c r="J38" s="107"/>
      <c r="K38" s="107"/>
      <c r="L38" s="107"/>
      <c r="M38" s="107"/>
      <c r="N38" s="107"/>
      <c r="O38" s="107"/>
      <c r="P38" s="107"/>
      <c r="Q38" s="107"/>
      <c r="R38" s="107"/>
      <c r="S38" s="107"/>
      <c r="T38" s="107"/>
      <c r="U38" s="107"/>
      <c r="V38" s="107"/>
      <c r="W38" s="107"/>
      <c r="X38" s="107"/>
      <c r="Y38" s="107"/>
      <c r="Z38" s="107"/>
      <c r="AA38" s="107"/>
      <c r="AB38" s="107"/>
      <c r="AC38" s="107"/>
      <c r="AD38" s="107"/>
      <c r="AE38" s="107"/>
      <c r="AF38" s="107"/>
      <c r="AG38" s="107"/>
      <c r="AH38" s="112"/>
    </row>
    <row r="39" spans="1:35" ht="14.1" customHeight="1" x14ac:dyDescent="0.2">
      <c r="A39" s="223"/>
      <c r="B39" s="206" t="str">
        <f t="shared" si="2"/>
        <v>A</v>
      </c>
      <c r="C39" s="206"/>
      <c r="D39" s="107"/>
      <c r="E39" s="107"/>
      <c r="F39" s="107"/>
      <c r="G39" s="107"/>
      <c r="H39" s="107"/>
      <c r="I39" s="107"/>
      <c r="J39" s="107"/>
      <c r="K39" s="107"/>
      <c r="L39" s="107"/>
      <c r="M39" s="107"/>
      <c r="N39" s="107"/>
      <c r="O39" s="107"/>
      <c r="P39" s="107"/>
      <c r="Q39" s="107"/>
      <c r="R39" s="107"/>
      <c r="S39" s="107"/>
      <c r="T39" s="107"/>
      <c r="U39" s="107"/>
      <c r="V39" s="107"/>
      <c r="W39" s="107"/>
      <c r="X39" s="107"/>
      <c r="Y39" s="107"/>
      <c r="Z39" s="107"/>
      <c r="AA39" s="107"/>
      <c r="AB39" s="107"/>
      <c r="AC39" s="107"/>
      <c r="AD39" s="107"/>
      <c r="AE39" s="107"/>
      <c r="AF39" s="107"/>
      <c r="AG39" s="107"/>
      <c r="AH39" s="112"/>
    </row>
    <row r="40" spans="1:35" ht="14.1" customHeight="1" x14ac:dyDescent="0.2">
      <c r="A40" s="223"/>
      <c r="B40" s="206" t="str">
        <f t="shared" si="2"/>
        <v>A</v>
      </c>
      <c r="C40" s="206"/>
      <c r="D40" s="107"/>
      <c r="E40" s="107"/>
      <c r="F40" s="107"/>
      <c r="G40" s="107"/>
      <c r="H40" s="107"/>
      <c r="I40" s="107"/>
      <c r="J40" s="107"/>
      <c r="K40" s="107"/>
      <c r="L40" s="107"/>
      <c r="M40" s="107"/>
      <c r="N40" s="107"/>
      <c r="O40" s="107"/>
      <c r="P40" s="107"/>
      <c r="Q40" s="107"/>
      <c r="R40" s="107"/>
      <c r="S40" s="107"/>
      <c r="T40" s="107"/>
      <c r="U40" s="107"/>
      <c r="V40" s="107"/>
      <c r="W40" s="107"/>
      <c r="X40" s="107"/>
      <c r="Y40" s="107"/>
      <c r="Z40" s="107"/>
      <c r="AA40" s="107"/>
      <c r="AB40" s="107"/>
      <c r="AC40" s="107"/>
      <c r="AD40" s="107"/>
      <c r="AE40" s="107"/>
      <c r="AF40" s="107"/>
      <c r="AG40" s="107"/>
      <c r="AH40" s="112"/>
    </row>
    <row r="41" spans="1:35" ht="14.1" customHeight="1" x14ac:dyDescent="0.2">
      <c r="A41" s="223"/>
      <c r="B41" s="206" t="str">
        <f t="shared" si="2"/>
        <v>A</v>
      </c>
      <c r="C41" s="206"/>
      <c r="D41" s="107"/>
      <c r="E41" s="107"/>
      <c r="F41" s="107"/>
      <c r="G41" s="107"/>
      <c r="H41" s="107"/>
      <c r="I41" s="107"/>
      <c r="J41" s="107"/>
      <c r="K41" s="107"/>
      <c r="L41" s="107"/>
      <c r="M41" s="107"/>
      <c r="N41" s="107"/>
      <c r="O41" s="107"/>
      <c r="P41" s="107"/>
      <c r="Q41" s="107"/>
      <c r="R41" s="107"/>
      <c r="S41" s="107"/>
      <c r="T41" s="107"/>
      <c r="U41" s="107"/>
      <c r="V41" s="107"/>
      <c r="W41" s="107"/>
      <c r="X41" s="107"/>
      <c r="Y41" s="107"/>
      <c r="Z41" s="107"/>
      <c r="AA41" s="107"/>
      <c r="AB41" s="107"/>
      <c r="AC41" s="107"/>
      <c r="AD41" s="107"/>
      <c r="AE41" s="107"/>
      <c r="AF41" s="107"/>
      <c r="AG41" s="107"/>
      <c r="AH41" s="112"/>
    </row>
    <row r="42" spans="1:35" ht="14.1" customHeight="1" x14ac:dyDescent="0.2">
      <c r="A42" s="224" t="s">
        <v>62</v>
      </c>
      <c r="B42" s="208"/>
      <c r="C42" s="208"/>
      <c r="D42" s="209"/>
      <c r="E42" s="209"/>
      <c r="F42" s="209"/>
      <c r="G42" s="209"/>
      <c r="H42" s="209"/>
      <c r="I42" s="209"/>
      <c r="J42" s="209"/>
      <c r="K42" s="209"/>
      <c r="L42" s="209"/>
      <c r="M42" s="209"/>
      <c r="N42" s="209"/>
      <c r="O42" s="209"/>
      <c r="P42" s="209"/>
      <c r="Q42" s="209"/>
      <c r="R42" s="209"/>
      <c r="S42" s="209"/>
      <c r="T42" s="209"/>
      <c r="U42" s="209"/>
      <c r="V42" s="209"/>
      <c r="W42" s="209"/>
      <c r="X42" s="209"/>
      <c r="Y42" s="209"/>
      <c r="Z42" s="209"/>
      <c r="AA42" s="209"/>
      <c r="AB42" s="209"/>
      <c r="AC42" s="209"/>
      <c r="AD42" s="209"/>
      <c r="AE42" s="209"/>
      <c r="AF42" s="209"/>
      <c r="AG42" s="209"/>
      <c r="AH42" s="234"/>
    </row>
    <row r="43" spans="1:35" ht="12.75" customHeight="1" x14ac:dyDescent="0.2">
      <c r="A43" s="224"/>
      <c r="B43" s="207"/>
      <c r="C43" s="207"/>
      <c r="D43" s="207"/>
      <c r="E43" s="207"/>
      <c r="F43" s="207"/>
      <c r="G43" s="207"/>
      <c r="H43" s="207"/>
      <c r="I43" s="207"/>
      <c r="J43" s="207"/>
      <c r="K43" s="207"/>
      <c r="L43" s="207"/>
      <c r="M43" s="207"/>
      <c r="N43" s="207"/>
      <c r="O43" s="207"/>
      <c r="P43" s="207"/>
      <c r="Q43" s="207"/>
      <c r="R43" s="207"/>
      <c r="S43" s="207"/>
      <c r="T43" s="207"/>
      <c r="U43" s="207"/>
      <c r="V43" s="207"/>
      <c r="W43" s="207"/>
      <c r="X43" s="207"/>
      <c r="Y43" s="207"/>
      <c r="Z43" s="207"/>
      <c r="AA43" s="207"/>
      <c r="AB43" s="207"/>
      <c r="AC43" s="207"/>
      <c r="AD43" s="207"/>
      <c r="AE43" s="207"/>
      <c r="AF43" s="207"/>
      <c r="AG43" s="207"/>
      <c r="AH43" s="235"/>
    </row>
    <row r="44" spans="1:35" ht="13.5" customHeight="1" x14ac:dyDescent="0.2">
      <c r="A44" s="225" t="s">
        <v>61</v>
      </c>
      <c r="B44" s="210"/>
      <c r="C44" s="211"/>
      <c r="D44" s="212"/>
      <c r="E44" s="212"/>
      <c r="F44" s="212"/>
      <c r="G44" s="212"/>
      <c r="H44" s="213"/>
      <c r="I44" s="213"/>
      <c r="J44" s="213"/>
      <c r="K44" s="213"/>
      <c r="L44" s="213"/>
      <c r="M44" s="213"/>
      <c r="N44" s="213"/>
      <c r="O44" s="213"/>
      <c r="P44" s="213"/>
      <c r="Q44" s="214"/>
      <c r="R44" s="212"/>
      <c r="S44" s="212"/>
      <c r="T44" s="212"/>
      <c r="U44" s="212"/>
      <c r="V44" s="212"/>
      <c r="W44" s="212"/>
      <c r="X44" s="212"/>
      <c r="Y44" s="212"/>
      <c r="Z44" s="214"/>
      <c r="AA44" s="212"/>
      <c r="AB44" s="212"/>
      <c r="AC44" s="212"/>
      <c r="AD44" s="212"/>
      <c r="AE44" s="212"/>
      <c r="AF44" s="212"/>
      <c r="AG44" s="212"/>
      <c r="AH44" s="236"/>
    </row>
    <row r="45" spans="1:35" s="93" customFormat="1" ht="12.75" customHeight="1" x14ac:dyDescent="0.2">
      <c r="A45" s="226"/>
      <c r="B45" s="212"/>
      <c r="C45" s="212"/>
      <c r="D45" s="216" t="s">
        <v>60</v>
      </c>
      <c r="E45" s="212"/>
      <c r="F45" s="212"/>
      <c r="G45" s="212"/>
      <c r="H45" s="214"/>
      <c r="I45" s="216"/>
      <c r="J45" s="216" t="s">
        <v>59</v>
      </c>
      <c r="K45" s="212"/>
      <c r="L45" s="212"/>
      <c r="M45" s="214"/>
      <c r="N45" s="214"/>
      <c r="O45" s="214" t="s">
        <v>58</v>
      </c>
      <c r="P45" s="214"/>
      <c r="Q45" s="214"/>
      <c r="R45" s="216"/>
      <c r="S45" s="215"/>
      <c r="T45" s="212"/>
      <c r="U45" s="212"/>
      <c r="V45" s="212"/>
      <c r="W45" s="214"/>
      <c r="X45" s="214"/>
      <c r="Y45" s="212"/>
      <c r="Z45" s="212"/>
      <c r="AA45" s="212"/>
      <c r="AB45" s="212"/>
      <c r="AC45" s="212"/>
      <c r="AD45" s="212"/>
      <c r="AE45" s="212"/>
      <c r="AF45" s="212"/>
      <c r="AG45" s="212"/>
      <c r="AH45" s="236"/>
      <c r="AI45" s="109"/>
    </row>
    <row r="46" spans="1:35" ht="11.25" customHeight="1" x14ac:dyDescent="0.2">
      <c r="A46" s="226"/>
      <c r="B46" s="212"/>
      <c r="C46" s="212"/>
      <c r="D46" s="212"/>
      <c r="E46" s="212"/>
      <c r="F46" s="212"/>
      <c r="G46" s="212"/>
      <c r="H46" s="215"/>
      <c r="I46" s="212"/>
      <c r="J46" s="212"/>
      <c r="K46" s="212"/>
      <c r="L46" s="212"/>
      <c r="M46" s="212"/>
      <c r="N46" s="212"/>
      <c r="O46" s="212"/>
      <c r="P46" s="212"/>
      <c r="Q46" s="215"/>
      <c r="R46" s="212"/>
      <c r="S46" s="212"/>
      <c r="T46" s="212"/>
      <c r="U46" s="212"/>
      <c r="V46" s="212"/>
      <c r="W46" s="212"/>
      <c r="X46" s="212"/>
      <c r="Y46" s="212"/>
      <c r="Z46" s="215"/>
      <c r="AA46" s="212"/>
      <c r="AB46" s="212"/>
      <c r="AC46" s="212"/>
      <c r="AD46" s="212"/>
      <c r="AE46" s="212"/>
      <c r="AF46" s="212"/>
      <c r="AG46" s="212"/>
      <c r="AH46" s="236"/>
      <c r="AI46" s="110"/>
    </row>
    <row r="47" spans="1:35" ht="24" customHeight="1" x14ac:dyDescent="0.2">
      <c r="A47" s="227" t="s">
        <v>57</v>
      </c>
      <c r="B47" s="217"/>
      <c r="C47" s="217"/>
      <c r="D47" s="217"/>
      <c r="E47" s="217"/>
      <c r="F47" s="217"/>
      <c r="G47" s="217"/>
      <c r="H47" s="217"/>
      <c r="I47" s="217"/>
      <c r="J47" s="217"/>
      <c r="K47" s="217"/>
      <c r="L47" s="217"/>
      <c r="M47" s="217"/>
      <c r="N47" s="217"/>
      <c r="O47" s="217"/>
      <c r="P47" s="217"/>
      <c r="Q47" s="217"/>
      <c r="R47" s="217"/>
      <c r="S47" s="217"/>
      <c r="T47" s="217"/>
      <c r="U47" s="217"/>
      <c r="V47" s="217"/>
      <c r="W47" s="217"/>
      <c r="X47" s="217"/>
      <c r="Y47" s="217"/>
      <c r="Z47" s="217"/>
      <c r="AA47" s="217"/>
      <c r="AB47" s="217"/>
      <c r="AC47" s="217"/>
      <c r="AD47" s="217"/>
      <c r="AE47" s="217"/>
      <c r="AF47" s="217"/>
      <c r="AG47" s="217"/>
      <c r="AH47" s="237"/>
      <c r="AI47" s="110"/>
    </row>
    <row r="48" spans="1:35" ht="3.75" customHeight="1" x14ac:dyDescent="0.2">
      <c r="A48" s="224"/>
      <c r="B48" s="207"/>
      <c r="C48" s="207"/>
      <c r="D48" s="207"/>
      <c r="E48" s="207"/>
      <c r="F48" s="207"/>
      <c r="G48" s="207"/>
      <c r="H48" s="207"/>
      <c r="I48" s="207"/>
      <c r="J48" s="207"/>
      <c r="K48" s="207"/>
      <c r="L48" s="207"/>
      <c r="M48" s="207"/>
      <c r="N48" s="207"/>
      <c r="O48" s="207"/>
      <c r="P48" s="207"/>
      <c r="Q48" s="207"/>
      <c r="R48" s="207"/>
      <c r="S48" s="207"/>
      <c r="T48" s="207"/>
      <c r="U48" s="207"/>
      <c r="V48" s="207"/>
      <c r="W48" s="207"/>
      <c r="X48" s="207"/>
      <c r="Y48" s="207"/>
      <c r="Z48" s="207"/>
      <c r="AA48" s="207"/>
      <c r="AB48" s="207"/>
      <c r="AC48" s="207"/>
      <c r="AD48" s="207"/>
      <c r="AE48" s="207"/>
      <c r="AF48" s="207"/>
      <c r="AG48" s="207"/>
      <c r="AH48" s="235"/>
    </row>
    <row r="49" spans="1:34" s="111" customFormat="1" ht="9.75" customHeight="1" x14ac:dyDescent="0.25">
      <c r="A49" s="228" t="s">
        <v>56</v>
      </c>
      <c r="B49" s="218" t="s">
        <v>55</v>
      </c>
      <c r="C49" s="218"/>
      <c r="D49" s="219" t="s">
        <v>54</v>
      </c>
      <c r="E49" s="219"/>
      <c r="F49" s="219"/>
      <c r="G49" s="219"/>
      <c r="H49" s="219"/>
      <c r="I49" s="219"/>
      <c r="J49" s="219"/>
      <c r="K49" s="219"/>
      <c r="L49" s="219"/>
      <c r="M49" s="219"/>
      <c r="N49" s="219"/>
      <c r="O49" s="219"/>
      <c r="P49" s="219"/>
      <c r="Q49" s="219"/>
      <c r="R49" s="219"/>
      <c r="S49" s="219"/>
      <c r="T49" s="219"/>
      <c r="U49" s="219"/>
      <c r="V49" s="219"/>
      <c r="W49" s="219"/>
      <c r="X49" s="219"/>
      <c r="Y49" s="219"/>
      <c r="Z49" s="219"/>
      <c r="AA49" s="220"/>
      <c r="AB49" s="220"/>
      <c r="AC49" s="215"/>
      <c r="AD49" s="212"/>
      <c r="AE49" s="212"/>
      <c r="AF49" s="212"/>
      <c r="AG49" s="212"/>
      <c r="AH49" s="238"/>
    </row>
    <row r="50" spans="1:34" ht="6.75" customHeight="1" x14ac:dyDescent="0.2">
      <c r="A50" s="224"/>
      <c r="B50" s="207"/>
      <c r="C50" s="207"/>
      <c r="D50" s="207"/>
      <c r="E50" s="207"/>
      <c r="F50" s="207"/>
      <c r="G50" s="207"/>
      <c r="H50" s="207"/>
      <c r="I50" s="207"/>
      <c r="J50" s="207"/>
      <c r="K50" s="207"/>
      <c r="L50" s="207"/>
      <c r="M50" s="207"/>
      <c r="N50" s="207"/>
      <c r="O50" s="207"/>
      <c r="P50" s="207"/>
      <c r="Q50" s="207"/>
      <c r="R50" s="207"/>
      <c r="S50" s="207"/>
      <c r="T50" s="207"/>
      <c r="U50" s="207"/>
      <c r="V50" s="207"/>
      <c r="W50" s="207"/>
      <c r="X50" s="207"/>
      <c r="Y50" s="207"/>
      <c r="Z50" s="207"/>
      <c r="AA50" s="207"/>
      <c r="AB50" s="207"/>
      <c r="AC50" s="207"/>
      <c r="AD50" s="207"/>
      <c r="AE50" s="207"/>
      <c r="AF50" s="207"/>
      <c r="AG50" s="207"/>
      <c r="AH50" s="235"/>
    </row>
    <row r="51" spans="1:34" x14ac:dyDescent="0.2">
      <c r="A51" s="224"/>
      <c r="B51" s="207"/>
      <c r="C51" s="207"/>
      <c r="D51" s="207"/>
      <c r="E51" s="207"/>
      <c r="F51" s="207"/>
      <c r="G51" s="207"/>
      <c r="H51" s="207"/>
      <c r="I51" s="207"/>
      <c r="J51" s="207"/>
      <c r="K51" s="207"/>
      <c r="L51" s="207"/>
      <c r="M51" s="207"/>
      <c r="N51" s="207"/>
      <c r="O51" s="207"/>
      <c r="P51" s="207"/>
      <c r="Q51" s="207"/>
      <c r="R51" s="207"/>
      <c r="S51" s="207"/>
      <c r="T51" s="207"/>
      <c r="U51" s="207"/>
      <c r="V51" s="207"/>
      <c r="W51" s="207"/>
      <c r="X51" s="207"/>
      <c r="Y51" s="207"/>
      <c r="Z51" s="207"/>
      <c r="AA51" s="207"/>
      <c r="AB51" s="207"/>
      <c r="AC51" s="207"/>
      <c r="AD51" s="207"/>
      <c r="AE51" s="207"/>
      <c r="AF51" s="207"/>
      <c r="AG51" s="207"/>
      <c r="AH51" s="235"/>
    </row>
    <row r="52" spans="1:34" x14ac:dyDescent="0.2">
      <c r="A52" s="224"/>
      <c r="B52" s="207"/>
      <c r="C52" s="207"/>
      <c r="D52" s="207"/>
      <c r="E52" s="207"/>
      <c r="F52" s="207"/>
      <c r="G52" s="207"/>
      <c r="H52" s="207"/>
      <c r="I52" s="207"/>
      <c r="J52" s="207"/>
      <c r="K52" s="207"/>
      <c r="L52" s="207"/>
      <c r="M52" s="207"/>
      <c r="N52" s="207"/>
      <c r="O52" s="207"/>
      <c r="P52" s="207"/>
      <c r="Q52" s="207"/>
      <c r="R52" s="207"/>
      <c r="S52" s="207"/>
      <c r="T52" s="207"/>
      <c r="U52" s="207"/>
      <c r="V52" s="207"/>
      <c r="W52" s="207"/>
      <c r="X52" s="207"/>
      <c r="Y52" s="207"/>
      <c r="Z52" s="207"/>
      <c r="AA52" s="207"/>
      <c r="AB52" s="207"/>
      <c r="AC52" s="207"/>
      <c r="AD52" s="207"/>
      <c r="AE52" s="207"/>
      <c r="AF52" s="207"/>
      <c r="AG52" s="207"/>
      <c r="AH52" s="235"/>
    </row>
    <row r="53" spans="1:34" x14ac:dyDescent="0.2">
      <c r="A53" s="224"/>
      <c r="B53" s="207"/>
      <c r="C53" s="207"/>
      <c r="D53" s="207"/>
      <c r="E53" s="207"/>
      <c r="F53" s="207"/>
      <c r="G53" s="207"/>
      <c r="H53" s="207"/>
      <c r="I53" s="207"/>
      <c r="J53" s="207"/>
      <c r="K53" s="207"/>
      <c r="L53" s="207"/>
      <c r="M53" s="207"/>
      <c r="N53" s="207"/>
      <c r="O53" s="207"/>
      <c r="P53" s="207"/>
      <c r="Q53" s="207"/>
      <c r="R53" s="207"/>
      <c r="S53" s="207"/>
      <c r="T53" s="207"/>
      <c r="U53" s="207"/>
      <c r="V53" s="207"/>
      <c r="W53" s="207"/>
      <c r="X53" s="207"/>
      <c r="Y53" s="207"/>
      <c r="Z53" s="207"/>
      <c r="AA53" s="207"/>
      <c r="AB53" s="207"/>
      <c r="AC53" s="207"/>
      <c r="AD53" s="207"/>
      <c r="AE53" s="207"/>
      <c r="AF53" s="207"/>
      <c r="AG53" s="207"/>
      <c r="AH53" s="235"/>
    </row>
    <row r="54" spans="1:34" x14ac:dyDescent="0.2">
      <c r="A54" s="224"/>
      <c r="B54" s="207"/>
      <c r="C54" s="207"/>
      <c r="D54" s="207"/>
      <c r="E54" s="207"/>
      <c r="F54" s="207"/>
      <c r="G54" s="207"/>
      <c r="H54" s="207"/>
      <c r="I54" s="207"/>
      <c r="J54" s="207"/>
      <c r="K54" s="207"/>
      <c r="L54" s="207"/>
      <c r="M54" s="207"/>
      <c r="N54" s="207"/>
      <c r="O54" s="207"/>
      <c r="P54" s="207"/>
      <c r="Q54" s="207"/>
      <c r="R54" s="207"/>
      <c r="S54" s="207"/>
      <c r="T54" s="207"/>
      <c r="U54" s="207"/>
      <c r="V54" s="207"/>
      <c r="W54" s="207"/>
      <c r="X54" s="207"/>
      <c r="Y54" s="207"/>
      <c r="Z54" s="207"/>
      <c r="AA54" s="207"/>
      <c r="AB54" s="207"/>
      <c r="AC54" s="207"/>
      <c r="AD54" s="207"/>
      <c r="AE54" s="207"/>
      <c r="AF54" s="207"/>
      <c r="AG54" s="207"/>
      <c r="AH54" s="235"/>
    </row>
    <row r="55" spans="1:34" x14ac:dyDescent="0.2">
      <c r="A55" s="224"/>
      <c r="B55" s="207"/>
      <c r="C55" s="207"/>
      <c r="D55" s="207"/>
      <c r="E55" s="207"/>
      <c r="F55" s="207"/>
      <c r="G55" s="207"/>
      <c r="H55" s="207"/>
      <c r="I55" s="207"/>
      <c r="J55" s="207"/>
      <c r="K55" s="207"/>
      <c r="L55" s="207"/>
      <c r="M55" s="207"/>
      <c r="N55" s="207"/>
      <c r="O55" s="207"/>
      <c r="P55" s="207"/>
      <c r="Q55" s="207"/>
      <c r="R55" s="207"/>
      <c r="S55" s="207"/>
      <c r="T55" s="207"/>
      <c r="U55" s="207"/>
      <c r="V55" s="207"/>
      <c r="W55" s="207"/>
      <c r="X55" s="207"/>
      <c r="Y55" s="207"/>
      <c r="Z55" s="207"/>
      <c r="AA55" s="207"/>
      <c r="AB55" s="207"/>
      <c r="AC55" s="207"/>
      <c r="AD55" s="207"/>
      <c r="AE55" s="207"/>
      <c r="AF55" s="207"/>
      <c r="AG55" s="207"/>
      <c r="AH55" s="235"/>
    </row>
    <row r="56" spans="1:34" x14ac:dyDescent="0.2">
      <c r="A56" s="224"/>
      <c r="B56" s="207"/>
      <c r="C56" s="207"/>
      <c r="D56" s="207"/>
      <c r="E56" s="207"/>
      <c r="F56" s="207"/>
      <c r="G56" s="207"/>
      <c r="H56" s="207"/>
      <c r="I56" s="207"/>
      <c r="J56" s="207"/>
      <c r="K56" s="207"/>
      <c r="L56" s="207"/>
      <c r="M56" s="207"/>
      <c r="N56" s="207"/>
      <c r="O56" s="207"/>
      <c r="P56" s="207"/>
      <c r="Q56" s="207"/>
      <c r="R56" s="207"/>
      <c r="S56" s="207"/>
      <c r="T56" s="207"/>
      <c r="U56" s="207"/>
      <c r="V56" s="207"/>
      <c r="W56" s="207"/>
      <c r="X56" s="207"/>
      <c r="Y56" s="207"/>
      <c r="Z56" s="207"/>
      <c r="AA56" s="207"/>
      <c r="AB56" s="207"/>
      <c r="AC56" s="207"/>
      <c r="AD56" s="207"/>
      <c r="AE56" s="207"/>
      <c r="AF56" s="207"/>
      <c r="AG56" s="207"/>
      <c r="AH56" s="235"/>
    </row>
    <row r="57" spans="1:34" ht="13.5" thickBot="1" x14ac:dyDescent="0.25">
      <c r="A57" s="232"/>
      <c r="B57" s="233"/>
      <c r="C57" s="233"/>
      <c r="D57" s="233"/>
      <c r="E57" s="233"/>
      <c r="F57" s="233"/>
      <c r="G57" s="233"/>
      <c r="H57" s="233"/>
      <c r="I57" s="233"/>
      <c r="J57" s="233"/>
      <c r="K57" s="233"/>
      <c r="L57" s="233"/>
      <c r="M57" s="233"/>
      <c r="N57" s="233"/>
      <c r="O57" s="233"/>
      <c r="P57" s="233"/>
      <c r="Q57" s="233"/>
      <c r="R57" s="233"/>
      <c r="S57" s="233"/>
      <c r="T57" s="233"/>
      <c r="U57" s="233"/>
      <c r="V57" s="233"/>
      <c r="W57" s="233"/>
      <c r="X57" s="233"/>
      <c r="Y57" s="233"/>
      <c r="Z57" s="233"/>
      <c r="AA57" s="233"/>
      <c r="AB57" s="233"/>
      <c r="AC57" s="233"/>
      <c r="AD57" s="233"/>
      <c r="AE57" s="233"/>
      <c r="AF57" s="233"/>
      <c r="AG57" s="233"/>
      <c r="AH57" s="239"/>
    </row>
  </sheetData>
  <sheetProtection formatCells="0" sort="0"/>
  <sortState ref="A12:AH41">
    <sortCondition ref="A12"/>
  </sortState>
  <mergeCells count="8">
    <mergeCell ref="D49:Z49"/>
    <mergeCell ref="X5:AC5"/>
    <mergeCell ref="A8:A10"/>
    <mergeCell ref="B8:B10"/>
    <mergeCell ref="A44:B44"/>
    <mergeCell ref="H44:P44"/>
    <mergeCell ref="A47:AH47"/>
    <mergeCell ref="C8:C10"/>
  </mergeCells>
  <printOptions horizontalCentered="1" verticalCentered="1"/>
  <pageMargins left="0.31496062992125984" right="0.27559055118110237" top="0.23622047244094491" bottom="0.19685039370078741" header="0" footer="0"/>
  <pageSetup paperSize="9" scale="80" orientation="landscape" horizontalDpi="4294967292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12289" r:id="rId4" name="Bouton">
          <controlPr defaultSize="0" print="0" autoLine="0" r:id="rId5">
            <anchor moveWithCells="1">
              <from>
                <xdr:col>21</xdr:col>
                <xdr:colOff>180975</xdr:colOff>
                <xdr:row>0</xdr:row>
                <xdr:rowOff>180975</xdr:rowOff>
              </from>
              <to>
                <xdr:col>32</xdr:col>
                <xdr:colOff>152400</xdr:colOff>
                <xdr:row>0</xdr:row>
                <xdr:rowOff>523875</xdr:rowOff>
              </to>
            </anchor>
          </controlPr>
        </control>
      </mc:Choice>
      <mc:Fallback>
        <control shapeId="12289" r:id="rId4" name="Bouton"/>
      </mc:Fallback>
    </mc:AlternateContent>
  </controls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0">
    <pageSetUpPr fitToPage="1"/>
  </sheetPr>
  <dimension ref="A1:AP57"/>
  <sheetViews>
    <sheetView tabSelected="1" zoomScaleNormal="100" workbookViewId="0">
      <pane xSplit="2" ySplit="10" topLeftCell="C11" activePane="bottomRight" state="frozen"/>
      <selection activeCell="A2" sqref="A2"/>
      <selection pane="topRight" activeCell="C2" sqref="C2"/>
      <selection pane="bottomLeft" activeCell="A11" sqref="A11"/>
      <selection pane="bottomRight" activeCell="R12" sqref="A12:AH56"/>
    </sheetView>
  </sheetViews>
  <sheetFormatPr baseColWidth="10" defaultRowHeight="12.75" x14ac:dyDescent="0.2"/>
  <cols>
    <col min="1" max="1" width="22.85546875" style="90" customWidth="1"/>
    <col min="2" max="2" width="7.28515625" style="90" customWidth="1"/>
    <col min="3" max="3" width="9.28515625" style="90" customWidth="1"/>
    <col min="4" max="34" width="4.28515625" style="90" customWidth="1"/>
    <col min="35" max="35" width="1.7109375" style="90" customWidth="1"/>
    <col min="36" max="38" width="3.140625" style="90" customWidth="1"/>
    <col min="39" max="39" width="3.5703125" style="90" customWidth="1"/>
    <col min="40" max="40" width="3.140625" style="90" customWidth="1"/>
    <col min="41" max="41" width="11.42578125" style="90"/>
    <col min="42" max="42" width="7.140625" style="90" customWidth="1"/>
    <col min="43" max="257" width="11.42578125" style="90"/>
    <col min="258" max="258" width="22.85546875" style="90" customWidth="1"/>
    <col min="259" max="259" width="7.28515625" style="90" customWidth="1"/>
    <col min="260" max="290" width="4.28515625" style="90" customWidth="1"/>
    <col min="291" max="291" width="1.7109375" style="90" customWidth="1"/>
    <col min="292" max="294" width="3.140625" style="90" customWidth="1"/>
    <col min="295" max="295" width="3.5703125" style="90" customWidth="1"/>
    <col min="296" max="296" width="3.140625" style="90" customWidth="1"/>
    <col min="297" max="297" width="11.42578125" style="90"/>
    <col min="298" max="298" width="7.140625" style="90" customWidth="1"/>
    <col min="299" max="513" width="11.42578125" style="90"/>
    <col min="514" max="514" width="22.85546875" style="90" customWidth="1"/>
    <col min="515" max="515" width="7.28515625" style="90" customWidth="1"/>
    <col min="516" max="546" width="4.28515625" style="90" customWidth="1"/>
    <col min="547" max="547" width="1.7109375" style="90" customWidth="1"/>
    <col min="548" max="550" width="3.140625" style="90" customWidth="1"/>
    <col min="551" max="551" width="3.5703125" style="90" customWidth="1"/>
    <col min="552" max="552" width="3.140625" style="90" customWidth="1"/>
    <col min="553" max="553" width="11.42578125" style="90"/>
    <col min="554" max="554" width="7.140625" style="90" customWidth="1"/>
    <col min="555" max="769" width="11.42578125" style="90"/>
    <col min="770" max="770" width="22.85546875" style="90" customWidth="1"/>
    <col min="771" max="771" width="7.28515625" style="90" customWidth="1"/>
    <col min="772" max="802" width="4.28515625" style="90" customWidth="1"/>
    <col min="803" max="803" width="1.7109375" style="90" customWidth="1"/>
    <col min="804" max="806" width="3.140625" style="90" customWidth="1"/>
    <col min="807" max="807" width="3.5703125" style="90" customWidth="1"/>
    <col min="808" max="808" width="3.140625" style="90" customWidth="1"/>
    <col min="809" max="809" width="11.42578125" style="90"/>
    <col min="810" max="810" width="7.140625" style="90" customWidth="1"/>
    <col min="811" max="1025" width="11.42578125" style="90"/>
    <col min="1026" max="1026" width="22.85546875" style="90" customWidth="1"/>
    <col min="1027" max="1027" width="7.28515625" style="90" customWidth="1"/>
    <col min="1028" max="1058" width="4.28515625" style="90" customWidth="1"/>
    <col min="1059" max="1059" width="1.7109375" style="90" customWidth="1"/>
    <col min="1060" max="1062" width="3.140625" style="90" customWidth="1"/>
    <col min="1063" max="1063" width="3.5703125" style="90" customWidth="1"/>
    <col min="1064" max="1064" width="3.140625" style="90" customWidth="1"/>
    <col min="1065" max="1065" width="11.42578125" style="90"/>
    <col min="1066" max="1066" width="7.140625" style="90" customWidth="1"/>
    <col min="1067" max="1281" width="11.42578125" style="90"/>
    <col min="1282" max="1282" width="22.85546875" style="90" customWidth="1"/>
    <col min="1283" max="1283" width="7.28515625" style="90" customWidth="1"/>
    <col min="1284" max="1314" width="4.28515625" style="90" customWidth="1"/>
    <col min="1315" max="1315" width="1.7109375" style="90" customWidth="1"/>
    <col min="1316" max="1318" width="3.140625" style="90" customWidth="1"/>
    <col min="1319" max="1319" width="3.5703125" style="90" customWidth="1"/>
    <col min="1320" max="1320" width="3.140625" style="90" customWidth="1"/>
    <col min="1321" max="1321" width="11.42578125" style="90"/>
    <col min="1322" max="1322" width="7.140625" style="90" customWidth="1"/>
    <col min="1323" max="1537" width="11.42578125" style="90"/>
    <col min="1538" max="1538" width="22.85546875" style="90" customWidth="1"/>
    <col min="1539" max="1539" width="7.28515625" style="90" customWidth="1"/>
    <col min="1540" max="1570" width="4.28515625" style="90" customWidth="1"/>
    <col min="1571" max="1571" width="1.7109375" style="90" customWidth="1"/>
    <col min="1572" max="1574" width="3.140625" style="90" customWidth="1"/>
    <col min="1575" max="1575" width="3.5703125" style="90" customWidth="1"/>
    <col min="1576" max="1576" width="3.140625" style="90" customWidth="1"/>
    <col min="1577" max="1577" width="11.42578125" style="90"/>
    <col min="1578" max="1578" width="7.140625" style="90" customWidth="1"/>
    <col min="1579" max="1793" width="11.42578125" style="90"/>
    <col min="1794" max="1794" width="22.85546875" style="90" customWidth="1"/>
    <col min="1795" max="1795" width="7.28515625" style="90" customWidth="1"/>
    <col min="1796" max="1826" width="4.28515625" style="90" customWidth="1"/>
    <col min="1827" max="1827" width="1.7109375" style="90" customWidth="1"/>
    <col min="1828" max="1830" width="3.140625" style="90" customWidth="1"/>
    <col min="1831" max="1831" width="3.5703125" style="90" customWidth="1"/>
    <col min="1832" max="1832" width="3.140625" style="90" customWidth="1"/>
    <col min="1833" max="1833" width="11.42578125" style="90"/>
    <col min="1834" max="1834" width="7.140625" style="90" customWidth="1"/>
    <col min="1835" max="2049" width="11.42578125" style="90"/>
    <col min="2050" max="2050" width="22.85546875" style="90" customWidth="1"/>
    <col min="2051" max="2051" width="7.28515625" style="90" customWidth="1"/>
    <col min="2052" max="2082" width="4.28515625" style="90" customWidth="1"/>
    <col min="2083" max="2083" width="1.7109375" style="90" customWidth="1"/>
    <col min="2084" max="2086" width="3.140625" style="90" customWidth="1"/>
    <col min="2087" max="2087" width="3.5703125" style="90" customWidth="1"/>
    <col min="2088" max="2088" width="3.140625" style="90" customWidth="1"/>
    <col min="2089" max="2089" width="11.42578125" style="90"/>
    <col min="2090" max="2090" width="7.140625" style="90" customWidth="1"/>
    <col min="2091" max="2305" width="11.42578125" style="90"/>
    <col min="2306" max="2306" width="22.85546875" style="90" customWidth="1"/>
    <col min="2307" max="2307" width="7.28515625" style="90" customWidth="1"/>
    <col min="2308" max="2338" width="4.28515625" style="90" customWidth="1"/>
    <col min="2339" max="2339" width="1.7109375" style="90" customWidth="1"/>
    <col min="2340" max="2342" width="3.140625" style="90" customWidth="1"/>
    <col min="2343" max="2343" width="3.5703125" style="90" customWidth="1"/>
    <col min="2344" max="2344" width="3.140625" style="90" customWidth="1"/>
    <col min="2345" max="2345" width="11.42578125" style="90"/>
    <col min="2346" max="2346" width="7.140625" style="90" customWidth="1"/>
    <col min="2347" max="2561" width="11.42578125" style="90"/>
    <col min="2562" max="2562" width="22.85546875" style="90" customWidth="1"/>
    <col min="2563" max="2563" width="7.28515625" style="90" customWidth="1"/>
    <col min="2564" max="2594" width="4.28515625" style="90" customWidth="1"/>
    <col min="2595" max="2595" width="1.7109375" style="90" customWidth="1"/>
    <col min="2596" max="2598" width="3.140625" style="90" customWidth="1"/>
    <col min="2599" max="2599" width="3.5703125" style="90" customWidth="1"/>
    <col min="2600" max="2600" width="3.140625" style="90" customWidth="1"/>
    <col min="2601" max="2601" width="11.42578125" style="90"/>
    <col min="2602" max="2602" width="7.140625" style="90" customWidth="1"/>
    <col min="2603" max="2817" width="11.42578125" style="90"/>
    <col min="2818" max="2818" width="22.85546875" style="90" customWidth="1"/>
    <col min="2819" max="2819" width="7.28515625" style="90" customWidth="1"/>
    <col min="2820" max="2850" width="4.28515625" style="90" customWidth="1"/>
    <col min="2851" max="2851" width="1.7109375" style="90" customWidth="1"/>
    <col min="2852" max="2854" width="3.140625" style="90" customWidth="1"/>
    <col min="2855" max="2855" width="3.5703125" style="90" customWidth="1"/>
    <col min="2856" max="2856" width="3.140625" style="90" customWidth="1"/>
    <col min="2857" max="2857" width="11.42578125" style="90"/>
    <col min="2858" max="2858" width="7.140625" style="90" customWidth="1"/>
    <col min="2859" max="3073" width="11.42578125" style="90"/>
    <col min="3074" max="3074" width="22.85546875" style="90" customWidth="1"/>
    <col min="3075" max="3075" width="7.28515625" style="90" customWidth="1"/>
    <col min="3076" max="3106" width="4.28515625" style="90" customWidth="1"/>
    <col min="3107" max="3107" width="1.7109375" style="90" customWidth="1"/>
    <col min="3108" max="3110" width="3.140625" style="90" customWidth="1"/>
    <col min="3111" max="3111" width="3.5703125" style="90" customWidth="1"/>
    <col min="3112" max="3112" width="3.140625" style="90" customWidth="1"/>
    <col min="3113" max="3113" width="11.42578125" style="90"/>
    <col min="3114" max="3114" width="7.140625" style="90" customWidth="1"/>
    <col min="3115" max="3329" width="11.42578125" style="90"/>
    <col min="3330" max="3330" width="22.85546875" style="90" customWidth="1"/>
    <col min="3331" max="3331" width="7.28515625" style="90" customWidth="1"/>
    <col min="3332" max="3362" width="4.28515625" style="90" customWidth="1"/>
    <col min="3363" max="3363" width="1.7109375" style="90" customWidth="1"/>
    <col min="3364" max="3366" width="3.140625" style="90" customWidth="1"/>
    <col min="3367" max="3367" width="3.5703125" style="90" customWidth="1"/>
    <col min="3368" max="3368" width="3.140625" style="90" customWidth="1"/>
    <col min="3369" max="3369" width="11.42578125" style="90"/>
    <col min="3370" max="3370" width="7.140625" style="90" customWidth="1"/>
    <col min="3371" max="3585" width="11.42578125" style="90"/>
    <col min="3586" max="3586" width="22.85546875" style="90" customWidth="1"/>
    <col min="3587" max="3587" width="7.28515625" style="90" customWidth="1"/>
    <col min="3588" max="3618" width="4.28515625" style="90" customWidth="1"/>
    <col min="3619" max="3619" width="1.7109375" style="90" customWidth="1"/>
    <col min="3620" max="3622" width="3.140625" style="90" customWidth="1"/>
    <col min="3623" max="3623" width="3.5703125" style="90" customWidth="1"/>
    <col min="3624" max="3624" width="3.140625" style="90" customWidth="1"/>
    <col min="3625" max="3625" width="11.42578125" style="90"/>
    <col min="3626" max="3626" width="7.140625" style="90" customWidth="1"/>
    <col min="3627" max="3841" width="11.42578125" style="90"/>
    <col min="3842" max="3842" width="22.85546875" style="90" customWidth="1"/>
    <col min="3843" max="3843" width="7.28515625" style="90" customWidth="1"/>
    <col min="3844" max="3874" width="4.28515625" style="90" customWidth="1"/>
    <col min="3875" max="3875" width="1.7109375" style="90" customWidth="1"/>
    <col min="3876" max="3878" width="3.140625" style="90" customWidth="1"/>
    <col min="3879" max="3879" width="3.5703125" style="90" customWidth="1"/>
    <col min="3880" max="3880" width="3.140625" style="90" customWidth="1"/>
    <col min="3881" max="3881" width="11.42578125" style="90"/>
    <col min="3882" max="3882" width="7.140625" style="90" customWidth="1"/>
    <col min="3883" max="4097" width="11.42578125" style="90"/>
    <col min="4098" max="4098" width="22.85546875" style="90" customWidth="1"/>
    <col min="4099" max="4099" width="7.28515625" style="90" customWidth="1"/>
    <col min="4100" max="4130" width="4.28515625" style="90" customWidth="1"/>
    <col min="4131" max="4131" width="1.7109375" style="90" customWidth="1"/>
    <col min="4132" max="4134" width="3.140625" style="90" customWidth="1"/>
    <col min="4135" max="4135" width="3.5703125" style="90" customWidth="1"/>
    <col min="4136" max="4136" width="3.140625" style="90" customWidth="1"/>
    <col min="4137" max="4137" width="11.42578125" style="90"/>
    <col min="4138" max="4138" width="7.140625" style="90" customWidth="1"/>
    <col min="4139" max="4353" width="11.42578125" style="90"/>
    <col min="4354" max="4354" width="22.85546875" style="90" customWidth="1"/>
    <col min="4355" max="4355" width="7.28515625" style="90" customWidth="1"/>
    <col min="4356" max="4386" width="4.28515625" style="90" customWidth="1"/>
    <col min="4387" max="4387" width="1.7109375" style="90" customWidth="1"/>
    <col min="4388" max="4390" width="3.140625" style="90" customWidth="1"/>
    <col min="4391" max="4391" width="3.5703125" style="90" customWidth="1"/>
    <col min="4392" max="4392" width="3.140625" style="90" customWidth="1"/>
    <col min="4393" max="4393" width="11.42578125" style="90"/>
    <col min="4394" max="4394" width="7.140625" style="90" customWidth="1"/>
    <col min="4395" max="4609" width="11.42578125" style="90"/>
    <col min="4610" max="4610" width="22.85546875" style="90" customWidth="1"/>
    <col min="4611" max="4611" width="7.28515625" style="90" customWidth="1"/>
    <col min="4612" max="4642" width="4.28515625" style="90" customWidth="1"/>
    <col min="4643" max="4643" width="1.7109375" style="90" customWidth="1"/>
    <col min="4644" max="4646" width="3.140625" style="90" customWidth="1"/>
    <col min="4647" max="4647" width="3.5703125" style="90" customWidth="1"/>
    <col min="4648" max="4648" width="3.140625" style="90" customWidth="1"/>
    <col min="4649" max="4649" width="11.42578125" style="90"/>
    <col min="4650" max="4650" width="7.140625" style="90" customWidth="1"/>
    <col min="4651" max="4865" width="11.42578125" style="90"/>
    <col min="4866" max="4866" width="22.85546875" style="90" customWidth="1"/>
    <col min="4867" max="4867" width="7.28515625" style="90" customWidth="1"/>
    <col min="4868" max="4898" width="4.28515625" style="90" customWidth="1"/>
    <col min="4899" max="4899" width="1.7109375" style="90" customWidth="1"/>
    <col min="4900" max="4902" width="3.140625" style="90" customWidth="1"/>
    <col min="4903" max="4903" width="3.5703125" style="90" customWidth="1"/>
    <col min="4904" max="4904" width="3.140625" style="90" customWidth="1"/>
    <col min="4905" max="4905" width="11.42578125" style="90"/>
    <col min="4906" max="4906" width="7.140625" style="90" customWidth="1"/>
    <col min="4907" max="5121" width="11.42578125" style="90"/>
    <col min="5122" max="5122" width="22.85546875" style="90" customWidth="1"/>
    <col min="5123" max="5123" width="7.28515625" style="90" customWidth="1"/>
    <col min="5124" max="5154" width="4.28515625" style="90" customWidth="1"/>
    <col min="5155" max="5155" width="1.7109375" style="90" customWidth="1"/>
    <col min="5156" max="5158" width="3.140625" style="90" customWidth="1"/>
    <col min="5159" max="5159" width="3.5703125" style="90" customWidth="1"/>
    <col min="5160" max="5160" width="3.140625" style="90" customWidth="1"/>
    <col min="5161" max="5161" width="11.42578125" style="90"/>
    <col min="5162" max="5162" width="7.140625" style="90" customWidth="1"/>
    <col min="5163" max="5377" width="11.42578125" style="90"/>
    <col min="5378" max="5378" width="22.85546875" style="90" customWidth="1"/>
    <col min="5379" max="5379" width="7.28515625" style="90" customWidth="1"/>
    <col min="5380" max="5410" width="4.28515625" style="90" customWidth="1"/>
    <col min="5411" max="5411" width="1.7109375" style="90" customWidth="1"/>
    <col min="5412" max="5414" width="3.140625" style="90" customWidth="1"/>
    <col min="5415" max="5415" width="3.5703125" style="90" customWidth="1"/>
    <col min="5416" max="5416" width="3.140625" style="90" customWidth="1"/>
    <col min="5417" max="5417" width="11.42578125" style="90"/>
    <col min="5418" max="5418" width="7.140625" style="90" customWidth="1"/>
    <col min="5419" max="5633" width="11.42578125" style="90"/>
    <col min="5634" max="5634" width="22.85546875" style="90" customWidth="1"/>
    <col min="5635" max="5635" width="7.28515625" style="90" customWidth="1"/>
    <col min="5636" max="5666" width="4.28515625" style="90" customWidth="1"/>
    <col min="5667" max="5667" width="1.7109375" style="90" customWidth="1"/>
    <col min="5668" max="5670" width="3.140625" style="90" customWidth="1"/>
    <col min="5671" max="5671" width="3.5703125" style="90" customWidth="1"/>
    <col min="5672" max="5672" width="3.140625" style="90" customWidth="1"/>
    <col min="5673" max="5673" width="11.42578125" style="90"/>
    <col min="5674" max="5674" width="7.140625" style="90" customWidth="1"/>
    <col min="5675" max="5889" width="11.42578125" style="90"/>
    <col min="5890" max="5890" width="22.85546875" style="90" customWidth="1"/>
    <col min="5891" max="5891" width="7.28515625" style="90" customWidth="1"/>
    <col min="5892" max="5922" width="4.28515625" style="90" customWidth="1"/>
    <col min="5923" max="5923" width="1.7109375" style="90" customWidth="1"/>
    <col min="5924" max="5926" width="3.140625" style="90" customWidth="1"/>
    <col min="5927" max="5927" width="3.5703125" style="90" customWidth="1"/>
    <col min="5928" max="5928" width="3.140625" style="90" customWidth="1"/>
    <col min="5929" max="5929" width="11.42578125" style="90"/>
    <col min="5930" max="5930" width="7.140625" style="90" customWidth="1"/>
    <col min="5931" max="6145" width="11.42578125" style="90"/>
    <col min="6146" max="6146" width="22.85546875" style="90" customWidth="1"/>
    <col min="6147" max="6147" width="7.28515625" style="90" customWidth="1"/>
    <col min="6148" max="6178" width="4.28515625" style="90" customWidth="1"/>
    <col min="6179" max="6179" width="1.7109375" style="90" customWidth="1"/>
    <col min="6180" max="6182" width="3.140625" style="90" customWidth="1"/>
    <col min="6183" max="6183" width="3.5703125" style="90" customWidth="1"/>
    <col min="6184" max="6184" width="3.140625" style="90" customWidth="1"/>
    <col min="6185" max="6185" width="11.42578125" style="90"/>
    <col min="6186" max="6186" width="7.140625" style="90" customWidth="1"/>
    <col min="6187" max="6401" width="11.42578125" style="90"/>
    <col min="6402" max="6402" width="22.85546875" style="90" customWidth="1"/>
    <col min="6403" max="6403" width="7.28515625" style="90" customWidth="1"/>
    <col min="6404" max="6434" width="4.28515625" style="90" customWidth="1"/>
    <col min="6435" max="6435" width="1.7109375" style="90" customWidth="1"/>
    <col min="6436" max="6438" width="3.140625" style="90" customWidth="1"/>
    <col min="6439" max="6439" width="3.5703125" style="90" customWidth="1"/>
    <col min="6440" max="6440" width="3.140625" style="90" customWidth="1"/>
    <col min="6441" max="6441" width="11.42578125" style="90"/>
    <col min="6442" max="6442" width="7.140625" style="90" customWidth="1"/>
    <col min="6443" max="6657" width="11.42578125" style="90"/>
    <col min="6658" max="6658" width="22.85546875" style="90" customWidth="1"/>
    <col min="6659" max="6659" width="7.28515625" style="90" customWidth="1"/>
    <col min="6660" max="6690" width="4.28515625" style="90" customWidth="1"/>
    <col min="6691" max="6691" width="1.7109375" style="90" customWidth="1"/>
    <col min="6692" max="6694" width="3.140625" style="90" customWidth="1"/>
    <col min="6695" max="6695" width="3.5703125" style="90" customWidth="1"/>
    <col min="6696" max="6696" width="3.140625" style="90" customWidth="1"/>
    <col min="6697" max="6697" width="11.42578125" style="90"/>
    <col min="6698" max="6698" width="7.140625" style="90" customWidth="1"/>
    <col min="6699" max="6913" width="11.42578125" style="90"/>
    <col min="6914" max="6914" width="22.85546875" style="90" customWidth="1"/>
    <col min="6915" max="6915" width="7.28515625" style="90" customWidth="1"/>
    <col min="6916" max="6946" width="4.28515625" style="90" customWidth="1"/>
    <col min="6947" max="6947" width="1.7109375" style="90" customWidth="1"/>
    <col min="6948" max="6950" width="3.140625" style="90" customWidth="1"/>
    <col min="6951" max="6951" width="3.5703125" style="90" customWidth="1"/>
    <col min="6952" max="6952" width="3.140625" style="90" customWidth="1"/>
    <col min="6953" max="6953" width="11.42578125" style="90"/>
    <col min="6954" max="6954" width="7.140625" style="90" customWidth="1"/>
    <col min="6955" max="7169" width="11.42578125" style="90"/>
    <col min="7170" max="7170" width="22.85546875" style="90" customWidth="1"/>
    <col min="7171" max="7171" width="7.28515625" style="90" customWidth="1"/>
    <col min="7172" max="7202" width="4.28515625" style="90" customWidth="1"/>
    <col min="7203" max="7203" width="1.7109375" style="90" customWidth="1"/>
    <col min="7204" max="7206" width="3.140625" style="90" customWidth="1"/>
    <col min="7207" max="7207" width="3.5703125" style="90" customWidth="1"/>
    <col min="7208" max="7208" width="3.140625" style="90" customWidth="1"/>
    <col min="7209" max="7209" width="11.42578125" style="90"/>
    <col min="7210" max="7210" width="7.140625" style="90" customWidth="1"/>
    <col min="7211" max="7425" width="11.42578125" style="90"/>
    <col min="7426" max="7426" width="22.85546875" style="90" customWidth="1"/>
    <col min="7427" max="7427" width="7.28515625" style="90" customWidth="1"/>
    <col min="7428" max="7458" width="4.28515625" style="90" customWidth="1"/>
    <col min="7459" max="7459" width="1.7109375" style="90" customWidth="1"/>
    <col min="7460" max="7462" width="3.140625" style="90" customWidth="1"/>
    <col min="7463" max="7463" width="3.5703125" style="90" customWidth="1"/>
    <col min="7464" max="7464" width="3.140625" style="90" customWidth="1"/>
    <col min="7465" max="7465" width="11.42578125" style="90"/>
    <col min="7466" max="7466" width="7.140625" style="90" customWidth="1"/>
    <col min="7467" max="7681" width="11.42578125" style="90"/>
    <col min="7682" max="7682" width="22.85546875" style="90" customWidth="1"/>
    <col min="7683" max="7683" width="7.28515625" style="90" customWidth="1"/>
    <col min="7684" max="7714" width="4.28515625" style="90" customWidth="1"/>
    <col min="7715" max="7715" width="1.7109375" style="90" customWidth="1"/>
    <col min="7716" max="7718" width="3.140625" style="90" customWidth="1"/>
    <col min="7719" max="7719" width="3.5703125" style="90" customWidth="1"/>
    <col min="7720" max="7720" width="3.140625" style="90" customWidth="1"/>
    <col min="7721" max="7721" width="11.42578125" style="90"/>
    <col min="7722" max="7722" width="7.140625" style="90" customWidth="1"/>
    <col min="7723" max="7937" width="11.42578125" style="90"/>
    <col min="7938" max="7938" width="22.85546875" style="90" customWidth="1"/>
    <col min="7939" max="7939" width="7.28515625" style="90" customWidth="1"/>
    <col min="7940" max="7970" width="4.28515625" style="90" customWidth="1"/>
    <col min="7971" max="7971" width="1.7109375" style="90" customWidth="1"/>
    <col min="7972" max="7974" width="3.140625" style="90" customWidth="1"/>
    <col min="7975" max="7975" width="3.5703125" style="90" customWidth="1"/>
    <col min="7976" max="7976" width="3.140625" style="90" customWidth="1"/>
    <col min="7977" max="7977" width="11.42578125" style="90"/>
    <col min="7978" max="7978" width="7.140625" style="90" customWidth="1"/>
    <col min="7979" max="8193" width="11.42578125" style="90"/>
    <col min="8194" max="8194" width="22.85546875" style="90" customWidth="1"/>
    <col min="8195" max="8195" width="7.28515625" style="90" customWidth="1"/>
    <col min="8196" max="8226" width="4.28515625" style="90" customWidth="1"/>
    <col min="8227" max="8227" width="1.7109375" style="90" customWidth="1"/>
    <col min="8228" max="8230" width="3.140625" style="90" customWidth="1"/>
    <col min="8231" max="8231" width="3.5703125" style="90" customWidth="1"/>
    <col min="8232" max="8232" width="3.140625" style="90" customWidth="1"/>
    <col min="8233" max="8233" width="11.42578125" style="90"/>
    <col min="8234" max="8234" width="7.140625" style="90" customWidth="1"/>
    <col min="8235" max="8449" width="11.42578125" style="90"/>
    <col min="8450" max="8450" width="22.85546875" style="90" customWidth="1"/>
    <col min="8451" max="8451" width="7.28515625" style="90" customWidth="1"/>
    <col min="8452" max="8482" width="4.28515625" style="90" customWidth="1"/>
    <col min="8483" max="8483" width="1.7109375" style="90" customWidth="1"/>
    <col min="8484" max="8486" width="3.140625" style="90" customWidth="1"/>
    <col min="8487" max="8487" width="3.5703125" style="90" customWidth="1"/>
    <col min="8488" max="8488" width="3.140625" style="90" customWidth="1"/>
    <col min="8489" max="8489" width="11.42578125" style="90"/>
    <col min="8490" max="8490" width="7.140625" style="90" customWidth="1"/>
    <col min="8491" max="8705" width="11.42578125" style="90"/>
    <col min="8706" max="8706" width="22.85546875" style="90" customWidth="1"/>
    <col min="8707" max="8707" width="7.28515625" style="90" customWidth="1"/>
    <col min="8708" max="8738" width="4.28515625" style="90" customWidth="1"/>
    <col min="8739" max="8739" width="1.7109375" style="90" customWidth="1"/>
    <col min="8740" max="8742" width="3.140625" style="90" customWidth="1"/>
    <col min="8743" max="8743" width="3.5703125" style="90" customWidth="1"/>
    <col min="8744" max="8744" width="3.140625" style="90" customWidth="1"/>
    <col min="8745" max="8745" width="11.42578125" style="90"/>
    <col min="8746" max="8746" width="7.140625" style="90" customWidth="1"/>
    <col min="8747" max="8961" width="11.42578125" style="90"/>
    <col min="8962" max="8962" width="22.85546875" style="90" customWidth="1"/>
    <col min="8963" max="8963" width="7.28515625" style="90" customWidth="1"/>
    <col min="8964" max="8994" width="4.28515625" style="90" customWidth="1"/>
    <col min="8995" max="8995" width="1.7109375" style="90" customWidth="1"/>
    <col min="8996" max="8998" width="3.140625" style="90" customWidth="1"/>
    <col min="8999" max="8999" width="3.5703125" style="90" customWidth="1"/>
    <col min="9000" max="9000" width="3.140625" style="90" customWidth="1"/>
    <col min="9001" max="9001" width="11.42578125" style="90"/>
    <col min="9002" max="9002" width="7.140625" style="90" customWidth="1"/>
    <col min="9003" max="9217" width="11.42578125" style="90"/>
    <col min="9218" max="9218" width="22.85546875" style="90" customWidth="1"/>
    <col min="9219" max="9219" width="7.28515625" style="90" customWidth="1"/>
    <col min="9220" max="9250" width="4.28515625" style="90" customWidth="1"/>
    <col min="9251" max="9251" width="1.7109375" style="90" customWidth="1"/>
    <col min="9252" max="9254" width="3.140625" style="90" customWidth="1"/>
    <col min="9255" max="9255" width="3.5703125" style="90" customWidth="1"/>
    <col min="9256" max="9256" width="3.140625" style="90" customWidth="1"/>
    <col min="9257" max="9257" width="11.42578125" style="90"/>
    <col min="9258" max="9258" width="7.140625" style="90" customWidth="1"/>
    <col min="9259" max="9473" width="11.42578125" style="90"/>
    <col min="9474" max="9474" width="22.85546875" style="90" customWidth="1"/>
    <col min="9475" max="9475" width="7.28515625" style="90" customWidth="1"/>
    <col min="9476" max="9506" width="4.28515625" style="90" customWidth="1"/>
    <col min="9507" max="9507" width="1.7109375" style="90" customWidth="1"/>
    <col min="9508" max="9510" width="3.140625" style="90" customWidth="1"/>
    <col min="9511" max="9511" width="3.5703125" style="90" customWidth="1"/>
    <col min="9512" max="9512" width="3.140625" style="90" customWidth="1"/>
    <col min="9513" max="9513" width="11.42578125" style="90"/>
    <col min="9514" max="9514" width="7.140625" style="90" customWidth="1"/>
    <col min="9515" max="9729" width="11.42578125" style="90"/>
    <col min="9730" max="9730" width="22.85546875" style="90" customWidth="1"/>
    <col min="9731" max="9731" width="7.28515625" style="90" customWidth="1"/>
    <col min="9732" max="9762" width="4.28515625" style="90" customWidth="1"/>
    <col min="9763" max="9763" width="1.7109375" style="90" customWidth="1"/>
    <col min="9764" max="9766" width="3.140625" style="90" customWidth="1"/>
    <col min="9767" max="9767" width="3.5703125" style="90" customWidth="1"/>
    <col min="9768" max="9768" width="3.140625" style="90" customWidth="1"/>
    <col min="9769" max="9769" width="11.42578125" style="90"/>
    <col min="9770" max="9770" width="7.140625" style="90" customWidth="1"/>
    <col min="9771" max="9985" width="11.42578125" style="90"/>
    <col min="9986" max="9986" width="22.85546875" style="90" customWidth="1"/>
    <col min="9987" max="9987" width="7.28515625" style="90" customWidth="1"/>
    <col min="9988" max="10018" width="4.28515625" style="90" customWidth="1"/>
    <col min="10019" max="10019" width="1.7109375" style="90" customWidth="1"/>
    <col min="10020" max="10022" width="3.140625" style="90" customWidth="1"/>
    <col min="10023" max="10023" width="3.5703125" style="90" customWidth="1"/>
    <col min="10024" max="10024" width="3.140625" style="90" customWidth="1"/>
    <col min="10025" max="10025" width="11.42578125" style="90"/>
    <col min="10026" max="10026" width="7.140625" style="90" customWidth="1"/>
    <col min="10027" max="10241" width="11.42578125" style="90"/>
    <col min="10242" max="10242" width="22.85546875" style="90" customWidth="1"/>
    <col min="10243" max="10243" width="7.28515625" style="90" customWidth="1"/>
    <col min="10244" max="10274" width="4.28515625" style="90" customWidth="1"/>
    <col min="10275" max="10275" width="1.7109375" style="90" customWidth="1"/>
    <col min="10276" max="10278" width="3.140625" style="90" customWidth="1"/>
    <col min="10279" max="10279" width="3.5703125" style="90" customWidth="1"/>
    <col min="10280" max="10280" width="3.140625" style="90" customWidth="1"/>
    <col min="10281" max="10281" width="11.42578125" style="90"/>
    <col min="10282" max="10282" width="7.140625" style="90" customWidth="1"/>
    <col min="10283" max="10497" width="11.42578125" style="90"/>
    <col min="10498" max="10498" width="22.85546875" style="90" customWidth="1"/>
    <col min="10499" max="10499" width="7.28515625" style="90" customWidth="1"/>
    <col min="10500" max="10530" width="4.28515625" style="90" customWidth="1"/>
    <col min="10531" max="10531" width="1.7109375" style="90" customWidth="1"/>
    <col min="10532" max="10534" width="3.140625" style="90" customWidth="1"/>
    <col min="10535" max="10535" width="3.5703125" style="90" customWidth="1"/>
    <col min="10536" max="10536" width="3.140625" style="90" customWidth="1"/>
    <col min="10537" max="10537" width="11.42578125" style="90"/>
    <col min="10538" max="10538" width="7.140625" style="90" customWidth="1"/>
    <col min="10539" max="10753" width="11.42578125" style="90"/>
    <col min="10754" max="10754" width="22.85546875" style="90" customWidth="1"/>
    <col min="10755" max="10755" width="7.28515625" style="90" customWidth="1"/>
    <col min="10756" max="10786" width="4.28515625" style="90" customWidth="1"/>
    <col min="10787" max="10787" width="1.7109375" style="90" customWidth="1"/>
    <col min="10788" max="10790" width="3.140625" style="90" customWidth="1"/>
    <col min="10791" max="10791" width="3.5703125" style="90" customWidth="1"/>
    <col min="10792" max="10792" width="3.140625" style="90" customWidth="1"/>
    <col min="10793" max="10793" width="11.42578125" style="90"/>
    <col min="10794" max="10794" width="7.140625" style="90" customWidth="1"/>
    <col min="10795" max="11009" width="11.42578125" style="90"/>
    <col min="11010" max="11010" width="22.85546875" style="90" customWidth="1"/>
    <col min="11011" max="11011" width="7.28515625" style="90" customWidth="1"/>
    <col min="11012" max="11042" width="4.28515625" style="90" customWidth="1"/>
    <col min="11043" max="11043" width="1.7109375" style="90" customWidth="1"/>
    <col min="11044" max="11046" width="3.140625" style="90" customWidth="1"/>
    <col min="11047" max="11047" width="3.5703125" style="90" customWidth="1"/>
    <col min="11048" max="11048" width="3.140625" style="90" customWidth="1"/>
    <col min="11049" max="11049" width="11.42578125" style="90"/>
    <col min="11050" max="11050" width="7.140625" style="90" customWidth="1"/>
    <col min="11051" max="11265" width="11.42578125" style="90"/>
    <col min="11266" max="11266" width="22.85546875" style="90" customWidth="1"/>
    <col min="11267" max="11267" width="7.28515625" style="90" customWidth="1"/>
    <col min="11268" max="11298" width="4.28515625" style="90" customWidth="1"/>
    <col min="11299" max="11299" width="1.7109375" style="90" customWidth="1"/>
    <col min="11300" max="11302" width="3.140625" style="90" customWidth="1"/>
    <col min="11303" max="11303" width="3.5703125" style="90" customWidth="1"/>
    <col min="11304" max="11304" width="3.140625" style="90" customWidth="1"/>
    <col min="11305" max="11305" width="11.42578125" style="90"/>
    <col min="11306" max="11306" width="7.140625" style="90" customWidth="1"/>
    <col min="11307" max="11521" width="11.42578125" style="90"/>
    <col min="11522" max="11522" width="22.85546875" style="90" customWidth="1"/>
    <col min="11523" max="11523" width="7.28515625" style="90" customWidth="1"/>
    <col min="11524" max="11554" width="4.28515625" style="90" customWidth="1"/>
    <col min="11555" max="11555" width="1.7109375" style="90" customWidth="1"/>
    <col min="11556" max="11558" width="3.140625" style="90" customWidth="1"/>
    <col min="11559" max="11559" width="3.5703125" style="90" customWidth="1"/>
    <col min="11560" max="11560" width="3.140625" style="90" customWidth="1"/>
    <col min="11561" max="11561" width="11.42578125" style="90"/>
    <col min="11562" max="11562" width="7.140625" style="90" customWidth="1"/>
    <col min="11563" max="11777" width="11.42578125" style="90"/>
    <col min="11778" max="11778" width="22.85546875" style="90" customWidth="1"/>
    <col min="11779" max="11779" width="7.28515625" style="90" customWidth="1"/>
    <col min="11780" max="11810" width="4.28515625" style="90" customWidth="1"/>
    <col min="11811" max="11811" width="1.7109375" style="90" customWidth="1"/>
    <col min="11812" max="11814" width="3.140625" style="90" customWidth="1"/>
    <col min="11815" max="11815" width="3.5703125" style="90" customWidth="1"/>
    <col min="11816" max="11816" width="3.140625" style="90" customWidth="1"/>
    <col min="11817" max="11817" width="11.42578125" style="90"/>
    <col min="11818" max="11818" width="7.140625" style="90" customWidth="1"/>
    <col min="11819" max="12033" width="11.42578125" style="90"/>
    <col min="12034" max="12034" width="22.85546875" style="90" customWidth="1"/>
    <col min="12035" max="12035" width="7.28515625" style="90" customWidth="1"/>
    <col min="12036" max="12066" width="4.28515625" style="90" customWidth="1"/>
    <col min="12067" max="12067" width="1.7109375" style="90" customWidth="1"/>
    <col min="12068" max="12070" width="3.140625" style="90" customWidth="1"/>
    <col min="12071" max="12071" width="3.5703125" style="90" customWidth="1"/>
    <col min="12072" max="12072" width="3.140625" style="90" customWidth="1"/>
    <col min="12073" max="12073" width="11.42578125" style="90"/>
    <col min="12074" max="12074" width="7.140625" style="90" customWidth="1"/>
    <col min="12075" max="12289" width="11.42578125" style="90"/>
    <col min="12290" max="12290" width="22.85546875" style="90" customWidth="1"/>
    <col min="12291" max="12291" width="7.28515625" style="90" customWidth="1"/>
    <col min="12292" max="12322" width="4.28515625" style="90" customWidth="1"/>
    <col min="12323" max="12323" width="1.7109375" style="90" customWidth="1"/>
    <col min="12324" max="12326" width="3.140625" style="90" customWidth="1"/>
    <col min="12327" max="12327" width="3.5703125" style="90" customWidth="1"/>
    <col min="12328" max="12328" width="3.140625" style="90" customWidth="1"/>
    <col min="12329" max="12329" width="11.42578125" style="90"/>
    <col min="12330" max="12330" width="7.140625" style="90" customWidth="1"/>
    <col min="12331" max="12545" width="11.42578125" style="90"/>
    <col min="12546" max="12546" width="22.85546875" style="90" customWidth="1"/>
    <col min="12547" max="12547" width="7.28515625" style="90" customWidth="1"/>
    <col min="12548" max="12578" width="4.28515625" style="90" customWidth="1"/>
    <col min="12579" max="12579" width="1.7109375" style="90" customWidth="1"/>
    <col min="12580" max="12582" width="3.140625" style="90" customWidth="1"/>
    <col min="12583" max="12583" width="3.5703125" style="90" customWidth="1"/>
    <col min="12584" max="12584" width="3.140625" style="90" customWidth="1"/>
    <col min="12585" max="12585" width="11.42578125" style="90"/>
    <col min="12586" max="12586" width="7.140625" style="90" customWidth="1"/>
    <col min="12587" max="12801" width="11.42578125" style="90"/>
    <col min="12802" max="12802" width="22.85546875" style="90" customWidth="1"/>
    <col min="12803" max="12803" width="7.28515625" style="90" customWidth="1"/>
    <col min="12804" max="12834" width="4.28515625" style="90" customWidth="1"/>
    <col min="12835" max="12835" width="1.7109375" style="90" customWidth="1"/>
    <col min="12836" max="12838" width="3.140625" style="90" customWidth="1"/>
    <col min="12839" max="12839" width="3.5703125" style="90" customWidth="1"/>
    <col min="12840" max="12840" width="3.140625" style="90" customWidth="1"/>
    <col min="12841" max="12841" width="11.42578125" style="90"/>
    <col min="12842" max="12842" width="7.140625" style="90" customWidth="1"/>
    <col min="12843" max="13057" width="11.42578125" style="90"/>
    <col min="13058" max="13058" width="22.85546875" style="90" customWidth="1"/>
    <col min="13059" max="13059" width="7.28515625" style="90" customWidth="1"/>
    <col min="13060" max="13090" width="4.28515625" style="90" customWidth="1"/>
    <col min="13091" max="13091" width="1.7109375" style="90" customWidth="1"/>
    <col min="13092" max="13094" width="3.140625" style="90" customWidth="1"/>
    <col min="13095" max="13095" width="3.5703125" style="90" customWidth="1"/>
    <col min="13096" max="13096" width="3.140625" style="90" customWidth="1"/>
    <col min="13097" max="13097" width="11.42578125" style="90"/>
    <col min="13098" max="13098" width="7.140625" style="90" customWidth="1"/>
    <col min="13099" max="13313" width="11.42578125" style="90"/>
    <col min="13314" max="13314" width="22.85546875" style="90" customWidth="1"/>
    <col min="13315" max="13315" width="7.28515625" style="90" customWidth="1"/>
    <col min="13316" max="13346" width="4.28515625" style="90" customWidth="1"/>
    <col min="13347" max="13347" width="1.7109375" style="90" customWidth="1"/>
    <col min="13348" max="13350" width="3.140625" style="90" customWidth="1"/>
    <col min="13351" max="13351" width="3.5703125" style="90" customWidth="1"/>
    <col min="13352" max="13352" width="3.140625" style="90" customWidth="1"/>
    <col min="13353" max="13353" width="11.42578125" style="90"/>
    <col min="13354" max="13354" width="7.140625" style="90" customWidth="1"/>
    <col min="13355" max="13569" width="11.42578125" style="90"/>
    <col min="13570" max="13570" width="22.85546875" style="90" customWidth="1"/>
    <col min="13571" max="13571" width="7.28515625" style="90" customWidth="1"/>
    <col min="13572" max="13602" width="4.28515625" style="90" customWidth="1"/>
    <col min="13603" max="13603" width="1.7109375" style="90" customWidth="1"/>
    <col min="13604" max="13606" width="3.140625" style="90" customWidth="1"/>
    <col min="13607" max="13607" width="3.5703125" style="90" customWidth="1"/>
    <col min="13608" max="13608" width="3.140625" style="90" customWidth="1"/>
    <col min="13609" max="13609" width="11.42578125" style="90"/>
    <col min="13610" max="13610" width="7.140625" style="90" customWidth="1"/>
    <col min="13611" max="13825" width="11.42578125" style="90"/>
    <col min="13826" max="13826" width="22.85546875" style="90" customWidth="1"/>
    <col min="13827" max="13827" width="7.28515625" style="90" customWidth="1"/>
    <col min="13828" max="13858" width="4.28515625" style="90" customWidth="1"/>
    <col min="13859" max="13859" width="1.7109375" style="90" customWidth="1"/>
    <col min="13860" max="13862" width="3.140625" style="90" customWidth="1"/>
    <col min="13863" max="13863" width="3.5703125" style="90" customWidth="1"/>
    <col min="13864" max="13864" width="3.140625" style="90" customWidth="1"/>
    <col min="13865" max="13865" width="11.42578125" style="90"/>
    <col min="13866" max="13866" width="7.140625" style="90" customWidth="1"/>
    <col min="13867" max="14081" width="11.42578125" style="90"/>
    <col min="14082" max="14082" width="22.85546875" style="90" customWidth="1"/>
    <col min="14083" max="14083" width="7.28515625" style="90" customWidth="1"/>
    <col min="14084" max="14114" width="4.28515625" style="90" customWidth="1"/>
    <col min="14115" max="14115" width="1.7109375" style="90" customWidth="1"/>
    <col min="14116" max="14118" width="3.140625" style="90" customWidth="1"/>
    <col min="14119" max="14119" width="3.5703125" style="90" customWidth="1"/>
    <col min="14120" max="14120" width="3.140625" style="90" customWidth="1"/>
    <col min="14121" max="14121" width="11.42578125" style="90"/>
    <col min="14122" max="14122" width="7.140625" style="90" customWidth="1"/>
    <col min="14123" max="14337" width="11.42578125" style="90"/>
    <col min="14338" max="14338" width="22.85546875" style="90" customWidth="1"/>
    <col min="14339" max="14339" width="7.28515625" style="90" customWidth="1"/>
    <col min="14340" max="14370" width="4.28515625" style="90" customWidth="1"/>
    <col min="14371" max="14371" width="1.7109375" style="90" customWidth="1"/>
    <col min="14372" max="14374" width="3.140625" style="90" customWidth="1"/>
    <col min="14375" max="14375" width="3.5703125" style="90" customWidth="1"/>
    <col min="14376" max="14376" width="3.140625" style="90" customWidth="1"/>
    <col min="14377" max="14377" width="11.42578125" style="90"/>
    <col min="14378" max="14378" width="7.140625" style="90" customWidth="1"/>
    <col min="14379" max="14593" width="11.42578125" style="90"/>
    <col min="14594" max="14594" width="22.85546875" style="90" customWidth="1"/>
    <col min="14595" max="14595" width="7.28515625" style="90" customWidth="1"/>
    <col min="14596" max="14626" width="4.28515625" style="90" customWidth="1"/>
    <col min="14627" max="14627" width="1.7109375" style="90" customWidth="1"/>
    <col min="14628" max="14630" width="3.140625" style="90" customWidth="1"/>
    <col min="14631" max="14631" width="3.5703125" style="90" customWidth="1"/>
    <col min="14632" max="14632" width="3.140625" style="90" customWidth="1"/>
    <col min="14633" max="14633" width="11.42578125" style="90"/>
    <col min="14634" max="14634" width="7.140625" style="90" customWidth="1"/>
    <col min="14635" max="14849" width="11.42578125" style="90"/>
    <col min="14850" max="14850" width="22.85546875" style="90" customWidth="1"/>
    <col min="14851" max="14851" width="7.28515625" style="90" customWidth="1"/>
    <col min="14852" max="14882" width="4.28515625" style="90" customWidth="1"/>
    <col min="14883" max="14883" width="1.7109375" style="90" customWidth="1"/>
    <col min="14884" max="14886" width="3.140625" style="90" customWidth="1"/>
    <col min="14887" max="14887" width="3.5703125" style="90" customWidth="1"/>
    <col min="14888" max="14888" width="3.140625" style="90" customWidth="1"/>
    <col min="14889" max="14889" width="11.42578125" style="90"/>
    <col min="14890" max="14890" width="7.140625" style="90" customWidth="1"/>
    <col min="14891" max="15105" width="11.42578125" style="90"/>
    <col min="15106" max="15106" width="22.85546875" style="90" customWidth="1"/>
    <col min="15107" max="15107" width="7.28515625" style="90" customWidth="1"/>
    <col min="15108" max="15138" width="4.28515625" style="90" customWidth="1"/>
    <col min="15139" max="15139" width="1.7109375" style="90" customWidth="1"/>
    <col min="15140" max="15142" width="3.140625" style="90" customWidth="1"/>
    <col min="15143" max="15143" width="3.5703125" style="90" customWidth="1"/>
    <col min="15144" max="15144" width="3.140625" style="90" customWidth="1"/>
    <col min="15145" max="15145" width="11.42578125" style="90"/>
    <col min="15146" max="15146" width="7.140625" style="90" customWidth="1"/>
    <col min="15147" max="15361" width="11.42578125" style="90"/>
    <col min="15362" max="15362" width="22.85546875" style="90" customWidth="1"/>
    <col min="15363" max="15363" width="7.28515625" style="90" customWidth="1"/>
    <col min="15364" max="15394" width="4.28515625" style="90" customWidth="1"/>
    <col min="15395" max="15395" width="1.7109375" style="90" customWidth="1"/>
    <col min="15396" max="15398" width="3.140625" style="90" customWidth="1"/>
    <col min="15399" max="15399" width="3.5703125" style="90" customWidth="1"/>
    <col min="15400" max="15400" width="3.140625" style="90" customWidth="1"/>
    <col min="15401" max="15401" width="11.42578125" style="90"/>
    <col min="15402" max="15402" width="7.140625" style="90" customWidth="1"/>
    <col min="15403" max="15617" width="11.42578125" style="90"/>
    <col min="15618" max="15618" width="22.85546875" style="90" customWidth="1"/>
    <col min="15619" max="15619" width="7.28515625" style="90" customWidth="1"/>
    <col min="15620" max="15650" width="4.28515625" style="90" customWidth="1"/>
    <col min="15651" max="15651" width="1.7109375" style="90" customWidth="1"/>
    <col min="15652" max="15654" width="3.140625" style="90" customWidth="1"/>
    <col min="15655" max="15655" width="3.5703125" style="90" customWidth="1"/>
    <col min="15656" max="15656" width="3.140625" style="90" customWidth="1"/>
    <col min="15657" max="15657" width="11.42578125" style="90"/>
    <col min="15658" max="15658" width="7.140625" style="90" customWidth="1"/>
    <col min="15659" max="15873" width="11.42578125" style="90"/>
    <col min="15874" max="15874" width="22.85546875" style="90" customWidth="1"/>
    <col min="15875" max="15875" width="7.28515625" style="90" customWidth="1"/>
    <col min="15876" max="15906" width="4.28515625" style="90" customWidth="1"/>
    <col min="15907" max="15907" width="1.7109375" style="90" customWidth="1"/>
    <col min="15908" max="15910" width="3.140625" style="90" customWidth="1"/>
    <col min="15911" max="15911" width="3.5703125" style="90" customWidth="1"/>
    <col min="15912" max="15912" width="3.140625" style="90" customWidth="1"/>
    <col min="15913" max="15913" width="11.42578125" style="90"/>
    <col min="15914" max="15914" width="7.140625" style="90" customWidth="1"/>
    <col min="15915" max="16129" width="11.42578125" style="90"/>
    <col min="16130" max="16130" width="22.85546875" style="90" customWidth="1"/>
    <col min="16131" max="16131" width="7.28515625" style="90" customWidth="1"/>
    <col min="16132" max="16162" width="4.28515625" style="90" customWidth="1"/>
    <col min="16163" max="16163" width="1.7109375" style="90" customWidth="1"/>
    <col min="16164" max="16166" width="3.140625" style="90" customWidth="1"/>
    <col min="16167" max="16167" width="3.5703125" style="90" customWidth="1"/>
    <col min="16168" max="16168" width="3.140625" style="90" customWidth="1"/>
    <col min="16169" max="16169" width="11.42578125" style="90"/>
    <col min="16170" max="16170" width="7.140625" style="90" customWidth="1"/>
    <col min="16171" max="16384" width="11.42578125" style="90"/>
  </cols>
  <sheetData>
    <row r="1" spans="1:42" ht="54.75" customHeight="1" x14ac:dyDescent="0.2">
      <c r="A1" s="89"/>
    </row>
    <row r="2" spans="1:42" ht="21.75" customHeight="1" x14ac:dyDescent="0.2"/>
    <row r="3" spans="1:42" ht="12.75" customHeight="1" thickBot="1" x14ac:dyDescent="0.25">
      <c r="A3" s="91" t="s">
        <v>0</v>
      </c>
      <c r="B3" s="91" t="str">
        <f>Etablissement</f>
        <v>SOVAB</v>
      </c>
      <c r="C3" s="91"/>
      <c r="D3" s="91"/>
      <c r="E3" s="91"/>
      <c r="F3" s="91"/>
      <c r="G3" s="91"/>
      <c r="H3" s="91"/>
      <c r="I3" s="91"/>
      <c r="J3" s="91"/>
      <c r="K3" s="91"/>
      <c r="L3" s="91"/>
      <c r="M3" s="91"/>
      <c r="N3" s="91"/>
      <c r="O3" s="91"/>
      <c r="P3" s="91"/>
      <c r="T3" s="90" t="s">
        <v>86</v>
      </c>
      <c r="W3" s="90" t="str">
        <f>Departement</f>
        <v>Fabrication montage</v>
      </c>
    </row>
    <row r="4" spans="1:42" ht="8.25" customHeight="1" thickBot="1" x14ac:dyDescent="0.25">
      <c r="AE4" s="114"/>
      <c r="AO4" s="90" t="s">
        <v>85</v>
      </c>
    </row>
    <row r="5" spans="1:42" ht="15.75" x14ac:dyDescent="0.25">
      <c r="A5" s="92" t="s">
        <v>1</v>
      </c>
      <c r="B5" s="92" t="str">
        <f>Atelier &amp;", UET " &amp; UET</f>
        <v>Mécanique 2, UET 7</v>
      </c>
      <c r="C5" s="92"/>
      <c r="D5" s="91"/>
      <c r="E5" s="91"/>
      <c r="F5" s="91"/>
      <c r="G5" s="91"/>
      <c r="H5" s="91"/>
      <c r="I5" s="91"/>
      <c r="J5" s="91"/>
      <c r="K5" s="91"/>
      <c r="L5" s="91"/>
      <c r="M5" s="91"/>
      <c r="N5" s="91"/>
      <c r="O5" s="91"/>
      <c r="P5" s="91"/>
      <c r="Q5" s="91"/>
      <c r="U5" s="93"/>
      <c r="X5" s="182" t="str">
        <f>"Aout " &amp; Formulaire!$B$4</f>
        <v>Aout 2017</v>
      </c>
      <c r="Y5" s="183"/>
      <c r="Z5" s="183"/>
      <c r="AA5" s="183"/>
      <c r="AB5" s="183"/>
      <c r="AC5" s="184"/>
    </row>
    <row r="6" spans="1:42" ht="12" customHeight="1" thickBot="1" x14ac:dyDescent="0.25">
      <c r="A6" s="92"/>
      <c r="B6" s="92"/>
      <c r="C6" s="92"/>
      <c r="D6" s="91"/>
      <c r="E6" s="91"/>
      <c r="F6" s="91"/>
      <c r="G6" s="91"/>
      <c r="H6" s="91"/>
      <c r="I6" s="91"/>
      <c r="J6" s="91"/>
      <c r="K6" s="91"/>
      <c r="L6" s="91"/>
      <c r="M6" s="91"/>
      <c r="N6" s="91"/>
      <c r="O6" s="91"/>
      <c r="P6" s="91"/>
      <c r="Q6" s="91"/>
    </row>
    <row r="7" spans="1:42" ht="1.5" customHeight="1" thickBot="1" x14ac:dyDescent="0.25">
      <c r="D7" s="94">
        <f>DATE(Formulaire!$B$4,8,1)</f>
        <v>42948</v>
      </c>
      <c r="E7" s="95">
        <f>IF(OR(D7+1&gt;DATE(Formulaire!$B$4,MONTH(D7)+1,1)-1,D7=0),0,D7+1)</f>
        <v>42949</v>
      </c>
      <c r="F7" s="95">
        <f>IF(OR(E7+1&gt;DATE(Formulaire!$B$4,MONTH(E7)+1,1)-1,E7=0),0,E7+1)</f>
        <v>42950</v>
      </c>
      <c r="G7" s="95">
        <f>IF(OR(F7+1&gt;DATE(Formulaire!$B$4,MONTH(F7)+1,1)-1,F7=0),0,F7+1)</f>
        <v>42951</v>
      </c>
      <c r="H7" s="95">
        <f>IF(OR(G7+1&gt;DATE(Formulaire!$B$4,MONTH(G7)+1,1)-1,G7=0),0,G7+1)</f>
        <v>42952</v>
      </c>
      <c r="I7" s="95">
        <f>IF(OR(H7+1&gt;DATE(Formulaire!$B$4,MONTH(H7)+1,1)-1,H7=0),0,H7+1)</f>
        <v>42953</v>
      </c>
      <c r="J7" s="95">
        <f>IF(OR(I7+1&gt;DATE(Formulaire!$B$4,MONTH(I7)+1,1)-1,I7=0),0,I7+1)</f>
        <v>42954</v>
      </c>
      <c r="K7" s="95">
        <f>IF(OR(J7+1&gt;DATE(Formulaire!$B$4,MONTH(J7)+1,1)-1,J7=0),0,J7+1)</f>
        <v>42955</v>
      </c>
      <c r="L7" s="95">
        <f>IF(OR(K7+1&gt;DATE(Formulaire!$B$4,MONTH(K7)+1,1)-1,K7=0),0,K7+1)</f>
        <v>42956</v>
      </c>
      <c r="M7" s="95">
        <f>IF(OR(L7+1&gt;DATE(Formulaire!$B$4,MONTH(L7)+1,1)-1,L7=0),0,L7+1)</f>
        <v>42957</v>
      </c>
      <c r="N7" s="95">
        <f>IF(OR(M7+1&gt;DATE(Formulaire!$B$4,MONTH(M7)+1,1)-1,M7=0),0,M7+1)</f>
        <v>42958</v>
      </c>
      <c r="O7" s="95">
        <f>IF(OR(N7+1&gt;DATE(Formulaire!$B$4,MONTH(N7)+1,1)-1,N7=0),0,N7+1)</f>
        <v>42959</v>
      </c>
      <c r="P7" s="95">
        <f>IF(OR(O7+1&gt;DATE(Formulaire!$B$4,MONTH(O7)+1,1)-1,O7=0),0,O7+1)</f>
        <v>42960</v>
      </c>
      <c r="Q7" s="95">
        <f>IF(OR(P7+1&gt;DATE(Formulaire!$B$4,MONTH(P7)+1,1)-1,P7=0),0,P7+1)</f>
        <v>42961</v>
      </c>
      <c r="R7" s="95">
        <f>IF(OR(Q7+1&gt;DATE(Formulaire!$B$4,MONTH(Q7)+1,1)-1,Q7=0),0,Q7+1)</f>
        <v>42962</v>
      </c>
      <c r="S7" s="95">
        <f>IF(OR(R7+1&gt;DATE(Formulaire!$B$4,MONTH(R7)+1,1)-1,R7=0),0,R7+1)</f>
        <v>42963</v>
      </c>
      <c r="T7" s="95">
        <f>IF(OR(S7+1&gt;DATE(Formulaire!$B$4,MONTH(S7)+1,1)-1,S7=0),0,S7+1)</f>
        <v>42964</v>
      </c>
      <c r="U7" s="95">
        <f>IF(OR(T7+1&gt;DATE(Formulaire!$B$4,MONTH(T7)+1,1)-1,T7=0),0,T7+1)</f>
        <v>42965</v>
      </c>
      <c r="V7" s="95">
        <f>IF(OR(U7+1&gt;DATE(Formulaire!$B$4,MONTH(U7)+1,1)-1,U7=0),0,U7+1)</f>
        <v>42966</v>
      </c>
      <c r="W7" s="95">
        <f>IF(OR(V7+1&gt;DATE(Formulaire!$B$4,MONTH(V7)+1,1)-1,V7=0),0,V7+1)</f>
        <v>42967</v>
      </c>
      <c r="X7" s="95">
        <f>IF(OR(W7+1&gt;DATE(Formulaire!$B$4,MONTH(W7)+1,1)-1,W7=0),0,W7+1)</f>
        <v>42968</v>
      </c>
      <c r="Y7" s="95">
        <f>IF(OR(X7+1&gt;DATE(Formulaire!$B$4,MONTH(X7)+1,1)-1,X7=0),0,X7+1)</f>
        <v>42969</v>
      </c>
      <c r="Z7" s="95">
        <f>IF(OR(Y7+1&gt;DATE(Formulaire!$B$4,MONTH(Y7)+1,1)-1,Y7=0),0,Y7+1)</f>
        <v>42970</v>
      </c>
      <c r="AA7" s="95">
        <f>IF(OR(Z7+1&gt;DATE(Formulaire!$B$4,MONTH(Z7)+1,1)-1,Z7=0),0,Z7+1)</f>
        <v>42971</v>
      </c>
      <c r="AB7" s="95">
        <f>IF(OR(AA7+1&gt;DATE(Formulaire!$B$4,MONTH(AA7)+1,1)-1,AA7=0),0,AA7+1)</f>
        <v>42972</v>
      </c>
      <c r="AC7" s="95">
        <f>IF(OR(AB7+1&gt;DATE(Formulaire!$B$4,MONTH(AB7)+1,1)-1,AB7=0),0,AB7+1)</f>
        <v>42973</v>
      </c>
      <c r="AD7" s="95">
        <f>IF(OR(AC7+1&gt;DATE(Formulaire!$B$4,MONTH(AC7)+1,1)-1,AC7=0),0,AC7+1)</f>
        <v>42974</v>
      </c>
      <c r="AE7" s="95">
        <f>IF(OR(AD7+1&gt;DATE(Formulaire!$B$4,MONTH(AD7)+1,1)-1,AD7=0),0,AD7+1)</f>
        <v>42975</v>
      </c>
      <c r="AF7" s="95">
        <f>IF(OR(AE7+1&gt;DATE(Formulaire!$B$4,MONTH(AE7)+1,1)-1,AE7=0),0,AE7+1)</f>
        <v>42976</v>
      </c>
      <c r="AG7" s="95">
        <f>IF(OR(AF7+1&gt;DATE(Formulaire!$B$4,MONTH(AF7)+1,1)-1,AF7=0),0,AF7+1)</f>
        <v>42977</v>
      </c>
      <c r="AH7" s="95">
        <f>IF(OR(AG7+1&gt;DATE(Formulaire!$B$4,MONTH(AG7)+1,1)-1,AG7=0),0,AG7+1)</f>
        <v>42978</v>
      </c>
    </row>
    <row r="8" spans="1:42" ht="21.75" customHeight="1" thickBot="1" x14ac:dyDescent="0.25">
      <c r="A8" s="229" t="s">
        <v>84</v>
      </c>
      <c r="B8" s="230" t="s">
        <v>2</v>
      </c>
      <c r="C8" s="251" t="s">
        <v>93</v>
      </c>
      <c r="D8" s="96" t="str">
        <f>"S" &amp; IF(D7="","",INT(MOD(INT((D7-2)/7)+0.6,52+5/28))+1)</f>
        <v>S31</v>
      </c>
      <c r="E8" s="97" t="str">
        <f>IF(E7=0,"",IF(INT(MOD(INT((D7-2)/7)+0.6,52+5/28))+1=INT(MOD(INT((E7-2)/7)+0.6,52+5/28))+1,"","S" &amp; INT(MOD(INT((E7-2)/7)+0.6,52+5/28))+1))</f>
        <v/>
      </c>
      <c r="F8" s="97" t="str">
        <f t="shared" ref="F8:AH8" si="0">IF(F7=0,"",IF(INT(MOD(INT((E7-2)/7)+0.6,52+5/28))+1=INT(MOD(INT((F7-2)/7)+0.6,52+5/28))+1,"","S" &amp; INT(MOD(INT((F7-2)/7)+0.6,52+5/28))+1))</f>
        <v/>
      </c>
      <c r="G8" s="97" t="str">
        <f t="shared" si="0"/>
        <v/>
      </c>
      <c r="H8" s="97" t="str">
        <f t="shared" si="0"/>
        <v/>
      </c>
      <c r="I8" s="97" t="str">
        <f t="shared" si="0"/>
        <v/>
      </c>
      <c r="J8" s="96" t="str">
        <f t="shared" si="0"/>
        <v>S32</v>
      </c>
      <c r="K8" s="97" t="str">
        <f t="shared" si="0"/>
        <v/>
      </c>
      <c r="L8" s="97" t="str">
        <f t="shared" si="0"/>
        <v/>
      </c>
      <c r="M8" s="97" t="str">
        <f t="shared" si="0"/>
        <v/>
      </c>
      <c r="N8" s="97" t="str">
        <f t="shared" si="0"/>
        <v/>
      </c>
      <c r="O8" s="97" t="str">
        <f t="shared" si="0"/>
        <v/>
      </c>
      <c r="P8" s="97" t="str">
        <f t="shared" si="0"/>
        <v/>
      </c>
      <c r="Q8" s="96" t="str">
        <f t="shared" si="0"/>
        <v>S33</v>
      </c>
      <c r="R8" s="97" t="str">
        <f t="shared" si="0"/>
        <v/>
      </c>
      <c r="S8" s="97" t="str">
        <f t="shared" si="0"/>
        <v/>
      </c>
      <c r="T8" s="97" t="str">
        <f t="shared" si="0"/>
        <v/>
      </c>
      <c r="U8" s="97" t="str">
        <f t="shared" si="0"/>
        <v/>
      </c>
      <c r="V8" s="97" t="str">
        <f t="shared" si="0"/>
        <v/>
      </c>
      <c r="W8" s="97" t="str">
        <f t="shared" si="0"/>
        <v/>
      </c>
      <c r="X8" s="96" t="str">
        <f t="shared" si="0"/>
        <v>S34</v>
      </c>
      <c r="Y8" s="97" t="str">
        <f t="shared" si="0"/>
        <v/>
      </c>
      <c r="Z8" s="97" t="str">
        <f t="shared" si="0"/>
        <v/>
      </c>
      <c r="AA8" s="97" t="str">
        <f t="shared" si="0"/>
        <v/>
      </c>
      <c r="AB8" s="97" t="str">
        <f t="shared" si="0"/>
        <v/>
      </c>
      <c r="AC8" s="97" t="str">
        <f t="shared" si="0"/>
        <v/>
      </c>
      <c r="AD8" s="97" t="str">
        <f t="shared" si="0"/>
        <v/>
      </c>
      <c r="AE8" s="96" t="str">
        <f t="shared" si="0"/>
        <v>S35</v>
      </c>
      <c r="AF8" s="97" t="str">
        <f t="shared" si="0"/>
        <v/>
      </c>
      <c r="AG8" s="97" t="str">
        <f t="shared" si="0"/>
        <v/>
      </c>
      <c r="AH8" s="98" t="str">
        <f t="shared" si="0"/>
        <v/>
      </c>
    </row>
    <row r="9" spans="1:42" ht="21.75" customHeight="1" x14ac:dyDescent="0.2">
      <c r="A9" s="221"/>
      <c r="B9" s="189"/>
      <c r="C9" s="189"/>
      <c r="D9" s="99">
        <f>IF(YEAR(D7)=Formulaire!$B$4,DAY(D7),"")</f>
        <v>1</v>
      </c>
      <c r="E9" s="99">
        <f>IF(YEAR(E7)=Formulaire!$B$4,DAY(E7),"")</f>
        <v>2</v>
      </c>
      <c r="F9" s="99">
        <f>IF(YEAR(F7)=Formulaire!$B$4,DAY(F7),"")</f>
        <v>3</v>
      </c>
      <c r="G9" s="99">
        <f>IF(YEAR(G7)=Formulaire!$B$4,DAY(G7),"")</f>
        <v>4</v>
      </c>
      <c r="H9" s="99">
        <f>IF(YEAR(H7)=Formulaire!$B$4,DAY(H7),"")</f>
        <v>5</v>
      </c>
      <c r="I9" s="99">
        <f>IF(YEAR(I7)=Formulaire!$B$4,DAY(I7),"")</f>
        <v>6</v>
      </c>
      <c r="J9" s="99">
        <f>IF(YEAR(J7)=Formulaire!$B$4,DAY(J7),"")</f>
        <v>7</v>
      </c>
      <c r="K9" s="99">
        <f>IF(YEAR(K7)=Formulaire!$B$4,DAY(K7),"")</f>
        <v>8</v>
      </c>
      <c r="L9" s="99">
        <f>IF(YEAR(L7)=Formulaire!$B$4,DAY(L7),"")</f>
        <v>9</v>
      </c>
      <c r="M9" s="99">
        <f>IF(YEAR(M7)=Formulaire!$B$4,DAY(M7),"")</f>
        <v>10</v>
      </c>
      <c r="N9" s="99">
        <f>IF(YEAR(N7)=Formulaire!$B$4,DAY(N7),"")</f>
        <v>11</v>
      </c>
      <c r="O9" s="99">
        <f>IF(YEAR(O7)=Formulaire!$B$4,DAY(O7),"")</f>
        <v>12</v>
      </c>
      <c r="P9" s="99">
        <f>IF(YEAR(P7)=Formulaire!$B$4,DAY(P7),"")</f>
        <v>13</v>
      </c>
      <c r="Q9" s="99">
        <f>IF(YEAR(Q7)=Formulaire!$B$4,DAY(Q7),"")</f>
        <v>14</v>
      </c>
      <c r="R9" s="99">
        <f>IF(YEAR(R7)=Formulaire!$B$4,DAY(R7),"")</f>
        <v>15</v>
      </c>
      <c r="S9" s="99">
        <f>IF(YEAR(S7)=Formulaire!$B$4,DAY(S7),"")</f>
        <v>16</v>
      </c>
      <c r="T9" s="99">
        <f>IF(YEAR(T7)=Formulaire!$B$4,DAY(T7),"")</f>
        <v>17</v>
      </c>
      <c r="U9" s="99">
        <f>IF(YEAR(U7)=Formulaire!$B$4,DAY(U7),"")</f>
        <v>18</v>
      </c>
      <c r="V9" s="99">
        <f>IF(YEAR(V7)=Formulaire!$B$4,DAY(V7),"")</f>
        <v>19</v>
      </c>
      <c r="W9" s="99">
        <f>IF(YEAR(W7)=Formulaire!$B$4,DAY(W7),"")</f>
        <v>20</v>
      </c>
      <c r="X9" s="99">
        <f>IF(YEAR(X7)=Formulaire!$B$4,DAY(X7),"")</f>
        <v>21</v>
      </c>
      <c r="Y9" s="99">
        <f>IF(YEAR(Y7)=Formulaire!$B$4,DAY(Y7),"")</f>
        <v>22</v>
      </c>
      <c r="Z9" s="99">
        <f>IF(YEAR(Z7)=Formulaire!$B$4,DAY(Z7),"")</f>
        <v>23</v>
      </c>
      <c r="AA9" s="99">
        <f>IF(YEAR(AA7)=Formulaire!$B$4,DAY(AA7),"")</f>
        <v>24</v>
      </c>
      <c r="AB9" s="99">
        <f>IF(YEAR(AB7)=Formulaire!$B$4,DAY(AB7),"")</f>
        <v>25</v>
      </c>
      <c r="AC9" s="99">
        <f>IF(YEAR(AC7)=Formulaire!$B$4,DAY(AC7),"")</f>
        <v>26</v>
      </c>
      <c r="AD9" s="99">
        <f>IF(YEAR(AD7)=Formulaire!$B$4,DAY(AD7),"")</f>
        <v>27</v>
      </c>
      <c r="AE9" s="99">
        <f>IF(YEAR(AE7)=Formulaire!$B$4,DAY(AE7),"")</f>
        <v>28</v>
      </c>
      <c r="AF9" s="99">
        <f>IF(YEAR(AF7)=Formulaire!$B$4,DAY(AF7),"")</f>
        <v>29</v>
      </c>
      <c r="AG9" s="99">
        <f>IF(YEAR(AG7)=Formulaire!$B$4,DAY(AG7),"")</f>
        <v>30</v>
      </c>
      <c r="AH9" s="100">
        <f>IF(YEAR(AH7)=Formulaire!$B$4,DAY(AH7),"")</f>
        <v>31</v>
      </c>
      <c r="AP9" s="101"/>
    </row>
    <row r="10" spans="1:42" x14ac:dyDescent="0.2">
      <c r="A10" s="221"/>
      <c r="B10" s="189"/>
      <c r="C10" s="189"/>
      <c r="D10" s="102" t="str">
        <f>IF(D9="","",IF(WEEKDAY(D7,2)=1,"L",IF(WEEKDAY(D7,2)=2,"M",IF(WEEKDAY(D7,2)=3,"M",IF(WEEKDAY(D7,2)=4,"J",IF(WEEKDAY(D7,2)=5,"V",IF(WEEKDAY(D7,2)=6,"S","D")))))))</f>
        <v>M</v>
      </c>
      <c r="E10" s="102" t="str">
        <f t="shared" ref="E10:AH10" si="1">IF(E9="","",IF(WEEKDAY(E7,2)=1,"L",IF(WEEKDAY(E7,2)=2,"M",IF(WEEKDAY(E7,2)=3,"M",IF(WEEKDAY(E7,2)=4,"J",IF(WEEKDAY(E7,2)=5,"V",IF(WEEKDAY(E7,2)=6,"S","D")))))))</f>
        <v>M</v>
      </c>
      <c r="F10" s="102" t="str">
        <f t="shared" si="1"/>
        <v>J</v>
      </c>
      <c r="G10" s="102" t="str">
        <f t="shared" si="1"/>
        <v>V</v>
      </c>
      <c r="H10" s="102" t="str">
        <f t="shared" si="1"/>
        <v>S</v>
      </c>
      <c r="I10" s="102" t="str">
        <f t="shared" si="1"/>
        <v>D</v>
      </c>
      <c r="J10" s="102" t="str">
        <f t="shared" si="1"/>
        <v>L</v>
      </c>
      <c r="K10" s="102" t="str">
        <f t="shared" si="1"/>
        <v>M</v>
      </c>
      <c r="L10" s="102" t="str">
        <f t="shared" si="1"/>
        <v>M</v>
      </c>
      <c r="M10" s="102" t="str">
        <f t="shared" si="1"/>
        <v>J</v>
      </c>
      <c r="N10" s="102" t="str">
        <f t="shared" si="1"/>
        <v>V</v>
      </c>
      <c r="O10" s="102" t="str">
        <f t="shared" si="1"/>
        <v>S</v>
      </c>
      <c r="P10" s="102" t="str">
        <f t="shared" si="1"/>
        <v>D</v>
      </c>
      <c r="Q10" s="102" t="str">
        <f t="shared" si="1"/>
        <v>L</v>
      </c>
      <c r="R10" s="102" t="str">
        <f t="shared" si="1"/>
        <v>M</v>
      </c>
      <c r="S10" s="102" t="str">
        <f t="shared" si="1"/>
        <v>M</v>
      </c>
      <c r="T10" s="102" t="str">
        <f t="shared" si="1"/>
        <v>J</v>
      </c>
      <c r="U10" s="102" t="str">
        <f t="shared" si="1"/>
        <v>V</v>
      </c>
      <c r="V10" s="102" t="str">
        <f t="shared" si="1"/>
        <v>S</v>
      </c>
      <c r="W10" s="102" t="str">
        <f t="shared" si="1"/>
        <v>D</v>
      </c>
      <c r="X10" s="102" t="str">
        <f t="shared" si="1"/>
        <v>L</v>
      </c>
      <c r="Y10" s="102" t="str">
        <f t="shared" si="1"/>
        <v>M</v>
      </c>
      <c r="Z10" s="102" t="str">
        <f t="shared" si="1"/>
        <v>M</v>
      </c>
      <c r="AA10" s="102" t="str">
        <f t="shared" si="1"/>
        <v>J</v>
      </c>
      <c r="AB10" s="102" t="str">
        <f t="shared" si="1"/>
        <v>V</v>
      </c>
      <c r="AC10" s="102" t="str">
        <f t="shared" si="1"/>
        <v>S</v>
      </c>
      <c r="AD10" s="102" t="str">
        <f t="shared" si="1"/>
        <v>D</v>
      </c>
      <c r="AE10" s="102" t="str">
        <f t="shared" si="1"/>
        <v>L</v>
      </c>
      <c r="AF10" s="102" t="str">
        <f t="shared" si="1"/>
        <v>M</v>
      </c>
      <c r="AG10" s="102" t="str">
        <f t="shared" si="1"/>
        <v>M</v>
      </c>
      <c r="AH10" s="103" t="str">
        <f t="shared" si="1"/>
        <v>J</v>
      </c>
    </row>
    <row r="11" spans="1:42" x14ac:dyDescent="0.2">
      <c r="A11" s="222" t="s">
        <v>62</v>
      </c>
      <c r="B11" s="104"/>
      <c r="C11" s="104"/>
      <c r="D11" s="104" t="s">
        <v>62</v>
      </c>
      <c r="E11" s="104"/>
      <c r="F11" s="104"/>
      <c r="G11" s="104"/>
      <c r="H11" s="104"/>
      <c r="I11" s="104"/>
      <c r="J11" s="104"/>
      <c r="K11" s="104"/>
      <c r="L11" s="104"/>
      <c r="M11" s="104"/>
      <c r="N11" s="104"/>
      <c r="O11" s="104"/>
      <c r="P11" s="104"/>
      <c r="Q11" s="104"/>
      <c r="R11" s="104"/>
      <c r="S11" s="104"/>
      <c r="T11" s="104"/>
      <c r="U11" s="104"/>
      <c r="V11" s="104"/>
      <c r="W11" s="104"/>
      <c r="X11" s="104"/>
      <c r="Y11" s="104"/>
      <c r="Z11" s="104"/>
      <c r="AA11" s="104"/>
      <c r="AB11" s="104"/>
      <c r="AC11" s="104"/>
      <c r="AD11" s="104"/>
      <c r="AE11" s="104"/>
      <c r="AF11" s="104"/>
      <c r="AG11" s="104"/>
      <c r="AH11" s="105" t="s">
        <v>62</v>
      </c>
    </row>
    <row r="12" spans="1:42" ht="14.1" customHeight="1" x14ac:dyDescent="0.2">
      <c r="A12" s="223" t="s">
        <v>83</v>
      </c>
      <c r="B12" s="206" t="str">
        <f t="shared" ref="B12:B41" si="2">Equipe</f>
        <v>A</v>
      </c>
      <c r="C12" s="206" t="s">
        <v>94</v>
      </c>
      <c r="D12" s="107"/>
      <c r="E12" s="107"/>
      <c r="F12" s="107"/>
      <c r="G12" s="107"/>
      <c r="H12" s="107"/>
      <c r="I12" s="107"/>
      <c r="J12" s="107"/>
      <c r="K12" s="107"/>
      <c r="L12" s="107"/>
      <c r="M12" s="107"/>
      <c r="N12" s="107"/>
      <c r="O12" s="107"/>
      <c r="P12" s="107"/>
      <c r="Q12" s="107"/>
      <c r="R12" s="107"/>
      <c r="S12" s="107"/>
      <c r="T12" s="107"/>
      <c r="U12" s="107"/>
      <c r="V12" s="107"/>
      <c r="W12" s="107"/>
      <c r="X12" s="107"/>
      <c r="Y12" s="107"/>
      <c r="Z12" s="107"/>
      <c r="AA12" s="107"/>
      <c r="AB12" s="107"/>
      <c r="AC12" s="107"/>
      <c r="AD12" s="107"/>
      <c r="AE12" s="107"/>
      <c r="AF12" s="107"/>
      <c r="AG12" s="107"/>
      <c r="AH12" s="112"/>
    </row>
    <row r="13" spans="1:42" ht="14.1" customHeight="1" x14ac:dyDescent="0.2">
      <c r="A13" s="223" t="s">
        <v>82</v>
      </c>
      <c r="B13" s="206" t="str">
        <f t="shared" si="2"/>
        <v>A</v>
      </c>
      <c r="C13" s="206" t="s">
        <v>96</v>
      </c>
      <c r="D13" s="107"/>
      <c r="E13" s="107"/>
      <c r="F13" s="107"/>
      <c r="G13" s="107"/>
      <c r="H13" s="107"/>
      <c r="I13" s="107"/>
      <c r="J13" s="107"/>
      <c r="K13" s="107"/>
      <c r="L13" s="107"/>
      <c r="M13" s="107"/>
      <c r="N13" s="107"/>
      <c r="O13" s="107"/>
      <c r="P13" s="107"/>
      <c r="Q13" s="107"/>
      <c r="R13" s="107"/>
      <c r="S13" s="107"/>
      <c r="T13" s="107"/>
      <c r="U13" s="107"/>
      <c r="V13" s="107"/>
      <c r="W13" s="107"/>
      <c r="X13" s="107"/>
      <c r="Y13" s="107"/>
      <c r="Z13" s="107"/>
      <c r="AA13" s="107"/>
      <c r="AB13" s="107"/>
      <c r="AC13" s="107"/>
      <c r="AD13" s="107"/>
      <c r="AE13" s="107"/>
      <c r="AF13" s="107"/>
      <c r="AG13" s="107"/>
      <c r="AH13" s="112"/>
    </row>
    <row r="14" spans="1:42" ht="14.1" customHeight="1" x14ac:dyDescent="0.2">
      <c r="A14" s="223" t="s">
        <v>81</v>
      </c>
      <c r="B14" s="206" t="str">
        <f t="shared" si="2"/>
        <v>A</v>
      </c>
      <c r="C14" s="206" t="s">
        <v>97</v>
      </c>
      <c r="D14" s="107"/>
      <c r="E14" s="107"/>
      <c r="F14" s="107"/>
      <c r="G14" s="107"/>
      <c r="H14" s="107"/>
      <c r="I14" s="107"/>
      <c r="J14" s="107"/>
      <c r="K14" s="107"/>
      <c r="L14" s="107"/>
      <c r="M14" s="107"/>
      <c r="N14" s="107"/>
      <c r="O14" s="107"/>
      <c r="P14" s="107"/>
      <c r="Q14" s="107"/>
      <c r="R14" s="107"/>
      <c r="S14" s="107"/>
      <c r="T14" s="107"/>
      <c r="U14" s="107"/>
      <c r="V14" s="107"/>
      <c r="W14" s="107"/>
      <c r="X14" s="107"/>
      <c r="Y14" s="107"/>
      <c r="Z14" s="107"/>
      <c r="AA14" s="107"/>
      <c r="AB14" s="107"/>
      <c r="AC14" s="107"/>
      <c r="AD14" s="107"/>
      <c r="AE14" s="107"/>
      <c r="AF14" s="107"/>
      <c r="AG14" s="107"/>
      <c r="AH14" s="112"/>
    </row>
    <row r="15" spans="1:42" ht="14.1" customHeight="1" x14ac:dyDescent="0.2">
      <c r="A15" s="223" t="s">
        <v>80</v>
      </c>
      <c r="B15" s="206" t="str">
        <f t="shared" si="2"/>
        <v>A</v>
      </c>
      <c r="C15" s="206" t="s">
        <v>97</v>
      </c>
      <c r="D15" s="107"/>
      <c r="E15" s="107"/>
      <c r="F15" s="107"/>
      <c r="G15" s="107"/>
      <c r="H15" s="107"/>
      <c r="I15" s="107"/>
      <c r="J15" s="107"/>
      <c r="K15" s="107"/>
      <c r="L15" s="107"/>
      <c r="M15" s="107"/>
      <c r="N15" s="107"/>
      <c r="O15" s="107"/>
      <c r="P15" s="107"/>
      <c r="Q15" s="107"/>
      <c r="R15" s="107"/>
      <c r="S15" s="107"/>
      <c r="T15" s="107"/>
      <c r="U15" s="107"/>
      <c r="V15" s="107"/>
      <c r="W15" s="107"/>
      <c r="X15" s="107"/>
      <c r="Y15" s="107"/>
      <c r="Z15" s="107"/>
      <c r="AA15" s="107"/>
      <c r="AB15" s="107"/>
      <c r="AC15" s="107"/>
      <c r="AD15" s="107"/>
      <c r="AE15" s="107"/>
      <c r="AF15" s="107"/>
      <c r="AG15" s="107"/>
      <c r="AH15" s="112"/>
    </row>
    <row r="16" spans="1:42" ht="14.1" customHeight="1" x14ac:dyDescent="0.2">
      <c r="A16" s="223" t="s">
        <v>79</v>
      </c>
      <c r="B16" s="206" t="str">
        <f t="shared" si="2"/>
        <v>A</v>
      </c>
      <c r="C16" s="206" t="s">
        <v>97</v>
      </c>
      <c r="D16" s="107"/>
      <c r="E16" s="107"/>
      <c r="F16" s="107"/>
      <c r="G16" s="107"/>
      <c r="H16" s="107"/>
      <c r="I16" s="107"/>
      <c r="J16" s="107"/>
      <c r="K16" s="107"/>
      <c r="L16" s="107"/>
      <c r="M16" s="107"/>
      <c r="N16" s="107"/>
      <c r="O16" s="107"/>
      <c r="P16" s="107"/>
      <c r="Q16" s="107"/>
      <c r="R16" s="107"/>
      <c r="S16" s="107"/>
      <c r="T16" s="107"/>
      <c r="U16" s="107"/>
      <c r="V16" s="107"/>
      <c r="W16" s="107"/>
      <c r="X16" s="107"/>
      <c r="Y16" s="107"/>
      <c r="Z16" s="107"/>
      <c r="AA16" s="107"/>
      <c r="AB16" s="107"/>
      <c r="AC16" s="107"/>
      <c r="AD16" s="107"/>
      <c r="AE16" s="107"/>
      <c r="AF16" s="107"/>
      <c r="AG16" s="107"/>
      <c r="AH16" s="112"/>
    </row>
    <row r="17" spans="1:34" ht="14.1" customHeight="1" x14ac:dyDescent="0.2">
      <c r="A17" s="223" t="s">
        <v>78</v>
      </c>
      <c r="B17" s="206" t="str">
        <f t="shared" si="2"/>
        <v>A</v>
      </c>
      <c r="C17" s="206" t="s">
        <v>97</v>
      </c>
      <c r="D17" s="107"/>
      <c r="E17" s="107"/>
      <c r="F17" s="107"/>
      <c r="G17" s="107"/>
      <c r="H17" s="107"/>
      <c r="I17" s="107"/>
      <c r="J17" s="107"/>
      <c r="K17" s="107"/>
      <c r="L17" s="107"/>
      <c r="M17" s="107"/>
      <c r="N17" s="107"/>
      <c r="O17" s="107"/>
      <c r="P17" s="107"/>
      <c r="Q17" s="107"/>
      <c r="R17" s="107"/>
      <c r="S17" s="107"/>
      <c r="T17" s="107"/>
      <c r="U17" s="107"/>
      <c r="V17" s="107"/>
      <c r="W17" s="107"/>
      <c r="X17" s="107"/>
      <c r="Y17" s="107"/>
      <c r="Z17" s="107"/>
      <c r="AA17" s="107"/>
      <c r="AB17" s="107"/>
      <c r="AC17" s="107"/>
      <c r="AD17" s="107"/>
      <c r="AE17" s="107"/>
      <c r="AF17" s="107"/>
      <c r="AG17" s="107"/>
      <c r="AH17" s="112"/>
    </row>
    <row r="18" spans="1:34" ht="14.1" customHeight="1" x14ac:dyDescent="0.2">
      <c r="A18" s="223" t="s">
        <v>77</v>
      </c>
      <c r="B18" s="206" t="str">
        <f t="shared" si="2"/>
        <v>A</v>
      </c>
      <c r="C18" s="206" t="s">
        <v>97</v>
      </c>
      <c r="D18" s="107"/>
      <c r="E18" s="107"/>
      <c r="F18" s="107"/>
      <c r="G18" s="107"/>
      <c r="H18" s="107"/>
      <c r="I18" s="107"/>
      <c r="J18" s="107"/>
      <c r="K18" s="107"/>
      <c r="L18" s="107"/>
      <c r="M18" s="107"/>
      <c r="N18" s="107"/>
      <c r="O18" s="107"/>
      <c r="P18" s="107"/>
      <c r="Q18" s="107"/>
      <c r="R18" s="107"/>
      <c r="S18" s="107"/>
      <c r="T18" s="107"/>
      <c r="U18" s="107"/>
      <c r="V18" s="107"/>
      <c r="W18" s="107"/>
      <c r="X18" s="107"/>
      <c r="Y18" s="107"/>
      <c r="Z18" s="107"/>
      <c r="AA18" s="107"/>
      <c r="AB18" s="107"/>
      <c r="AC18" s="107"/>
      <c r="AD18" s="107"/>
      <c r="AE18" s="107"/>
      <c r="AF18" s="107"/>
      <c r="AG18" s="107"/>
      <c r="AH18" s="112"/>
    </row>
    <row r="19" spans="1:34" ht="14.1" customHeight="1" x14ac:dyDescent="0.2">
      <c r="A19" s="223" t="s">
        <v>76</v>
      </c>
      <c r="B19" s="206" t="str">
        <f t="shared" si="2"/>
        <v>A</v>
      </c>
      <c r="C19" s="206" t="s">
        <v>94</v>
      </c>
      <c r="D19" s="107"/>
      <c r="E19" s="107"/>
      <c r="F19" s="107"/>
      <c r="G19" s="107"/>
      <c r="H19" s="107"/>
      <c r="I19" s="107"/>
      <c r="J19" s="107"/>
      <c r="K19" s="107"/>
      <c r="L19" s="107"/>
      <c r="M19" s="107"/>
      <c r="N19" s="107"/>
      <c r="O19" s="107"/>
      <c r="P19" s="107"/>
      <c r="Q19" s="107"/>
      <c r="R19" s="107"/>
      <c r="S19" s="107"/>
      <c r="T19" s="107"/>
      <c r="U19" s="107"/>
      <c r="V19" s="107"/>
      <c r="W19" s="107"/>
      <c r="X19" s="107"/>
      <c r="Y19" s="107"/>
      <c r="Z19" s="107"/>
      <c r="AA19" s="107"/>
      <c r="AB19" s="107"/>
      <c r="AC19" s="107"/>
      <c r="AD19" s="107"/>
      <c r="AE19" s="107"/>
      <c r="AF19" s="107"/>
      <c r="AG19" s="107"/>
      <c r="AH19" s="112"/>
    </row>
    <row r="20" spans="1:34" ht="14.1" customHeight="1" x14ac:dyDescent="0.2">
      <c r="A20" s="223" t="s">
        <v>75</v>
      </c>
      <c r="B20" s="206" t="str">
        <f t="shared" si="2"/>
        <v>A</v>
      </c>
      <c r="C20" s="206" t="s">
        <v>94</v>
      </c>
      <c r="D20" s="107"/>
      <c r="E20" s="107"/>
      <c r="F20" s="107"/>
      <c r="G20" s="107"/>
      <c r="H20" s="107"/>
      <c r="I20" s="107"/>
      <c r="J20" s="107"/>
      <c r="K20" s="107"/>
      <c r="L20" s="107"/>
      <c r="M20" s="107"/>
      <c r="N20" s="107"/>
      <c r="O20" s="107"/>
      <c r="P20" s="107"/>
      <c r="Q20" s="107"/>
      <c r="R20" s="107"/>
      <c r="S20" s="107"/>
      <c r="T20" s="107"/>
      <c r="U20" s="107"/>
      <c r="V20" s="107"/>
      <c r="W20" s="107"/>
      <c r="X20" s="107"/>
      <c r="Y20" s="107"/>
      <c r="Z20" s="107"/>
      <c r="AA20" s="107"/>
      <c r="AB20" s="107"/>
      <c r="AC20" s="107"/>
      <c r="AD20" s="107"/>
      <c r="AE20" s="107"/>
      <c r="AF20" s="107"/>
      <c r="AG20" s="107"/>
      <c r="AH20" s="112"/>
    </row>
    <row r="21" spans="1:34" ht="14.1" customHeight="1" x14ac:dyDescent="0.2">
      <c r="A21" s="223" t="s">
        <v>74</v>
      </c>
      <c r="B21" s="206" t="str">
        <f t="shared" si="2"/>
        <v>A</v>
      </c>
      <c r="C21" s="206" t="s">
        <v>96</v>
      </c>
      <c r="D21" s="107"/>
      <c r="E21" s="107"/>
      <c r="F21" s="107"/>
      <c r="G21" s="107"/>
      <c r="H21" s="107"/>
      <c r="I21" s="107"/>
      <c r="J21" s="107"/>
      <c r="K21" s="107"/>
      <c r="L21" s="107"/>
      <c r="M21" s="107"/>
      <c r="N21" s="107"/>
      <c r="O21" s="107"/>
      <c r="P21" s="107"/>
      <c r="Q21" s="107"/>
      <c r="R21" s="107"/>
      <c r="S21" s="107"/>
      <c r="T21" s="107"/>
      <c r="U21" s="107" t="s">
        <v>4</v>
      </c>
      <c r="V21" s="107" t="s">
        <v>4</v>
      </c>
      <c r="W21" s="107" t="s">
        <v>4</v>
      </c>
      <c r="X21" s="107" t="s">
        <v>4</v>
      </c>
      <c r="Y21" s="107" t="s">
        <v>4</v>
      </c>
      <c r="Z21" s="107"/>
      <c r="AA21" s="107"/>
      <c r="AB21" s="107" t="s">
        <v>4</v>
      </c>
      <c r="AC21" s="107" t="s">
        <v>4</v>
      </c>
      <c r="AD21" s="107" t="s">
        <v>4</v>
      </c>
      <c r="AE21" s="107" t="s">
        <v>4</v>
      </c>
      <c r="AF21" s="107" t="s">
        <v>4</v>
      </c>
      <c r="AG21" s="107"/>
      <c r="AH21" s="112"/>
    </row>
    <row r="22" spans="1:34" ht="14.1" customHeight="1" x14ac:dyDescent="0.2">
      <c r="A22" s="223" t="s">
        <v>73</v>
      </c>
      <c r="B22" s="206" t="str">
        <f t="shared" si="2"/>
        <v>A</v>
      </c>
      <c r="C22" s="206" t="s">
        <v>94</v>
      </c>
      <c r="D22" s="107"/>
      <c r="E22" s="107"/>
      <c r="F22" s="107"/>
      <c r="G22" s="107"/>
      <c r="H22" s="107"/>
      <c r="I22" s="107"/>
      <c r="J22" s="107"/>
      <c r="K22" s="107"/>
      <c r="L22" s="107"/>
      <c r="M22" s="107"/>
      <c r="N22" s="107"/>
      <c r="O22" s="107"/>
      <c r="P22" s="107"/>
      <c r="Q22" s="107"/>
      <c r="R22" s="107"/>
      <c r="S22" s="107"/>
      <c r="T22" s="107"/>
      <c r="U22" s="107"/>
      <c r="V22" s="107"/>
      <c r="W22" s="107"/>
      <c r="X22" s="107"/>
      <c r="Y22" s="107"/>
      <c r="Z22" s="107"/>
      <c r="AA22" s="107"/>
      <c r="AB22" s="107"/>
      <c r="AC22" s="107"/>
      <c r="AD22" s="107"/>
      <c r="AE22" s="107"/>
      <c r="AF22" s="107"/>
      <c r="AG22" s="107"/>
      <c r="AH22" s="112"/>
    </row>
    <row r="23" spans="1:34" ht="14.1" customHeight="1" x14ac:dyDescent="0.2">
      <c r="A23" s="223" t="s">
        <v>72</v>
      </c>
      <c r="B23" s="206" t="str">
        <f t="shared" si="2"/>
        <v>A</v>
      </c>
      <c r="C23" s="206" t="s">
        <v>96</v>
      </c>
      <c r="D23" s="107"/>
      <c r="E23" s="107"/>
      <c r="F23" s="107"/>
      <c r="G23" s="107"/>
      <c r="H23" s="107"/>
      <c r="I23" s="107"/>
      <c r="J23" s="107"/>
      <c r="K23" s="107"/>
      <c r="L23" s="107"/>
      <c r="M23" s="107"/>
      <c r="N23" s="107"/>
      <c r="O23" s="107"/>
      <c r="P23" s="107"/>
      <c r="Q23" s="107"/>
      <c r="R23" s="107"/>
      <c r="S23" s="107"/>
      <c r="T23" s="107"/>
      <c r="U23" s="107"/>
      <c r="V23" s="107"/>
      <c r="W23" s="107"/>
      <c r="X23" s="107"/>
      <c r="Y23" s="107"/>
      <c r="Z23" s="107"/>
      <c r="AA23" s="107"/>
      <c r="AB23" s="107"/>
      <c r="AC23" s="107"/>
      <c r="AD23" s="107"/>
      <c r="AE23" s="107"/>
      <c r="AF23" s="107"/>
      <c r="AG23" s="107"/>
      <c r="AH23" s="112"/>
    </row>
    <row r="24" spans="1:34" ht="14.1" customHeight="1" x14ac:dyDescent="0.2">
      <c r="A24" s="223" t="s">
        <v>71</v>
      </c>
      <c r="B24" s="206" t="str">
        <f t="shared" si="2"/>
        <v>A</v>
      </c>
      <c r="C24" s="206" t="s">
        <v>94</v>
      </c>
      <c r="D24" s="107"/>
      <c r="E24" s="107"/>
      <c r="F24" s="107"/>
      <c r="G24" s="107"/>
      <c r="H24" s="107"/>
      <c r="I24" s="107"/>
      <c r="J24" s="107"/>
      <c r="K24" s="107"/>
      <c r="L24" s="107"/>
      <c r="M24" s="107"/>
      <c r="N24" s="107"/>
      <c r="O24" s="107"/>
      <c r="P24" s="107"/>
      <c r="Q24" s="107"/>
      <c r="R24" s="107"/>
      <c r="S24" s="107"/>
      <c r="T24" s="107"/>
      <c r="U24" s="107"/>
      <c r="V24" s="107"/>
      <c r="W24" s="107"/>
      <c r="X24" s="107"/>
      <c r="Y24" s="107"/>
      <c r="Z24" s="107"/>
      <c r="AA24" s="107"/>
      <c r="AB24" s="107"/>
      <c r="AC24" s="107"/>
      <c r="AD24" s="107"/>
      <c r="AE24" s="107"/>
      <c r="AF24" s="107"/>
      <c r="AG24" s="107"/>
      <c r="AH24" s="112"/>
    </row>
    <row r="25" spans="1:34" ht="14.1" customHeight="1" x14ac:dyDescent="0.2">
      <c r="A25" s="223" t="s">
        <v>70</v>
      </c>
      <c r="B25" s="206" t="str">
        <f t="shared" si="2"/>
        <v>A</v>
      </c>
      <c r="C25" s="206" t="s">
        <v>96</v>
      </c>
      <c r="D25" s="107"/>
      <c r="E25" s="107"/>
      <c r="F25" s="107"/>
      <c r="G25" s="107"/>
      <c r="H25" s="107"/>
      <c r="I25" s="107"/>
      <c r="J25" s="107"/>
      <c r="K25" s="107"/>
      <c r="L25" s="107"/>
      <c r="M25" s="107"/>
      <c r="N25" s="107"/>
      <c r="O25" s="107"/>
      <c r="P25" s="107"/>
      <c r="Q25" s="107"/>
      <c r="R25" s="107"/>
      <c r="S25" s="107"/>
      <c r="T25" s="107"/>
      <c r="U25" s="107"/>
      <c r="V25" s="107"/>
      <c r="W25" s="107"/>
      <c r="X25" s="107"/>
      <c r="Y25" s="107"/>
      <c r="Z25" s="107"/>
      <c r="AA25" s="107"/>
      <c r="AB25" s="107"/>
      <c r="AC25" s="107"/>
      <c r="AD25" s="107"/>
      <c r="AE25" s="107"/>
      <c r="AF25" s="107"/>
      <c r="AG25" s="107"/>
      <c r="AH25" s="112"/>
    </row>
    <row r="26" spans="1:34" ht="14.1" customHeight="1" x14ac:dyDescent="0.2">
      <c r="A26" s="223" t="s">
        <v>69</v>
      </c>
      <c r="B26" s="206" t="str">
        <f t="shared" si="2"/>
        <v>A</v>
      </c>
      <c r="C26" s="206" t="s">
        <v>96</v>
      </c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7"/>
      <c r="AE26" s="107"/>
      <c r="AF26" s="107"/>
      <c r="AG26" s="107"/>
      <c r="AH26" s="112"/>
    </row>
    <row r="27" spans="1:34" ht="14.1" customHeight="1" x14ac:dyDescent="0.2">
      <c r="A27" s="223" t="s">
        <v>68</v>
      </c>
      <c r="B27" s="206" t="str">
        <f t="shared" si="2"/>
        <v>A</v>
      </c>
      <c r="C27" s="206"/>
      <c r="D27" s="107"/>
      <c r="E27" s="107"/>
      <c r="F27" s="107"/>
      <c r="G27" s="107"/>
      <c r="H27" s="107"/>
      <c r="I27" s="107"/>
      <c r="J27" s="107"/>
      <c r="K27" s="107"/>
      <c r="L27" s="107"/>
      <c r="M27" s="107"/>
      <c r="N27" s="107"/>
      <c r="O27" s="107"/>
      <c r="P27" s="107"/>
      <c r="Q27" s="107"/>
      <c r="R27" s="107"/>
      <c r="S27" s="107"/>
      <c r="T27" s="107"/>
      <c r="U27" s="107"/>
      <c r="V27" s="107"/>
      <c r="W27" s="107"/>
      <c r="X27" s="107"/>
      <c r="Y27" s="107"/>
      <c r="Z27" s="107"/>
      <c r="AA27" s="107"/>
      <c r="AB27" s="107"/>
      <c r="AC27" s="107"/>
      <c r="AD27" s="107"/>
      <c r="AE27" s="107"/>
      <c r="AF27" s="107"/>
      <c r="AG27" s="107"/>
      <c r="AH27" s="112"/>
    </row>
    <row r="28" spans="1:34" ht="14.1" customHeight="1" x14ac:dyDescent="0.2">
      <c r="A28" s="223" t="s">
        <v>67</v>
      </c>
      <c r="B28" s="206" t="str">
        <f t="shared" si="2"/>
        <v>A</v>
      </c>
      <c r="C28" s="206"/>
      <c r="D28" s="107"/>
      <c r="E28" s="107"/>
      <c r="F28" s="107"/>
      <c r="G28" s="107"/>
      <c r="H28" s="107"/>
      <c r="I28" s="107"/>
      <c r="J28" s="107"/>
      <c r="K28" s="107"/>
      <c r="L28" s="107"/>
      <c r="M28" s="107"/>
      <c r="N28" s="107"/>
      <c r="O28" s="107"/>
      <c r="P28" s="107"/>
      <c r="Q28" s="107"/>
      <c r="R28" s="107"/>
      <c r="S28" s="107"/>
      <c r="T28" s="107"/>
      <c r="U28" s="107"/>
      <c r="V28" s="107"/>
      <c r="W28" s="107"/>
      <c r="X28" s="107"/>
      <c r="Y28" s="107"/>
      <c r="Z28" s="107"/>
      <c r="AA28" s="107"/>
      <c r="AB28" s="107"/>
      <c r="AC28" s="107"/>
      <c r="AD28" s="107"/>
      <c r="AE28" s="107"/>
      <c r="AF28" s="107"/>
      <c r="AG28" s="107"/>
      <c r="AH28" s="112"/>
    </row>
    <row r="29" spans="1:34" ht="14.1" customHeight="1" x14ac:dyDescent="0.2">
      <c r="A29" s="223" t="s">
        <v>66</v>
      </c>
      <c r="B29" s="206" t="str">
        <f t="shared" si="2"/>
        <v>A</v>
      </c>
      <c r="C29" s="206"/>
      <c r="D29" s="107"/>
      <c r="E29" s="107"/>
      <c r="F29" s="107"/>
      <c r="G29" s="107"/>
      <c r="H29" s="107"/>
      <c r="I29" s="107"/>
      <c r="J29" s="107"/>
      <c r="K29" s="107"/>
      <c r="L29" s="107"/>
      <c r="M29" s="107"/>
      <c r="N29" s="107"/>
      <c r="O29" s="107"/>
      <c r="P29" s="107"/>
      <c r="Q29" s="107"/>
      <c r="R29" s="107"/>
      <c r="S29" s="107"/>
      <c r="T29" s="107"/>
      <c r="U29" s="107"/>
      <c r="V29" s="107"/>
      <c r="W29" s="107"/>
      <c r="X29" s="107"/>
      <c r="Y29" s="107"/>
      <c r="Z29" s="107"/>
      <c r="AA29" s="107"/>
      <c r="AB29" s="107"/>
      <c r="AC29" s="107"/>
      <c r="AD29" s="107"/>
      <c r="AE29" s="107"/>
      <c r="AF29" s="107"/>
      <c r="AG29" s="107"/>
      <c r="AH29" s="112"/>
    </row>
    <row r="30" spans="1:34" ht="14.1" customHeight="1" x14ac:dyDescent="0.2">
      <c r="A30" s="223" t="s">
        <v>65</v>
      </c>
      <c r="B30" s="206" t="str">
        <f t="shared" si="2"/>
        <v>A</v>
      </c>
      <c r="C30" s="206"/>
      <c r="D30" s="107"/>
      <c r="E30" s="107"/>
      <c r="F30" s="107"/>
      <c r="G30" s="107"/>
      <c r="H30" s="107"/>
      <c r="I30" s="107"/>
      <c r="J30" s="107"/>
      <c r="K30" s="107"/>
      <c r="L30" s="107"/>
      <c r="M30" s="107"/>
      <c r="N30" s="107"/>
      <c r="O30" s="107"/>
      <c r="P30" s="107"/>
      <c r="Q30" s="107"/>
      <c r="R30" s="107"/>
      <c r="S30" s="107"/>
      <c r="T30" s="107"/>
      <c r="U30" s="107"/>
      <c r="V30" s="107"/>
      <c r="W30" s="107"/>
      <c r="X30" s="107"/>
      <c r="Y30" s="107"/>
      <c r="Z30" s="107"/>
      <c r="AA30" s="107"/>
      <c r="AB30" s="107"/>
      <c r="AC30" s="107"/>
      <c r="AD30" s="107"/>
      <c r="AE30" s="107"/>
      <c r="AF30" s="107"/>
      <c r="AG30" s="107"/>
      <c r="AH30" s="112"/>
    </row>
    <row r="31" spans="1:34" ht="14.1" customHeight="1" x14ac:dyDescent="0.2">
      <c r="A31" s="223" t="s">
        <v>64</v>
      </c>
      <c r="B31" s="206" t="str">
        <f t="shared" si="2"/>
        <v>A</v>
      </c>
      <c r="C31" s="206"/>
      <c r="D31" s="107"/>
      <c r="E31" s="107"/>
      <c r="F31" s="107"/>
      <c r="G31" s="107"/>
      <c r="H31" s="107"/>
      <c r="I31" s="107"/>
      <c r="J31" s="107"/>
      <c r="K31" s="107"/>
      <c r="L31" s="107"/>
      <c r="M31" s="107"/>
      <c r="N31" s="107"/>
      <c r="O31" s="107"/>
      <c r="P31" s="107"/>
      <c r="Q31" s="107"/>
      <c r="R31" s="107"/>
      <c r="S31" s="107"/>
      <c r="T31" s="107"/>
      <c r="U31" s="107"/>
      <c r="V31" s="107"/>
      <c r="W31" s="107"/>
      <c r="X31" s="107"/>
      <c r="Y31" s="107"/>
      <c r="Z31" s="107"/>
      <c r="AA31" s="107"/>
      <c r="AB31" s="107"/>
      <c r="AC31" s="107"/>
      <c r="AD31" s="107"/>
      <c r="AE31" s="107"/>
      <c r="AF31" s="107"/>
      <c r="AG31" s="107"/>
      <c r="AH31" s="112"/>
    </row>
    <row r="32" spans="1:34" ht="14.1" customHeight="1" x14ac:dyDescent="0.2">
      <c r="A32" s="223" t="s">
        <v>63</v>
      </c>
      <c r="B32" s="206" t="str">
        <f t="shared" si="2"/>
        <v>A</v>
      </c>
      <c r="C32" s="206"/>
      <c r="D32" s="107"/>
      <c r="E32" s="107"/>
      <c r="F32" s="107"/>
      <c r="G32" s="107"/>
      <c r="H32" s="107"/>
      <c r="I32" s="107"/>
      <c r="J32" s="107"/>
      <c r="K32" s="107"/>
      <c r="L32" s="107"/>
      <c r="M32" s="107"/>
      <c r="N32" s="107"/>
      <c r="O32" s="107"/>
      <c r="P32" s="107"/>
      <c r="Q32" s="107"/>
      <c r="R32" s="107"/>
      <c r="S32" s="107"/>
      <c r="T32" s="107"/>
      <c r="U32" s="107"/>
      <c r="V32" s="107"/>
      <c r="W32" s="107"/>
      <c r="X32" s="107"/>
      <c r="Y32" s="107"/>
      <c r="Z32" s="107"/>
      <c r="AA32" s="107"/>
      <c r="AB32" s="107"/>
      <c r="AC32" s="107"/>
      <c r="AD32" s="107"/>
      <c r="AE32" s="107"/>
      <c r="AF32" s="107"/>
      <c r="AG32" s="107"/>
      <c r="AH32" s="112"/>
    </row>
    <row r="33" spans="1:35" ht="14.1" customHeight="1" x14ac:dyDescent="0.2">
      <c r="A33" s="223" t="s">
        <v>63</v>
      </c>
      <c r="B33" s="206" t="str">
        <f t="shared" si="2"/>
        <v>A</v>
      </c>
      <c r="C33" s="206"/>
      <c r="D33" s="107"/>
      <c r="E33" s="107"/>
      <c r="F33" s="107"/>
      <c r="G33" s="107"/>
      <c r="H33" s="107"/>
      <c r="I33" s="107"/>
      <c r="J33" s="107"/>
      <c r="K33" s="107"/>
      <c r="L33" s="107"/>
      <c r="M33" s="107"/>
      <c r="N33" s="107"/>
      <c r="O33" s="107"/>
      <c r="P33" s="107"/>
      <c r="Q33" s="107"/>
      <c r="R33" s="107"/>
      <c r="S33" s="107"/>
      <c r="T33" s="107"/>
      <c r="U33" s="107"/>
      <c r="V33" s="107"/>
      <c r="W33" s="107"/>
      <c r="X33" s="107"/>
      <c r="Y33" s="107"/>
      <c r="Z33" s="107"/>
      <c r="AA33" s="107"/>
      <c r="AB33" s="107"/>
      <c r="AC33" s="107"/>
      <c r="AD33" s="107"/>
      <c r="AE33" s="107"/>
      <c r="AF33" s="107"/>
      <c r="AG33" s="107"/>
      <c r="AH33" s="112"/>
    </row>
    <row r="34" spans="1:35" ht="14.1" customHeight="1" x14ac:dyDescent="0.2">
      <c r="A34" s="223"/>
      <c r="B34" s="206" t="str">
        <f t="shared" si="2"/>
        <v>A</v>
      </c>
      <c r="C34" s="206"/>
      <c r="D34" s="107"/>
      <c r="E34" s="107"/>
      <c r="F34" s="107"/>
      <c r="G34" s="107"/>
      <c r="H34" s="107"/>
      <c r="I34" s="107"/>
      <c r="J34" s="107"/>
      <c r="K34" s="107"/>
      <c r="L34" s="107"/>
      <c r="M34" s="107"/>
      <c r="N34" s="107"/>
      <c r="O34" s="107"/>
      <c r="P34" s="107"/>
      <c r="Q34" s="107"/>
      <c r="R34" s="107"/>
      <c r="S34" s="107"/>
      <c r="T34" s="107"/>
      <c r="U34" s="107"/>
      <c r="V34" s="107"/>
      <c r="W34" s="107"/>
      <c r="X34" s="107"/>
      <c r="Y34" s="107"/>
      <c r="Z34" s="107"/>
      <c r="AA34" s="107"/>
      <c r="AB34" s="107"/>
      <c r="AC34" s="107"/>
      <c r="AD34" s="107"/>
      <c r="AE34" s="107"/>
      <c r="AF34" s="107"/>
      <c r="AG34" s="107"/>
      <c r="AH34" s="112"/>
    </row>
    <row r="35" spans="1:35" ht="14.1" customHeight="1" x14ac:dyDescent="0.2">
      <c r="A35" s="223"/>
      <c r="B35" s="206" t="str">
        <f t="shared" si="2"/>
        <v>A</v>
      </c>
      <c r="C35" s="206"/>
      <c r="D35" s="107"/>
      <c r="E35" s="107"/>
      <c r="F35" s="107"/>
      <c r="G35" s="107"/>
      <c r="H35" s="107"/>
      <c r="I35" s="107"/>
      <c r="J35" s="107"/>
      <c r="K35" s="107"/>
      <c r="L35" s="107"/>
      <c r="M35" s="107"/>
      <c r="N35" s="107"/>
      <c r="O35" s="107"/>
      <c r="P35" s="107"/>
      <c r="Q35" s="107"/>
      <c r="R35" s="107"/>
      <c r="S35" s="107"/>
      <c r="T35" s="107"/>
      <c r="U35" s="107"/>
      <c r="V35" s="107"/>
      <c r="W35" s="107"/>
      <c r="X35" s="107"/>
      <c r="Y35" s="107"/>
      <c r="Z35" s="107"/>
      <c r="AA35" s="107"/>
      <c r="AB35" s="107"/>
      <c r="AC35" s="107"/>
      <c r="AD35" s="107"/>
      <c r="AE35" s="107"/>
      <c r="AF35" s="107"/>
      <c r="AG35" s="107"/>
      <c r="AH35" s="112"/>
    </row>
    <row r="36" spans="1:35" ht="14.1" customHeight="1" x14ac:dyDescent="0.2">
      <c r="A36" s="223"/>
      <c r="B36" s="206" t="str">
        <f t="shared" si="2"/>
        <v>A</v>
      </c>
      <c r="C36" s="206"/>
      <c r="D36" s="107"/>
      <c r="E36" s="107"/>
      <c r="F36" s="107"/>
      <c r="G36" s="107"/>
      <c r="H36" s="107"/>
      <c r="I36" s="107"/>
      <c r="J36" s="107"/>
      <c r="K36" s="107"/>
      <c r="L36" s="107"/>
      <c r="M36" s="107"/>
      <c r="N36" s="107"/>
      <c r="O36" s="107"/>
      <c r="P36" s="107"/>
      <c r="Q36" s="107"/>
      <c r="R36" s="107"/>
      <c r="S36" s="107"/>
      <c r="T36" s="107"/>
      <c r="U36" s="107"/>
      <c r="V36" s="107"/>
      <c r="W36" s="107"/>
      <c r="X36" s="107"/>
      <c r="Y36" s="107"/>
      <c r="Z36" s="107"/>
      <c r="AA36" s="107"/>
      <c r="AB36" s="107"/>
      <c r="AC36" s="107"/>
      <c r="AD36" s="107"/>
      <c r="AE36" s="107"/>
      <c r="AF36" s="107"/>
      <c r="AG36" s="107"/>
      <c r="AH36" s="112"/>
    </row>
    <row r="37" spans="1:35" ht="14.1" customHeight="1" x14ac:dyDescent="0.2">
      <c r="A37" s="223"/>
      <c r="B37" s="206" t="str">
        <f t="shared" si="2"/>
        <v>A</v>
      </c>
      <c r="C37" s="206"/>
      <c r="D37" s="107"/>
      <c r="E37" s="107"/>
      <c r="F37" s="107"/>
      <c r="G37" s="107"/>
      <c r="H37" s="107"/>
      <c r="I37" s="107"/>
      <c r="J37" s="107"/>
      <c r="K37" s="107"/>
      <c r="L37" s="107"/>
      <c r="M37" s="107"/>
      <c r="N37" s="107"/>
      <c r="O37" s="107"/>
      <c r="P37" s="107"/>
      <c r="Q37" s="107"/>
      <c r="R37" s="107"/>
      <c r="S37" s="107"/>
      <c r="T37" s="107"/>
      <c r="U37" s="107"/>
      <c r="V37" s="107"/>
      <c r="W37" s="107"/>
      <c r="X37" s="107"/>
      <c r="Y37" s="107"/>
      <c r="Z37" s="107"/>
      <c r="AA37" s="107"/>
      <c r="AB37" s="107"/>
      <c r="AC37" s="107"/>
      <c r="AD37" s="107"/>
      <c r="AE37" s="107"/>
      <c r="AF37" s="107"/>
      <c r="AG37" s="107"/>
      <c r="AH37" s="112"/>
    </row>
    <row r="38" spans="1:35" ht="14.1" customHeight="1" x14ac:dyDescent="0.2">
      <c r="A38" s="223"/>
      <c r="B38" s="206" t="str">
        <f t="shared" si="2"/>
        <v>A</v>
      </c>
      <c r="C38" s="206"/>
      <c r="D38" s="107"/>
      <c r="E38" s="107"/>
      <c r="F38" s="107"/>
      <c r="G38" s="107"/>
      <c r="H38" s="107"/>
      <c r="I38" s="107"/>
      <c r="J38" s="107"/>
      <c r="K38" s="107"/>
      <c r="L38" s="107"/>
      <c r="M38" s="107"/>
      <c r="N38" s="107"/>
      <c r="O38" s="107"/>
      <c r="P38" s="107"/>
      <c r="Q38" s="107"/>
      <c r="R38" s="107"/>
      <c r="S38" s="107"/>
      <c r="T38" s="107"/>
      <c r="U38" s="107"/>
      <c r="V38" s="107"/>
      <c r="W38" s="107"/>
      <c r="X38" s="107"/>
      <c r="Y38" s="107"/>
      <c r="Z38" s="107"/>
      <c r="AA38" s="107"/>
      <c r="AB38" s="107"/>
      <c r="AC38" s="107"/>
      <c r="AD38" s="107"/>
      <c r="AE38" s="107"/>
      <c r="AF38" s="107"/>
      <c r="AG38" s="107"/>
      <c r="AH38" s="112"/>
    </row>
    <row r="39" spans="1:35" ht="14.1" customHeight="1" x14ac:dyDescent="0.2">
      <c r="A39" s="223"/>
      <c r="B39" s="206" t="str">
        <f t="shared" si="2"/>
        <v>A</v>
      </c>
      <c r="C39" s="206"/>
      <c r="D39" s="107"/>
      <c r="E39" s="107"/>
      <c r="F39" s="107"/>
      <c r="G39" s="107"/>
      <c r="H39" s="107"/>
      <c r="I39" s="107"/>
      <c r="J39" s="107"/>
      <c r="K39" s="107"/>
      <c r="L39" s="107"/>
      <c r="M39" s="107"/>
      <c r="N39" s="107"/>
      <c r="O39" s="107"/>
      <c r="P39" s="107"/>
      <c r="Q39" s="107"/>
      <c r="R39" s="107"/>
      <c r="S39" s="107"/>
      <c r="T39" s="107"/>
      <c r="U39" s="107"/>
      <c r="V39" s="107"/>
      <c r="W39" s="107"/>
      <c r="X39" s="107"/>
      <c r="Y39" s="107"/>
      <c r="Z39" s="107"/>
      <c r="AA39" s="107"/>
      <c r="AB39" s="107"/>
      <c r="AC39" s="107"/>
      <c r="AD39" s="107"/>
      <c r="AE39" s="107"/>
      <c r="AF39" s="107"/>
      <c r="AG39" s="107"/>
      <c r="AH39" s="112"/>
    </row>
    <row r="40" spans="1:35" ht="14.1" customHeight="1" x14ac:dyDescent="0.2">
      <c r="A40" s="223"/>
      <c r="B40" s="206" t="str">
        <f t="shared" si="2"/>
        <v>A</v>
      </c>
      <c r="C40" s="206"/>
      <c r="D40" s="107"/>
      <c r="E40" s="107"/>
      <c r="F40" s="107"/>
      <c r="G40" s="107"/>
      <c r="H40" s="107"/>
      <c r="I40" s="107"/>
      <c r="J40" s="107"/>
      <c r="K40" s="107"/>
      <c r="L40" s="107"/>
      <c r="M40" s="107"/>
      <c r="N40" s="107"/>
      <c r="O40" s="107"/>
      <c r="P40" s="107"/>
      <c r="Q40" s="107"/>
      <c r="R40" s="107"/>
      <c r="S40" s="107"/>
      <c r="T40" s="107"/>
      <c r="U40" s="107"/>
      <c r="V40" s="107"/>
      <c r="W40" s="107"/>
      <c r="X40" s="107"/>
      <c r="Y40" s="107"/>
      <c r="Z40" s="107"/>
      <c r="AA40" s="107"/>
      <c r="AB40" s="107"/>
      <c r="AC40" s="107"/>
      <c r="AD40" s="107"/>
      <c r="AE40" s="107"/>
      <c r="AF40" s="107"/>
      <c r="AG40" s="107"/>
      <c r="AH40" s="112"/>
    </row>
    <row r="41" spans="1:35" ht="14.1" customHeight="1" x14ac:dyDescent="0.2">
      <c r="A41" s="223"/>
      <c r="B41" s="206" t="str">
        <f t="shared" si="2"/>
        <v>A</v>
      </c>
      <c r="C41" s="206"/>
      <c r="D41" s="107"/>
      <c r="E41" s="107"/>
      <c r="F41" s="107"/>
      <c r="G41" s="107"/>
      <c r="H41" s="107"/>
      <c r="I41" s="107"/>
      <c r="J41" s="107"/>
      <c r="K41" s="107"/>
      <c r="L41" s="107"/>
      <c r="M41" s="107"/>
      <c r="N41" s="107"/>
      <c r="O41" s="107"/>
      <c r="P41" s="107"/>
      <c r="Q41" s="107"/>
      <c r="R41" s="107"/>
      <c r="S41" s="107"/>
      <c r="T41" s="107"/>
      <c r="U41" s="107"/>
      <c r="V41" s="107"/>
      <c r="W41" s="107"/>
      <c r="X41" s="107"/>
      <c r="Y41" s="107"/>
      <c r="Z41" s="107"/>
      <c r="AA41" s="107"/>
      <c r="AB41" s="107"/>
      <c r="AC41" s="107"/>
      <c r="AD41" s="107"/>
      <c r="AE41" s="107"/>
      <c r="AF41" s="107"/>
      <c r="AG41" s="107"/>
      <c r="AH41" s="112"/>
    </row>
    <row r="42" spans="1:35" ht="14.1" customHeight="1" x14ac:dyDescent="0.2">
      <c r="A42" s="224" t="s">
        <v>62</v>
      </c>
      <c r="B42" s="208"/>
      <c r="C42" s="208"/>
      <c r="D42" s="209"/>
      <c r="E42" s="209"/>
      <c r="F42" s="209"/>
      <c r="G42" s="209"/>
      <c r="H42" s="209"/>
      <c r="I42" s="209"/>
      <c r="J42" s="209"/>
      <c r="K42" s="209"/>
      <c r="L42" s="209"/>
      <c r="M42" s="209"/>
      <c r="N42" s="209"/>
      <c r="O42" s="209"/>
      <c r="P42" s="209"/>
      <c r="Q42" s="209"/>
      <c r="R42" s="209"/>
      <c r="S42" s="209"/>
      <c r="T42" s="209"/>
      <c r="U42" s="209"/>
      <c r="V42" s="209"/>
      <c r="W42" s="209"/>
      <c r="X42" s="209"/>
      <c r="Y42" s="209"/>
      <c r="Z42" s="209"/>
      <c r="AA42" s="209"/>
      <c r="AB42" s="209"/>
      <c r="AC42" s="209"/>
      <c r="AD42" s="209"/>
      <c r="AE42" s="209"/>
      <c r="AF42" s="209"/>
      <c r="AG42" s="209"/>
      <c r="AH42" s="234"/>
    </row>
    <row r="43" spans="1:35" ht="12.75" customHeight="1" x14ac:dyDescent="0.2">
      <c r="A43" s="224"/>
      <c r="B43" s="207"/>
      <c r="C43" s="207"/>
      <c r="D43" s="207"/>
      <c r="E43" s="207"/>
      <c r="F43" s="207"/>
      <c r="G43" s="207"/>
      <c r="H43" s="207"/>
      <c r="I43" s="207"/>
      <c r="J43" s="207"/>
      <c r="K43" s="207"/>
      <c r="L43" s="207"/>
      <c r="M43" s="207"/>
      <c r="N43" s="207"/>
      <c r="O43" s="207"/>
      <c r="P43" s="207"/>
      <c r="Q43" s="207"/>
      <c r="R43" s="207"/>
      <c r="S43" s="207"/>
      <c r="T43" s="207"/>
      <c r="U43" s="207"/>
      <c r="V43" s="207"/>
      <c r="W43" s="207"/>
      <c r="X43" s="207"/>
      <c r="Y43" s="207"/>
      <c r="Z43" s="207"/>
      <c r="AA43" s="207"/>
      <c r="AB43" s="207"/>
      <c r="AC43" s="207"/>
      <c r="AD43" s="207"/>
      <c r="AE43" s="207"/>
      <c r="AF43" s="207"/>
      <c r="AG43" s="207"/>
      <c r="AH43" s="235"/>
    </row>
    <row r="44" spans="1:35" ht="13.5" customHeight="1" x14ac:dyDescent="0.2">
      <c r="A44" s="225" t="s">
        <v>61</v>
      </c>
      <c r="B44" s="210"/>
      <c r="C44" s="211"/>
      <c r="D44" s="212"/>
      <c r="E44" s="212"/>
      <c r="F44" s="212"/>
      <c r="G44" s="212"/>
      <c r="H44" s="213"/>
      <c r="I44" s="213"/>
      <c r="J44" s="213"/>
      <c r="K44" s="213"/>
      <c r="L44" s="213"/>
      <c r="M44" s="213"/>
      <c r="N44" s="213"/>
      <c r="O44" s="213"/>
      <c r="P44" s="213"/>
      <c r="Q44" s="214"/>
      <c r="R44" s="212"/>
      <c r="S44" s="212"/>
      <c r="T44" s="212"/>
      <c r="U44" s="212"/>
      <c r="V44" s="212"/>
      <c r="W44" s="212"/>
      <c r="X44" s="212"/>
      <c r="Y44" s="212"/>
      <c r="Z44" s="214"/>
      <c r="AA44" s="212"/>
      <c r="AB44" s="212"/>
      <c r="AC44" s="212"/>
      <c r="AD44" s="212"/>
      <c r="AE44" s="212"/>
      <c r="AF44" s="212"/>
      <c r="AG44" s="212"/>
      <c r="AH44" s="236"/>
    </row>
    <row r="45" spans="1:35" s="93" customFormat="1" ht="12.75" customHeight="1" x14ac:dyDescent="0.2">
      <c r="A45" s="226"/>
      <c r="B45" s="212"/>
      <c r="C45" s="212"/>
      <c r="D45" s="216" t="s">
        <v>60</v>
      </c>
      <c r="E45" s="212"/>
      <c r="F45" s="212"/>
      <c r="G45" s="212"/>
      <c r="H45" s="214"/>
      <c r="I45" s="216"/>
      <c r="J45" s="216" t="s">
        <v>59</v>
      </c>
      <c r="K45" s="212"/>
      <c r="L45" s="212"/>
      <c r="M45" s="214"/>
      <c r="N45" s="214"/>
      <c r="O45" s="214" t="s">
        <v>58</v>
      </c>
      <c r="P45" s="214"/>
      <c r="Q45" s="214"/>
      <c r="R45" s="216"/>
      <c r="S45" s="215"/>
      <c r="T45" s="212"/>
      <c r="U45" s="212"/>
      <c r="V45" s="212"/>
      <c r="W45" s="214"/>
      <c r="X45" s="214"/>
      <c r="Y45" s="212"/>
      <c r="Z45" s="212"/>
      <c r="AA45" s="212"/>
      <c r="AB45" s="212"/>
      <c r="AC45" s="212"/>
      <c r="AD45" s="212"/>
      <c r="AE45" s="212"/>
      <c r="AF45" s="212"/>
      <c r="AG45" s="212"/>
      <c r="AH45" s="236"/>
      <c r="AI45" s="109"/>
    </row>
    <row r="46" spans="1:35" ht="11.25" customHeight="1" x14ac:dyDescent="0.2">
      <c r="A46" s="226"/>
      <c r="B46" s="212"/>
      <c r="C46" s="212"/>
      <c r="D46" s="212"/>
      <c r="E46" s="212"/>
      <c r="F46" s="212"/>
      <c r="G46" s="212"/>
      <c r="H46" s="215"/>
      <c r="I46" s="212"/>
      <c r="J46" s="212"/>
      <c r="K46" s="212"/>
      <c r="L46" s="212"/>
      <c r="M46" s="212"/>
      <c r="N46" s="212"/>
      <c r="O46" s="212"/>
      <c r="P46" s="212"/>
      <c r="Q46" s="215"/>
      <c r="R46" s="212"/>
      <c r="S46" s="212"/>
      <c r="T46" s="212"/>
      <c r="U46" s="212"/>
      <c r="V46" s="212"/>
      <c r="W46" s="212"/>
      <c r="X46" s="212"/>
      <c r="Y46" s="212"/>
      <c r="Z46" s="215"/>
      <c r="AA46" s="212"/>
      <c r="AB46" s="212"/>
      <c r="AC46" s="212"/>
      <c r="AD46" s="212"/>
      <c r="AE46" s="212"/>
      <c r="AF46" s="212"/>
      <c r="AG46" s="212"/>
      <c r="AH46" s="236"/>
      <c r="AI46" s="110"/>
    </row>
    <row r="47" spans="1:35" ht="24" customHeight="1" x14ac:dyDescent="0.2">
      <c r="A47" s="227" t="s">
        <v>57</v>
      </c>
      <c r="B47" s="217"/>
      <c r="C47" s="217"/>
      <c r="D47" s="217"/>
      <c r="E47" s="217"/>
      <c r="F47" s="217"/>
      <c r="G47" s="217"/>
      <c r="H47" s="217"/>
      <c r="I47" s="217"/>
      <c r="J47" s="217"/>
      <c r="K47" s="217"/>
      <c r="L47" s="217"/>
      <c r="M47" s="217"/>
      <c r="N47" s="217"/>
      <c r="O47" s="217"/>
      <c r="P47" s="217"/>
      <c r="Q47" s="217"/>
      <c r="R47" s="217"/>
      <c r="S47" s="217"/>
      <c r="T47" s="217"/>
      <c r="U47" s="217"/>
      <c r="V47" s="217"/>
      <c r="W47" s="217"/>
      <c r="X47" s="217"/>
      <c r="Y47" s="217"/>
      <c r="Z47" s="217"/>
      <c r="AA47" s="217"/>
      <c r="AB47" s="217"/>
      <c r="AC47" s="217"/>
      <c r="AD47" s="217"/>
      <c r="AE47" s="217"/>
      <c r="AF47" s="217"/>
      <c r="AG47" s="217"/>
      <c r="AH47" s="237"/>
      <c r="AI47" s="110"/>
    </row>
    <row r="48" spans="1:35" ht="3.75" customHeight="1" x14ac:dyDescent="0.2">
      <c r="A48" s="224"/>
      <c r="B48" s="207"/>
      <c r="C48" s="207"/>
      <c r="D48" s="207"/>
      <c r="E48" s="207"/>
      <c r="F48" s="207"/>
      <c r="G48" s="207"/>
      <c r="H48" s="207"/>
      <c r="I48" s="207"/>
      <c r="J48" s="207"/>
      <c r="K48" s="207"/>
      <c r="L48" s="207"/>
      <c r="M48" s="207"/>
      <c r="N48" s="207"/>
      <c r="O48" s="207"/>
      <c r="P48" s="207"/>
      <c r="Q48" s="207"/>
      <c r="R48" s="207"/>
      <c r="S48" s="207"/>
      <c r="T48" s="207"/>
      <c r="U48" s="207"/>
      <c r="V48" s="207"/>
      <c r="W48" s="207"/>
      <c r="X48" s="207"/>
      <c r="Y48" s="207"/>
      <c r="Z48" s="207"/>
      <c r="AA48" s="207"/>
      <c r="AB48" s="207"/>
      <c r="AC48" s="207"/>
      <c r="AD48" s="207"/>
      <c r="AE48" s="207"/>
      <c r="AF48" s="207"/>
      <c r="AG48" s="207"/>
      <c r="AH48" s="235"/>
    </row>
    <row r="49" spans="1:34" s="111" customFormat="1" ht="9.75" customHeight="1" x14ac:dyDescent="0.25">
      <c r="A49" s="228" t="s">
        <v>56</v>
      </c>
      <c r="B49" s="218" t="s">
        <v>55</v>
      </c>
      <c r="C49" s="218"/>
      <c r="D49" s="219" t="s">
        <v>54</v>
      </c>
      <c r="E49" s="219"/>
      <c r="F49" s="219"/>
      <c r="G49" s="219"/>
      <c r="H49" s="219"/>
      <c r="I49" s="219"/>
      <c r="J49" s="219"/>
      <c r="K49" s="219"/>
      <c r="L49" s="219"/>
      <c r="M49" s="219"/>
      <c r="N49" s="219"/>
      <c r="O49" s="219"/>
      <c r="P49" s="219"/>
      <c r="Q49" s="219"/>
      <c r="R49" s="219"/>
      <c r="S49" s="219"/>
      <c r="T49" s="219"/>
      <c r="U49" s="219"/>
      <c r="V49" s="219"/>
      <c r="W49" s="219"/>
      <c r="X49" s="219"/>
      <c r="Y49" s="219"/>
      <c r="Z49" s="219"/>
      <c r="AA49" s="220"/>
      <c r="AB49" s="220"/>
      <c r="AC49" s="215"/>
      <c r="AD49" s="212"/>
      <c r="AE49" s="212"/>
      <c r="AF49" s="212"/>
      <c r="AG49" s="212"/>
      <c r="AH49" s="238"/>
    </row>
    <row r="50" spans="1:34" ht="6.75" customHeight="1" x14ac:dyDescent="0.2">
      <c r="A50" s="224"/>
      <c r="B50" s="207"/>
      <c r="C50" s="207"/>
      <c r="D50" s="207"/>
      <c r="E50" s="207"/>
      <c r="F50" s="207"/>
      <c r="G50" s="207"/>
      <c r="H50" s="207"/>
      <c r="I50" s="207"/>
      <c r="J50" s="207"/>
      <c r="K50" s="207"/>
      <c r="L50" s="207"/>
      <c r="M50" s="207"/>
      <c r="N50" s="207"/>
      <c r="O50" s="207"/>
      <c r="P50" s="207"/>
      <c r="Q50" s="207"/>
      <c r="R50" s="207"/>
      <c r="S50" s="207"/>
      <c r="T50" s="207"/>
      <c r="U50" s="207"/>
      <c r="V50" s="207"/>
      <c r="W50" s="207"/>
      <c r="X50" s="207"/>
      <c r="Y50" s="207"/>
      <c r="Z50" s="207"/>
      <c r="AA50" s="207"/>
      <c r="AB50" s="207"/>
      <c r="AC50" s="207"/>
      <c r="AD50" s="207"/>
      <c r="AE50" s="207"/>
      <c r="AF50" s="207"/>
      <c r="AG50" s="207"/>
      <c r="AH50" s="235"/>
    </row>
    <row r="51" spans="1:34" x14ac:dyDescent="0.2">
      <c r="A51" s="224"/>
      <c r="B51" s="207"/>
      <c r="C51" s="207"/>
      <c r="D51" s="207"/>
      <c r="E51" s="207"/>
      <c r="F51" s="207"/>
      <c r="G51" s="207"/>
      <c r="H51" s="207"/>
      <c r="I51" s="207"/>
      <c r="J51" s="207"/>
      <c r="K51" s="207"/>
      <c r="L51" s="207"/>
      <c r="M51" s="207"/>
      <c r="N51" s="207"/>
      <c r="O51" s="207"/>
      <c r="P51" s="207"/>
      <c r="Q51" s="207"/>
      <c r="R51" s="207"/>
      <c r="S51" s="207"/>
      <c r="T51" s="207"/>
      <c r="U51" s="207"/>
      <c r="V51" s="207"/>
      <c r="W51" s="207"/>
      <c r="X51" s="207"/>
      <c r="Y51" s="207"/>
      <c r="Z51" s="207"/>
      <c r="AA51" s="207"/>
      <c r="AB51" s="207"/>
      <c r="AC51" s="207"/>
      <c r="AD51" s="207"/>
      <c r="AE51" s="207"/>
      <c r="AF51" s="207"/>
      <c r="AG51" s="207"/>
      <c r="AH51" s="235"/>
    </row>
    <row r="52" spans="1:34" x14ac:dyDescent="0.2">
      <c r="A52" s="224"/>
      <c r="B52" s="207"/>
      <c r="C52" s="207"/>
      <c r="D52" s="207"/>
      <c r="E52" s="207"/>
      <c r="F52" s="207"/>
      <c r="G52" s="207"/>
      <c r="H52" s="207"/>
      <c r="I52" s="207"/>
      <c r="J52" s="207"/>
      <c r="K52" s="207"/>
      <c r="L52" s="207"/>
      <c r="M52" s="207"/>
      <c r="N52" s="207"/>
      <c r="O52" s="207"/>
      <c r="P52" s="207"/>
      <c r="Q52" s="207"/>
      <c r="R52" s="207"/>
      <c r="S52" s="207"/>
      <c r="T52" s="207"/>
      <c r="U52" s="207"/>
      <c r="V52" s="207"/>
      <c r="W52" s="207"/>
      <c r="X52" s="207"/>
      <c r="Y52" s="207"/>
      <c r="Z52" s="207"/>
      <c r="AA52" s="207"/>
      <c r="AB52" s="207"/>
      <c r="AC52" s="207"/>
      <c r="AD52" s="207"/>
      <c r="AE52" s="207"/>
      <c r="AF52" s="207"/>
      <c r="AG52" s="207"/>
      <c r="AH52" s="235"/>
    </row>
    <row r="53" spans="1:34" x14ac:dyDescent="0.2">
      <c r="A53" s="224"/>
      <c r="B53" s="207"/>
      <c r="C53" s="207"/>
      <c r="D53" s="207"/>
      <c r="E53" s="207"/>
      <c r="F53" s="207"/>
      <c r="G53" s="207"/>
      <c r="H53" s="207"/>
      <c r="I53" s="207"/>
      <c r="J53" s="207"/>
      <c r="K53" s="207"/>
      <c r="L53" s="207"/>
      <c r="M53" s="207"/>
      <c r="N53" s="207"/>
      <c r="O53" s="207"/>
      <c r="P53" s="207"/>
      <c r="Q53" s="207"/>
      <c r="R53" s="207"/>
      <c r="S53" s="207"/>
      <c r="T53" s="207"/>
      <c r="U53" s="207"/>
      <c r="V53" s="207"/>
      <c r="W53" s="207"/>
      <c r="X53" s="207"/>
      <c r="Y53" s="207"/>
      <c r="Z53" s="207"/>
      <c r="AA53" s="207"/>
      <c r="AB53" s="207"/>
      <c r="AC53" s="207"/>
      <c r="AD53" s="207"/>
      <c r="AE53" s="207"/>
      <c r="AF53" s="207"/>
      <c r="AG53" s="207"/>
      <c r="AH53" s="235"/>
    </row>
    <row r="54" spans="1:34" x14ac:dyDescent="0.2">
      <c r="A54" s="224"/>
      <c r="B54" s="207"/>
      <c r="C54" s="207"/>
      <c r="D54" s="207"/>
      <c r="E54" s="207"/>
      <c r="F54" s="207"/>
      <c r="G54" s="207"/>
      <c r="H54" s="207"/>
      <c r="I54" s="207"/>
      <c r="J54" s="207"/>
      <c r="K54" s="207"/>
      <c r="L54" s="207"/>
      <c r="M54" s="207"/>
      <c r="N54" s="207"/>
      <c r="O54" s="207"/>
      <c r="P54" s="207"/>
      <c r="Q54" s="207"/>
      <c r="R54" s="207"/>
      <c r="S54" s="207"/>
      <c r="T54" s="207"/>
      <c r="U54" s="207"/>
      <c r="V54" s="207"/>
      <c r="W54" s="207"/>
      <c r="X54" s="207"/>
      <c r="Y54" s="207"/>
      <c r="Z54" s="207"/>
      <c r="AA54" s="207"/>
      <c r="AB54" s="207"/>
      <c r="AC54" s="207"/>
      <c r="AD54" s="207"/>
      <c r="AE54" s="207"/>
      <c r="AF54" s="207"/>
      <c r="AG54" s="207"/>
      <c r="AH54" s="235"/>
    </row>
    <row r="55" spans="1:34" x14ac:dyDescent="0.2">
      <c r="A55" s="224"/>
      <c r="B55" s="207"/>
      <c r="C55" s="207"/>
      <c r="D55" s="207"/>
      <c r="E55" s="207"/>
      <c r="F55" s="207"/>
      <c r="G55" s="207"/>
      <c r="H55" s="207"/>
      <c r="I55" s="207"/>
      <c r="J55" s="207"/>
      <c r="K55" s="207"/>
      <c r="L55" s="207"/>
      <c r="M55" s="207"/>
      <c r="N55" s="207"/>
      <c r="O55" s="207"/>
      <c r="P55" s="207"/>
      <c r="Q55" s="207"/>
      <c r="R55" s="207"/>
      <c r="S55" s="207"/>
      <c r="T55" s="207"/>
      <c r="U55" s="207"/>
      <c r="V55" s="207"/>
      <c r="W55" s="207"/>
      <c r="X55" s="207"/>
      <c r="Y55" s="207"/>
      <c r="Z55" s="207"/>
      <c r="AA55" s="207"/>
      <c r="AB55" s="207"/>
      <c r="AC55" s="207"/>
      <c r="AD55" s="207"/>
      <c r="AE55" s="207"/>
      <c r="AF55" s="207"/>
      <c r="AG55" s="207"/>
      <c r="AH55" s="235"/>
    </row>
    <row r="56" spans="1:34" x14ac:dyDescent="0.2">
      <c r="A56" s="224"/>
      <c r="B56" s="207"/>
      <c r="C56" s="207"/>
      <c r="D56" s="207"/>
      <c r="E56" s="207"/>
      <c r="F56" s="207"/>
      <c r="G56" s="207"/>
      <c r="H56" s="207"/>
      <c r="I56" s="207"/>
      <c r="J56" s="207"/>
      <c r="K56" s="207"/>
      <c r="L56" s="207"/>
      <c r="M56" s="207"/>
      <c r="N56" s="207"/>
      <c r="O56" s="207"/>
      <c r="P56" s="207"/>
      <c r="Q56" s="207"/>
      <c r="R56" s="207"/>
      <c r="S56" s="207"/>
      <c r="T56" s="207"/>
      <c r="U56" s="207"/>
      <c r="V56" s="207"/>
      <c r="W56" s="207"/>
      <c r="X56" s="207"/>
      <c r="Y56" s="207"/>
      <c r="Z56" s="207"/>
      <c r="AA56" s="207"/>
      <c r="AB56" s="207"/>
      <c r="AC56" s="207"/>
      <c r="AD56" s="207"/>
      <c r="AE56" s="207"/>
      <c r="AF56" s="207"/>
      <c r="AG56" s="207"/>
      <c r="AH56" s="235"/>
    </row>
    <row r="57" spans="1:34" ht="13.5" thickBot="1" x14ac:dyDescent="0.25">
      <c r="A57" s="232"/>
      <c r="B57" s="233"/>
      <c r="C57" s="233"/>
      <c r="D57" s="233"/>
      <c r="E57" s="233"/>
      <c r="F57" s="233"/>
      <c r="G57" s="233"/>
      <c r="H57" s="233"/>
      <c r="I57" s="233"/>
      <c r="J57" s="233"/>
      <c r="K57" s="233"/>
      <c r="L57" s="233"/>
      <c r="M57" s="233"/>
      <c r="N57" s="233"/>
      <c r="O57" s="233"/>
      <c r="P57" s="233"/>
      <c r="Q57" s="233"/>
      <c r="R57" s="233"/>
      <c r="S57" s="233"/>
      <c r="T57" s="233"/>
      <c r="U57" s="233"/>
      <c r="V57" s="233"/>
      <c r="W57" s="233"/>
      <c r="X57" s="233"/>
      <c r="Y57" s="233"/>
      <c r="Z57" s="233"/>
      <c r="AA57" s="233"/>
      <c r="AB57" s="233"/>
      <c r="AC57" s="233"/>
      <c r="AD57" s="233"/>
      <c r="AE57" s="233"/>
      <c r="AF57" s="233"/>
      <c r="AG57" s="233"/>
      <c r="AH57" s="239"/>
    </row>
  </sheetData>
  <sheetProtection formatCells="0" sort="0"/>
  <sortState ref="A12:AH41">
    <sortCondition ref="A12"/>
  </sortState>
  <mergeCells count="8">
    <mergeCell ref="D49:Z49"/>
    <mergeCell ref="X5:AC5"/>
    <mergeCell ref="A8:A10"/>
    <mergeCell ref="B8:B10"/>
    <mergeCell ref="A44:B44"/>
    <mergeCell ref="H44:P44"/>
    <mergeCell ref="A47:AH47"/>
    <mergeCell ref="C8:C10"/>
  </mergeCells>
  <printOptions horizontalCentered="1" verticalCentered="1"/>
  <pageMargins left="0.31496062992125984" right="0.27559055118110237" top="0.23622047244094491" bottom="0.19685039370078741" header="0" footer="0"/>
  <pageSetup paperSize="9" scale="80" orientation="landscape" horizontalDpi="4294967292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13313" r:id="rId4" name="Bouton">
          <controlPr defaultSize="0" print="0" autoLine="0" r:id="rId5">
            <anchor moveWithCells="1">
              <from>
                <xdr:col>21</xdr:col>
                <xdr:colOff>180975</xdr:colOff>
                <xdr:row>0</xdr:row>
                <xdr:rowOff>180975</xdr:rowOff>
              </from>
              <to>
                <xdr:col>32</xdr:col>
                <xdr:colOff>152400</xdr:colOff>
                <xdr:row>0</xdr:row>
                <xdr:rowOff>523875</xdr:rowOff>
              </to>
            </anchor>
          </controlPr>
        </control>
      </mc:Choice>
      <mc:Fallback>
        <control shapeId="13313" r:id="rId4" name="Bouton"/>
      </mc:Fallback>
    </mc:AlternateContent>
  </controls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1">
    <pageSetUpPr fitToPage="1"/>
  </sheetPr>
  <dimension ref="A1:AP57"/>
  <sheetViews>
    <sheetView zoomScaleNormal="100" workbookViewId="0">
      <pane xSplit="2" ySplit="10" topLeftCell="C11" activePane="bottomRight" state="frozen"/>
      <selection pane="topRight" activeCell="C1" sqref="C1"/>
      <selection pane="bottomLeft" activeCell="A11" sqref="A11"/>
      <selection pane="bottomRight" activeCell="AB8" sqref="A8:AH57"/>
    </sheetView>
  </sheetViews>
  <sheetFormatPr baseColWidth="10" defaultRowHeight="12.75" x14ac:dyDescent="0.2"/>
  <cols>
    <col min="1" max="1" width="22.85546875" style="90" customWidth="1"/>
    <col min="2" max="2" width="7.28515625" style="90" customWidth="1"/>
    <col min="3" max="3" width="9.28515625" style="90" customWidth="1"/>
    <col min="4" max="34" width="4.28515625" style="90" customWidth="1"/>
    <col min="35" max="35" width="1.7109375" style="90" customWidth="1"/>
    <col min="36" max="38" width="3.140625" style="90" customWidth="1"/>
    <col min="39" max="39" width="3.5703125" style="90" customWidth="1"/>
    <col min="40" max="40" width="3.140625" style="90" customWidth="1"/>
    <col min="41" max="41" width="11.42578125" style="90"/>
    <col min="42" max="42" width="7.140625" style="90" customWidth="1"/>
    <col min="43" max="257" width="11.42578125" style="90"/>
    <col min="258" max="258" width="22.85546875" style="90" customWidth="1"/>
    <col min="259" max="259" width="7.28515625" style="90" customWidth="1"/>
    <col min="260" max="290" width="4.28515625" style="90" customWidth="1"/>
    <col min="291" max="291" width="1.7109375" style="90" customWidth="1"/>
    <col min="292" max="294" width="3.140625" style="90" customWidth="1"/>
    <col min="295" max="295" width="3.5703125" style="90" customWidth="1"/>
    <col min="296" max="296" width="3.140625" style="90" customWidth="1"/>
    <col min="297" max="297" width="11.42578125" style="90"/>
    <col min="298" max="298" width="7.140625" style="90" customWidth="1"/>
    <col min="299" max="513" width="11.42578125" style="90"/>
    <col min="514" max="514" width="22.85546875" style="90" customWidth="1"/>
    <col min="515" max="515" width="7.28515625" style="90" customWidth="1"/>
    <col min="516" max="546" width="4.28515625" style="90" customWidth="1"/>
    <col min="547" max="547" width="1.7109375" style="90" customWidth="1"/>
    <col min="548" max="550" width="3.140625" style="90" customWidth="1"/>
    <col min="551" max="551" width="3.5703125" style="90" customWidth="1"/>
    <col min="552" max="552" width="3.140625" style="90" customWidth="1"/>
    <col min="553" max="553" width="11.42578125" style="90"/>
    <col min="554" max="554" width="7.140625" style="90" customWidth="1"/>
    <col min="555" max="769" width="11.42578125" style="90"/>
    <col min="770" max="770" width="22.85546875" style="90" customWidth="1"/>
    <col min="771" max="771" width="7.28515625" style="90" customWidth="1"/>
    <col min="772" max="802" width="4.28515625" style="90" customWidth="1"/>
    <col min="803" max="803" width="1.7109375" style="90" customWidth="1"/>
    <col min="804" max="806" width="3.140625" style="90" customWidth="1"/>
    <col min="807" max="807" width="3.5703125" style="90" customWidth="1"/>
    <col min="808" max="808" width="3.140625" style="90" customWidth="1"/>
    <col min="809" max="809" width="11.42578125" style="90"/>
    <col min="810" max="810" width="7.140625" style="90" customWidth="1"/>
    <col min="811" max="1025" width="11.42578125" style="90"/>
    <col min="1026" max="1026" width="22.85546875" style="90" customWidth="1"/>
    <col min="1027" max="1027" width="7.28515625" style="90" customWidth="1"/>
    <col min="1028" max="1058" width="4.28515625" style="90" customWidth="1"/>
    <col min="1059" max="1059" width="1.7109375" style="90" customWidth="1"/>
    <col min="1060" max="1062" width="3.140625" style="90" customWidth="1"/>
    <col min="1063" max="1063" width="3.5703125" style="90" customWidth="1"/>
    <col min="1064" max="1064" width="3.140625" style="90" customWidth="1"/>
    <col min="1065" max="1065" width="11.42578125" style="90"/>
    <col min="1066" max="1066" width="7.140625" style="90" customWidth="1"/>
    <col min="1067" max="1281" width="11.42578125" style="90"/>
    <col min="1282" max="1282" width="22.85546875" style="90" customWidth="1"/>
    <col min="1283" max="1283" width="7.28515625" style="90" customWidth="1"/>
    <col min="1284" max="1314" width="4.28515625" style="90" customWidth="1"/>
    <col min="1315" max="1315" width="1.7109375" style="90" customWidth="1"/>
    <col min="1316" max="1318" width="3.140625" style="90" customWidth="1"/>
    <col min="1319" max="1319" width="3.5703125" style="90" customWidth="1"/>
    <col min="1320" max="1320" width="3.140625" style="90" customWidth="1"/>
    <col min="1321" max="1321" width="11.42578125" style="90"/>
    <col min="1322" max="1322" width="7.140625" style="90" customWidth="1"/>
    <col min="1323" max="1537" width="11.42578125" style="90"/>
    <col min="1538" max="1538" width="22.85546875" style="90" customWidth="1"/>
    <col min="1539" max="1539" width="7.28515625" style="90" customWidth="1"/>
    <col min="1540" max="1570" width="4.28515625" style="90" customWidth="1"/>
    <col min="1571" max="1571" width="1.7109375" style="90" customWidth="1"/>
    <col min="1572" max="1574" width="3.140625" style="90" customWidth="1"/>
    <col min="1575" max="1575" width="3.5703125" style="90" customWidth="1"/>
    <col min="1576" max="1576" width="3.140625" style="90" customWidth="1"/>
    <col min="1577" max="1577" width="11.42578125" style="90"/>
    <col min="1578" max="1578" width="7.140625" style="90" customWidth="1"/>
    <col min="1579" max="1793" width="11.42578125" style="90"/>
    <col min="1794" max="1794" width="22.85546875" style="90" customWidth="1"/>
    <col min="1795" max="1795" width="7.28515625" style="90" customWidth="1"/>
    <col min="1796" max="1826" width="4.28515625" style="90" customWidth="1"/>
    <col min="1827" max="1827" width="1.7109375" style="90" customWidth="1"/>
    <col min="1828" max="1830" width="3.140625" style="90" customWidth="1"/>
    <col min="1831" max="1831" width="3.5703125" style="90" customWidth="1"/>
    <col min="1832" max="1832" width="3.140625" style="90" customWidth="1"/>
    <col min="1833" max="1833" width="11.42578125" style="90"/>
    <col min="1834" max="1834" width="7.140625" style="90" customWidth="1"/>
    <col min="1835" max="2049" width="11.42578125" style="90"/>
    <col min="2050" max="2050" width="22.85546875" style="90" customWidth="1"/>
    <col min="2051" max="2051" width="7.28515625" style="90" customWidth="1"/>
    <col min="2052" max="2082" width="4.28515625" style="90" customWidth="1"/>
    <col min="2083" max="2083" width="1.7109375" style="90" customWidth="1"/>
    <col min="2084" max="2086" width="3.140625" style="90" customWidth="1"/>
    <col min="2087" max="2087" width="3.5703125" style="90" customWidth="1"/>
    <col min="2088" max="2088" width="3.140625" style="90" customWidth="1"/>
    <col min="2089" max="2089" width="11.42578125" style="90"/>
    <col min="2090" max="2090" width="7.140625" style="90" customWidth="1"/>
    <col min="2091" max="2305" width="11.42578125" style="90"/>
    <col min="2306" max="2306" width="22.85546875" style="90" customWidth="1"/>
    <col min="2307" max="2307" width="7.28515625" style="90" customWidth="1"/>
    <col min="2308" max="2338" width="4.28515625" style="90" customWidth="1"/>
    <col min="2339" max="2339" width="1.7109375" style="90" customWidth="1"/>
    <col min="2340" max="2342" width="3.140625" style="90" customWidth="1"/>
    <col min="2343" max="2343" width="3.5703125" style="90" customWidth="1"/>
    <col min="2344" max="2344" width="3.140625" style="90" customWidth="1"/>
    <col min="2345" max="2345" width="11.42578125" style="90"/>
    <col min="2346" max="2346" width="7.140625" style="90" customWidth="1"/>
    <col min="2347" max="2561" width="11.42578125" style="90"/>
    <col min="2562" max="2562" width="22.85546875" style="90" customWidth="1"/>
    <col min="2563" max="2563" width="7.28515625" style="90" customWidth="1"/>
    <col min="2564" max="2594" width="4.28515625" style="90" customWidth="1"/>
    <col min="2595" max="2595" width="1.7109375" style="90" customWidth="1"/>
    <col min="2596" max="2598" width="3.140625" style="90" customWidth="1"/>
    <col min="2599" max="2599" width="3.5703125" style="90" customWidth="1"/>
    <col min="2600" max="2600" width="3.140625" style="90" customWidth="1"/>
    <col min="2601" max="2601" width="11.42578125" style="90"/>
    <col min="2602" max="2602" width="7.140625" style="90" customWidth="1"/>
    <col min="2603" max="2817" width="11.42578125" style="90"/>
    <col min="2818" max="2818" width="22.85546875" style="90" customWidth="1"/>
    <col min="2819" max="2819" width="7.28515625" style="90" customWidth="1"/>
    <col min="2820" max="2850" width="4.28515625" style="90" customWidth="1"/>
    <col min="2851" max="2851" width="1.7109375" style="90" customWidth="1"/>
    <col min="2852" max="2854" width="3.140625" style="90" customWidth="1"/>
    <col min="2855" max="2855" width="3.5703125" style="90" customWidth="1"/>
    <col min="2856" max="2856" width="3.140625" style="90" customWidth="1"/>
    <col min="2857" max="2857" width="11.42578125" style="90"/>
    <col min="2858" max="2858" width="7.140625" style="90" customWidth="1"/>
    <col min="2859" max="3073" width="11.42578125" style="90"/>
    <col min="3074" max="3074" width="22.85546875" style="90" customWidth="1"/>
    <col min="3075" max="3075" width="7.28515625" style="90" customWidth="1"/>
    <col min="3076" max="3106" width="4.28515625" style="90" customWidth="1"/>
    <col min="3107" max="3107" width="1.7109375" style="90" customWidth="1"/>
    <col min="3108" max="3110" width="3.140625" style="90" customWidth="1"/>
    <col min="3111" max="3111" width="3.5703125" style="90" customWidth="1"/>
    <col min="3112" max="3112" width="3.140625" style="90" customWidth="1"/>
    <col min="3113" max="3113" width="11.42578125" style="90"/>
    <col min="3114" max="3114" width="7.140625" style="90" customWidth="1"/>
    <col min="3115" max="3329" width="11.42578125" style="90"/>
    <col min="3330" max="3330" width="22.85546875" style="90" customWidth="1"/>
    <col min="3331" max="3331" width="7.28515625" style="90" customWidth="1"/>
    <col min="3332" max="3362" width="4.28515625" style="90" customWidth="1"/>
    <col min="3363" max="3363" width="1.7109375" style="90" customWidth="1"/>
    <col min="3364" max="3366" width="3.140625" style="90" customWidth="1"/>
    <col min="3367" max="3367" width="3.5703125" style="90" customWidth="1"/>
    <col min="3368" max="3368" width="3.140625" style="90" customWidth="1"/>
    <col min="3369" max="3369" width="11.42578125" style="90"/>
    <col min="3370" max="3370" width="7.140625" style="90" customWidth="1"/>
    <col min="3371" max="3585" width="11.42578125" style="90"/>
    <col min="3586" max="3586" width="22.85546875" style="90" customWidth="1"/>
    <col min="3587" max="3587" width="7.28515625" style="90" customWidth="1"/>
    <col min="3588" max="3618" width="4.28515625" style="90" customWidth="1"/>
    <col min="3619" max="3619" width="1.7109375" style="90" customWidth="1"/>
    <col min="3620" max="3622" width="3.140625" style="90" customWidth="1"/>
    <col min="3623" max="3623" width="3.5703125" style="90" customWidth="1"/>
    <col min="3624" max="3624" width="3.140625" style="90" customWidth="1"/>
    <col min="3625" max="3625" width="11.42578125" style="90"/>
    <col min="3626" max="3626" width="7.140625" style="90" customWidth="1"/>
    <col min="3627" max="3841" width="11.42578125" style="90"/>
    <col min="3842" max="3842" width="22.85546875" style="90" customWidth="1"/>
    <col min="3843" max="3843" width="7.28515625" style="90" customWidth="1"/>
    <col min="3844" max="3874" width="4.28515625" style="90" customWidth="1"/>
    <col min="3875" max="3875" width="1.7109375" style="90" customWidth="1"/>
    <col min="3876" max="3878" width="3.140625" style="90" customWidth="1"/>
    <col min="3879" max="3879" width="3.5703125" style="90" customWidth="1"/>
    <col min="3880" max="3880" width="3.140625" style="90" customWidth="1"/>
    <col min="3881" max="3881" width="11.42578125" style="90"/>
    <col min="3882" max="3882" width="7.140625" style="90" customWidth="1"/>
    <col min="3883" max="4097" width="11.42578125" style="90"/>
    <col min="4098" max="4098" width="22.85546875" style="90" customWidth="1"/>
    <col min="4099" max="4099" width="7.28515625" style="90" customWidth="1"/>
    <col min="4100" max="4130" width="4.28515625" style="90" customWidth="1"/>
    <col min="4131" max="4131" width="1.7109375" style="90" customWidth="1"/>
    <col min="4132" max="4134" width="3.140625" style="90" customWidth="1"/>
    <col min="4135" max="4135" width="3.5703125" style="90" customWidth="1"/>
    <col min="4136" max="4136" width="3.140625" style="90" customWidth="1"/>
    <col min="4137" max="4137" width="11.42578125" style="90"/>
    <col min="4138" max="4138" width="7.140625" style="90" customWidth="1"/>
    <col min="4139" max="4353" width="11.42578125" style="90"/>
    <col min="4354" max="4354" width="22.85546875" style="90" customWidth="1"/>
    <col min="4355" max="4355" width="7.28515625" style="90" customWidth="1"/>
    <col min="4356" max="4386" width="4.28515625" style="90" customWidth="1"/>
    <col min="4387" max="4387" width="1.7109375" style="90" customWidth="1"/>
    <col min="4388" max="4390" width="3.140625" style="90" customWidth="1"/>
    <col min="4391" max="4391" width="3.5703125" style="90" customWidth="1"/>
    <col min="4392" max="4392" width="3.140625" style="90" customWidth="1"/>
    <col min="4393" max="4393" width="11.42578125" style="90"/>
    <col min="4394" max="4394" width="7.140625" style="90" customWidth="1"/>
    <col min="4395" max="4609" width="11.42578125" style="90"/>
    <col min="4610" max="4610" width="22.85546875" style="90" customWidth="1"/>
    <col min="4611" max="4611" width="7.28515625" style="90" customWidth="1"/>
    <col min="4612" max="4642" width="4.28515625" style="90" customWidth="1"/>
    <col min="4643" max="4643" width="1.7109375" style="90" customWidth="1"/>
    <col min="4644" max="4646" width="3.140625" style="90" customWidth="1"/>
    <col min="4647" max="4647" width="3.5703125" style="90" customWidth="1"/>
    <col min="4648" max="4648" width="3.140625" style="90" customWidth="1"/>
    <col min="4649" max="4649" width="11.42578125" style="90"/>
    <col min="4650" max="4650" width="7.140625" style="90" customWidth="1"/>
    <col min="4651" max="4865" width="11.42578125" style="90"/>
    <col min="4866" max="4866" width="22.85546875" style="90" customWidth="1"/>
    <col min="4867" max="4867" width="7.28515625" style="90" customWidth="1"/>
    <col min="4868" max="4898" width="4.28515625" style="90" customWidth="1"/>
    <col min="4899" max="4899" width="1.7109375" style="90" customWidth="1"/>
    <col min="4900" max="4902" width="3.140625" style="90" customWidth="1"/>
    <col min="4903" max="4903" width="3.5703125" style="90" customWidth="1"/>
    <col min="4904" max="4904" width="3.140625" style="90" customWidth="1"/>
    <col min="4905" max="4905" width="11.42578125" style="90"/>
    <col min="4906" max="4906" width="7.140625" style="90" customWidth="1"/>
    <col min="4907" max="5121" width="11.42578125" style="90"/>
    <col min="5122" max="5122" width="22.85546875" style="90" customWidth="1"/>
    <col min="5123" max="5123" width="7.28515625" style="90" customWidth="1"/>
    <col min="5124" max="5154" width="4.28515625" style="90" customWidth="1"/>
    <col min="5155" max="5155" width="1.7109375" style="90" customWidth="1"/>
    <col min="5156" max="5158" width="3.140625" style="90" customWidth="1"/>
    <col min="5159" max="5159" width="3.5703125" style="90" customWidth="1"/>
    <col min="5160" max="5160" width="3.140625" style="90" customWidth="1"/>
    <col min="5161" max="5161" width="11.42578125" style="90"/>
    <col min="5162" max="5162" width="7.140625" style="90" customWidth="1"/>
    <col min="5163" max="5377" width="11.42578125" style="90"/>
    <col min="5378" max="5378" width="22.85546875" style="90" customWidth="1"/>
    <col min="5379" max="5379" width="7.28515625" style="90" customWidth="1"/>
    <col min="5380" max="5410" width="4.28515625" style="90" customWidth="1"/>
    <col min="5411" max="5411" width="1.7109375" style="90" customWidth="1"/>
    <col min="5412" max="5414" width="3.140625" style="90" customWidth="1"/>
    <col min="5415" max="5415" width="3.5703125" style="90" customWidth="1"/>
    <col min="5416" max="5416" width="3.140625" style="90" customWidth="1"/>
    <col min="5417" max="5417" width="11.42578125" style="90"/>
    <col min="5418" max="5418" width="7.140625" style="90" customWidth="1"/>
    <col min="5419" max="5633" width="11.42578125" style="90"/>
    <col min="5634" max="5634" width="22.85546875" style="90" customWidth="1"/>
    <col min="5635" max="5635" width="7.28515625" style="90" customWidth="1"/>
    <col min="5636" max="5666" width="4.28515625" style="90" customWidth="1"/>
    <col min="5667" max="5667" width="1.7109375" style="90" customWidth="1"/>
    <col min="5668" max="5670" width="3.140625" style="90" customWidth="1"/>
    <col min="5671" max="5671" width="3.5703125" style="90" customWidth="1"/>
    <col min="5672" max="5672" width="3.140625" style="90" customWidth="1"/>
    <col min="5673" max="5673" width="11.42578125" style="90"/>
    <col min="5674" max="5674" width="7.140625" style="90" customWidth="1"/>
    <col min="5675" max="5889" width="11.42578125" style="90"/>
    <col min="5890" max="5890" width="22.85546875" style="90" customWidth="1"/>
    <col min="5891" max="5891" width="7.28515625" style="90" customWidth="1"/>
    <col min="5892" max="5922" width="4.28515625" style="90" customWidth="1"/>
    <col min="5923" max="5923" width="1.7109375" style="90" customWidth="1"/>
    <col min="5924" max="5926" width="3.140625" style="90" customWidth="1"/>
    <col min="5927" max="5927" width="3.5703125" style="90" customWidth="1"/>
    <col min="5928" max="5928" width="3.140625" style="90" customWidth="1"/>
    <col min="5929" max="5929" width="11.42578125" style="90"/>
    <col min="5930" max="5930" width="7.140625" style="90" customWidth="1"/>
    <col min="5931" max="6145" width="11.42578125" style="90"/>
    <col min="6146" max="6146" width="22.85546875" style="90" customWidth="1"/>
    <col min="6147" max="6147" width="7.28515625" style="90" customWidth="1"/>
    <col min="6148" max="6178" width="4.28515625" style="90" customWidth="1"/>
    <col min="6179" max="6179" width="1.7109375" style="90" customWidth="1"/>
    <col min="6180" max="6182" width="3.140625" style="90" customWidth="1"/>
    <col min="6183" max="6183" width="3.5703125" style="90" customWidth="1"/>
    <col min="6184" max="6184" width="3.140625" style="90" customWidth="1"/>
    <col min="6185" max="6185" width="11.42578125" style="90"/>
    <col min="6186" max="6186" width="7.140625" style="90" customWidth="1"/>
    <col min="6187" max="6401" width="11.42578125" style="90"/>
    <col min="6402" max="6402" width="22.85546875" style="90" customWidth="1"/>
    <col min="6403" max="6403" width="7.28515625" style="90" customWidth="1"/>
    <col min="6404" max="6434" width="4.28515625" style="90" customWidth="1"/>
    <col min="6435" max="6435" width="1.7109375" style="90" customWidth="1"/>
    <col min="6436" max="6438" width="3.140625" style="90" customWidth="1"/>
    <col min="6439" max="6439" width="3.5703125" style="90" customWidth="1"/>
    <col min="6440" max="6440" width="3.140625" style="90" customWidth="1"/>
    <col min="6441" max="6441" width="11.42578125" style="90"/>
    <col min="6442" max="6442" width="7.140625" style="90" customWidth="1"/>
    <col min="6443" max="6657" width="11.42578125" style="90"/>
    <col min="6658" max="6658" width="22.85546875" style="90" customWidth="1"/>
    <col min="6659" max="6659" width="7.28515625" style="90" customWidth="1"/>
    <col min="6660" max="6690" width="4.28515625" style="90" customWidth="1"/>
    <col min="6691" max="6691" width="1.7109375" style="90" customWidth="1"/>
    <col min="6692" max="6694" width="3.140625" style="90" customWidth="1"/>
    <col min="6695" max="6695" width="3.5703125" style="90" customWidth="1"/>
    <col min="6696" max="6696" width="3.140625" style="90" customWidth="1"/>
    <col min="6697" max="6697" width="11.42578125" style="90"/>
    <col min="6698" max="6698" width="7.140625" style="90" customWidth="1"/>
    <col min="6699" max="6913" width="11.42578125" style="90"/>
    <col min="6914" max="6914" width="22.85546875" style="90" customWidth="1"/>
    <col min="6915" max="6915" width="7.28515625" style="90" customWidth="1"/>
    <col min="6916" max="6946" width="4.28515625" style="90" customWidth="1"/>
    <col min="6947" max="6947" width="1.7109375" style="90" customWidth="1"/>
    <col min="6948" max="6950" width="3.140625" style="90" customWidth="1"/>
    <col min="6951" max="6951" width="3.5703125" style="90" customWidth="1"/>
    <col min="6952" max="6952" width="3.140625" style="90" customWidth="1"/>
    <col min="6953" max="6953" width="11.42578125" style="90"/>
    <col min="6954" max="6954" width="7.140625" style="90" customWidth="1"/>
    <col min="6955" max="7169" width="11.42578125" style="90"/>
    <col min="7170" max="7170" width="22.85546875" style="90" customWidth="1"/>
    <col min="7171" max="7171" width="7.28515625" style="90" customWidth="1"/>
    <col min="7172" max="7202" width="4.28515625" style="90" customWidth="1"/>
    <col min="7203" max="7203" width="1.7109375" style="90" customWidth="1"/>
    <col min="7204" max="7206" width="3.140625" style="90" customWidth="1"/>
    <col min="7207" max="7207" width="3.5703125" style="90" customWidth="1"/>
    <col min="7208" max="7208" width="3.140625" style="90" customWidth="1"/>
    <col min="7209" max="7209" width="11.42578125" style="90"/>
    <col min="7210" max="7210" width="7.140625" style="90" customWidth="1"/>
    <col min="7211" max="7425" width="11.42578125" style="90"/>
    <col min="7426" max="7426" width="22.85546875" style="90" customWidth="1"/>
    <col min="7427" max="7427" width="7.28515625" style="90" customWidth="1"/>
    <col min="7428" max="7458" width="4.28515625" style="90" customWidth="1"/>
    <col min="7459" max="7459" width="1.7109375" style="90" customWidth="1"/>
    <col min="7460" max="7462" width="3.140625" style="90" customWidth="1"/>
    <col min="7463" max="7463" width="3.5703125" style="90" customWidth="1"/>
    <col min="7464" max="7464" width="3.140625" style="90" customWidth="1"/>
    <col min="7465" max="7465" width="11.42578125" style="90"/>
    <col min="7466" max="7466" width="7.140625" style="90" customWidth="1"/>
    <col min="7467" max="7681" width="11.42578125" style="90"/>
    <col min="7682" max="7682" width="22.85546875" style="90" customWidth="1"/>
    <col min="7683" max="7683" width="7.28515625" style="90" customWidth="1"/>
    <col min="7684" max="7714" width="4.28515625" style="90" customWidth="1"/>
    <col min="7715" max="7715" width="1.7109375" style="90" customWidth="1"/>
    <col min="7716" max="7718" width="3.140625" style="90" customWidth="1"/>
    <col min="7719" max="7719" width="3.5703125" style="90" customWidth="1"/>
    <col min="7720" max="7720" width="3.140625" style="90" customWidth="1"/>
    <col min="7721" max="7721" width="11.42578125" style="90"/>
    <col min="7722" max="7722" width="7.140625" style="90" customWidth="1"/>
    <col min="7723" max="7937" width="11.42578125" style="90"/>
    <col min="7938" max="7938" width="22.85546875" style="90" customWidth="1"/>
    <col min="7939" max="7939" width="7.28515625" style="90" customWidth="1"/>
    <col min="7940" max="7970" width="4.28515625" style="90" customWidth="1"/>
    <col min="7971" max="7971" width="1.7109375" style="90" customWidth="1"/>
    <col min="7972" max="7974" width="3.140625" style="90" customWidth="1"/>
    <col min="7975" max="7975" width="3.5703125" style="90" customWidth="1"/>
    <col min="7976" max="7976" width="3.140625" style="90" customWidth="1"/>
    <col min="7977" max="7977" width="11.42578125" style="90"/>
    <col min="7978" max="7978" width="7.140625" style="90" customWidth="1"/>
    <col min="7979" max="8193" width="11.42578125" style="90"/>
    <col min="8194" max="8194" width="22.85546875" style="90" customWidth="1"/>
    <col min="8195" max="8195" width="7.28515625" style="90" customWidth="1"/>
    <col min="8196" max="8226" width="4.28515625" style="90" customWidth="1"/>
    <col min="8227" max="8227" width="1.7109375" style="90" customWidth="1"/>
    <col min="8228" max="8230" width="3.140625" style="90" customWidth="1"/>
    <col min="8231" max="8231" width="3.5703125" style="90" customWidth="1"/>
    <col min="8232" max="8232" width="3.140625" style="90" customWidth="1"/>
    <col min="8233" max="8233" width="11.42578125" style="90"/>
    <col min="8234" max="8234" width="7.140625" style="90" customWidth="1"/>
    <col min="8235" max="8449" width="11.42578125" style="90"/>
    <col min="8450" max="8450" width="22.85546875" style="90" customWidth="1"/>
    <col min="8451" max="8451" width="7.28515625" style="90" customWidth="1"/>
    <col min="8452" max="8482" width="4.28515625" style="90" customWidth="1"/>
    <col min="8483" max="8483" width="1.7109375" style="90" customWidth="1"/>
    <col min="8484" max="8486" width="3.140625" style="90" customWidth="1"/>
    <col min="8487" max="8487" width="3.5703125" style="90" customWidth="1"/>
    <col min="8488" max="8488" width="3.140625" style="90" customWidth="1"/>
    <col min="8489" max="8489" width="11.42578125" style="90"/>
    <col min="8490" max="8490" width="7.140625" style="90" customWidth="1"/>
    <col min="8491" max="8705" width="11.42578125" style="90"/>
    <col min="8706" max="8706" width="22.85546875" style="90" customWidth="1"/>
    <col min="8707" max="8707" width="7.28515625" style="90" customWidth="1"/>
    <col min="8708" max="8738" width="4.28515625" style="90" customWidth="1"/>
    <col min="8739" max="8739" width="1.7109375" style="90" customWidth="1"/>
    <col min="8740" max="8742" width="3.140625" style="90" customWidth="1"/>
    <col min="8743" max="8743" width="3.5703125" style="90" customWidth="1"/>
    <col min="8744" max="8744" width="3.140625" style="90" customWidth="1"/>
    <col min="8745" max="8745" width="11.42578125" style="90"/>
    <col min="8746" max="8746" width="7.140625" style="90" customWidth="1"/>
    <col min="8747" max="8961" width="11.42578125" style="90"/>
    <col min="8962" max="8962" width="22.85546875" style="90" customWidth="1"/>
    <col min="8963" max="8963" width="7.28515625" style="90" customWidth="1"/>
    <col min="8964" max="8994" width="4.28515625" style="90" customWidth="1"/>
    <col min="8995" max="8995" width="1.7109375" style="90" customWidth="1"/>
    <col min="8996" max="8998" width="3.140625" style="90" customWidth="1"/>
    <col min="8999" max="8999" width="3.5703125" style="90" customWidth="1"/>
    <col min="9000" max="9000" width="3.140625" style="90" customWidth="1"/>
    <col min="9001" max="9001" width="11.42578125" style="90"/>
    <col min="9002" max="9002" width="7.140625" style="90" customWidth="1"/>
    <col min="9003" max="9217" width="11.42578125" style="90"/>
    <col min="9218" max="9218" width="22.85546875" style="90" customWidth="1"/>
    <col min="9219" max="9219" width="7.28515625" style="90" customWidth="1"/>
    <col min="9220" max="9250" width="4.28515625" style="90" customWidth="1"/>
    <col min="9251" max="9251" width="1.7109375" style="90" customWidth="1"/>
    <col min="9252" max="9254" width="3.140625" style="90" customWidth="1"/>
    <col min="9255" max="9255" width="3.5703125" style="90" customWidth="1"/>
    <col min="9256" max="9256" width="3.140625" style="90" customWidth="1"/>
    <col min="9257" max="9257" width="11.42578125" style="90"/>
    <col min="9258" max="9258" width="7.140625" style="90" customWidth="1"/>
    <col min="9259" max="9473" width="11.42578125" style="90"/>
    <col min="9474" max="9474" width="22.85546875" style="90" customWidth="1"/>
    <col min="9475" max="9475" width="7.28515625" style="90" customWidth="1"/>
    <col min="9476" max="9506" width="4.28515625" style="90" customWidth="1"/>
    <col min="9507" max="9507" width="1.7109375" style="90" customWidth="1"/>
    <col min="9508" max="9510" width="3.140625" style="90" customWidth="1"/>
    <col min="9511" max="9511" width="3.5703125" style="90" customWidth="1"/>
    <col min="9512" max="9512" width="3.140625" style="90" customWidth="1"/>
    <col min="9513" max="9513" width="11.42578125" style="90"/>
    <col min="9514" max="9514" width="7.140625" style="90" customWidth="1"/>
    <col min="9515" max="9729" width="11.42578125" style="90"/>
    <col min="9730" max="9730" width="22.85546875" style="90" customWidth="1"/>
    <col min="9731" max="9731" width="7.28515625" style="90" customWidth="1"/>
    <col min="9732" max="9762" width="4.28515625" style="90" customWidth="1"/>
    <col min="9763" max="9763" width="1.7109375" style="90" customWidth="1"/>
    <col min="9764" max="9766" width="3.140625" style="90" customWidth="1"/>
    <col min="9767" max="9767" width="3.5703125" style="90" customWidth="1"/>
    <col min="9768" max="9768" width="3.140625" style="90" customWidth="1"/>
    <col min="9769" max="9769" width="11.42578125" style="90"/>
    <col min="9770" max="9770" width="7.140625" style="90" customWidth="1"/>
    <col min="9771" max="9985" width="11.42578125" style="90"/>
    <col min="9986" max="9986" width="22.85546875" style="90" customWidth="1"/>
    <col min="9987" max="9987" width="7.28515625" style="90" customWidth="1"/>
    <col min="9988" max="10018" width="4.28515625" style="90" customWidth="1"/>
    <col min="10019" max="10019" width="1.7109375" style="90" customWidth="1"/>
    <col min="10020" max="10022" width="3.140625" style="90" customWidth="1"/>
    <col min="10023" max="10023" width="3.5703125" style="90" customWidth="1"/>
    <col min="10024" max="10024" width="3.140625" style="90" customWidth="1"/>
    <col min="10025" max="10025" width="11.42578125" style="90"/>
    <col min="10026" max="10026" width="7.140625" style="90" customWidth="1"/>
    <col min="10027" max="10241" width="11.42578125" style="90"/>
    <col min="10242" max="10242" width="22.85546875" style="90" customWidth="1"/>
    <col min="10243" max="10243" width="7.28515625" style="90" customWidth="1"/>
    <col min="10244" max="10274" width="4.28515625" style="90" customWidth="1"/>
    <col min="10275" max="10275" width="1.7109375" style="90" customWidth="1"/>
    <col min="10276" max="10278" width="3.140625" style="90" customWidth="1"/>
    <col min="10279" max="10279" width="3.5703125" style="90" customWidth="1"/>
    <col min="10280" max="10280" width="3.140625" style="90" customWidth="1"/>
    <col min="10281" max="10281" width="11.42578125" style="90"/>
    <col min="10282" max="10282" width="7.140625" style="90" customWidth="1"/>
    <col min="10283" max="10497" width="11.42578125" style="90"/>
    <col min="10498" max="10498" width="22.85546875" style="90" customWidth="1"/>
    <col min="10499" max="10499" width="7.28515625" style="90" customWidth="1"/>
    <col min="10500" max="10530" width="4.28515625" style="90" customWidth="1"/>
    <col min="10531" max="10531" width="1.7109375" style="90" customWidth="1"/>
    <col min="10532" max="10534" width="3.140625" style="90" customWidth="1"/>
    <col min="10535" max="10535" width="3.5703125" style="90" customWidth="1"/>
    <col min="10536" max="10536" width="3.140625" style="90" customWidth="1"/>
    <col min="10537" max="10537" width="11.42578125" style="90"/>
    <col min="10538" max="10538" width="7.140625" style="90" customWidth="1"/>
    <col min="10539" max="10753" width="11.42578125" style="90"/>
    <col min="10754" max="10754" width="22.85546875" style="90" customWidth="1"/>
    <col min="10755" max="10755" width="7.28515625" style="90" customWidth="1"/>
    <col min="10756" max="10786" width="4.28515625" style="90" customWidth="1"/>
    <col min="10787" max="10787" width="1.7109375" style="90" customWidth="1"/>
    <col min="10788" max="10790" width="3.140625" style="90" customWidth="1"/>
    <col min="10791" max="10791" width="3.5703125" style="90" customWidth="1"/>
    <col min="10792" max="10792" width="3.140625" style="90" customWidth="1"/>
    <col min="10793" max="10793" width="11.42578125" style="90"/>
    <col min="10794" max="10794" width="7.140625" style="90" customWidth="1"/>
    <col min="10795" max="11009" width="11.42578125" style="90"/>
    <col min="11010" max="11010" width="22.85546875" style="90" customWidth="1"/>
    <col min="11011" max="11011" width="7.28515625" style="90" customWidth="1"/>
    <col min="11012" max="11042" width="4.28515625" style="90" customWidth="1"/>
    <col min="11043" max="11043" width="1.7109375" style="90" customWidth="1"/>
    <col min="11044" max="11046" width="3.140625" style="90" customWidth="1"/>
    <col min="11047" max="11047" width="3.5703125" style="90" customWidth="1"/>
    <col min="11048" max="11048" width="3.140625" style="90" customWidth="1"/>
    <col min="11049" max="11049" width="11.42578125" style="90"/>
    <col min="11050" max="11050" width="7.140625" style="90" customWidth="1"/>
    <col min="11051" max="11265" width="11.42578125" style="90"/>
    <col min="11266" max="11266" width="22.85546875" style="90" customWidth="1"/>
    <col min="11267" max="11267" width="7.28515625" style="90" customWidth="1"/>
    <col min="11268" max="11298" width="4.28515625" style="90" customWidth="1"/>
    <col min="11299" max="11299" width="1.7109375" style="90" customWidth="1"/>
    <col min="11300" max="11302" width="3.140625" style="90" customWidth="1"/>
    <col min="11303" max="11303" width="3.5703125" style="90" customWidth="1"/>
    <col min="11304" max="11304" width="3.140625" style="90" customWidth="1"/>
    <col min="11305" max="11305" width="11.42578125" style="90"/>
    <col min="11306" max="11306" width="7.140625" style="90" customWidth="1"/>
    <col min="11307" max="11521" width="11.42578125" style="90"/>
    <col min="11522" max="11522" width="22.85546875" style="90" customWidth="1"/>
    <col min="11523" max="11523" width="7.28515625" style="90" customWidth="1"/>
    <col min="11524" max="11554" width="4.28515625" style="90" customWidth="1"/>
    <col min="11555" max="11555" width="1.7109375" style="90" customWidth="1"/>
    <col min="11556" max="11558" width="3.140625" style="90" customWidth="1"/>
    <col min="11559" max="11559" width="3.5703125" style="90" customWidth="1"/>
    <col min="11560" max="11560" width="3.140625" style="90" customWidth="1"/>
    <col min="11561" max="11561" width="11.42578125" style="90"/>
    <col min="11562" max="11562" width="7.140625" style="90" customWidth="1"/>
    <col min="11563" max="11777" width="11.42578125" style="90"/>
    <col min="11778" max="11778" width="22.85546875" style="90" customWidth="1"/>
    <col min="11779" max="11779" width="7.28515625" style="90" customWidth="1"/>
    <col min="11780" max="11810" width="4.28515625" style="90" customWidth="1"/>
    <col min="11811" max="11811" width="1.7109375" style="90" customWidth="1"/>
    <col min="11812" max="11814" width="3.140625" style="90" customWidth="1"/>
    <col min="11815" max="11815" width="3.5703125" style="90" customWidth="1"/>
    <col min="11816" max="11816" width="3.140625" style="90" customWidth="1"/>
    <col min="11817" max="11817" width="11.42578125" style="90"/>
    <col min="11818" max="11818" width="7.140625" style="90" customWidth="1"/>
    <col min="11819" max="12033" width="11.42578125" style="90"/>
    <col min="12034" max="12034" width="22.85546875" style="90" customWidth="1"/>
    <col min="12035" max="12035" width="7.28515625" style="90" customWidth="1"/>
    <col min="12036" max="12066" width="4.28515625" style="90" customWidth="1"/>
    <col min="12067" max="12067" width="1.7109375" style="90" customWidth="1"/>
    <col min="12068" max="12070" width="3.140625" style="90" customWidth="1"/>
    <col min="12071" max="12071" width="3.5703125" style="90" customWidth="1"/>
    <col min="12072" max="12072" width="3.140625" style="90" customWidth="1"/>
    <col min="12073" max="12073" width="11.42578125" style="90"/>
    <col min="12074" max="12074" width="7.140625" style="90" customWidth="1"/>
    <col min="12075" max="12289" width="11.42578125" style="90"/>
    <col min="12290" max="12290" width="22.85546875" style="90" customWidth="1"/>
    <col min="12291" max="12291" width="7.28515625" style="90" customWidth="1"/>
    <col min="12292" max="12322" width="4.28515625" style="90" customWidth="1"/>
    <col min="12323" max="12323" width="1.7109375" style="90" customWidth="1"/>
    <col min="12324" max="12326" width="3.140625" style="90" customWidth="1"/>
    <col min="12327" max="12327" width="3.5703125" style="90" customWidth="1"/>
    <col min="12328" max="12328" width="3.140625" style="90" customWidth="1"/>
    <col min="12329" max="12329" width="11.42578125" style="90"/>
    <col min="12330" max="12330" width="7.140625" style="90" customWidth="1"/>
    <col min="12331" max="12545" width="11.42578125" style="90"/>
    <col min="12546" max="12546" width="22.85546875" style="90" customWidth="1"/>
    <col min="12547" max="12547" width="7.28515625" style="90" customWidth="1"/>
    <col min="12548" max="12578" width="4.28515625" style="90" customWidth="1"/>
    <col min="12579" max="12579" width="1.7109375" style="90" customWidth="1"/>
    <col min="12580" max="12582" width="3.140625" style="90" customWidth="1"/>
    <col min="12583" max="12583" width="3.5703125" style="90" customWidth="1"/>
    <col min="12584" max="12584" width="3.140625" style="90" customWidth="1"/>
    <col min="12585" max="12585" width="11.42578125" style="90"/>
    <col min="12586" max="12586" width="7.140625" style="90" customWidth="1"/>
    <col min="12587" max="12801" width="11.42578125" style="90"/>
    <col min="12802" max="12802" width="22.85546875" style="90" customWidth="1"/>
    <col min="12803" max="12803" width="7.28515625" style="90" customWidth="1"/>
    <col min="12804" max="12834" width="4.28515625" style="90" customWidth="1"/>
    <col min="12835" max="12835" width="1.7109375" style="90" customWidth="1"/>
    <col min="12836" max="12838" width="3.140625" style="90" customWidth="1"/>
    <col min="12839" max="12839" width="3.5703125" style="90" customWidth="1"/>
    <col min="12840" max="12840" width="3.140625" style="90" customWidth="1"/>
    <col min="12841" max="12841" width="11.42578125" style="90"/>
    <col min="12842" max="12842" width="7.140625" style="90" customWidth="1"/>
    <col min="12843" max="13057" width="11.42578125" style="90"/>
    <col min="13058" max="13058" width="22.85546875" style="90" customWidth="1"/>
    <col min="13059" max="13059" width="7.28515625" style="90" customWidth="1"/>
    <col min="13060" max="13090" width="4.28515625" style="90" customWidth="1"/>
    <col min="13091" max="13091" width="1.7109375" style="90" customWidth="1"/>
    <col min="13092" max="13094" width="3.140625" style="90" customWidth="1"/>
    <col min="13095" max="13095" width="3.5703125" style="90" customWidth="1"/>
    <col min="13096" max="13096" width="3.140625" style="90" customWidth="1"/>
    <col min="13097" max="13097" width="11.42578125" style="90"/>
    <col min="13098" max="13098" width="7.140625" style="90" customWidth="1"/>
    <col min="13099" max="13313" width="11.42578125" style="90"/>
    <col min="13314" max="13314" width="22.85546875" style="90" customWidth="1"/>
    <col min="13315" max="13315" width="7.28515625" style="90" customWidth="1"/>
    <col min="13316" max="13346" width="4.28515625" style="90" customWidth="1"/>
    <col min="13347" max="13347" width="1.7109375" style="90" customWidth="1"/>
    <col min="13348" max="13350" width="3.140625" style="90" customWidth="1"/>
    <col min="13351" max="13351" width="3.5703125" style="90" customWidth="1"/>
    <col min="13352" max="13352" width="3.140625" style="90" customWidth="1"/>
    <col min="13353" max="13353" width="11.42578125" style="90"/>
    <col min="13354" max="13354" width="7.140625" style="90" customWidth="1"/>
    <col min="13355" max="13569" width="11.42578125" style="90"/>
    <col min="13570" max="13570" width="22.85546875" style="90" customWidth="1"/>
    <col min="13571" max="13571" width="7.28515625" style="90" customWidth="1"/>
    <col min="13572" max="13602" width="4.28515625" style="90" customWidth="1"/>
    <col min="13603" max="13603" width="1.7109375" style="90" customWidth="1"/>
    <col min="13604" max="13606" width="3.140625" style="90" customWidth="1"/>
    <col min="13607" max="13607" width="3.5703125" style="90" customWidth="1"/>
    <col min="13608" max="13608" width="3.140625" style="90" customWidth="1"/>
    <col min="13609" max="13609" width="11.42578125" style="90"/>
    <col min="13610" max="13610" width="7.140625" style="90" customWidth="1"/>
    <col min="13611" max="13825" width="11.42578125" style="90"/>
    <col min="13826" max="13826" width="22.85546875" style="90" customWidth="1"/>
    <col min="13827" max="13827" width="7.28515625" style="90" customWidth="1"/>
    <col min="13828" max="13858" width="4.28515625" style="90" customWidth="1"/>
    <col min="13859" max="13859" width="1.7109375" style="90" customWidth="1"/>
    <col min="13860" max="13862" width="3.140625" style="90" customWidth="1"/>
    <col min="13863" max="13863" width="3.5703125" style="90" customWidth="1"/>
    <col min="13864" max="13864" width="3.140625" style="90" customWidth="1"/>
    <col min="13865" max="13865" width="11.42578125" style="90"/>
    <col min="13866" max="13866" width="7.140625" style="90" customWidth="1"/>
    <col min="13867" max="14081" width="11.42578125" style="90"/>
    <col min="14082" max="14082" width="22.85546875" style="90" customWidth="1"/>
    <col min="14083" max="14083" width="7.28515625" style="90" customWidth="1"/>
    <col min="14084" max="14114" width="4.28515625" style="90" customWidth="1"/>
    <col min="14115" max="14115" width="1.7109375" style="90" customWidth="1"/>
    <col min="14116" max="14118" width="3.140625" style="90" customWidth="1"/>
    <col min="14119" max="14119" width="3.5703125" style="90" customWidth="1"/>
    <col min="14120" max="14120" width="3.140625" style="90" customWidth="1"/>
    <col min="14121" max="14121" width="11.42578125" style="90"/>
    <col min="14122" max="14122" width="7.140625" style="90" customWidth="1"/>
    <col min="14123" max="14337" width="11.42578125" style="90"/>
    <col min="14338" max="14338" width="22.85546875" style="90" customWidth="1"/>
    <col min="14339" max="14339" width="7.28515625" style="90" customWidth="1"/>
    <col min="14340" max="14370" width="4.28515625" style="90" customWidth="1"/>
    <col min="14371" max="14371" width="1.7109375" style="90" customWidth="1"/>
    <col min="14372" max="14374" width="3.140625" style="90" customWidth="1"/>
    <col min="14375" max="14375" width="3.5703125" style="90" customWidth="1"/>
    <col min="14376" max="14376" width="3.140625" style="90" customWidth="1"/>
    <col min="14377" max="14377" width="11.42578125" style="90"/>
    <col min="14378" max="14378" width="7.140625" style="90" customWidth="1"/>
    <col min="14379" max="14593" width="11.42578125" style="90"/>
    <col min="14594" max="14594" width="22.85546875" style="90" customWidth="1"/>
    <col min="14595" max="14595" width="7.28515625" style="90" customWidth="1"/>
    <col min="14596" max="14626" width="4.28515625" style="90" customWidth="1"/>
    <col min="14627" max="14627" width="1.7109375" style="90" customWidth="1"/>
    <col min="14628" max="14630" width="3.140625" style="90" customWidth="1"/>
    <col min="14631" max="14631" width="3.5703125" style="90" customWidth="1"/>
    <col min="14632" max="14632" width="3.140625" style="90" customWidth="1"/>
    <col min="14633" max="14633" width="11.42578125" style="90"/>
    <col min="14634" max="14634" width="7.140625" style="90" customWidth="1"/>
    <col min="14635" max="14849" width="11.42578125" style="90"/>
    <col min="14850" max="14850" width="22.85546875" style="90" customWidth="1"/>
    <col min="14851" max="14851" width="7.28515625" style="90" customWidth="1"/>
    <col min="14852" max="14882" width="4.28515625" style="90" customWidth="1"/>
    <col min="14883" max="14883" width="1.7109375" style="90" customWidth="1"/>
    <col min="14884" max="14886" width="3.140625" style="90" customWidth="1"/>
    <col min="14887" max="14887" width="3.5703125" style="90" customWidth="1"/>
    <col min="14888" max="14888" width="3.140625" style="90" customWidth="1"/>
    <col min="14889" max="14889" width="11.42578125" style="90"/>
    <col min="14890" max="14890" width="7.140625" style="90" customWidth="1"/>
    <col min="14891" max="15105" width="11.42578125" style="90"/>
    <col min="15106" max="15106" width="22.85546875" style="90" customWidth="1"/>
    <col min="15107" max="15107" width="7.28515625" style="90" customWidth="1"/>
    <col min="15108" max="15138" width="4.28515625" style="90" customWidth="1"/>
    <col min="15139" max="15139" width="1.7109375" style="90" customWidth="1"/>
    <col min="15140" max="15142" width="3.140625" style="90" customWidth="1"/>
    <col min="15143" max="15143" width="3.5703125" style="90" customWidth="1"/>
    <col min="15144" max="15144" width="3.140625" style="90" customWidth="1"/>
    <col min="15145" max="15145" width="11.42578125" style="90"/>
    <col min="15146" max="15146" width="7.140625" style="90" customWidth="1"/>
    <col min="15147" max="15361" width="11.42578125" style="90"/>
    <col min="15362" max="15362" width="22.85546875" style="90" customWidth="1"/>
    <col min="15363" max="15363" width="7.28515625" style="90" customWidth="1"/>
    <col min="15364" max="15394" width="4.28515625" style="90" customWidth="1"/>
    <col min="15395" max="15395" width="1.7109375" style="90" customWidth="1"/>
    <col min="15396" max="15398" width="3.140625" style="90" customWidth="1"/>
    <col min="15399" max="15399" width="3.5703125" style="90" customWidth="1"/>
    <col min="15400" max="15400" width="3.140625" style="90" customWidth="1"/>
    <col min="15401" max="15401" width="11.42578125" style="90"/>
    <col min="15402" max="15402" width="7.140625" style="90" customWidth="1"/>
    <col min="15403" max="15617" width="11.42578125" style="90"/>
    <col min="15618" max="15618" width="22.85546875" style="90" customWidth="1"/>
    <col min="15619" max="15619" width="7.28515625" style="90" customWidth="1"/>
    <col min="15620" max="15650" width="4.28515625" style="90" customWidth="1"/>
    <col min="15651" max="15651" width="1.7109375" style="90" customWidth="1"/>
    <col min="15652" max="15654" width="3.140625" style="90" customWidth="1"/>
    <col min="15655" max="15655" width="3.5703125" style="90" customWidth="1"/>
    <col min="15656" max="15656" width="3.140625" style="90" customWidth="1"/>
    <col min="15657" max="15657" width="11.42578125" style="90"/>
    <col min="15658" max="15658" width="7.140625" style="90" customWidth="1"/>
    <col min="15659" max="15873" width="11.42578125" style="90"/>
    <col min="15874" max="15874" width="22.85546875" style="90" customWidth="1"/>
    <col min="15875" max="15875" width="7.28515625" style="90" customWidth="1"/>
    <col min="15876" max="15906" width="4.28515625" style="90" customWidth="1"/>
    <col min="15907" max="15907" width="1.7109375" style="90" customWidth="1"/>
    <col min="15908" max="15910" width="3.140625" style="90" customWidth="1"/>
    <col min="15911" max="15911" width="3.5703125" style="90" customWidth="1"/>
    <col min="15912" max="15912" width="3.140625" style="90" customWidth="1"/>
    <col min="15913" max="15913" width="11.42578125" style="90"/>
    <col min="15914" max="15914" width="7.140625" style="90" customWidth="1"/>
    <col min="15915" max="16129" width="11.42578125" style="90"/>
    <col min="16130" max="16130" width="22.85546875" style="90" customWidth="1"/>
    <col min="16131" max="16131" width="7.28515625" style="90" customWidth="1"/>
    <col min="16132" max="16162" width="4.28515625" style="90" customWidth="1"/>
    <col min="16163" max="16163" width="1.7109375" style="90" customWidth="1"/>
    <col min="16164" max="16166" width="3.140625" style="90" customWidth="1"/>
    <col min="16167" max="16167" width="3.5703125" style="90" customWidth="1"/>
    <col min="16168" max="16168" width="3.140625" style="90" customWidth="1"/>
    <col min="16169" max="16169" width="11.42578125" style="90"/>
    <col min="16170" max="16170" width="7.140625" style="90" customWidth="1"/>
    <col min="16171" max="16384" width="11.42578125" style="90"/>
  </cols>
  <sheetData>
    <row r="1" spans="1:42" ht="54.75" customHeight="1" x14ac:dyDescent="0.2">
      <c r="A1" s="89"/>
    </row>
    <row r="2" spans="1:42" ht="21.75" customHeight="1" x14ac:dyDescent="0.2"/>
    <row r="3" spans="1:42" ht="12.75" customHeight="1" thickBot="1" x14ac:dyDescent="0.25">
      <c r="A3" s="91" t="s">
        <v>0</v>
      </c>
      <c r="B3" s="91" t="str">
        <f>Etablissement</f>
        <v>SOVAB</v>
      </c>
      <c r="C3" s="91"/>
      <c r="D3" s="91"/>
      <c r="E3" s="91"/>
      <c r="F3" s="91"/>
      <c r="G3" s="91"/>
      <c r="H3" s="91"/>
      <c r="I3" s="91"/>
      <c r="J3" s="91"/>
      <c r="K3" s="91"/>
      <c r="L3" s="91"/>
      <c r="M3" s="91"/>
      <c r="N3" s="91"/>
      <c r="O3" s="91"/>
      <c r="P3" s="91"/>
      <c r="T3" s="90" t="s">
        <v>86</v>
      </c>
      <c r="W3" s="90" t="str">
        <f>Departement</f>
        <v>Fabrication montage</v>
      </c>
    </row>
    <row r="4" spans="1:42" ht="8.25" customHeight="1" thickBot="1" x14ac:dyDescent="0.25">
      <c r="AE4" s="114"/>
      <c r="AO4" s="90" t="s">
        <v>85</v>
      </c>
    </row>
    <row r="5" spans="1:42" ht="15.75" x14ac:dyDescent="0.25">
      <c r="A5" s="92" t="s">
        <v>1</v>
      </c>
      <c r="B5" s="92" t="str">
        <f>Atelier &amp;", UET " &amp; UET</f>
        <v>Mécanique 2, UET 7</v>
      </c>
      <c r="C5" s="92"/>
      <c r="D5" s="91"/>
      <c r="E5" s="91"/>
      <c r="F5" s="91"/>
      <c r="G5" s="91"/>
      <c r="H5" s="91"/>
      <c r="I5" s="91"/>
      <c r="J5" s="91"/>
      <c r="K5" s="91"/>
      <c r="L5" s="91"/>
      <c r="M5" s="91"/>
      <c r="N5" s="91"/>
      <c r="O5" s="91"/>
      <c r="P5" s="91"/>
      <c r="Q5" s="91"/>
      <c r="U5" s="93"/>
      <c r="X5" s="182" t="str">
        <f>"Septembre " &amp; Formulaire!$B$4</f>
        <v>Septembre 2017</v>
      </c>
      <c r="Y5" s="183"/>
      <c r="Z5" s="183"/>
      <c r="AA5" s="183"/>
      <c r="AB5" s="183"/>
      <c r="AC5" s="184"/>
    </row>
    <row r="6" spans="1:42" ht="12" customHeight="1" thickBot="1" x14ac:dyDescent="0.25">
      <c r="A6" s="92"/>
      <c r="B6" s="92"/>
      <c r="C6" s="92"/>
      <c r="D6" s="91"/>
      <c r="E6" s="91"/>
      <c r="F6" s="91"/>
      <c r="G6" s="91"/>
      <c r="H6" s="91"/>
      <c r="I6" s="91"/>
      <c r="J6" s="91"/>
      <c r="K6" s="91"/>
      <c r="L6" s="91"/>
      <c r="M6" s="91"/>
      <c r="N6" s="91"/>
      <c r="O6" s="91"/>
      <c r="P6" s="91"/>
      <c r="Q6" s="91"/>
    </row>
    <row r="7" spans="1:42" ht="0.75" customHeight="1" thickBot="1" x14ac:dyDescent="0.25">
      <c r="D7" s="94">
        <f>DATE(Formulaire!$B$4,9,1)</f>
        <v>42979</v>
      </c>
      <c r="E7" s="95">
        <f>IF(OR(D7+1&gt;DATE(Formulaire!$B$4,MONTH(D7)+1,1)-1,D7=0),0,D7+1)</f>
        <v>42980</v>
      </c>
      <c r="F7" s="95">
        <f>IF(OR(E7+1&gt;DATE(Formulaire!$B$4,MONTH(E7)+1,1)-1,E7=0),0,E7+1)</f>
        <v>42981</v>
      </c>
      <c r="G7" s="95">
        <f>IF(OR(F7+1&gt;DATE(Formulaire!$B$4,MONTH(F7)+1,1)-1,F7=0),0,F7+1)</f>
        <v>42982</v>
      </c>
      <c r="H7" s="95">
        <f>IF(OR(G7+1&gt;DATE(Formulaire!$B$4,MONTH(G7)+1,1)-1,G7=0),0,G7+1)</f>
        <v>42983</v>
      </c>
      <c r="I7" s="95">
        <f>IF(OR(H7+1&gt;DATE(Formulaire!$B$4,MONTH(H7)+1,1)-1,H7=0),0,H7+1)</f>
        <v>42984</v>
      </c>
      <c r="J7" s="95">
        <f>IF(OR(I7+1&gt;DATE(Formulaire!$B$4,MONTH(I7)+1,1)-1,I7=0),0,I7+1)</f>
        <v>42985</v>
      </c>
      <c r="K7" s="95">
        <f>IF(OR(J7+1&gt;DATE(Formulaire!$B$4,MONTH(J7)+1,1)-1,J7=0),0,J7+1)</f>
        <v>42986</v>
      </c>
      <c r="L7" s="95">
        <f>IF(OR(K7+1&gt;DATE(Formulaire!$B$4,MONTH(K7)+1,1)-1,K7=0),0,K7+1)</f>
        <v>42987</v>
      </c>
      <c r="M7" s="95">
        <f>IF(OR(L7+1&gt;DATE(Formulaire!$B$4,MONTH(L7)+1,1)-1,L7=0),0,L7+1)</f>
        <v>42988</v>
      </c>
      <c r="N7" s="95">
        <f>IF(OR(M7+1&gt;DATE(Formulaire!$B$4,MONTH(M7)+1,1)-1,M7=0),0,M7+1)</f>
        <v>42989</v>
      </c>
      <c r="O7" s="95">
        <f>IF(OR(N7+1&gt;DATE(Formulaire!$B$4,MONTH(N7)+1,1)-1,N7=0),0,N7+1)</f>
        <v>42990</v>
      </c>
      <c r="P7" s="95">
        <f>IF(OR(O7+1&gt;DATE(Formulaire!$B$4,MONTH(O7)+1,1)-1,O7=0),0,O7+1)</f>
        <v>42991</v>
      </c>
      <c r="Q7" s="95">
        <f>IF(OR(P7+1&gt;DATE(Formulaire!$B$4,MONTH(P7)+1,1)-1,P7=0),0,P7+1)</f>
        <v>42992</v>
      </c>
      <c r="R7" s="95">
        <f>IF(OR(Q7+1&gt;DATE(Formulaire!$B$4,MONTH(Q7)+1,1)-1,Q7=0),0,Q7+1)</f>
        <v>42993</v>
      </c>
      <c r="S7" s="95">
        <f>IF(OR(R7+1&gt;DATE(Formulaire!$B$4,MONTH(R7)+1,1)-1,R7=0),0,R7+1)</f>
        <v>42994</v>
      </c>
      <c r="T7" s="95">
        <f>IF(OR(S7+1&gt;DATE(Formulaire!$B$4,MONTH(S7)+1,1)-1,S7=0),0,S7+1)</f>
        <v>42995</v>
      </c>
      <c r="U7" s="95">
        <f>IF(OR(T7+1&gt;DATE(Formulaire!$B$4,MONTH(T7)+1,1)-1,T7=0),0,T7+1)</f>
        <v>42996</v>
      </c>
      <c r="V7" s="95">
        <f>IF(OR(U7+1&gt;DATE(Formulaire!$B$4,MONTH(U7)+1,1)-1,U7=0),0,U7+1)</f>
        <v>42997</v>
      </c>
      <c r="W7" s="95">
        <f>IF(OR(V7+1&gt;DATE(Formulaire!$B$4,MONTH(V7)+1,1)-1,V7=0),0,V7+1)</f>
        <v>42998</v>
      </c>
      <c r="X7" s="95">
        <f>IF(OR(W7+1&gt;DATE(Formulaire!$B$4,MONTH(W7)+1,1)-1,W7=0),0,W7+1)</f>
        <v>42999</v>
      </c>
      <c r="Y7" s="95">
        <f>IF(OR(X7+1&gt;DATE(Formulaire!$B$4,MONTH(X7)+1,1)-1,X7=0),0,X7+1)</f>
        <v>43000</v>
      </c>
      <c r="Z7" s="95">
        <f>IF(OR(Y7+1&gt;DATE(Formulaire!$B$4,MONTH(Y7)+1,1)-1,Y7=0),0,Y7+1)</f>
        <v>43001</v>
      </c>
      <c r="AA7" s="95">
        <f>IF(OR(Z7+1&gt;DATE(Formulaire!$B$4,MONTH(Z7)+1,1)-1,Z7=0),0,Z7+1)</f>
        <v>43002</v>
      </c>
      <c r="AB7" s="95">
        <f>IF(OR(AA7+1&gt;DATE(Formulaire!$B$4,MONTH(AA7)+1,1)-1,AA7=0),0,AA7+1)</f>
        <v>43003</v>
      </c>
      <c r="AC7" s="95">
        <f>IF(OR(AB7+1&gt;DATE(Formulaire!$B$4,MONTH(AB7)+1,1)-1,AB7=0),0,AB7+1)</f>
        <v>43004</v>
      </c>
      <c r="AD7" s="95">
        <f>IF(OR(AC7+1&gt;DATE(Formulaire!$B$4,MONTH(AC7)+1,1)-1,AC7=0),0,AC7+1)</f>
        <v>43005</v>
      </c>
      <c r="AE7" s="95">
        <f>IF(OR(AD7+1&gt;DATE(Formulaire!$B$4,MONTH(AD7)+1,1)-1,AD7=0),0,AD7+1)</f>
        <v>43006</v>
      </c>
      <c r="AF7" s="95">
        <f>IF(OR(AE7+1&gt;DATE(Formulaire!$B$4,MONTH(AE7)+1,1)-1,AE7=0),0,AE7+1)</f>
        <v>43007</v>
      </c>
      <c r="AG7" s="95">
        <f>IF(OR(AF7+1&gt;DATE(Formulaire!$B$4,MONTH(AF7)+1,1)-1,AF7=0),0,AF7+1)</f>
        <v>43008</v>
      </c>
      <c r="AH7" s="95">
        <f>IF(OR(AG7+1&gt;DATE(Formulaire!$B$4,MONTH(AG7)+1,1)-1,AG7=0),0,AG7+1)</f>
        <v>0</v>
      </c>
    </row>
    <row r="8" spans="1:42" ht="21.75" customHeight="1" thickBot="1" x14ac:dyDescent="0.25">
      <c r="A8" s="229" t="s">
        <v>84</v>
      </c>
      <c r="B8" s="230" t="s">
        <v>2</v>
      </c>
      <c r="C8" s="251" t="s">
        <v>93</v>
      </c>
      <c r="D8" s="96" t="str">
        <f>"S" &amp; IF(D7="","",INT(MOD(INT((D7-2)/7)+0.6,52+5/28))+1)</f>
        <v>S35</v>
      </c>
      <c r="E8" s="97" t="str">
        <f>IF(E7=0,"",IF(INT(MOD(INT((D7-2)/7)+0.6,52+5/28))+1=INT(MOD(INT((E7-2)/7)+0.6,52+5/28))+1,"","S" &amp; INT(MOD(INT((E7-2)/7)+0.6,52+5/28))+1))</f>
        <v/>
      </c>
      <c r="F8" s="97" t="str">
        <f t="shared" ref="F8:AH8" si="0">IF(F7=0,"",IF(INT(MOD(INT((E7-2)/7)+0.6,52+5/28))+1=INT(MOD(INT((F7-2)/7)+0.6,52+5/28))+1,"","S" &amp; INT(MOD(INT((F7-2)/7)+0.6,52+5/28))+1))</f>
        <v/>
      </c>
      <c r="G8" s="96" t="str">
        <f t="shared" si="0"/>
        <v>S36</v>
      </c>
      <c r="H8" s="97" t="str">
        <f t="shared" si="0"/>
        <v/>
      </c>
      <c r="I8" s="97" t="str">
        <f t="shared" si="0"/>
        <v/>
      </c>
      <c r="J8" s="97" t="str">
        <f t="shared" si="0"/>
        <v/>
      </c>
      <c r="K8" s="97" t="str">
        <f t="shared" si="0"/>
        <v/>
      </c>
      <c r="L8" s="97" t="str">
        <f t="shared" si="0"/>
        <v/>
      </c>
      <c r="M8" s="97" t="str">
        <f t="shared" si="0"/>
        <v/>
      </c>
      <c r="N8" s="96" t="str">
        <f t="shared" si="0"/>
        <v>S37</v>
      </c>
      <c r="O8" s="97" t="str">
        <f t="shared" si="0"/>
        <v/>
      </c>
      <c r="P8" s="97" t="str">
        <f t="shared" si="0"/>
        <v/>
      </c>
      <c r="Q8" s="97" t="str">
        <f t="shared" si="0"/>
        <v/>
      </c>
      <c r="R8" s="97" t="str">
        <f t="shared" si="0"/>
        <v/>
      </c>
      <c r="S8" s="97" t="str">
        <f t="shared" si="0"/>
        <v/>
      </c>
      <c r="T8" s="97" t="str">
        <f t="shared" si="0"/>
        <v/>
      </c>
      <c r="U8" s="96" t="str">
        <f t="shared" si="0"/>
        <v>S38</v>
      </c>
      <c r="V8" s="97" t="str">
        <f t="shared" si="0"/>
        <v/>
      </c>
      <c r="W8" s="97" t="str">
        <f t="shared" si="0"/>
        <v/>
      </c>
      <c r="X8" s="97" t="str">
        <f t="shared" si="0"/>
        <v/>
      </c>
      <c r="Y8" s="97" t="str">
        <f t="shared" si="0"/>
        <v/>
      </c>
      <c r="Z8" s="97" t="str">
        <f t="shared" si="0"/>
        <v/>
      </c>
      <c r="AA8" s="97" t="str">
        <f t="shared" si="0"/>
        <v/>
      </c>
      <c r="AB8" s="96" t="str">
        <f t="shared" si="0"/>
        <v>S39</v>
      </c>
      <c r="AC8" s="97" t="str">
        <f t="shared" si="0"/>
        <v/>
      </c>
      <c r="AD8" s="97" t="str">
        <f t="shared" si="0"/>
        <v/>
      </c>
      <c r="AE8" s="97" t="str">
        <f t="shared" si="0"/>
        <v/>
      </c>
      <c r="AF8" s="97" t="str">
        <f t="shared" si="0"/>
        <v/>
      </c>
      <c r="AG8" s="97" t="str">
        <f t="shared" si="0"/>
        <v/>
      </c>
      <c r="AH8" s="98" t="str">
        <f t="shared" si="0"/>
        <v/>
      </c>
    </row>
    <row r="9" spans="1:42" ht="21.75" customHeight="1" x14ac:dyDescent="0.2">
      <c r="A9" s="221"/>
      <c r="B9" s="189"/>
      <c r="C9" s="189"/>
      <c r="D9" s="99">
        <f>IF(YEAR(D7)=Formulaire!$B$4,DAY(D7),"")</f>
        <v>1</v>
      </c>
      <c r="E9" s="99">
        <f>IF(YEAR(E7)=Formulaire!$B$4,DAY(E7),"")</f>
        <v>2</v>
      </c>
      <c r="F9" s="99">
        <f>IF(YEAR(F7)=Formulaire!$B$4,DAY(F7),"")</f>
        <v>3</v>
      </c>
      <c r="G9" s="99">
        <f>IF(YEAR(G7)=Formulaire!$B$4,DAY(G7),"")</f>
        <v>4</v>
      </c>
      <c r="H9" s="99">
        <f>IF(YEAR(H7)=Formulaire!$B$4,DAY(H7),"")</f>
        <v>5</v>
      </c>
      <c r="I9" s="99">
        <f>IF(YEAR(I7)=Formulaire!$B$4,DAY(I7),"")</f>
        <v>6</v>
      </c>
      <c r="J9" s="99">
        <f>IF(YEAR(J7)=Formulaire!$B$4,DAY(J7),"")</f>
        <v>7</v>
      </c>
      <c r="K9" s="99">
        <f>IF(YEAR(K7)=Formulaire!$B$4,DAY(K7),"")</f>
        <v>8</v>
      </c>
      <c r="L9" s="99">
        <f>IF(YEAR(L7)=Formulaire!$B$4,DAY(L7),"")</f>
        <v>9</v>
      </c>
      <c r="M9" s="99">
        <f>IF(YEAR(M7)=Formulaire!$B$4,DAY(M7),"")</f>
        <v>10</v>
      </c>
      <c r="N9" s="99">
        <f>IF(YEAR(N7)=Formulaire!$B$4,DAY(N7),"")</f>
        <v>11</v>
      </c>
      <c r="O9" s="99">
        <f>IF(YEAR(O7)=Formulaire!$B$4,DAY(O7),"")</f>
        <v>12</v>
      </c>
      <c r="P9" s="99">
        <f>IF(YEAR(P7)=Formulaire!$B$4,DAY(P7),"")</f>
        <v>13</v>
      </c>
      <c r="Q9" s="99">
        <f>IF(YEAR(Q7)=Formulaire!$B$4,DAY(Q7),"")</f>
        <v>14</v>
      </c>
      <c r="R9" s="99">
        <f>IF(YEAR(R7)=Formulaire!$B$4,DAY(R7),"")</f>
        <v>15</v>
      </c>
      <c r="S9" s="99">
        <f>IF(YEAR(S7)=Formulaire!$B$4,DAY(S7),"")</f>
        <v>16</v>
      </c>
      <c r="T9" s="99">
        <f>IF(YEAR(T7)=Formulaire!$B$4,DAY(T7),"")</f>
        <v>17</v>
      </c>
      <c r="U9" s="99">
        <f>IF(YEAR(U7)=Formulaire!$B$4,DAY(U7),"")</f>
        <v>18</v>
      </c>
      <c r="V9" s="99">
        <f>IF(YEAR(V7)=Formulaire!$B$4,DAY(V7),"")</f>
        <v>19</v>
      </c>
      <c r="W9" s="99">
        <f>IF(YEAR(W7)=Formulaire!$B$4,DAY(W7),"")</f>
        <v>20</v>
      </c>
      <c r="X9" s="99">
        <f>IF(YEAR(X7)=Formulaire!$B$4,DAY(X7),"")</f>
        <v>21</v>
      </c>
      <c r="Y9" s="99">
        <f>IF(YEAR(Y7)=Formulaire!$B$4,DAY(Y7),"")</f>
        <v>22</v>
      </c>
      <c r="Z9" s="99">
        <f>IF(YEAR(Z7)=Formulaire!$B$4,DAY(Z7),"")</f>
        <v>23</v>
      </c>
      <c r="AA9" s="99">
        <f>IF(YEAR(AA7)=Formulaire!$B$4,DAY(AA7),"")</f>
        <v>24</v>
      </c>
      <c r="AB9" s="99">
        <f>IF(YEAR(AB7)=Formulaire!$B$4,DAY(AB7),"")</f>
        <v>25</v>
      </c>
      <c r="AC9" s="99">
        <f>IF(YEAR(AC7)=Formulaire!$B$4,DAY(AC7),"")</f>
        <v>26</v>
      </c>
      <c r="AD9" s="99">
        <f>IF(YEAR(AD7)=Formulaire!$B$4,DAY(AD7),"")</f>
        <v>27</v>
      </c>
      <c r="AE9" s="99">
        <f>IF(YEAR(AE7)=Formulaire!$B$4,DAY(AE7),"")</f>
        <v>28</v>
      </c>
      <c r="AF9" s="99">
        <f>IF(YEAR(AF7)=Formulaire!$B$4,DAY(AF7),"")</f>
        <v>29</v>
      </c>
      <c r="AG9" s="99">
        <f>IF(YEAR(AG7)=Formulaire!$B$4,DAY(AG7),"")</f>
        <v>30</v>
      </c>
      <c r="AH9" s="100" t="str">
        <f>IF(YEAR(AH7)=Formulaire!$B$4,DAY(AH7),"")</f>
        <v/>
      </c>
      <c r="AP9" s="101"/>
    </row>
    <row r="10" spans="1:42" x14ac:dyDescent="0.2">
      <c r="A10" s="221"/>
      <c r="B10" s="189"/>
      <c r="C10" s="189"/>
      <c r="D10" s="102" t="str">
        <f>IF(D9="","",IF(WEEKDAY(D7,2)=1,"L",IF(WEEKDAY(D7,2)=2,"M",IF(WEEKDAY(D7,2)=3,"M",IF(WEEKDAY(D7,2)=4,"J",IF(WEEKDAY(D7,2)=5,"V",IF(WEEKDAY(D7,2)=6,"S","D")))))))</f>
        <v>V</v>
      </c>
      <c r="E10" s="102" t="str">
        <f t="shared" ref="E10:AH10" si="1">IF(E9="","",IF(WEEKDAY(E7,2)=1,"L",IF(WEEKDAY(E7,2)=2,"M",IF(WEEKDAY(E7,2)=3,"M",IF(WEEKDAY(E7,2)=4,"J",IF(WEEKDAY(E7,2)=5,"V",IF(WEEKDAY(E7,2)=6,"S","D")))))))</f>
        <v>S</v>
      </c>
      <c r="F10" s="102" t="str">
        <f t="shared" si="1"/>
        <v>D</v>
      </c>
      <c r="G10" s="102" t="str">
        <f t="shared" si="1"/>
        <v>L</v>
      </c>
      <c r="H10" s="102" t="str">
        <f t="shared" si="1"/>
        <v>M</v>
      </c>
      <c r="I10" s="102" t="str">
        <f t="shared" si="1"/>
        <v>M</v>
      </c>
      <c r="J10" s="102" t="str">
        <f t="shared" si="1"/>
        <v>J</v>
      </c>
      <c r="K10" s="102" t="str">
        <f t="shared" si="1"/>
        <v>V</v>
      </c>
      <c r="L10" s="102" t="str">
        <f t="shared" si="1"/>
        <v>S</v>
      </c>
      <c r="M10" s="102" t="str">
        <f t="shared" si="1"/>
        <v>D</v>
      </c>
      <c r="N10" s="102" t="str">
        <f t="shared" si="1"/>
        <v>L</v>
      </c>
      <c r="O10" s="102" t="str">
        <f t="shared" si="1"/>
        <v>M</v>
      </c>
      <c r="P10" s="102" t="str">
        <f t="shared" si="1"/>
        <v>M</v>
      </c>
      <c r="Q10" s="102" t="str">
        <f t="shared" si="1"/>
        <v>J</v>
      </c>
      <c r="R10" s="102" t="str">
        <f t="shared" si="1"/>
        <v>V</v>
      </c>
      <c r="S10" s="102" t="str">
        <f t="shared" si="1"/>
        <v>S</v>
      </c>
      <c r="T10" s="102" t="str">
        <f t="shared" si="1"/>
        <v>D</v>
      </c>
      <c r="U10" s="102" t="str">
        <f t="shared" si="1"/>
        <v>L</v>
      </c>
      <c r="V10" s="102" t="str">
        <f t="shared" si="1"/>
        <v>M</v>
      </c>
      <c r="W10" s="102" t="str">
        <f t="shared" si="1"/>
        <v>M</v>
      </c>
      <c r="X10" s="102" t="str">
        <f t="shared" si="1"/>
        <v>J</v>
      </c>
      <c r="Y10" s="102" t="str">
        <f t="shared" si="1"/>
        <v>V</v>
      </c>
      <c r="Z10" s="102" t="str">
        <f t="shared" si="1"/>
        <v>S</v>
      </c>
      <c r="AA10" s="102" t="str">
        <f t="shared" si="1"/>
        <v>D</v>
      </c>
      <c r="AB10" s="102" t="str">
        <f t="shared" si="1"/>
        <v>L</v>
      </c>
      <c r="AC10" s="102" t="str">
        <f t="shared" si="1"/>
        <v>M</v>
      </c>
      <c r="AD10" s="102" t="str">
        <f t="shared" si="1"/>
        <v>M</v>
      </c>
      <c r="AE10" s="102" t="str">
        <f t="shared" si="1"/>
        <v>J</v>
      </c>
      <c r="AF10" s="102" t="str">
        <f t="shared" si="1"/>
        <v>V</v>
      </c>
      <c r="AG10" s="102" t="str">
        <f t="shared" si="1"/>
        <v>S</v>
      </c>
      <c r="AH10" s="103" t="str">
        <f t="shared" si="1"/>
        <v/>
      </c>
    </row>
    <row r="11" spans="1:42" x14ac:dyDescent="0.2">
      <c r="A11" s="222" t="s">
        <v>62</v>
      </c>
      <c r="B11" s="104"/>
      <c r="C11" s="104"/>
      <c r="D11" s="104" t="s">
        <v>62</v>
      </c>
      <c r="E11" s="104"/>
      <c r="F11" s="104"/>
      <c r="G11" s="104"/>
      <c r="H11" s="104"/>
      <c r="I11" s="104"/>
      <c r="J11" s="104"/>
      <c r="K11" s="104"/>
      <c r="L11" s="104"/>
      <c r="M11" s="104"/>
      <c r="N11" s="104"/>
      <c r="O11" s="104"/>
      <c r="P11" s="104"/>
      <c r="Q11" s="104"/>
      <c r="R11" s="104"/>
      <c r="S11" s="104"/>
      <c r="T11" s="104"/>
      <c r="U11" s="104"/>
      <c r="V11" s="104"/>
      <c r="W11" s="104"/>
      <c r="X11" s="104"/>
      <c r="Y11" s="104"/>
      <c r="Z11" s="104"/>
      <c r="AA11" s="104"/>
      <c r="AB11" s="104"/>
      <c r="AC11" s="104"/>
      <c r="AD11" s="104"/>
      <c r="AE11" s="104"/>
      <c r="AF11" s="104"/>
      <c r="AG11" s="104"/>
      <c r="AH11" s="105" t="s">
        <v>62</v>
      </c>
    </row>
    <row r="12" spans="1:42" ht="14.1" customHeight="1" x14ac:dyDescent="0.2">
      <c r="A12" s="240" t="s">
        <v>83</v>
      </c>
      <c r="B12" s="191" t="str">
        <f t="shared" ref="B12:B41" si="2">Equipe</f>
        <v>A</v>
      </c>
      <c r="C12" s="191" t="s">
        <v>94</v>
      </c>
      <c r="D12" s="106"/>
      <c r="E12" s="106"/>
      <c r="F12" s="106"/>
      <c r="G12" s="106"/>
      <c r="H12" s="106"/>
      <c r="I12" s="106"/>
      <c r="J12" s="106"/>
      <c r="K12" s="106"/>
      <c r="L12" s="106"/>
      <c r="M12" s="106"/>
      <c r="N12" s="106"/>
      <c r="O12" s="106"/>
      <c r="P12" s="106"/>
      <c r="Q12" s="106"/>
      <c r="R12" s="106"/>
      <c r="S12" s="106"/>
      <c r="T12" s="106"/>
      <c r="U12" s="106"/>
      <c r="V12" s="106"/>
      <c r="W12" s="106"/>
      <c r="X12" s="106"/>
      <c r="Y12" s="106"/>
      <c r="Z12" s="106"/>
      <c r="AA12" s="106"/>
      <c r="AB12" s="106"/>
      <c r="AC12" s="106"/>
      <c r="AD12" s="106"/>
      <c r="AE12" s="106"/>
      <c r="AF12" s="106"/>
      <c r="AG12" s="106"/>
      <c r="AH12" s="108"/>
    </row>
    <row r="13" spans="1:42" ht="14.1" customHeight="1" x14ac:dyDescent="0.2">
      <c r="A13" s="240" t="s">
        <v>82</v>
      </c>
      <c r="B13" s="191" t="str">
        <f t="shared" si="2"/>
        <v>A</v>
      </c>
      <c r="C13" s="191" t="s">
        <v>96</v>
      </c>
      <c r="D13" s="106"/>
      <c r="E13" s="106"/>
      <c r="F13" s="106"/>
      <c r="G13" s="106"/>
      <c r="H13" s="106"/>
      <c r="I13" s="106"/>
      <c r="J13" s="106"/>
      <c r="K13" s="106"/>
      <c r="L13" s="106"/>
      <c r="M13" s="106"/>
      <c r="N13" s="106"/>
      <c r="O13" s="106"/>
      <c r="P13" s="106"/>
      <c r="Q13" s="106"/>
      <c r="R13" s="106"/>
      <c r="S13" s="106"/>
      <c r="T13" s="106"/>
      <c r="U13" s="106"/>
      <c r="V13" s="106"/>
      <c r="W13" s="106"/>
      <c r="X13" s="106"/>
      <c r="Y13" s="106"/>
      <c r="Z13" s="106"/>
      <c r="AA13" s="106"/>
      <c r="AB13" s="106"/>
      <c r="AC13" s="106"/>
      <c r="AD13" s="106"/>
      <c r="AE13" s="106"/>
      <c r="AF13" s="106"/>
      <c r="AG13" s="106"/>
      <c r="AH13" s="108"/>
    </row>
    <row r="14" spans="1:42" ht="14.1" customHeight="1" x14ac:dyDescent="0.2">
      <c r="A14" s="240" t="s">
        <v>81</v>
      </c>
      <c r="B14" s="191" t="str">
        <f t="shared" si="2"/>
        <v>A</v>
      </c>
      <c r="C14" s="191" t="s">
        <v>97</v>
      </c>
      <c r="D14" s="106"/>
      <c r="E14" s="106"/>
      <c r="F14" s="106"/>
      <c r="G14" s="106"/>
      <c r="H14" s="106"/>
      <c r="I14" s="106"/>
      <c r="J14" s="106"/>
      <c r="K14" s="106"/>
      <c r="L14" s="106"/>
      <c r="M14" s="106"/>
      <c r="N14" s="106"/>
      <c r="O14" s="106"/>
      <c r="P14" s="106"/>
      <c r="Q14" s="106"/>
      <c r="R14" s="106"/>
      <c r="S14" s="106"/>
      <c r="T14" s="106"/>
      <c r="U14" s="106"/>
      <c r="V14" s="106"/>
      <c r="W14" s="106"/>
      <c r="X14" s="106"/>
      <c r="Y14" s="106"/>
      <c r="Z14" s="106"/>
      <c r="AA14" s="106"/>
      <c r="AB14" s="106"/>
      <c r="AC14" s="106"/>
      <c r="AD14" s="106"/>
      <c r="AE14" s="106"/>
      <c r="AF14" s="106"/>
      <c r="AG14" s="106"/>
      <c r="AH14" s="108"/>
    </row>
    <row r="15" spans="1:42" ht="14.1" customHeight="1" x14ac:dyDescent="0.2">
      <c r="A15" s="240" t="s">
        <v>80</v>
      </c>
      <c r="B15" s="191" t="str">
        <f t="shared" si="2"/>
        <v>A</v>
      </c>
      <c r="C15" s="191" t="s">
        <v>97</v>
      </c>
      <c r="D15" s="106"/>
      <c r="E15" s="106"/>
      <c r="F15" s="106"/>
      <c r="G15" s="106"/>
      <c r="H15" s="106"/>
      <c r="I15" s="106"/>
      <c r="J15" s="106"/>
      <c r="K15" s="106"/>
      <c r="L15" s="106"/>
      <c r="M15" s="106"/>
      <c r="N15" s="106"/>
      <c r="O15" s="106"/>
      <c r="P15" s="106"/>
      <c r="Q15" s="106"/>
      <c r="R15" s="106"/>
      <c r="S15" s="106"/>
      <c r="T15" s="106"/>
      <c r="U15" s="106"/>
      <c r="V15" s="106"/>
      <c r="W15" s="106"/>
      <c r="X15" s="106"/>
      <c r="Y15" s="106"/>
      <c r="Z15" s="106"/>
      <c r="AA15" s="106"/>
      <c r="AB15" s="106"/>
      <c r="AC15" s="106"/>
      <c r="AD15" s="106"/>
      <c r="AE15" s="106"/>
      <c r="AF15" s="106"/>
      <c r="AG15" s="106"/>
      <c r="AH15" s="108"/>
    </row>
    <row r="16" spans="1:42" ht="14.1" customHeight="1" x14ac:dyDescent="0.2">
      <c r="A16" s="240" t="s">
        <v>79</v>
      </c>
      <c r="B16" s="191" t="str">
        <f t="shared" si="2"/>
        <v>A</v>
      </c>
      <c r="C16" s="191" t="s">
        <v>97</v>
      </c>
      <c r="D16" s="106"/>
      <c r="E16" s="106"/>
      <c r="F16" s="106"/>
      <c r="G16" s="106"/>
      <c r="H16" s="106"/>
      <c r="I16" s="106"/>
      <c r="J16" s="106"/>
      <c r="K16" s="106"/>
      <c r="L16" s="106"/>
      <c r="M16" s="106"/>
      <c r="N16" s="106"/>
      <c r="O16" s="106"/>
      <c r="P16" s="106"/>
      <c r="Q16" s="106"/>
      <c r="R16" s="106"/>
      <c r="S16" s="106"/>
      <c r="T16" s="106"/>
      <c r="U16" s="106"/>
      <c r="V16" s="106"/>
      <c r="W16" s="106"/>
      <c r="X16" s="106"/>
      <c r="Y16" s="106"/>
      <c r="Z16" s="106"/>
      <c r="AA16" s="106"/>
      <c r="AB16" s="106"/>
      <c r="AC16" s="106"/>
      <c r="AD16" s="106"/>
      <c r="AE16" s="106"/>
      <c r="AF16" s="106"/>
      <c r="AG16" s="106"/>
      <c r="AH16" s="108"/>
    </row>
    <row r="17" spans="1:34" ht="14.1" customHeight="1" x14ac:dyDescent="0.2">
      <c r="A17" s="240" t="s">
        <v>78</v>
      </c>
      <c r="B17" s="191" t="str">
        <f t="shared" si="2"/>
        <v>A</v>
      </c>
      <c r="C17" s="191" t="s">
        <v>97</v>
      </c>
      <c r="D17" s="106"/>
      <c r="E17" s="106"/>
      <c r="F17" s="106"/>
      <c r="G17" s="106"/>
      <c r="H17" s="106"/>
      <c r="I17" s="106"/>
      <c r="J17" s="106"/>
      <c r="K17" s="106"/>
      <c r="L17" s="106"/>
      <c r="M17" s="106"/>
      <c r="N17" s="106"/>
      <c r="O17" s="106"/>
      <c r="P17" s="106"/>
      <c r="Q17" s="106"/>
      <c r="R17" s="106"/>
      <c r="S17" s="106"/>
      <c r="T17" s="106"/>
      <c r="U17" s="106"/>
      <c r="V17" s="106"/>
      <c r="W17" s="106"/>
      <c r="X17" s="106"/>
      <c r="Y17" s="106"/>
      <c r="Z17" s="106"/>
      <c r="AA17" s="106"/>
      <c r="AB17" s="106"/>
      <c r="AC17" s="106"/>
      <c r="AD17" s="106"/>
      <c r="AE17" s="106"/>
      <c r="AF17" s="106"/>
      <c r="AG17" s="106"/>
      <c r="AH17" s="108"/>
    </row>
    <row r="18" spans="1:34" ht="14.1" customHeight="1" x14ac:dyDescent="0.2">
      <c r="A18" s="240" t="s">
        <v>77</v>
      </c>
      <c r="B18" s="191" t="str">
        <f t="shared" si="2"/>
        <v>A</v>
      </c>
      <c r="C18" s="191" t="s">
        <v>97</v>
      </c>
      <c r="D18" s="106"/>
      <c r="E18" s="106"/>
      <c r="F18" s="106"/>
      <c r="G18" s="106"/>
      <c r="H18" s="106"/>
      <c r="I18" s="106"/>
      <c r="J18" s="106"/>
      <c r="K18" s="106"/>
      <c r="L18" s="106"/>
      <c r="M18" s="106"/>
      <c r="N18" s="106"/>
      <c r="O18" s="106"/>
      <c r="P18" s="106"/>
      <c r="Q18" s="106"/>
      <c r="R18" s="106"/>
      <c r="S18" s="106"/>
      <c r="T18" s="106"/>
      <c r="U18" s="106"/>
      <c r="V18" s="106"/>
      <c r="W18" s="106"/>
      <c r="X18" s="106"/>
      <c r="Y18" s="106"/>
      <c r="Z18" s="106"/>
      <c r="AA18" s="106"/>
      <c r="AB18" s="106"/>
      <c r="AC18" s="106"/>
      <c r="AD18" s="106"/>
      <c r="AE18" s="106"/>
      <c r="AF18" s="106"/>
      <c r="AG18" s="106"/>
      <c r="AH18" s="108"/>
    </row>
    <row r="19" spans="1:34" ht="14.1" customHeight="1" x14ac:dyDescent="0.2">
      <c r="A19" s="240" t="s">
        <v>76</v>
      </c>
      <c r="B19" s="191" t="str">
        <f t="shared" si="2"/>
        <v>A</v>
      </c>
      <c r="C19" s="191" t="s">
        <v>94</v>
      </c>
      <c r="D19" s="106"/>
      <c r="E19" s="106"/>
      <c r="F19" s="106"/>
      <c r="G19" s="106"/>
      <c r="H19" s="106"/>
      <c r="I19" s="106"/>
      <c r="J19" s="106"/>
      <c r="K19" s="106"/>
      <c r="L19" s="106"/>
      <c r="M19" s="106"/>
      <c r="N19" s="106"/>
      <c r="O19" s="106"/>
      <c r="P19" s="106"/>
      <c r="Q19" s="106"/>
      <c r="R19" s="106"/>
      <c r="S19" s="106"/>
      <c r="T19" s="106"/>
      <c r="U19" s="106"/>
      <c r="V19" s="106"/>
      <c r="W19" s="106"/>
      <c r="X19" s="106"/>
      <c r="Y19" s="106"/>
      <c r="Z19" s="106"/>
      <c r="AA19" s="106"/>
      <c r="AB19" s="106"/>
      <c r="AC19" s="106"/>
      <c r="AD19" s="106"/>
      <c r="AE19" s="106"/>
      <c r="AF19" s="106"/>
      <c r="AG19" s="106"/>
      <c r="AH19" s="108"/>
    </row>
    <row r="20" spans="1:34" ht="14.1" customHeight="1" x14ac:dyDescent="0.2">
      <c r="A20" s="240" t="s">
        <v>75</v>
      </c>
      <c r="B20" s="191" t="str">
        <f t="shared" si="2"/>
        <v>A</v>
      </c>
      <c r="C20" s="191" t="s">
        <v>94</v>
      </c>
      <c r="D20" s="106"/>
      <c r="E20" s="106"/>
      <c r="F20" s="106"/>
      <c r="G20" s="106"/>
      <c r="H20" s="106"/>
      <c r="I20" s="106"/>
      <c r="J20" s="106"/>
      <c r="K20" s="106"/>
      <c r="L20" s="106"/>
      <c r="M20" s="106"/>
      <c r="N20" s="106"/>
      <c r="O20" s="106"/>
      <c r="P20" s="106"/>
      <c r="Q20" s="106"/>
      <c r="R20" s="106"/>
      <c r="S20" s="106"/>
      <c r="T20" s="106"/>
      <c r="U20" s="106"/>
      <c r="V20" s="106"/>
      <c r="W20" s="106"/>
      <c r="X20" s="106"/>
      <c r="Y20" s="106"/>
      <c r="Z20" s="106"/>
      <c r="AA20" s="106"/>
      <c r="AB20" s="106"/>
      <c r="AC20" s="106"/>
      <c r="AD20" s="106"/>
      <c r="AE20" s="106"/>
      <c r="AF20" s="106"/>
      <c r="AG20" s="106"/>
      <c r="AH20" s="108"/>
    </row>
    <row r="21" spans="1:34" ht="14.1" customHeight="1" x14ac:dyDescent="0.2">
      <c r="A21" s="240" t="s">
        <v>74</v>
      </c>
      <c r="B21" s="191" t="str">
        <f t="shared" si="2"/>
        <v>A</v>
      </c>
      <c r="C21" s="191" t="s">
        <v>96</v>
      </c>
      <c r="D21" s="106"/>
      <c r="E21" s="106"/>
      <c r="F21" s="106"/>
      <c r="G21" s="106"/>
      <c r="H21" s="106"/>
      <c r="I21" s="106"/>
      <c r="J21" s="106"/>
      <c r="K21" s="106"/>
      <c r="L21" s="106"/>
      <c r="M21" s="106"/>
      <c r="N21" s="106"/>
      <c r="O21" s="106"/>
      <c r="P21" s="106"/>
      <c r="Q21" s="106"/>
      <c r="R21" s="106"/>
      <c r="S21" s="106"/>
      <c r="T21" s="106"/>
      <c r="U21" s="106"/>
      <c r="V21" s="106"/>
      <c r="W21" s="106"/>
      <c r="X21" s="106"/>
      <c r="Y21" s="106"/>
      <c r="Z21" s="106"/>
      <c r="AA21" s="106"/>
      <c r="AB21" s="106"/>
      <c r="AC21" s="106"/>
      <c r="AD21" s="106"/>
      <c r="AE21" s="106"/>
      <c r="AF21" s="106"/>
      <c r="AG21" s="106"/>
      <c r="AH21" s="108"/>
    </row>
    <row r="22" spans="1:34" ht="14.1" customHeight="1" x14ac:dyDescent="0.2">
      <c r="A22" s="240" t="s">
        <v>73</v>
      </c>
      <c r="B22" s="191" t="str">
        <f t="shared" si="2"/>
        <v>A</v>
      </c>
      <c r="C22" s="191" t="s">
        <v>94</v>
      </c>
      <c r="D22" s="106"/>
      <c r="E22" s="106"/>
      <c r="F22" s="106"/>
      <c r="G22" s="106"/>
      <c r="H22" s="106"/>
      <c r="I22" s="106"/>
      <c r="J22" s="106"/>
      <c r="K22" s="106"/>
      <c r="L22" s="106"/>
      <c r="M22" s="106"/>
      <c r="N22" s="106"/>
      <c r="O22" s="106"/>
      <c r="P22" s="106"/>
      <c r="Q22" s="106"/>
      <c r="R22" s="106"/>
      <c r="S22" s="106"/>
      <c r="T22" s="106"/>
      <c r="U22" s="106"/>
      <c r="V22" s="106"/>
      <c r="W22" s="106"/>
      <c r="X22" s="106"/>
      <c r="Y22" s="106"/>
      <c r="Z22" s="106"/>
      <c r="AA22" s="106"/>
      <c r="AB22" s="106"/>
      <c r="AC22" s="106"/>
      <c r="AD22" s="106"/>
      <c r="AE22" s="106"/>
      <c r="AF22" s="106"/>
      <c r="AG22" s="106"/>
      <c r="AH22" s="108"/>
    </row>
    <row r="23" spans="1:34" ht="14.1" customHeight="1" x14ac:dyDescent="0.2">
      <c r="A23" s="240" t="s">
        <v>72</v>
      </c>
      <c r="B23" s="191" t="str">
        <f t="shared" si="2"/>
        <v>A</v>
      </c>
      <c r="C23" s="191" t="s">
        <v>96</v>
      </c>
      <c r="D23" s="106"/>
      <c r="E23" s="106"/>
      <c r="F23" s="106"/>
      <c r="G23" s="106"/>
      <c r="H23" s="106"/>
      <c r="I23" s="106"/>
      <c r="J23" s="106"/>
      <c r="K23" s="106"/>
      <c r="L23" s="106"/>
      <c r="M23" s="106"/>
      <c r="N23" s="106"/>
      <c r="O23" s="106"/>
      <c r="P23" s="106"/>
      <c r="Q23" s="106"/>
      <c r="R23" s="106"/>
      <c r="S23" s="106"/>
      <c r="T23" s="106"/>
      <c r="U23" s="106"/>
      <c r="V23" s="106"/>
      <c r="W23" s="106"/>
      <c r="X23" s="106"/>
      <c r="Y23" s="106"/>
      <c r="Z23" s="106"/>
      <c r="AA23" s="106"/>
      <c r="AB23" s="106"/>
      <c r="AC23" s="106"/>
      <c r="AD23" s="106"/>
      <c r="AE23" s="106"/>
      <c r="AF23" s="106"/>
      <c r="AG23" s="106"/>
      <c r="AH23" s="108"/>
    </row>
    <row r="24" spans="1:34" ht="14.1" customHeight="1" x14ac:dyDescent="0.2">
      <c r="A24" s="240" t="s">
        <v>71</v>
      </c>
      <c r="B24" s="191" t="str">
        <f t="shared" si="2"/>
        <v>A</v>
      </c>
      <c r="C24" s="191" t="s">
        <v>94</v>
      </c>
      <c r="D24" s="106"/>
      <c r="E24" s="106"/>
      <c r="F24" s="106"/>
      <c r="G24" s="106"/>
      <c r="H24" s="106"/>
      <c r="I24" s="106"/>
      <c r="J24" s="106"/>
      <c r="K24" s="106"/>
      <c r="L24" s="106"/>
      <c r="M24" s="106"/>
      <c r="N24" s="106"/>
      <c r="O24" s="106"/>
      <c r="P24" s="106"/>
      <c r="Q24" s="106"/>
      <c r="R24" s="106"/>
      <c r="S24" s="106"/>
      <c r="T24" s="106"/>
      <c r="U24" s="106"/>
      <c r="V24" s="106"/>
      <c r="W24" s="106"/>
      <c r="X24" s="106"/>
      <c r="Y24" s="106"/>
      <c r="Z24" s="106"/>
      <c r="AA24" s="106"/>
      <c r="AB24" s="106"/>
      <c r="AC24" s="106"/>
      <c r="AD24" s="106"/>
      <c r="AE24" s="106"/>
      <c r="AF24" s="106"/>
      <c r="AG24" s="106"/>
      <c r="AH24" s="108"/>
    </row>
    <row r="25" spans="1:34" ht="14.1" customHeight="1" x14ac:dyDescent="0.2">
      <c r="A25" s="240" t="s">
        <v>70</v>
      </c>
      <c r="B25" s="191" t="str">
        <f t="shared" si="2"/>
        <v>A</v>
      </c>
      <c r="C25" s="191" t="s">
        <v>96</v>
      </c>
      <c r="D25" s="106"/>
      <c r="E25" s="106"/>
      <c r="F25" s="106"/>
      <c r="G25" s="106"/>
      <c r="H25" s="106"/>
      <c r="I25" s="106"/>
      <c r="J25" s="106"/>
      <c r="K25" s="106"/>
      <c r="L25" s="106"/>
      <c r="M25" s="106"/>
      <c r="N25" s="106"/>
      <c r="O25" s="106"/>
      <c r="P25" s="106"/>
      <c r="Q25" s="106"/>
      <c r="R25" s="106"/>
      <c r="S25" s="106"/>
      <c r="T25" s="106"/>
      <c r="U25" s="106"/>
      <c r="V25" s="106"/>
      <c r="W25" s="106"/>
      <c r="X25" s="106"/>
      <c r="Y25" s="106"/>
      <c r="Z25" s="106"/>
      <c r="AA25" s="106"/>
      <c r="AB25" s="106"/>
      <c r="AC25" s="106"/>
      <c r="AD25" s="106"/>
      <c r="AE25" s="106"/>
      <c r="AF25" s="106"/>
      <c r="AG25" s="106"/>
      <c r="AH25" s="108"/>
    </row>
    <row r="26" spans="1:34" ht="14.1" customHeight="1" x14ac:dyDescent="0.2">
      <c r="A26" s="240" t="s">
        <v>69</v>
      </c>
      <c r="B26" s="191" t="str">
        <f t="shared" si="2"/>
        <v>A</v>
      </c>
      <c r="C26" s="191" t="s">
        <v>96</v>
      </c>
      <c r="D26" s="106"/>
      <c r="E26" s="106"/>
      <c r="F26" s="106"/>
      <c r="G26" s="106"/>
      <c r="H26" s="106"/>
      <c r="I26" s="106"/>
      <c r="J26" s="106"/>
      <c r="K26" s="106"/>
      <c r="L26" s="106"/>
      <c r="M26" s="106"/>
      <c r="N26" s="106"/>
      <c r="O26" s="106"/>
      <c r="P26" s="106"/>
      <c r="Q26" s="106"/>
      <c r="R26" s="106"/>
      <c r="S26" s="106"/>
      <c r="T26" s="106"/>
      <c r="U26" s="106"/>
      <c r="V26" s="106"/>
      <c r="W26" s="106"/>
      <c r="X26" s="106"/>
      <c r="Y26" s="106"/>
      <c r="Z26" s="106"/>
      <c r="AA26" s="106"/>
      <c r="AB26" s="106"/>
      <c r="AC26" s="106"/>
      <c r="AD26" s="106"/>
      <c r="AE26" s="106"/>
      <c r="AF26" s="106"/>
      <c r="AG26" s="106"/>
      <c r="AH26" s="108"/>
    </row>
    <row r="27" spans="1:34" ht="14.1" customHeight="1" x14ac:dyDescent="0.2">
      <c r="A27" s="240" t="s">
        <v>68</v>
      </c>
      <c r="B27" s="191" t="str">
        <f t="shared" si="2"/>
        <v>A</v>
      </c>
      <c r="C27" s="191"/>
      <c r="D27" s="106"/>
      <c r="E27" s="106"/>
      <c r="F27" s="106"/>
      <c r="G27" s="106"/>
      <c r="H27" s="106"/>
      <c r="I27" s="106"/>
      <c r="J27" s="106"/>
      <c r="K27" s="106"/>
      <c r="L27" s="106"/>
      <c r="M27" s="106"/>
      <c r="N27" s="106"/>
      <c r="O27" s="106"/>
      <c r="P27" s="106"/>
      <c r="Q27" s="106"/>
      <c r="R27" s="106"/>
      <c r="S27" s="106"/>
      <c r="T27" s="106"/>
      <c r="U27" s="106"/>
      <c r="V27" s="106"/>
      <c r="W27" s="106"/>
      <c r="X27" s="106"/>
      <c r="Y27" s="106"/>
      <c r="Z27" s="106"/>
      <c r="AA27" s="106"/>
      <c r="AB27" s="106"/>
      <c r="AC27" s="106"/>
      <c r="AD27" s="106"/>
      <c r="AE27" s="106"/>
      <c r="AF27" s="106"/>
      <c r="AG27" s="106"/>
      <c r="AH27" s="108"/>
    </row>
    <row r="28" spans="1:34" ht="14.1" customHeight="1" x14ac:dyDescent="0.2">
      <c r="A28" s="240" t="s">
        <v>67</v>
      </c>
      <c r="B28" s="191" t="str">
        <f t="shared" si="2"/>
        <v>A</v>
      </c>
      <c r="C28" s="191"/>
      <c r="D28" s="106"/>
      <c r="E28" s="106"/>
      <c r="F28" s="106"/>
      <c r="G28" s="106"/>
      <c r="H28" s="106"/>
      <c r="I28" s="106"/>
      <c r="J28" s="106"/>
      <c r="K28" s="106"/>
      <c r="L28" s="106"/>
      <c r="M28" s="106"/>
      <c r="N28" s="106"/>
      <c r="O28" s="106"/>
      <c r="P28" s="106"/>
      <c r="Q28" s="106"/>
      <c r="R28" s="106"/>
      <c r="S28" s="106"/>
      <c r="T28" s="106"/>
      <c r="U28" s="106"/>
      <c r="V28" s="106"/>
      <c r="W28" s="106"/>
      <c r="X28" s="106"/>
      <c r="Y28" s="106"/>
      <c r="Z28" s="106"/>
      <c r="AA28" s="106"/>
      <c r="AB28" s="106"/>
      <c r="AC28" s="106"/>
      <c r="AD28" s="106"/>
      <c r="AE28" s="106"/>
      <c r="AF28" s="106"/>
      <c r="AG28" s="106"/>
      <c r="AH28" s="108"/>
    </row>
    <row r="29" spans="1:34" ht="14.1" customHeight="1" x14ac:dyDescent="0.2">
      <c r="A29" s="240" t="s">
        <v>66</v>
      </c>
      <c r="B29" s="191" t="str">
        <f t="shared" si="2"/>
        <v>A</v>
      </c>
      <c r="C29" s="191"/>
      <c r="D29" s="106"/>
      <c r="E29" s="106"/>
      <c r="F29" s="106"/>
      <c r="G29" s="106"/>
      <c r="H29" s="106"/>
      <c r="I29" s="106"/>
      <c r="J29" s="106"/>
      <c r="K29" s="106"/>
      <c r="L29" s="106"/>
      <c r="M29" s="106"/>
      <c r="N29" s="106"/>
      <c r="O29" s="106"/>
      <c r="P29" s="106"/>
      <c r="Q29" s="106"/>
      <c r="R29" s="106"/>
      <c r="S29" s="106"/>
      <c r="T29" s="106"/>
      <c r="U29" s="106"/>
      <c r="V29" s="106"/>
      <c r="W29" s="106"/>
      <c r="X29" s="106"/>
      <c r="Y29" s="106"/>
      <c r="Z29" s="106"/>
      <c r="AA29" s="106"/>
      <c r="AB29" s="106"/>
      <c r="AC29" s="106"/>
      <c r="AD29" s="106"/>
      <c r="AE29" s="106"/>
      <c r="AF29" s="106"/>
      <c r="AG29" s="106"/>
      <c r="AH29" s="108"/>
    </row>
    <row r="30" spans="1:34" ht="14.1" customHeight="1" x14ac:dyDescent="0.2">
      <c r="A30" s="240" t="s">
        <v>91</v>
      </c>
      <c r="B30" s="191" t="str">
        <f t="shared" si="2"/>
        <v>A</v>
      </c>
      <c r="C30" s="191"/>
      <c r="D30" s="106"/>
      <c r="E30" s="106"/>
      <c r="F30" s="106"/>
      <c r="G30" s="106"/>
      <c r="H30" s="106"/>
      <c r="I30" s="106"/>
      <c r="J30" s="106"/>
      <c r="K30" s="106"/>
      <c r="L30" s="106"/>
      <c r="M30" s="106"/>
      <c r="N30" s="106"/>
      <c r="O30" s="106"/>
      <c r="P30" s="106"/>
      <c r="Q30" s="106"/>
      <c r="R30" s="106"/>
      <c r="S30" s="106"/>
      <c r="T30" s="106"/>
      <c r="U30" s="106"/>
      <c r="V30" s="106"/>
      <c r="W30" s="106"/>
      <c r="X30" s="106"/>
      <c r="Y30" s="106"/>
      <c r="Z30" s="106"/>
      <c r="AA30" s="106"/>
      <c r="AB30" s="106"/>
      <c r="AC30" s="106"/>
      <c r="AD30" s="106"/>
      <c r="AE30" s="106"/>
      <c r="AF30" s="106"/>
      <c r="AG30" s="106"/>
      <c r="AH30" s="108"/>
    </row>
    <row r="31" spans="1:34" ht="14.1" customHeight="1" x14ac:dyDescent="0.2">
      <c r="A31" s="240" t="s">
        <v>65</v>
      </c>
      <c r="B31" s="191" t="str">
        <f t="shared" si="2"/>
        <v>A</v>
      </c>
      <c r="C31" s="191"/>
      <c r="D31" s="106"/>
      <c r="E31" s="106"/>
      <c r="F31" s="106"/>
      <c r="G31" s="106"/>
      <c r="H31" s="106"/>
      <c r="I31" s="106"/>
      <c r="J31" s="106"/>
      <c r="K31" s="106"/>
      <c r="L31" s="106"/>
      <c r="M31" s="106"/>
      <c r="N31" s="106"/>
      <c r="O31" s="106"/>
      <c r="P31" s="106"/>
      <c r="Q31" s="106"/>
      <c r="R31" s="106"/>
      <c r="S31" s="106"/>
      <c r="T31" s="106"/>
      <c r="U31" s="106"/>
      <c r="V31" s="106"/>
      <c r="W31" s="106"/>
      <c r="X31" s="106"/>
      <c r="Y31" s="106"/>
      <c r="Z31" s="106"/>
      <c r="AA31" s="106"/>
      <c r="AB31" s="106"/>
      <c r="AC31" s="106"/>
      <c r="AD31" s="106"/>
      <c r="AE31" s="106"/>
      <c r="AF31" s="106"/>
      <c r="AG31" s="106"/>
      <c r="AH31" s="108"/>
    </row>
    <row r="32" spans="1:34" ht="14.1" customHeight="1" x14ac:dyDescent="0.2">
      <c r="A32" s="240" t="s">
        <v>92</v>
      </c>
      <c r="B32" s="191" t="str">
        <f t="shared" si="2"/>
        <v>A</v>
      </c>
      <c r="C32" s="191"/>
      <c r="D32" s="106"/>
      <c r="E32" s="106"/>
      <c r="F32" s="106"/>
      <c r="G32" s="106"/>
      <c r="H32" s="106"/>
      <c r="I32" s="106"/>
      <c r="J32" s="106"/>
      <c r="K32" s="106"/>
      <c r="L32" s="106"/>
      <c r="M32" s="106"/>
      <c r="N32" s="106"/>
      <c r="O32" s="106"/>
      <c r="P32" s="106"/>
      <c r="Q32" s="106"/>
      <c r="R32" s="106"/>
      <c r="S32" s="106"/>
      <c r="T32" s="106"/>
      <c r="U32" s="106"/>
      <c r="V32" s="106"/>
      <c r="W32" s="106"/>
      <c r="X32" s="106"/>
      <c r="Y32" s="106"/>
      <c r="Z32" s="106"/>
      <c r="AA32" s="106"/>
      <c r="AB32" s="106"/>
      <c r="AC32" s="106"/>
      <c r="AD32" s="106"/>
      <c r="AE32" s="106"/>
      <c r="AF32" s="106"/>
      <c r="AG32" s="106"/>
      <c r="AH32" s="108"/>
    </row>
    <row r="33" spans="1:35" ht="14.1" customHeight="1" x14ac:dyDescent="0.2">
      <c r="A33" s="240" t="s">
        <v>64</v>
      </c>
      <c r="B33" s="191" t="str">
        <f t="shared" si="2"/>
        <v>A</v>
      </c>
      <c r="C33" s="191"/>
      <c r="D33" s="106"/>
      <c r="E33" s="106"/>
      <c r="F33" s="106"/>
      <c r="G33" s="106"/>
      <c r="H33" s="106"/>
      <c r="I33" s="106"/>
      <c r="J33" s="106"/>
      <c r="K33" s="106"/>
      <c r="L33" s="106"/>
      <c r="M33" s="106"/>
      <c r="N33" s="106"/>
      <c r="O33" s="106"/>
      <c r="P33" s="106"/>
      <c r="Q33" s="106"/>
      <c r="R33" s="106"/>
      <c r="S33" s="106"/>
      <c r="T33" s="106"/>
      <c r="U33" s="106"/>
      <c r="V33" s="106"/>
      <c r="W33" s="106"/>
      <c r="X33" s="106"/>
      <c r="Y33" s="106"/>
      <c r="Z33" s="106"/>
      <c r="AA33" s="106"/>
      <c r="AB33" s="106"/>
      <c r="AC33" s="106"/>
      <c r="AD33" s="106"/>
      <c r="AE33" s="106"/>
      <c r="AF33" s="106"/>
      <c r="AG33" s="106"/>
      <c r="AH33" s="108"/>
    </row>
    <row r="34" spans="1:35" ht="14.1" customHeight="1" x14ac:dyDescent="0.2">
      <c r="A34" s="240" t="s">
        <v>63</v>
      </c>
      <c r="B34" s="191" t="str">
        <f t="shared" si="2"/>
        <v>A</v>
      </c>
      <c r="C34" s="191"/>
      <c r="D34" s="106"/>
      <c r="E34" s="106"/>
      <c r="F34" s="106"/>
      <c r="G34" s="106"/>
      <c r="H34" s="106"/>
      <c r="I34" s="106"/>
      <c r="J34" s="106"/>
      <c r="K34" s="106"/>
      <c r="L34" s="106"/>
      <c r="M34" s="106"/>
      <c r="N34" s="106"/>
      <c r="O34" s="106"/>
      <c r="P34" s="106"/>
      <c r="Q34" s="106"/>
      <c r="R34" s="106"/>
      <c r="S34" s="106"/>
      <c r="T34" s="106"/>
      <c r="U34" s="106"/>
      <c r="V34" s="106"/>
      <c r="W34" s="106"/>
      <c r="X34" s="106"/>
      <c r="Y34" s="106"/>
      <c r="Z34" s="106"/>
      <c r="AA34" s="106"/>
      <c r="AB34" s="106"/>
      <c r="AC34" s="106"/>
      <c r="AD34" s="106"/>
      <c r="AE34" s="106"/>
      <c r="AF34" s="106"/>
      <c r="AG34" s="106"/>
      <c r="AH34" s="108"/>
    </row>
    <row r="35" spans="1:35" ht="14.1" customHeight="1" x14ac:dyDescent="0.2">
      <c r="A35" s="240" t="s">
        <v>63</v>
      </c>
      <c r="B35" s="191" t="str">
        <f t="shared" si="2"/>
        <v>A</v>
      </c>
      <c r="C35" s="191"/>
      <c r="D35" s="106"/>
      <c r="E35" s="106"/>
      <c r="F35" s="106"/>
      <c r="G35" s="106"/>
      <c r="H35" s="106"/>
      <c r="I35" s="106"/>
      <c r="J35" s="106"/>
      <c r="K35" s="106"/>
      <c r="L35" s="106"/>
      <c r="M35" s="106"/>
      <c r="N35" s="106"/>
      <c r="O35" s="106"/>
      <c r="P35" s="106"/>
      <c r="Q35" s="106"/>
      <c r="R35" s="106"/>
      <c r="S35" s="106"/>
      <c r="T35" s="106"/>
      <c r="U35" s="106"/>
      <c r="V35" s="106"/>
      <c r="W35" s="106"/>
      <c r="X35" s="106"/>
      <c r="Y35" s="106"/>
      <c r="Z35" s="106"/>
      <c r="AA35" s="106"/>
      <c r="AB35" s="106"/>
      <c r="AC35" s="106"/>
      <c r="AD35" s="106"/>
      <c r="AE35" s="106"/>
      <c r="AF35" s="106"/>
      <c r="AG35" s="106"/>
      <c r="AH35" s="108"/>
    </row>
    <row r="36" spans="1:35" ht="14.1" customHeight="1" x14ac:dyDescent="0.2">
      <c r="A36" s="240"/>
      <c r="B36" s="191" t="str">
        <f t="shared" si="2"/>
        <v>A</v>
      </c>
      <c r="C36" s="191"/>
      <c r="D36" s="106"/>
      <c r="E36" s="106"/>
      <c r="F36" s="106"/>
      <c r="G36" s="106"/>
      <c r="H36" s="106"/>
      <c r="I36" s="106"/>
      <c r="J36" s="106"/>
      <c r="K36" s="106"/>
      <c r="L36" s="106"/>
      <c r="M36" s="106"/>
      <c r="N36" s="106"/>
      <c r="O36" s="106"/>
      <c r="P36" s="106"/>
      <c r="Q36" s="106"/>
      <c r="R36" s="106"/>
      <c r="S36" s="106"/>
      <c r="T36" s="106"/>
      <c r="U36" s="106"/>
      <c r="V36" s="106"/>
      <c r="W36" s="106"/>
      <c r="X36" s="106"/>
      <c r="Y36" s="106"/>
      <c r="Z36" s="106"/>
      <c r="AA36" s="106"/>
      <c r="AB36" s="106"/>
      <c r="AC36" s="106"/>
      <c r="AD36" s="106"/>
      <c r="AE36" s="106"/>
      <c r="AF36" s="106"/>
      <c r="AG36" s="106"/>
      <c r="AH36" s="108"/>
    </row>
    <row r="37" spans="1:35" ht="14.1" customHeight="1" x14ac:dyDescent="0.2">
      <c r="A37" s="240"/>
      <c r="B37" s="191" t="str">
        <f t="shared" si="2"/>
        <v>A</v>
      </c>
      <c r="C37" s="191"/>
      <c r="D37" s="106"/>
      <c r="E37" s="106"/>
      <c r="F37" s="106"/>
      <c r="G37" s="106"/>
      <c r="H37" s="106"/>
      <c r="I37" s="106"/>
      <c r="J37" s="106"/>
      <c r="K37" s="106"/>
      <c r="L37" s="106"/>
      <c r="M37" s="106"/>
      <c r="N37" s="106"/>
      <c r="O37" s="106"/>
      <c r="P37" s="106"/>
      <c r="Q37" s="106"/>
      <c r="R37" s="106"/>
      <c r="S37" s="106"/>
      <c r="T37" s="106"/>
      <c r="U37" s="106"/>
      <c r="V37" s="106"/>
      <c r="W37" s="106"/>
      <c r="X37" s="106"/>
      <c r="Y37" s="106"/>
      <c r="Z37" s="106"/>
      <c r="AA37" s="106"/>
      <c r="AB37" s="106"/>
      <c r="AC37" s="106"/>
      <c r="AD37" s="106"/>
      <c r="AE37" s="106"/>
      <c r="AF37" s="106"/>
      <c r="AG37" s="106"/>
      <c r="AH37" s="108"/>
    </row>
    <row r="38" spans="1:35" ht="14.1" customHeight="1" x14ac:dyDescent="0.2">
      <c r="A38" s="240"/>
      <c r="B38" s="191" t="str">
        <f t="shared" si="2"/>
        <v>A</v>
      </c>
      <c r="C38" s="191"/>
      <c r="D38" s="106"/>
      <c r="E38" s="106"/>
      <c r="F38" s="106"/>
      <c r="G38" s="106"/>
      <c r="H38" s="106"/>
      <c r="I38" s="106"/>
      <c r="J38" s="106"/>
      <c r="K38" s="106"/>
      <c r="L38" s="106"/>
      <c r="M38" s="106"/>
      <c r="N38" s="106"/>
      <c r="O38" s="106"/>
      <c r="P38" s="106"/>
      <c r="Q38" s="106"/>
      <c r="R38" s="106"/>
      <c r="S38" s="106"/>
      <c r="T38" s="106"/>
      <c r="U38" s="106"/>
      <c r="V38" s="106"/>
      <c r="W38" s="106"/>
      <c r="X38" s="106"/>
      <c r="Y38" s="106"/>
      <c r="Z38" s="106"/>
      <c r="AA38" s="106"/>
      <c r="AB38" s="106"/>
      <c r="AC38" s="106"/>
      <c r="AD38" s="106"/>
      <c r="AE38" s="106"/>
      <c r="AF38" s="106"/>
      <c r="AG38" s="106"/>
      <c r="AH38" s="108"/>
    </row>
    <row r="39" spans="1:35" ht="14.1" customHeight="1" x14ac:dyDescent="0.2">
      <c r="A39" s="240"/>
      <c r="B39" s="191" t="str">
        <f t="shared" si="2"/>
        <v>A</v>
      </c>
      <c r="C39" s="191"/>
      <c r="D39" s="106"/>
      <c r="E39" s="106"/>
      <c r="F39" s="106"/>
      <c r="G39" s="106"/>
      <c r="H39" s="106"/>
      <c r="I39" s="106"/>
      <c r="J39" s="106"/>
      <c r="K39" s="106"/>
      <c r="L39" s="106"/>
      <c r="M39" s="106"/>
      <c r="N39" s="106"/>
      <c r="O39" s="106"/>
      <c r="P39" s="106"/>
      <c r="Q39" s="106"/>
      <c r="R39" s="106"/>
      <c r="S39" s="106"/>
      <c r="T39" s="106"/>
      <c r="U39" s="106"/>
      <c r="V39" s="106"/>
      <c r="W39" s="106"/>
      <c r="X39" s="106"/>
      <c r="Y39" s="106"/>
      <c r="Z39" s="106"/>
      <c r="AA39" s="106"/>
      <c r="AB39" s="106"/>
      <c r="AC39" s="106"/>
      <c r="AD39" s="106"/>
      <c r="AE39" s="106"/>
      <c r="AF39" s="106"/>
      <c r="AG39" s="106"/>
      <c r="AH39" s="108"/>
    </row>
    <row r="40" spans="1:35" ht="14.1" customHeight="1" x14ac:dyDescent="0.2">
      <c r="A40" s="240"/>
      <c r="B40" s="191" t="str">
        <f t="shared" si="2"/>
        <v>A</v>
      </c>
      <c r="C40" s="191"/>
      <c r="D40" s="106"/>
      <c r="E40" s="106"/>
      <c r="F40" s="106"/>
      <c r="G40" s="106"/>
      <c r="H40" s="106"/>
      <c r="I40" s="106"/>
      <c r="J40" s="106"/>
      <c r="K40" s="106"/>
      <c r="L40" s="106"/>
      <c r="M40" s="106"/>
      <c r="N40" s="106"/>
      <c r="O40" s="106"/>
      <c r="P40" s="106"/>
      <c r="Q40" s="106"/>
      <c r="R40" s="106"/>
      <c r="S40" s="106"/>
      <c r="T40" s="106"/>
      <c r="U40" s="106"/>
      <c r="V40" s="106"/>
      <c r="W40" s="106"/>
      <c r="X40" s="106"/>
      <c r="Y40" s="106"/>
      <c r="Z40" s="106"/>
      <c r="AA40" s="106"/>
      <c r="AB40" s="106"/>
      <c r="AC40" s="106"/>
      <c r="AD40" s="106"/>
      <c r="AE40" s="106"/>
      <c r="AF40" s="106"/>
      <c r="AG40" s="106"/>
      <c r="AH40" s="108"/>
    </row>
    <row r="41" spans="1:35" ht="14.1" customHeight="1" x14ac:dyDescent="0.2">
      <c r="A41" s="240"/>
      <c r="B41" s="191" t="str">
        <f t="shared" si="2"/>
        <v>A</v>
      </c>
      <c r="C41" s="191"/>
      <c r="D41" s="106"/>
      <c r="E41" s="106"/>
      <c r="F41" s="106"/>
      <c r="G41" s="106"/>
      <c r="H41" s="106"/>
      <c r="I41" s="106"/>
      <c r="J41" s="106"/>
      <c r="K41" s="106"/>
      <c r="L41" s="106"/>
      <c r="M41" s="106"/>
      <c r="N41" s="106"/>
      <c r="O41" s="106"/>
      <c r="P41" s="106"/>
      <c r="Q41" s="106"/>
      <c r="R41" s="106"/>
      <c r="S41" s="106"/>
      <c r="T41" s="106"/>
      <c r="U41" s="106"/>
      <c r="V41" s="106"/>
      <c r="W41" s="106"/>
      <c r="X41" s="106"/>
      <c r="Y41" s="106"/>
      <c r="Z41" s="106"/>
      <c r="AA41" s="106"/>
      <c r="AB41" s="106"/>
      <c r="AC41" s="106"/>
      <c r="AD41" s="106"/>
      <c r="AE41" s="106"/>
      <c r="AF41" s="106"/>
      <c r="AG41" s="106"/>
      <c r="AH41" s="108"/>
    </row>
    <row r="42" spans="1:35" ht="14.1" customHeight="1" x14ac:dyDescent="0.2">
      <c r="A42" s="241" t="s">
        <v>62</v>
      </c>
      <c r="B42" s="193"/>
      <c r="C42" s="193"/>
      <c r="D42" s="252"/>
      <c r="E42" s="252"/>
      <c r="F42" s="252"/>
      <c r="G42" s="252"/>
      <c r="H42" s="252"/>
      <c r="I42" s="252"/>
      <c r="J42" s="252"/>
      <c r="K42" s="252"/>
      <c r="L42" s="252"/>
      <c r="M42" s="252"/>
      <c r="N42" s="252"/>
      <c r="O42" s="252"/>
      <c r="P42" s="252"/>
      <c r="Q42" s="252"/>
      <c r="R42" s="252"/>
      <c r="S42" s="252"/>
      <c r="T42" s="252"/>
      <c r="U42" s="252"/>
      <c r="V42" s="252"/>
      <c r="W42" s="252"/>
      <c r="X42" s="252"/>
      <c r="Y42" s="252"/>
      <c r="Z42" s="252"/>
      <c r="AA42" s="252"/>
      <c r="AB42" s="252"/>
      <c r="AC42" s="252"/>
      <c r="AD42" s="252"/>
      <c r="AE42" s="252"/>
      <c r="AF42" s="252"/>
      <c r="AG42" s="252"/>
      <c r="AH42" s="253"/>
    </row>
    <row r="43" spans="1:35" ht="12.75" customHeight="1" x14ac:dyDescent="0.2">
      <c r="A43" s="241"/>
      <c r="B43" s="192"/>
      <c r="C43" s="192"/>
      <c r="D43" s="192"/>
      <c r="E43" s="192"/>
      <c r="F43" s="192"/>
      <c r="G43" s="192"/>
      <c r="H43" s="192"/>
      <c r="I43" s="192"/>
      <c r="J43" s="192"/>
      <c r="K43" s="192"/>
      <c r="L43" s="192"/>
      <c r="M43" s="192"/>
      <c r="N43" s="192"/>
      <c r="O43" s="192"/>
      <c r="P43" s="192"/>
      <c r="Q43" s="192"/>
      <c r="R43" s="192"/>
      <c r="S43" s="192"/>
      <c r="T43" s="192"/>
      <c r="U43" s="192"/>
      <c r="V43" s="192"/>
      <c r="W43" s="192"/>
      <c r="X43" s="192"/>
      <c r="Y43" s="192"/>
      <c r="Z43" s="192"/>
      <c r="AA43" s="192"/>
      <c r="AB43" s="192"/>
      <c r="AC43" s="192"/>
      <c r="AD43" s="192"/>
      <c r="AE43" s="192"/>
      <c r="AF43" s="192"/>
      <c r="AG43" s="192"/>
      <c r="AH43" s="243"/>
    </row>
    <row r="44" spans="1:35" ht="13.5" customHeight="1" x14ac:dyDescent="0.2">
      <c r="A44" s="244" t="s">
        <v>61</v>
      </c>
      <c r="B44" s="195"/>
      <c r="C44" s="196"/>
      <c r="D44" s="197"/>
      <c r="E44" s="197"/>
      <c r="F44" s="197"/>
      <c r="G44" s="197"/>
      <c r="H44" s="198"/>
      <c r="I44" s="198"/>
      <c r="J44" s="198"/>
      <c r="K44" s="198"/>
      <c r="L44" s="198"/>
      <c r="M44" s="198"/>
      <c r="N44" s="198"/>
      <c r="O44" s="198"/>
      <c r="P44" s="198"/>
      <c r="Q44" s="199"/>
      <c r="R44" s="197"/>
      <c r="S44" s="197"/>
      <c r="T44" s="197"/>
      <c r="U44" s="197"/>
      <c r="V44" s="197"/>
      <c r="W44" s="197"/>
      <c r="X44" s="197"/>
      <c r="Y44" s="197"/>
      <c r="Z44" s="199"/>
      <c r="AA44" s="197"/>
      <c r="AB44" s="197"/>
      <c r="AC44" s="197"/>
      <c r="AD44" s="197"/>
      <c r="AE44" s="197"/>
      <c r="AF44" s="197"/>
      <c r="AG44" s="197"/>
      <c r="AH44" s="245"/>
    </row>
    <row r="45" spans="1:35" s="93" customFormat="1" ht="12.75" customHeight="1" x14ac:dyDescent="0.2">
      <c r="A45" s="246"/>
      <c r="B45" s="197"/>
      <c r="C45" s="197"/>
      <c r="D45" s="201" t="s">
        <v>60</v>
      </c>
      <c r="E45" s="197"/>
      <c r="F45" s="197"/>
      <c r="G45" s="197"/>
      <c r="H45" s="199"/>
      <c r="I45" s="201"/>
      <c r="J45" s="201" t="s">
        <v>59</v>
      </c>
      <c r="K45" s="197"/>
      <c r="L45" s="197"/>
      <c r="M45" s="199"/>
      <c r="N45" s="199"/>
      <c r="O45" s="199" t="s">
        <v>58</v>
      </c>
      <c r="P45" s="199"/>
      <c r="Q45" s="199"/>
      <c r="R45" s="201"/>
      <c r="S45" s="200"/>
      <c r="T45" s="197"/>
      <c r="U45" s="197"/>
      <c r="V45" s="197"/>
      <c r="W45" s="199"/>
      <c r="X45" s="199"/>
      <c r="Y45" s="197"/>
      <c r="Z45" s="197"/>
      <c r="AA45" s="197"/>
      <c r="AB45" s="197"/>
      <c r="AC45" s="197"/>
      <c r="AD45" s="197"/>
      <c r="AE45" s="197"/>
      <c r="AF45" s="197"/>
      <c r="AG45" s="197"/>
      <c r="AH45" s="245"/>
      <c r="AI45" s="109"/>
    </row>
    <row r="46" spans="1:35" ht="11.25" customHeight="1" x14ac:dyDescent="0.2">
      <c r="A46" s="246"/>
      <c r="B46" s="197"/>
      <c r="C46" s="197"/>
      <c r="D46" s="197"/>
      <c r="E46" s="197"/>
      <c r="F46" s="197"/>
      <c r="G46" s="197"/>
      <c r="H46" s="200"/>
      <c r="I46" s="197"/>
      <c r="J46" s="197"/>
      <c r="K46" s="197"/>
      <c r="L46" s="197"/>
      <c r="M46" s="197"/>
      <c r="N46" s="197"/>
      <c r="O46" s="197"/>
      <c r="P46" s="197"/>
      <c r="Q46" s="200"/>
      <c r="R46" s="197"/>
      <c r="S46" s="197"/>
      <c r="T46" s="197"/>
      <c r="U46" s="197"/>
      <c r="V46" s="197"/>
      <c r="W46" s="197"/>
      <c r="X46" s="197"/>
      <c r="Y46" s="197"/>
      <c r="Z46" s="200"/>
      <c r="AA46" s="197"/>
      <c r="AB46" s="197"/>
      <c r="AC46" s="197"/>
      <c r="AD46" s="197"/>
      <c r="AE46" s="197"/>
      <c r="AF46" s="197"/>
      <c r="AG46" s="197"/>
      <c r="AH46" s="245"/>
      <c r="AI46" s="110"/>
    </row>
    <row r="47" spans="1:35" ht="24" customHeight="1" x14ac:dyDescent="0.2">
      <c r="A47" s="247" t="s">
        <v>57</v>
      </c>
      <c r="B47" s="202"/>
      <c r="C47" s="202"/>
      <c r="D47" s="202"/>
      <c r="E47" s="202"/>
      <c r="F47" s="202"/>
      <c r="G47" s="202"/>
      <c r="H47" s="202"/>
      <c r="I47" s="202"/>
      <c r="J47" s="202"/>
      <c r="K47" s="202"/>
      <c r="L47" s="202"/>
      <c r="M47" s="202"/>
      <c r="N47" s="202"/>
      <c r="O47" s="202"/>
      <c r="P47" s="202"/>
      <c r="Q47" s="202"/>
      <c r="R47" s="202"/>
      <c r="S47" s="202"/>
      <c r="T47" s="202"/>
      <c r="U47" s="202"/>
      <c r="V47" s="202"/>
      <c r="W47" s="202"/>
      <c r="X47" s="202"/>
      <c r="Y47" s="202"/>
      <c r="Z47" s="202"/>
      <c r="AA47" s="202"/>
      <c r="AB47" s="202"/>
      <c r="AC47" s="202"/>
      <c r="AD47" s="202"/>
      <c r="AE47" s="202"/>
      <c r="AF47" s="202"/>
      <c r="AG47" s="202"/>
      <c r="AH47" s="248"/>
      <c r="AI47" s="110"/>
    </row>
    <row r="48" spans="1:35" ht="3.75" customHeight="1" x14ac:dyDescent="0.2">
      <c r="A48" s="241"/>
      <c r="B48" s="192"/>
      <c r="C48" s="192"/>
      <c r="D48" s="192"/>
      <c r="E48" s="192"/>
      <c r="F48" s="192"/>
      <c r="G48" s="192"/>
      <c r="H48" s="192"/>
      <c r="I48" s="192"/>
      <c r="J48" s="192"/>
      <c r="K48" s="192"/>
      <c r="L48" s="192"/>
      <c r="M48" s="192"/>
      <c r="N48" s="192"/>
      <c r="O48" s="192"/>
      <c r="P48" s="192"/>
      <c r="Q48" s="192"/>
      <c r="R48" s="192"/>
      <c r="S48" s="192"/>
      <c r="T48" s="192"/>
      <c r="U48" s="192"/>
      <c r="V48" s="192"/>
      <c r="W48" s="192"/>
      <c r="X48" s="192"/>
      <c r="Y48" s="192"/>
      <c r="Z48" s="192"/>
      <c r="AA48" s="192"/>
      <c r="AB48" s="192"/>
      <c r="AC48" s="192"/>
      <c r="AD48" s="192"/>
      <c r="AE48" s="192"/>
      <c r="AF48" s="192"/>
      <c r="AG48" s="192"/>
      <c r="AH48" s="243"/>
    </row>
    <row r="49" spans="1:34" s="111" customFormat="1" ht="9.75" customHeight="1" x14ac:dyDescent="0.25">
      <c r="A49" s="249" t="s">
        <v>56</v>
      </c>
      <c r="B49" s="203" t="s">
        <v>55</v>
      </c>
      <c r="C49" s="203"/>
      <c r="D49" s="204" t="s">
        <v>54</v>
      </c>
      <c r="E49" s="204"/>
      <c r="F49" s="204"/>
      <c r="G49" s="204"/>
      <c r="H49" s="204"/>
      <c r="I49" s="204"/>
      <c r="J49" s="204"/>
      <c r="K49" s="204"/>
      <c r="L49" s="204"/>
      <c r="M49" s="204"/>
      <c r="N49" s="204"/>
      <c r="O49" s="204"/>
      <c r="P49" s="204"/>
      <c r="Q49" s="204"/>
      <c r="R49" s="204"/>
      <c r="S49" s="204"/>
      <c r="T49" s="204"/>
      <c r="U49" s="204"/>
      <c r="V49" s="204"/>
      <c r="W49" s="204"/>
      <c r="X49" s="204"/>
      <c r="Y49" s="204"/>
      <c r="Z49" s="204"/>
      <c r="AA49" s="205"/>
      <c r="AB49" s="205"/>
      <c r="AC49" s="200"/>
      <c r="AD49" s="197"/>
      <c r="AE49" s="197"/>
      <c r="AF49" s="197"/>
      <c r="AG49" s="197"/>
      <c r="AH49" s="250"/>
    </row>
    <row r="50" spans="1:34" ht="6.75" customHeight="1" x14ac:dyDescent="0.2">
      <c r="A50" s="241"/>
      <c r="B50" s="192"/>
      <c r="C50" s="192"/>
      <c r="D50" s="192"/>
      <c r="E50" s="192"/>
      <c r="F50" s="192"/>
      <c r="G50" s="192"/>
      <c r="H50" s="192"/>
      <c r="I50" s="192"/>
      <c r="J50" s="192"/>
      <c r="K50" s="192"/>
      <c r="L50" s="192"/>
      <c r="M50" s="192"/>
      <c r="N50" s="192"/>
      <c r="O50" s="192"/>
      <c r="P50" s="192"/>
      <c r="Q50" s="192"/>
      <c r="R50" s="192"/>
      <c r="S50" s="192"/>
      <c r="T50" s="192"/>
      <c r="U50" s="192"/>
      <c r="V50" s="192"/>
      <c r="W50" s="192"/>
      <c r="X50" s="192"/>
      <c r="Y50" s="192"/>
      <c r="Z50" s="192"/>
      <c r="AA50" s="192"/>
      <c r="AB50" s="192"/>
      <c r="AC50" s="192"/>
      <c r="AD50" s="192"/>
      <c r="AE50" s="192"/>
      <c r="AF50" s="192"/>
      <c r="AG50" s="192"/>
      <c r="AH50" s="243"/>
    </row>
    <row r="51" spans="1:34" x14ac:dyDescent="0.2">
      <c r="A51" s="241"/>
      <c r="B51" s="192"/>
      <c r="C51" s="192"/>
      <c r="D51" s="192"/>
      <c r="E51" s="192"/>
      <c r="F51" s="192"/>
      <c r="G51" s="192"/>
      <c r="H51" s="192"/>
      <c r="I51" s="192"/>
      <c r="J51" s="192"/>
      <c r="K51" s="192"/>
      <c r="L51" s="192"/>
      <c r="M51" s="192"/>
      <c r="N51" s="192"/>
      <c r="O51" s="192"/>
      <c r="P51" s="192"/>
      <c r="Q51" s="192"/>
      <c r="R51" s="192"/>
      <c r="S51" s="192"/>
      <c r="T51" s="192"/>
      <c r="U51" s="192"/>
      <c r="V51" s="192"/>
      <c r="W51" s="192"/>
      <c r="X51" s="192"/>
      <c r="Y51" s="192"/>
      <c r="Z51" s="192"/>
      <c r="AA51" s="192"/>
      <c r="AB51" s="192"/>
      <c r="AC51" s="192"/>
      <c r="AD51" s="192"/>
      <c r="AE51" s="192"/>
      <c r="AF51" s="192"/>
      <c r="AG51" s="192"/>
      <c r="AH51" s="243"/>
    </row>
    <row r="52" spans="1:34" x14ac:dyDescent="0.2">
      <c r="A52" s="241"/>
      <c r="B52" s="192"/>
      <c r="C52" s="192"/>
      <c r="D52" s="192"/>
      <c r="E52" s="192"/>
      <c r="F52" s="192"/>
      <c r="G52" s="192"/>
      <c r="H52" s="192"/>
      <c r="I52" s="192"/>
      <c r="J52" s="192"/>
      <c r="K52" s="192"/>
      <c r="L52" s="192"/>
      <c r="M52" s="192"/>
      <c r="N52" s="192"/>
      <c r="O52" s="192"/>
      <c r="P52" s="192"/>
      <c r="Q52" s="192"/>
      <c r="R52" s="192"/>
      <c r="S52" s="192"/>
      <c r="T52" s="192"/>
      <c r="U52" s="192"/>
      <c r="V52" s="192"/>
      <c r="W52" s="192"/>
      <c r="X52" s="192"/>
      <c r="Y52" s="192"/>
      <c r="Z52" s="192"/>
      <c r="AA52" s="192"/>
      <c r="AB52" s="192"/>
      <c r="AC52" s="192"/>
      <c r="AD52" s="192"/>
      <c r="AE52" s="192"/>
      <c r="AF52" s="192"/>
      <c r="AG52" s="192"/>
      <c r="AH52" s="243"/>
    </row>
    <row r="53" spans="1:34" x14ac:dyDescent="0.2">
      <c r="A53" s="241"/>
      <c r="B53" s="192"/>
      <c r="C53" s="192"/>
      <c r="D53" s="192"/>
      <c r="E53" s="192"/>
      <c r="F53" s="192"/>
      <c r="G53" s="192"/>
      <c r="H53" s="192"/>
      <c r="I53" s="192"/>
      <c r="J53" s="192"/>
      <c r="K53" s="192"/>
      <c r="L53" s="192"/>
      <c r="M53" s="192"/>
      <c r="N53" s="192"/>
      <c r="O53" s="192"/>
      <c r="P53" s="192"/>
      <c r="Q53" s="192"/>
      <c r="R53" s="192"/>
      <c r="S53" s="192"/>
      <c r="T53" s="192"/>
      <c r="U53" s="192"/>
      <c r="V53" s="192"/>
      <c r="W53" s="192"/>
      <c r="X53" s="192"/>
      <c r="Y53" s="192"/>
      <c r="Z53" s="192"/>
      <c r="AA53" s="192"/>
      <c r="AB53" s="192"/>
      <c r="AC53" s="192"/>
      <c r="AD53" s="192"/>
      <c r="AE53" s="192"/>
      <c r="AF53" s="192"/>
      <c r="AG53" s="192"/>
      <c r="AH53" s="243"/>
    </row>
    <row r="54" spans="1:34" x14ac:dyDescent="0.2">
      <c r="A54" s="241"/>
      <c r="B54" s="192"/>
      <c r="C54" s="192"/>
      <c r="D54" s="192"/>
      <c r="E54" s="192"/>
      <c r="F54" s="192"/>
      <c r="G54" s="192"/>
      <c r="H54" s="192"/>
      <c r="I54" s="192"/>
      <c r="J54" s="192"/>
      <c r="K54" s="192"/>
      <c r="L54" s="192"/>
      <c r="M54" s="192"/>
      <c r="N54" s="192"/>
      <c r="O54" s="192"/>
      <c r="P54" s="192"/>
      <c r="Q54" s="192"/>
      <c r="R54" s="192"/>
      <c r="S54" s="192"/>
      <c r="T54" s="192"/>
      <c r="U54" s="192"/>
      <c r="V54" s="192"/>
      <c r="W54" s="192"/>
      <c r="X54" s="192"/>
      <c r="Y54" s="192"/>
      <c r="Z54" s="192"/>
      <c r="AA54" s="192"/>
      <c r="AB54" s="192"/>
      <c r="AC54" s="192"/>
      <c r="AD54" s="192"/>
      <c r="AE54" s="192"/>
      <c r="AF54" s="192"/>
      <c r="AG54" s="192"/>
      <c r="AH54" s="243"/>
    </row>
    <row r="55" spans="1:34" x14ac:dyDescent="0.2">
      <c r="A55" s="241"/>
      <c r="B55" s="192"/>
      <c r="C55" s="192"/>
      <c r="D55" s="192"/>
      <c r="E55" s="192"/>
      <c r="F55" s="192"/>
      <c r="G55" s="192"/>
      <c r="H55" s="192"/>
      <c r="I55" s="192"/>
      <c r="J55" s="192"/>
      <c r="K55" s="192"/>
      <c r="L55" s="192"/>
      <c r="M55" s="192"/>
      <c r="N55" s="192"/>
      <c r="O55" s="192"/>
      <c r="P55" s="192"/>
      <c r="Q55" s="192"/>
      <c r="R55" s="192"/>
      <c r="S55" s="192"/>
      <c r="T55" s="192"/>
      <c r="U55" s="192"/>
      <c r="V55" s="192"/>
      <c r="W55" s="192"/>
      <c r="X55" s="192"/>
      <c r="Y55" s="192"/>
      <c r="Z55" s="192"/>
      <c r="AA55" s="192"/>
      <c r="AB55" s="192"/>
      <c r="AC55" s="192"/>
      <c r="AD55" s="192"/>
      <c r="AE55" s="192"/>
      <c r="AF55" s="192"/>
      <c r="AG55" s="192"/>
      <c r="AH55" s="243"/>
    </row>
    <row r="56" spans="1:34" x14ac:dyDescent="0.2">
      <c r="A56" s="241"/>
      <c r="B56" s="192"/>
      <c r="C56" s="192"/>
      <c r="D56" s="192"/>
      <c r="E56" s="192"/>
      <c r="F56" s="192"/>
      <c r="G56" s="192"/>
      <c r="H56" s="192"/>
      <c r="I56" s="192"/>
      <c r="J56" s="192"/>
      <c r="K56" s="192"/>
      <c r="L56" s="192"/>
      <c r="M56" s="192"/>
      <c r="N56" s="192"/>
      <c r="O56" s="192"/>
      <c r="P56" s="192"/>
      <c r="Q56" s="192"/>
      <c r="R56" s="192"/>
      <c r="S56" s="192"/>
      <c r="T56" s="192"/>
      <c r="U56" s="192"/>
      <c r="V56" s="192"/>
      <c r="W56" s="192"/>
      <c r="X56" s="192"/>
      <c r="Y56" s="192"/>
      <c r="Z56" s="192"/>
      <c r="AA56" s="192"/>
      <c r="AB56" s="192"/>
      <c r="AC56" s="192"/>
      <c r="AD56" s="192"/>
      <c r="AE56" s="192"/>
      <c r="AF56" s="192"/>
      <c r="AG56" s="192"/>
      <c r="AH56" s="243"/>
    </row>
    <row r="57" spans="1:34" ht="13.5" thickBot="1" x14ac:dyDescent="0.25">
      <c r="A57" s="232"/>
      <c r="B57" s="233"/>
      <c r="C57" s="233"/>
      <c r="D57" s="233"/>
      <c r="E57" s="233"/>
      <c r="F57" s="233"/>
      <c r="G57" s="233"/>
      <c r="H57" s="233"/>
      <c r="I57" s="233"/>
      <c r="J57" s="233"/>
      <c r="K57" s="233"/>
      <c r="L57" s="233"/>
      <c r="M57" s="233"/>
      <c r="N57" s="233"/>
      <c r="O57" s="233"/>
      <c r="P57" s="233"/>
      <c r="Q57" s="233"/>
      <c r="R57" s="233"/>
      <c r="S57" s="233"/>
      <c r="T57" s="233"/>
      <c r="U57" s="233"/>
      <c r="V57" s="233"/>
      <c r="W57" s="233"/>
      <c r="X57" s="233"/>
      <c r="Y57" s="233"/>
      <c r="Z57" s="233"/>
      <c r="AA57" s="233"/>
      <c r="AB57" s="233"/>
      <c r="AC57" s="233"/>
      <c r="AD57" s="233"/>
      <c r="AE57" s="233"/>
      <c r="AF57" s="233"/>
      <c r="AG57" s="233"/>
      <c r="AH57" s="239"/>
    </row>
  </sheetData>
  <sheetProtection formatCells="0" sort="0"/>
  <sortState ref="A12:AH41">
    <sortCondition ref="A12"/>
  </sortState>
  <mergeCells count="8">
    <mergeCell ref="D49:Z49"/>
    <mergeCell ref="X5:AC5"/>
    <mergeCell ref="A8:A10"/>
    <mergeCell ref="B8:B10"/>
    <mergeCell ref="A44:B44"/>
    <mergeCell ref="H44:P44"/>
    <mergeCell ref="A47:AH47"/>
    <mergeCell ref="C8:C10"/>
  </mergeCells>
  <printOptions horizontalCentered="1" verticalCentered="1"/>
  <pageMargins left="0.31496062992125984" right="0.27559055118110237" top="0.23622047244094491" bottom="0.19685039370078741" header="0" footer="0"/>
  <pageSetup paperSize="9" scale="80" orientation="landscape" horizontalDpi="4294967292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14337" r:id="rId4" name="Bouton">
          <controlPr defaultSize="0" print="0" autoLine="0" r:id="rId5">
            <anchor moveWithCells="1">
              <from>
                <xdr:col>21</xdr:col>
                <xdr:colOff>180975</xdr:colOff>
                <xdr:row>0</xdr:row>
                <xdr:rowOff>180975</xdr:rowOff>
              </from>
              <to>
                <xdr:col>32</xdr:col>
                <xdr:colOff>152400</xdr:colOff>
                <xdr:row>0</xdr:row>
                <xdr:rowOff>523875</xdr:rowOff>
              </to>
            </anchor>
          </controlPr>
        </control>
      </mc:Choice>
      <mc:Fallback>
        <control shapeId="14337" r:id="rId4" name="Bouton"/>
      </mc:Fallback>
    </mc:AlternateContent>
  </controls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2">
    <pageSetUpPr fitToPage="1"/>
  </sheetPr>
  <dimension ref="A1:AP57"/>
  <sheetViews>
    <sheetView zoomScaleNormal="100" workbookViewId="0">
      <pane xSplit="2" ySplit="10" topLeftCell="J11" activePane="bottomRight" state="frozen"/>
      <selection pane="topRight" activeCell="C1" sqref="C1"/>
      <selection pane="bottomLeft" activeCell="A11" sqref="A11"/>
      <selection pane="bottomRight" activeCell="AG8" sqref="A8:AH57"/>
    </sheetView>
  </sheetViews>
  <sheetFormatPr baseColWidth="10" defaultRowHeight="12.75" x14ac:dyDescent="0.2"/>
  <cols>
    <col min="1" max="1" width="22.85546875" style="90" customWidth="1"/>
    <col min="2" max="2" width="7.28515625" style="90" customWidth="1"/>
    <col min="3" max="3" width="9.28515625" style="90" customWidth="1"/>
    <col min="4" max="34" width="4.28515625" style="90" customWidth="1"/>
    <col min="35" max="35" width="1.7109375" style="90" customWidth="1"/>
    <col min="36" max="38" width="3.140625" style="90" customWidth="1"/>
    <col min="39" max="39" width="3.5703125" style="90" customWidth="1"/>
    <col min="40" max="40" width="3.140625" style="90" customWidth="1"/>
    <col min="41" max="41" width="11.42578125" style="90"/>
    <col min="42" max="42" width="7.140625" style="90" customWidth="1"/>
    <col min="43" max="257" width="11.42578125" style="90"/>
    <col min="258" max="258" width="22.85546875" style="90" customWidth="1"/>
    <col min="259" max="259" width="7.28515625" style="90" customWidth="1"/>
    <col min="260" max="290" width="4.28515625" style="90" customWidth="1"/>
    <col min="291" max="291" width="1.7109375" style="90" customWidth="1"/>
    <col min="292" max="294" width="3.140625" style="90" customWidth="1"/>
    <col min="295" max="295" width="3.5703125" style="90" customWidth="1"/>
    <col min="296" max="296" width="3.140625" style="90" customWidth="1"/>
    <col min="297" max="297" width="11.42578125" style="90"/>
    <col min="298" max="298" width="7.140625" style="90" customWidth="1"/>
    <col min="299" max="513" width="11.42578125" style="90"/>
    <col min="514" max="514" width="22.85546875" style="90" customWidth="1"/>
    <col min="515" max="515" width="7.28515625" style="90" customWidth="1"/>
    <col min="516" max="546" width="4.28515625" style="90" customWidth="1"/>
    <col min="547" max="547" width="1.7109375" style="90" customWidth="1"/>
    <col min="548" max="550" width="3.140625" style="90" customWidth="1"/>
    <col min="551" max="551" width="3.5703125" style="90" customWidth="1"/>
    <col min="552" max="552" width="3.140625" style="90" customWidth="1"/>
    <col min="553" max="553" width="11.42578125" style="90"/>
    <col min="554" max="554" width="7.140625" style="90" customWidth="1"/>
    <col min="555" max="769" width="11.42578125" style="90"/>
    <col min="770" max="770" width="22.85546875" style="90" customWidth="1"/>
    <col min="771" max="771" width="7.28515625" style="90" customWidth="1"/>
    <col min="772" max="802" width="4.28515625" style="90" customWidth="1"/>
    <col min="803" max="803" width="1.7109375" style="90" customWidth="1"/>
    <col min="804" max="806" width="3.140625" style="90" customWidth="1"/>
    <col min="807" max="807" width="3.5703125" style="90" customWidth="1"/>
    <col min="808" max="808" width="3.140625" style="90" customWidth="1"/>
    <col min="809" max="809" width="11.42578125" style="90"/>
    <col min="810" max="810" width="7.140625" style="90" customWidth="1"/>
    <col min="811" max="1025" width="11.42578125" style="90"/>
    <col min="1026" max="1026" width="22.85546875" style="90" customWidth="1"/>
    <col min="1027" max="1027" width="7.28515625" style="90" customWidth="1"/>
    <col min="1028" max="1058" width="4.28515625" style="90" customWidth="1"/>
    <col min="1059" max="1059" width="1.7109375" style="90" customWidth="1"/>
    <col min="1060" max="1062" width="3.140625" style="90" customWidth="1"/>
    <col min="1063" max="1063" width="3.5703125" style="90" customWidth="1"/>
    <col min="1064" max="1064" width="3.140625" style="90" customWidth="1"/>
    <col min="1065" max="1065" width="11.42578125" style="90"/>
    <col min="1066" max="1066" width="7.140625" style="90" customWidth="1"/>
    <col min="1067" max="1281" width="11.42578125" style="90"/>
    <col min="1282" max="1282" width="22.85546875" style="90" customWidth="1"/>
    <col min="1283" max="1283" width="7.28515625" style="90" customWidth="1"/>
    <col min="1284" max="1314" width="4.28515625" style="90" customWidth="1"/>
    <col min="1315" max="1315" width="1.7109375" style="90" customWidth="1"/>
    <col min="1316" max="1318" width="3.140625" style="90" customWidth="1"/>
    <col min="1319" max="1319" width="3.5703125" style="90" customWidth="1"/>
    <col min="1320" max="1320" width="3.140625" style="90" customWidth="1"/>
    <col min="1321" max="1321" width="11.42578125" style="90"/>
    <col min="1322" max="1322" width="7.140625" style="90" customWidth="1"/>
    <col min="1323" max="1537" width="11.42578125" style="90"/>
    <col min="1538" max="1538" width="22.85546875" style="90" customWidth="1"/>
    <col min="1539" max="1539" width="7.28515625" style="90" customWidth="1"/>
    <col min="1540" max="1570" width="4.28515625" style="90" customWidth="1"/>
    <col min="1571" max="1571" width="1.7109375" style="90" customWidth="1"/>
    <col min="1572" max="1574" width="3.140625" style="90" customWidth="1"/>
    <col min="1575" max="1575" width="3.5703125" style="90" customWidth="1"/>
    <col min="1576" max="1576" width="3.140625" style="90" customWidth="1"/>
    <col min="1577" max="1577" width="11.42578125" style="90"/>
    <col min="1578" max="1578" width="7.140625" style="90" customWidth="1"/>
    <col min="1579" max="1793" width="11.42578125" style="90"/>
    <col min="1794" max="1794" width="22.85546875" style="90" customWidth="1"/>
    <col min="1795" max="1795" width="7.28515625" style="90" customWidth="1"/>
    <col min="1796" max="1826" width="4.28515625" style="90" customWidth="1"/>
    <col min="1827" max="1827" width="1.7109375" style="90" customWidth="1"/>
    <col min="1828" max="1830" width="3.140625" style="90" customWidth="1"/>
    <col min="1831" max="1831" width="3.5703125" style="90" customWidth="1"/>
    <col min="1832" max="1832" width="3.140625" style="90" customWidth="1"/>
    <col min="1833" max="1833" width="11.42578125" style="90"/>
    <col min="1834" max="1834" width="7.140625" style="90" customWidth="1"/>
    <col min="1835" max="2049" width="11.42578125" style="90"/>
    <col min="2050" max="2050" width="22.85546875" style="90" customWidth="1"/>
    <col min="2051" max="2051" width="7.28515625" style="90" customWidth="1"/>
    <col min="2052" max="2082" width="4.28515625" style="90" customWidth="1"/>
    <col min="2083" max="2083" width="1.7109375" style="90" customWidth="1"/>
    <col min="2084" max="2086" width="3.140625" style="90" customWidth="1"/>
    <col min="2087" max="2087" width="3.5703125" style="90" customWidth="1"/>
    <col min="2088" max="2088" width="3.140625" style="90" customWidth="1"/>
    <col min="2089" max="2089" width="11.42578125" style="90"/>
    <col min="2090" max="2090" width="7.140625" style="90" customWidth="1"/>
    <col min="2091" max="2305" width="11.42578125" style="90"/>
    <col min="2306" max="2306" width="22.85546875" style="90" customWidth="1"/>
    <col min="2307" max="2307" width="7.28515625" style="90" customWidth="1"/>
    <col min="2308" max="2338" width="4.28515625" style="90" customWidth="1"/>
    <col min="2339" max="2339" width="1.7109375" style="90" customWidth="1"/>
    <col min="2340" max="2342" width="3.140625" style="90" customWidth="1"/>
    <col min="2343" max="2343" width="3.5703125" style="90" customWidth="1"/>
    <col min="2344" max="2344" width="3.140625" style="90" customWidth="1"/>
    <col min="2345" max="2345" width="11.42578125" style="90"/>
    <col min="2346" max="2346" width="7.140625" style="90" customWidth="1"/>
    <col min="2347" max="2561" width="11.42578125" style="90"/>
    <col min="2562" max="2562" width="22.85546875" style="90" customWidth="1"/>
    <col min="2563" max="2563" width="7.28515625" style="90" customWidth="1"/>
    <col min="2564" max="2594" width="4.28515625" style="90" customWidth="1"/>
    <col min="2595" max="2595" width="1.7109375" style="90" customWidth="1"/>
    <col min="2596" max="2598" width="3.140625" style="90" customWidth="1"/>
    <col min="2599" max="2599" width="3.5703125" style="90" customWidth="1"/>
    <col min="2600" max="2600" width="3.140625" style="90" customWidth="1"/>
    <col min="2601" max="2601" width="11.42578125" style="90"/>
    <col min="2602" max="2602" width="7.140625" style="90" customWidth="1"/>
    <col min="2603" max="2817" width="11.42578125" style="90"/>
    <col min="2818" max="2818" width="22.85546875" style="90" customWidth="1"/>
    <col min="2819" max="2819" width="7.28515625" style="90" customWidth="1"/>
    <col min="2820" max="2850" width="4.28515625" style="90" customWidth="1"/>
    <col min="2851" max="2851" width="1.7109375" style="90" customWidth="1"/>
    <col min="2852" max="2854" width="3.140625" style="90" customWidth="1"/>
    <col min="2855" max="2855" width="3.5703125" style="90" customWidth="1"/>
    <col min="2856" max="2856" width="3.140625" style="90" customWidth="1"/>
    <col min="2857" max="2857" width="11.42578125" style="90"/>
    <col min="2858" max="2858" width="7.140625" style="90" customWidth="1"/>
    <col min="2859" max="3073" width="11.42578125" style="90"/>
    <col min="3074" max="3074" width="22.85546875" style="90" customWidth="1"/>
    <col min="3075" max="3075" width="7.28515625" style="90" customWidth="1"/>
    <col min="3076" max="3106" width="4.28515625" style="90" customWidth="1"/>
    <col min="3107" max="3107" width="1.7109375" style="90" customWidth="1"/>
    <col min="3108" max="3110" width="3.140625" style="90" customWidth="1"/>
    <col min="3111" max="3111" width="3.5703125" style="90" customWidth="1"/>
    <col min="3112" max="3112" width="3.140625" style="90" customWidth="1"/>
    <col min="3113" max="3113" width="11.42578125" style="90"/>
    <col min="3114" max="3114" width="7.140625" style="90" customWidth="1"/>
    <col min="3115" max="3329" width="11.42578125" style="90"/>
    <col min="3330" max="3330" width="22.85546875" style="90" customWidth="1"/>
    <col min="3331" max="3331" width="7.28515625" style="90" customWidth="1"/>
    <col min="3332" max="3362" width="4.28515625" style="90" customWidth="1"/>
    <col min="3363" max="3363" width="1.7109375" style="90" customWidth="1"/>
    <col min="3364" max="3366" width="3.140625" style="90" customWidth="1"/>
    <col min="3367" max="3367" width="3.5703125" style="90" customWidth="1"/>
    <col min="3368" max="3368" width="3.140625" style="90" customWidth="1"/>
    <col min="3369" max="3369" width="11.42578125" style="90"/>
    <col min="3370" max="3370" width="7.140625" style="90" customWidth="1"/>
    <col min="3371" max="3585" width="11.42578125" style="90"/>
    <col min="3586" max="3586" width="22.85546875" style="90" customWidth="1"/>
    <col min="3587" max="3587" width="7.28515625" style="90" customWidth="1"/>
    <col min="3588" max="3618" width="4.28515625" style="90" customWidth="1"/>
    <col min="3619" max="3619" width="1.7109375" style="90" customWidth="1"/>
    <col min="3620" max="3622" width="3.140625" style="90" customWidth="1"/>
    <col min="3623" max="3623" width="3.5703125" style="90" customWidth="1"/>
    <col min="3624" max="3624" width="3.140625" style="90" customWidth="1"/>
    <col min="3625" max="3625" width="11.42578125" style="90"/>
    <col min="3626" max="3626" width="7.140625" style="90" customWidth="1"/>
    <col min="3627" max="3841" width="11.42578125" style="90"/>
    <col min="3842" max="3842" width="22.85546875" style="90" customWidth="1"/>
    <col min="3843" max="3843" width="7.28515625" style="90" customWidth="1"/>
    <col min="3844" max="3874" width="4.28515625" style="90" customWidth="1"/>
    <col min="3875" max="3875" width="1.7109375" style="90" customWidth="1"/>
    <col min="3876" max="3878" width="3.140625" style="90" customWidth="1"/>
    <col min="3879" max="3879" width="3.5703125" style="90" customWidth="1"/>
    <col min="3880" max="3880" width="3.140625" style="90" customWidth="1"/>
    <col min="3881" max="3881" width="11.42578125" style="90"/>
    <col min="3882" max="3882" width="7.140625" style="90" customWidth="1"/>
    <col min="3883" max="4097" width="11.42578125" style="90"/>
    <col min="4098" max="4098" width="22.85546875" style="90" customWidth="1"/>
    <col min="4099" max="4099" width="7.28515625" style="90" customWidth="1"/>
    <col min="4100" max="4130" width="4.28515625" style="90" customWidth="1"/>
    <col min="4131" max="4131" width="1.7109375" style="90" customWidth="1"/>
    <col min="4132" max="4134" width="3.140625" style="90" customWidth="1"/>
    <col min="4135" max="4135" width="3.5703125" style="90" customWidth="1"/>
    <col min="4136" max="4136" width="3.140625" style="90" customWidth="1"/>
    <col min="4137" max="4137" width="11.42578125" style="90"/>
    <col min="4138" max="4138" width="7.140625" style="90" customWidth="1"/>
    <col min="4139" max="4353" width="11.42578125" style="90"/>
    <col min="4354" max="4354" width="22.85546875" style="90" customWidth="1"/>
    <col min="4355" max="4355" width="7.28515625" style="90" customWidth="1"/>
    <col min="4356" max="4386" width="4.28515625" style="90" customWidth="1"/>
    <col min="4387" max="4387" width="1.7109375" style="90" customWidth="1"/>
    <col min="4388" max="4390" width="3.140625" style="90" customWidth="1"/>
    <col min="4391" max="4391" width="3.5703125" style="90" customWidth="1"/>
    <col min="4392" max="4392" width="3.140625" style="90" customWidth="1"/>
    <col min="4393" max="4393" width="11.42578125" style="90"/>
    <col min="4394" max="4394" width="7.140625" style="90" customWidth="1"/>
    <col min="4395" max="4609" width="11.42578125" style="90"/>
    <col min="4610" max="4610" width="22.85546875" style="90" customWidth="1"/>
    <col min="4611" max="4611" width="7.28515625" style="90" customWidth="1"/>
    <col min="4612" max="4642" width="4.28515625" style="90" customWidth="1"/>
    <col min="4643" max="4643" width="1.7109375" style="90" customWidth="1"/>
    <col min="4644" max="4646" width="3.140625" style="90" customWidth="1"/>
    <col min="4647" max="4647" width="3.5703125" style="90" customWidth="1"/>
    <col min="4648" max="4648" width="3.140625" style="90" customWidth="1"/>
    <col min="4649" max="4649" width="11.42578125" style="90"/>
    <col min="4650" max="4650" width="7.140625" style="90" customWidth="1"/>
    <col min="4651" max="4865" width="11.42578125" style="90"/>
    <col min="4866" max="4866" width="22.85546875" style="90" customWidth="1"/>
    <col min="4867" max="4867" width="7.28515625" style="90" customWidth="1"/>
    <col min="4868" max="4898" width="4.28515625" style="90" customWidth="1"/>
    <col min="4899" max="4899" width="1.7109375" style="90" customWidth="1"/>
    <col min="4900" max="4902" width="3.140625" style="90" customWidth="1"/>
    <col min="4903" max="4903" width="3.5703125" style="90" customWidth="1"/>
    <col min="4904" max="4904" width="3.140625" style="90" customWidth="1"/>
    <col min="4905" max="4905" width="11.42578125" style="90"/>
    <col min="4906" max="4906" width="7.140625" style="90" customWidth="1"/>
    <col min="4907" max="5121" width="11.42578125" style="90"/>
    <col min="5122" max="5122" width="22.85546875" style="90" customWidth="1"/>
    <col min="5123" max="5123" width="7.28515625" style="90" customWidth="1"/>
    <col min="5124" max="5154" width="4.28515625" style="90" customWidth="1"/>
    <col min="5155" max="5155" width="1.7109375" style="90" customWidth="1"/>
    <col min="5156" max="5158" width="3.140625" style="90" customWidth="1"/>
    <col min="5159" max="5159" width="3.5703125" style="90" customWidth="1"/>
    <col min="5160" max="5160" width="3.140625" style="90" customWidth="1"/>
    <col min="5161" max="5161" width="11.42578125" style="90"/>
    <col min="5162" max="5162" width="7.140625" style="90" customWidth="1"/>
    <col min="5163" max="5377" width="11.42578125" style="90"/>
    <col min="5378" max="5378" width="22.85546875" style="90" customWidth="1"/>
    <col min="5379" max="5379" width="7.28515625" style="90" customWidth="1"/>
    <col min="5380" max="5410" width="4.28515625" style="90" customWidth="1"/>
    <col min="5411" max="5411" width="1.7109375" style="90" customWidth="1"/>
    <col min="5412" max="5414" width="3.140625" style="90" customWidth="1"/>
    <col min="5415" max="5415" width="3.5703125" style="90" customWidth="1"/>
    <col min="5416" max="5416" width="3.140625" style="90" customWidth="1"/>
    <col min="5417" max="5417" width="11.42578125" style="90"/>
    <col min="5418" max="5418" width="7.140625" style="90" customWidth="1"/>
    <col min="5419" max="5633" width="11.42578125" style="90"/>
    <col min="5634" max="5634" width="22.85546875" style="90" customWidth="1"/>
    <col min="5635" max="5635" width="7.28515625" style="90" customWidth="1"/>
    <col min="5636" max="5666" width="4.28515625" style="90" customWidth="1"/>
    <col min="5667" max="5667" width="1.7109375" style="90" customWidth="1"/>
    <col min="5668" max="5670" width="3.140625" style="90" customWidth="1"/>
    <col min="5671" max="5671" width="3.5703125" style="90" customWidth="1"/>
    <col min="5672" max="5672" width="3.140625" style="90" customWidth="1"/>
    <col min="5673" max="5673" width="11.42578125" style="90"/>
    <col min="5674" max="5674" width="7.140625" style="90" customWidth="1"/>
    <col min="5675" max="5889" width="11.42578125" style="90"/>
    <col min="5890" max="5890" width="22.85546875" style="90" customWidth="1"/>
    <col min="5891" max="5891" width="7.28515625" style="90" customWidth="1"/>
    <col min="5892" max="5922" width="4.28515625" style="90" customWidth="1"/>
    <col min="5923" max="5923" width="1.7109375" style="90" customWidth="1"/>
    <col min="5924" max="5926" width="3.140625" style="90" customWidth="1"/>
    <col min="5927" max="5927" width="3.5703125" style="90" customWidth="1"/>
    <col min="5928" max="5928" width="3.140625" style="90" customWidth="1"/>
    <col min="5929" max="5929" width="11.42578125" style="90"/>
    <col min="5930" max="5930" width="7.140625" style="90" customWidth="1"/>
    <col min="5931" max="6145" width="11.42578125" style="90"/>
    <col min="6146" max="6146" width="22.85546875" style="90" customWidth="1"/>
    <col min="6147" max="6147" width="7.28515625" style="90" customWidth="1"/>
    <col min="6148" max="6178" width="4.28515625" style="90" customWidth="1"/>
    <col min="6179" max="6179" width="1.7109375" style="90" customWidth="1"/>
    <col min="6180" max="6182" width="3.140625" style="90" customWidth="1"/>
    <col min="6183" max="6183" width="3.5703125" style="90" customWidth="1"/>
    <col min="6184" max="6184" width="3.140625" style="90" customWidth="1"/>
    <col min="6185" max="6185" width="11.42578125" style="90"/>
    <col min="6186" max="6186" width="7.140625" style="90" customWidth="1"/>
    <col min="6187" max="6401" width="11.42578125" style="90"/>
    <col min="6402" max="6402" width="22.85546875" style="90" customWidth="1"/>
    <col min="6403" max="6403" width="7.28515625" style="90" customWidth="1"/>
    <col min="6404" max="6434" width="4.28515625" style="90" customWidth="1"/>
    <col min="6435" max="6435" width="1.7109375" style="90" customWidth="1"/>
    <col min="6436" max="6438" width="3.140625" style="90" customWidth="1"/>
    <col min="6439" max="6439" width="3.5703125" style="90" customWidth="1"/>
    <col min="6440" max="6440" width="3.140625" style="90" customWidth="1"/>
    <col min="6441" max="6441" width="11.42578125" style="90"/>
    <col min="6442" max="6442" width="7.140625" style="90" customWidth="1"/>
    <col min="6443" max="6657" width="11.42578125" style="90"/>
    <col min="6658" max="6658" width="22.85546875" style="90" customWidth="1"/>
    <col min="6659" max="6659" width="7.28515625" style="90" customWidth="1"/>
    <col min="6660" max="6690" width="4.28515625" style="90" customWidth="1"/>
    <col min="6691" max="6691" width="1.7109375" style="90" customWidth="1"/>
    <col min="6692" max="6694" width="3.140625" style="90" customWidth="1"/>
    <col min="6695" max="6695" width="3.5703125" style="90" customWidth="1"/>
    <col min="6696" max="6696" width="3.140625" style="90" customWidth="1"/>
    <col min="6697" max="6697" width="11.42578125" style="90"/>
    <col min="6698" max="6698" width="7.140625" style="90" customWidth="1"/>
    <col min="6699" max="6913" width="11.42578125" style="90"/>
    <col min="6914" max="6914" width="22.85546875" style="90" customWidth="1"/>
    <col min="6915" max="6915" width="7.28515625" style="90" customWidth="1"/>
    <col min="6916" max="6946" width="4.28515625" style="90" customWidth="1"/>
    <col min="6947" max="6947" width="1.7109375" style="90" customWidth="1"/>
    <col min="6948" max="6950" width="3.140625" style="90" customWidth="1"/>
    <col min="6951" max="6951" width="3.5703125" style="90" customWidth="1"/>
    <col min="6952" max="6952" width="3.140625" style="90" customWidth="1"/>
    <col min="6953" max="6953" width="11.42578125" style="90"/>
    <col min="6954" max="6954" width="7.140625" style="90" customWidth="1"/>
    <col min="6955" max="7169" width="11.42578125" style="90"/>
    <col min="7170" max="7170" width="22.85546875" style="90" customWidth="1"/>
    <col min="7171" max="7171" width="7.28515625" style="90" customWidth="1"/>
    <col min="7172" max="7202" width="4.28515625" style="90" customWidth="1"/>
    <col min="7203" max="7203" width="1.7109375" style="90" customWidth="1"/>
    <col min="7204" max="7206" width="3.140625" style="90" customWidth="1"/>
    <col min="7207" max="7207" width="3.5703125" style="90" customWidth="1"/>
    <col min="7208" max="7208" width="3.140625" style="90" customWidth="1"/>
    <col min="7209" max="7209" width="11.42578125" style="90"/>
    <col min="7210" max="7210" width="7.140625" style="90" customWidth="1"/>
    <col min="7211" max="7425" width="11.42578125" style="90"/>
    <col min="7426" max="7426" width="22.85546875" style="90" customWidth="1"/>
    <col min="7427" max="7427" width="7.28515625" style="90" customWidth="1"/>
    <col min="7428" max="7458" width="4.28515625" style="90" customWidth="1"/>
    <col min="7459" max="7459" width="1.7109375" style="90" customWidth="1"/>
    <col min="7460" max="7462" width="3.140625" style="90" customWidth="1"/>
    <col min="7463" max="7463" width="3.5703125" style="90" customWidth="1"/>
    <col min="7464" max="7464" width="3.140625" style="90" customWidth="1"/>
    <col min="7465" max="7465" width="11.42578125" style="90"/>
    <col min="7466" max="7466" width="7.140625" style="90" customWidth="1"/>
    <col min="7467" max="7681" width="11.42578125" style="90"/>
    <col min="7682" max="7682" width="22.85546875" style="90" customWidth="1"/>
    <col min="7683" max="7683" width="7.28515625" style="90" customWidth="1"/>
    <col min="7684" max="7714" width="4.28515625" style="90" customWidth="1"/>
    <col min="7715" max="7715" width="1.7109375" style="90" customWidth="1"/>
    <col min="7716" max="7718" width="3.140625" style="90" customWidth="1"/>
    <col min="7719" max="7719" width="3.5703125" style="90" customWidth="1"/>
    <col min="7720" max="7720" width="3.140625" style="90" customWidth="1"/>
    <col min="7721" max="7721" width="11.42578125" style="90"/>
    <col min="7722" max="7722" width="7.140625" style="90" customWidth="1"/>
    <col min="7723" max="7937" width="11.42578125" style="90"/>
    <col min="7938" max="7938" width="22.85546875" style="90" customWidth="1"/>
    <col min="7939" max="7939" width="7.28515625" style="90" customWidth="1"/>
    <col min="7940" max="7970" width="4.28515625" style="90" customWidth="1"/>
    <col min="7971" max="7971" width="1.7109375" style="90" customWidth="1"/>
    <col min="7972" max="7974" width="3.140625" style="90" customWidth="1"/>
    <col min="7975" max="7975" width="3.5703125" style="90" customWidth="1"/>
    <col min="7976" max="7976" width="3.140625" style="90" customWidth="1"/>
    <col min="7977" max="7977" width="11.42578125" style="90"/>
    <col min="7978" max="7978" width="7.140625" style="90" customWidth="1"/>
    <col min="7979" max="8193" width="11.42578125" style="90"/>
    <col min="8194" max="8194" width="22.85546875" style="90" customWidth="1"/>
    <col min="8195" max="8195" width="7.28515625" style="90" customWidth="1"/>
    <col min="8196" max="8226" width="4.28515625" style="90" customWidth="1"/>
    <col min="8227" max="8227" width="1.7109375" style="90" customWidth="1"/>
    <col min="8228" max="8230" width="3.140625" style="90" customWidth="1"/>
    <col min="8231" max="8231" width="3.5703125" style="90" customWidth="1"/>
    <col min="8232" max="8232" width="3.140625" style="90" customWidth="1"/>
    <col min="8233" max="8233" width="11.42578125" style="90"/>
    <col min="8234" max="8234" width="7.140625" style="90" customWidth="1"/>
    <col min="8235" max="8449" width="11.42578125" style="90"/>
    <col min="8450" max="8450" width="22.85546875" style="90" customWidth="1"/>
    <col min="8451" max="8451" width="7.28515625" style="90" customWidth="1"/>
    <col min="8452" max="8482" width="4.28515625" style="90" customWidth="1"/>
    <col min="8483" max="8483" width="1.7109375" style="90" customWidth="1"/>
    <col min="8484" max="8486" width="3.140625" style="90" customWidth="1"/>
    <col min="8487" max="8487" width="3.5703125" style="90" customWidth="1"/>
    <col min="8488" max="8488" width="3.140625" style="90" customWidth="1"/>
    <col min="8489" max="8489" width="11.42578125" style="90"/>
    <col min="8490" max="8490" width="7.140625" style="90" customWidth="1"/>
    <col min="8491" max="8705" width="11.42578125" style="90"/>
    <col min="8706" max="8706" width="22.85546875" style="90" customWidth="1"/>
    <col min="8707" max="8707" width="7.28515625" style="90" customWidth="1"/>
    <col min="8708" max="8738" width="4.28515625" style="90" customWidth="1"/>
    <col min="8739" max="8739" width="1.7109375" style="90" customWidth="1"/>
    <col min="8740" max="8742" width="3.140625" style="90" customWidth="1"/>
    <col min="8743" max="8743" width="3.5703125" style="90" customWidth="1"/>
    <col min="8744" max="8744" width="3.140625" style="90" customWidth="1"/>
    <col min="8745" max="8745" width="11.42578125" style="90"/>
    <col min="8746" max="8746" width="7.140625" style="90" customWidth="1"/>
    <col min="8747" max="8961" width="11.42578125" style="90"/>
    <col min="8962" max="8962" width="22.85546875" style="90" customWidth="1"/>
    <col min="8963" max="8963" width="7.28515625" style="90" customWidth="1"/>
    <col min="8964" max="8994" width="4.28515625" style="90" customWidth="1"/>
    <col min="8995" max="8995" width="1.7109375" style="90" customWidth="1"/>
    <col min="8996" max="8998" width="3.140625" style="90" customWidth="1"/>
    <col min="8999" max="8999" width="3.5703125" style="90" customWidth="1"/>
    <col min="9000" max="9000" width="3.140625" style="90" customWidth="1"/>
    <col min="9001" max="9001" width="11.42578125" style="90"/>
    <col min="9002" max="9002" width="7.140625" style="90" customWidth="1"/>
    <col min="9003" max="9217" width="11.42578125" style="90"/>
    <col min="9218" max="9218" width="22.85546875" style="90" customWidth="1"/>
    <col min="9219" max="9219" width="7.28515625" style="90" customWidth="1"/>
    <col min="9220" max="9250" width="4.28515625" style="90" customWidth="1"/>
    <col min="9251" max="9251" width="1.7109375" style="90" customWidth="1"/>
    <col min="9252" max="9254" width="3.140625" style="90" customWidth="1"/>
    <col min="9255" max="9255" width="3.5703125" style="90" customWidth="1"/>
    <col min="9256" max="9256" width="3.140625" style="90" customWidth="1"/>
    <col min="9257" max="9257" width="11.42578125" style="90"/>
    <col min="9258" max="9258" width="7.140625" style="90" customWidth="1"/>
    <col min="9259" max="9473" width="11.42578125" style="90"/>
    <col min="9474" max="9474" width="22.85546875" style="90" customWidth="1"/>
    <col min="9475" max="9475" width="7.28515625" style="90" customWidth="1"/>
    <col min="9476" max="9506" width="4.28515625" style="90" customWidth="1"/>
    <col min="9507" max="9507" width="1.7109375" style="90" customWidth="1"/>
    <col min="9508" max="9510" width="3.140625" style="90" customWidth="1"/>
    <col min="9511" max="9511" width="3.5703125" style="90" customWidth="1"/>
    <col min="9512" max="9512" width="3.140625" style="90" customWidth="1"/>
    <col min="9513" max="9513" width="11.42578125" style="90"/>
    <col min="9514" max="9514" width="7.140625" style="90" customWidth="1"/>
    <col min="9515" max="9729" width="11.42578125" style="90"/>
    <col min="9730" max="9730" width="22.85546875" style="90" customWidth="1"/>
    <col min="9731" max="9731" width="7.28515625" style="90" customWidth="1"/>
    <col min="9732" max="9762" width="4.28515625" style="90" customWidth="1"/>
    <col min="9763" max="9763" width="1.7109375" style="90" customWidth="1"/>
    <col min="9764" max="9766" width="3.140625" style="90" customWidth="1"/>
    <col min="9767" max="9767" width="3.5703125" style="90" customWidth="1"/>
    <col min="9768" max="9768" width="3.140625" style="90" customWidth="1"/>
    <col min="9769" max="9769" width="11.42578125" style="90"/>
    <col min="9770" max="9770" width="7.140625" style="90" customWidth="1"/>
    <col min="9771" max="9985" width="11.42578125" style="90"/>
    <col min="9986" max="9986" width="22.85546875" style="90" customWidth="1"/>
    <col min="9987" max="9987" width="7.28515625" style="90" customWidth="1"/>
    <col min="9988" max="10018" width="4.28515625" style="90" customWidth="1"/>
    <col min="10019" max="10019" width="1.7109375" style="90" customWidth="1"/>
    <col min="10020" max="10022" width="3.140625" style="90" customWidth="1"/>
    <col min="10023" max="10023" width="3.5703125" style="90" customWidth="1"/>
    <col min="10024" max="10024" width="3.140625" style="90" customWidth="1"/>
    <col min="10025" max="10025" width="11.42578125" style="90"/>
    <col min="10026" max="10026" width="7.140625" style="90" customWidth="1"/>
    <col min="10027" max="10241" width="11.42578125" style="90"/>
    <col min="10242" max="10242" width="22.85546875" style="90" customWidth="1"/>
    <col min="10243" max="10243" width="7.28515625" style="90" customWidth="1"/>
    <col min="10244" max="10274" width="4.28515625" style="90" customWidth="1"/>
    <col min="10275" max="10275" width="1.7109375" style="90" customWidth="1"/>
    <col min="10276" max="10278" width="3.140625" style="90" customWidth="1"/>
    <col min="10279" max="10279" width="3.5703125" style="90" customWidth="1"/>
    <col min="10280" max="10280" width="3.140625" style="90" customWidth="1"/>
    <col min="10281" max="10281" width="11.42578125" style="90"/>
    <col min="10282" max="10282" width="7.140625" style="90" customWidth="1"/>
    <col min="10283" max="10497" width="11.42578125" style="90"/>
    <col min="10498" max="10498" width="22.85546875" style="90" customWidth="1"/>
    <col min="10499" max="10499" width="7.28515625" style="90" customWidth="1"/>
    <col min="10500" max="10530" width="4.28515625" style="90" customWidth="1"/>
    <col min="10531" max="10531" width="1.7109375" style="90" customWidth="1"/>
    <col min="10532" max="10534" width="3.140625" style="90" customWidth="1"/>
    <col min="10535" max="10535" width="3.5703125" style="90" customWidth="1"/>
    <col min="10536" max="10536" width="3.140625" style="90" customWidth="1"/>
    <col min="10537" max="10537" width="11.42578125" style="90"/>
    <col min="10538" max="10538" width="7.140625" style="90" customWidth="1"/>
    <col min="10539" max="10753" width="11.42578125" style="90"/>
    <col min="10754" max="10754" width="22.85546875" style="90" customWidth="1"/>
    <col min="10755" max="10755" width="7.28515625" style="90" customWidth="1"/>
    <col min="10756" max="10786" width="4.28515625" style="90" customWidth="1"/>
    <col min="10787" max="10787" width="1.7109375" style="90" customWidth="1"/>
    <col min="10788" max="10790" width="3.140625" style="90" customWidth="1"/>
    <col min="10791" max="10791" width="3.5703125" style="90" customWidth="1"/>
    <col min="10792" max="10792" width="3.140625" style="90" customWidth="1"/>
    <col min="10793" max="10793" width="11.42578125" style="90"/>
    <col min="10794" max="10794" width="7.140625" style="90" customWidth="1"/>
    <col min="10795" max="11009" width="11.42578125" style="90"/>
    <col min="11010" max="11010" width="22.85546875" style="90" customWidth="1"/>
    <col min="11011" max="11011" width="7.28515625" style="90" customWidth="1"/>
    <col min="11012" max="11042" width="4.28515625" style="90" customWidth="1"/>
    <col min="11043" max="11043" width="1.7109375" style="90" customWidth="1"/>
    <col min="11044" max="11046" width="3.140625" style="90" customWidth="1"/>
    <col min="11047" max="11047" width="3.5703125" style="90" customWidth="1"/>
    <col min="11048" max="11048" width="3.140625" style="90" customWidth="1"/>
    <col min="11049" max="11049" width="11.42578125" style="90"/>
    <col min="11050" max="11050" width="7.140625" style="90" customWidth="1"/>
    <col min="11051" max="11265" width="11.42578125" style="90"/>
    <col min="11266" max="11266" width="22.85546875" style="90" customWidth="1"/>
    <col min="11267" max="11267" width="7.28515625" style="90" customWidth="1"/>
    <col min="11268" max="11298" width="4.28515625" style="90" customWidth="1"/>
    <col min="11299" max="11299" width="1.7109375" style="90" customWidth="1"/>
    <col min="11300" max="11302" width="3.140625" style="90" customWidth="1"/>
    <col min="11303" max="11303" width="3.5703125" style="90" customWidth="1"/>
    <col min="11304" max="11304" width="3.140625" style="90" customWidth="1"/>
    <col min="11305" max="11305" width="11.42578125" style="90"/>
    <col min="11306" max="11306" width="7.140625" style="90" customWidth="1"/>
    <col min="11307" max="11521" width="11.42578125" style="90"/>
    <col min="11522" max="11522" width="22.85546875" style="90" customWidth="1"/>
    <col min="11523" max="11523" width="7.28515625" style="90" customWidth="1"/>
    <col min="11524" max="11554" width="4.28515625" style="90" customWidth="1"/>
    <col min="11555" max="11555" width="1.7109375" style="90" customWidth="1"/>
    <col min="11556" max="11558" width="3.140625" style="90" customWidth="1"/>
    <col min="11559" max="11559" width="3.5703125" style="90" customWidth="1"/>
    <col min="11560" max="11560" width="3.140625" style="90" customWidth="1"/>
    <col min="11561" max="11561" width="11.42578125" style="90"/>
    <col min="11562" max="11562" width="7.140625" style="90" customWidth="1"/>
    <col min="11563" max="11777" width="11.42578125" style="90"/>
    <col min="11778" max="11778" width="22.85546875" style="90" customWidth="1"/>
    <col min="11779" max="11779" width="7.28515625" style="90" customWidth="1"/>
    <col min="11780" max="11810" width="4.28515625" style="90" customWidth="1"/>
    <col min="11811" max="11811" width="1.7109375" style="90" customWidth="1"/>
    <col min="11812" max="11814" width="3.140625" style="90" customWidth="1"/>
    <col min="11815" max="11815" width="3.5703125" style="90" customWidth="1"/>
    <col min="11816" max="11816" width="3.140625" style="90" customWidth="1"/>
    <col min="11817" max="11817" width="11.42578125" style="90"/>
    <col min="11818" max="11818" width="7.140625" style="90" customWidth="1"/>
    <col min="11819" max="12033" width="11.42578125" style="90"/>
    <col min="12034" max="12034" width="22.85546875" style="90" customWidth="1"/>
    <col min="12035" max="12035" width="7.28515625" style="90" customWidth="1"/>
    <col min="12036" max="12066" width="4.28515625" style="90" customWidth="1"/>
    <col min="12067" max="12067" width="1.7109375" style="90" customWidth="1"/>
    <col min="12068" max="12070" width="3.140625" style="90" customWidth="1"/>
    <col min="12071" max="12071" width="3.5703125" style="90" customWidth="1"/>
    <col min="12072" max="12072" width="3.140625" style="90" customWidth="1"/>
    <col min="12073" max="12073" width="11.42578125" style="90"/>
    <col min="12074" max="12074" width="7.140625" style="90" customWidth="1"/>
    <col min="12075" max="12289" width="11.42578125" style="90"/>
    <col min="12290" max="12290" width="22.85546875" style="90" customWidth="1"/>
    <col min="12291" max="12291" width="7.28515625" style="90" customWidth="1"/>
    <col min="12292" max="12322" width="4.28515625" style="90" customWidth="1"/>
    <col min="12323" max="12323" width="1.7109375" style="90" customWidth="1"/>
    <col min="12324" max="12326" width="3.140625" style="90" customWidth="1"/>
    <col min="12327" max="12327" width="3.5703125" style="90" customWidth="1"/>
    <col min="12328" max="12328" width="3.140625" style="90" customWidth="1"/>
    <col min="12329" max="12329" width="11.42578125" style="90"/>
    <col min="12330" max="12330" width="7.140625" style="90" customWidth="1"/>
    <col min="12331" max="12545" width="11.42578125" style="90"/>
    <col min="12546" max="12546" width="22.85546875" style="90" customWidth="1"/>
    <col min="12547" max="12547" width="7.28515625" style="90" customWidth="1"/>
    <col min="12548" max="12578" width="4.28515625" style="90" customWidth="1"/>
    <col min="12579" max="12579" width="1.7109375" style="90" customWidth="1"/>
    <col min="12580" max="12582" width="3.140625" style="90" customWidth="1"/>
    <col min="12583" max="12583" width="3.5703125" style="90" customWidth="1"/>
    <col min="12584" max="12584" width="3.140625" style="90" customWidth="1"/>
    <col min="12585" max="12585" width="11.42578125" style="90"/>
    <col min="12586" max="12586" width="7.140625" style="90" customWidth="1"/>
    <col min="12587" max="12801" width="11.42578125" style="90"/>
    <col min="12802" max="12802" width="22.85546875" style="90" customWidth="1"/>
    <col min="12803" max="12803" width="7.28515625" style="90" customWidth="1"/>
    <col min="12804" max="12834" width="4.28515625" style="90" customWidth="1"/>
    <col min="12835" max="12835" width="1.7109375" style="90" customWidth="1"/>
    <col min="12836" max="12838" width="3.140625" style="90" customWidth="1"/>
    <col min="12839" max="12839" width="3.5703125" style="90" customWidth="1"/>
    <col min="12840" max="12840" width="3.140625" style="90" customWidth="1"/>
    <col min="12841" max="12841" width="11.42578125" style="90"/>
    <col min="12842" max="12842" width="7.140625" style="90" customWidth="1"/>
    <col min="12843" max="13057" width="11.42578125" style="90"/>
    <col min="13058" max="13058" width="22.85546875" style="90" customWidth="1"/>
    <col min="13059" max="13059" width="7.28515625" style="90" customWidth="1"/>
    <col min="13060" max="13090" width="4.28515625" style="90" customWidth="1"/>
    <col min="13091" max="13091" width="1.7109375" style="90" customWidth="1"/>
    <col min="13092" max="13094" width="3.140625" style="90" customWidth="1"/>
    <col min="13095" max="13095" width="3.5703125" style="90" customWidth="1"/>
    <col min="13096" max="13096" width="3.140625" style="90" customWidth="1"/>
    <col min="13097" max="13097" width="11.42578125" style="90"/>
    <col min="13098" max="13098" width="7.140625" style="90" customWidth="1"/>
    <col min="13099" max="13313" width="11.42578125" style="90"/>
    <col min="13314" max="13314" width="22.85546875" style="90" customWidth="1"/>
    <col min="13315" max="13315" width="7.28515625" style="90" customWidth="1"/>
    <col min="13316" max="13346" width="4.28515625" style="90" customWidth="1"/>
    <col min="13347" max="13347" width="1.7109375" style="90" customWidth="1"/>
    <col min="13348" max="13350" width="3.140625" style="90" customWidth="1"/>
    <col min="13351" max="13351" width="3.5703125" style="90" customWidth="1"/>
    <col min="13352" max="13352" width="3.140625" style="90" customWidth="1"/>
    <col min="13353" max="13353" width="11.42578125" style="90"/>
    <col min="13354" max="13354" width="7.140625" style="90" customWidth="1"/>
    <col min="13355" max="13569" width="11.42578125" style="90"/>
    <col min="13570" max="13570" width="22.85546875" style="90" customWidth="1"/>
    <col min="13571" max="13571" width="7.28515625" style="90" customWidth="1"/>
    <col min="13572" max="13602" width="4.28515625" style="90" customWidth="1"/>
    <col min="13603" max="13603" width="1.7109375" style="90" customWidth="1"/>
    <col min="13604" max="13606" width="3.140625" style="90" customWidth="1"/>
    <col min="13607" max="13607" width="3.5703125" style="90" customWidth="1"/>
    <col min="13608" max="13608" width="3.140625" style="90" customWidth="1"/>
    <col min="13609" max="13609" width="11.42578125" style="90"/>
    <col min="13610" max="13610" width="7.140625" style="90" customWidth="1"/>
    <col min="13611" max="13825" width="11.42578125" style="90"/>
    <col min="13826" max="13826" width="22.85546875" style="90" customWidth="1"/>
    <col min="13827" max="13827" width="7.28515625" style="90" customWidth="1"/>
    <col min="13828" max="13858" width="4.28515625" style="90" customWidth="1"/>
    <col min="13859" max="13859" width="1.7109375" style="90" customWidth="1"/>
    <col min="13860" max="13862" width="3.140625" style="90" customWidth="1"/>
    <col min="13863" max="13863" width="3.5703125" style="90" customWidth="1"/>
    <col min="13864" max="13864" width="3.140625" style="90" customWidth="1"/>
    <col min="13865" max="13865" width="11.42578125" style="90"/>
    <col min="13866" max="13866" width="7.140625" style="90" customWidth="1"/>
    <col min="13867" max="14081" width="11.42578125" style="90"/>
    <col min="14082" max="14082" width="22.85546875" style="90" customWidth="1"/>
    <col min="14083" max="14083" width="7.28515625" style="90" customWidth="1"/>
    <col min="14084" max="14114" width="4.28515625" style="90" customWidth="1"/>
    <col min="14115" max="14115" width="1.7109375" style="90" customWidth="1"/>
    <col min="14116" max="14118" width="3.140625" style="90" customWidth="1"/>
    <col min="14119" max="14119" width="3.5703125" style="90" customWidth="1"/>
    <col min="14120" max="14120" width="3.140625" style="90" customWidth="1"/>
    <col min="14121" max="14121" width="11.42578125" style="90"/>
    <col min="14122" max="14122" width="7.140625" style="90" customWidth="1"/>
    <col min="14123" max="14337" width="11.42578125" style="90"/>
    <col min="14338" max="14338" width="22.85546875" style="90" customWidth="1"/>
    <col min="14339" max="14339" width="7.28515625" style="90" customWidth="1"/>
    <col min="14340" max="14370" width="4.28515625" style="90" customWidth="1"/>
    <col min="14371" max="14371" width="1.7109375" style="90" customWidth="1"/>
    <col min="14372" max="14374" width="3.140625" style="90" customWidth="1"/>
    <col min="14375" max="14375" width="3.5703125" style="90" customWidth="1"/>
    <col min="14376" max="14376" width="3.140625" style="90" customWidth="1"/>
    <col min="14377" max="14377" width="11.42578125" style="90"/>
    <col min="14378" max="14378" width="7.140625" style="90" customWidth="1"/>
    <col min="14379" max="14593" width="11.42578125" style="90"/>
    <col min="14594" max="14594" width="22.85546875" style="90" customWidth="1"/>
    <col min="14595" max="14595" width="7.28515625" style="90" customWidth="1"/>
    <col min="14596" max="14626" width="4.28515625" style="90" customWidth="1"/>
    <col min="14627" max="14627" width="1.7109375" style="90" customWidth="1"/>
    <col min="14628" max="14630" width="3.140625" style="90" customWidth="1"/>
    <col min="14631" max="14631" width="3.5703125" style="90" customWidth="1"/>
    <col min="14632" max="14632" width="3.140625" style="90" customWidth="1"/>
    <col min="14633" max="14633" width="11.42578125" style="90"/>
    <col min="14634" max="14634" width="7.140625" style="90" customWidth="1"/>
    <col min="14635" max="14849" width="11.42578125" style="90"/>
    <col min="14850" max="14850" width="22.85546875" style="90" customWidth="1"/>
    <col min="14851" max="14851" width="7.28515625" style="90" customWidth="1"/>
    <col min="14852" max="14882" width="4.28515625" style="90" customWidth="1"/>
    <col min="14883" max="14883" width="1.7109375" style="90" customWidth="1"/>
    <col min="14884" max="14886" width="3.140625" style="90" customWidth="1"/>
    <col min="14887" max="14887" width="3.5703125" style="90" customWidth="1"/>
    <col min="14888" max="14888" width="3.140625" style="90" customWidth="1"/>
    <col min="14889" max="14889" width="11.42578125" style="90"/>
    <col min="14890" max="14890" width="7.140625" style="90" customWidth="1"/>
    <col min="14891" max="15105" width="11.42578125" style="90"/>
    <col min="15106" max="15106" width="22.85546875" style="90" customWidth="1"/>
    <col min="15107" max="15107" width="7.28515625" style="90" customWidth="1"/>
    <col min="15108" max="15138" width="4.28515625" style="90" customWidth="1"/>
    <col min="15139" max="15139" width="1.7109375" style="90" customWidth="1"/>
    <col min="15140" max="15142" width="3.140625" style="90" customWidth="1"/>
    <col min="15143" max="15143" width="3.5703125" style="90" customWidth="1"/>
    <col min="15144" max="15144" width="3.140625" style="90" customWidth="1"/>
    <col min="15145" max="15145" width="11.42578125" style="90"/>
    <col min="15146" max="15146" width="7.140625" style="90" customWidth="1"/>
    <col min="15147" max="15361" width="11.42578125" style="90"/>
    <col min="15362" max="15362" width="22.85546875" style="90" customWidth="1"/>
    <col min="15363" max="15363" width="7.28515625" style="90" customWidth="1"/>
    <col min="15364" max="15394" width="4.28515625" style="90" customWidth="1"/>
    <col min="15395" max="15395" width="1.7109375" style="90" customWidth="1"/>
    <col min="15396" max="15398" width="3.140625" style="90" customWidth="1"/>
    <col min="15399" max="15399" width="3.5703125" style="90" customWidth="1"/>
    <col min="15400" max="15400" width="3.140625" style="90" customWidth="1"/>
    <col min="15401" max="15401" width="11.42578125" style="90"/>
    <col min="15402" max="15402" width="7.140625" style="90" customWidth="1"/>
    <col min="15403" max="15617" width="11.42578125" style="90"/>
    <col min="15618" max="15618" width="22.85546875" style="90" customWidth="1"/>
    <col min="15619" max="15619" width="7.28515625" style="90" customWidth="1"/>
    <col min="15620" max="15650" width="4.28515625" style="90" customWidth="1"/>
    <col min="15651" max="15651" width="1.7109375" style="90" customWidth="1"/>
    <col min="15652" max="15654" width="3.140625" style="90" customWidth="1"/>
    <col min="15655" max="15655" width="3.5703125" style="90" customWidth="1"/>
    <col min="15656" max="15656" width="3.140625" style="90" customWidth="1"/>
    <col min="15657" max="15657" width="11.42578125" style="90"/>
    <col min="15658" max="15658" width="7.140625" style="90" customWidth="1"/>
    <col min="15659" max="15873" width="11.42578125" style="90"/>
    <col min="15874" max="15874" width="22.85546875" style="90" customWidth="1"/>
    <col min="15875" max="15875" width="7.28515625" style="90" customWidth="1"/>
    <col min="15876" max="15906" width="4.28515625" style="90" customWidth="1"/>
    <col min="15907" max="15907" width="1.7109375" style="90" customWidth="1"/>
    <col min="15908" max="15910" width="3.140625" style="90" customWidth="1"/>
    <col min="15911" max="15911" width="3.5703125" style="90" customWidth="1"/>
    <col min="15912" max="15912" width="3.140625" style="90" customWidth="1"/>
    <col min="15913" max="15913" width="11.42578125" style="90"/>
    <col min="15914" max="15914" width="7.140625" style="90" customWidth="1"/>
    <col min="15915" max="16129" width="11.42578125" style="90"/>
    <col min="16130" max="16130" width="22.85546875" style="90" customWidth="1"/>
    <col min="16131" max="16131" width="7.28515625" style="90" customWidth="1"/>
    <col min="16132" max="16162" width="4.28515625" style="90" customWidth="1"/>
    <col min="16163" max="16163" width="1.7109375" style="90" customWidth="1"/>
    <col min="16164" max="16166" width="3.140625" style="90" customWidth="1"/>
    <col min="16167" max="16167" width="3.5703125" style="90" customWidth="1"/>
    <col min="16168" max="16168" width="3.140625" style="90" customWidth="1"/>
    <col min="16169" max="16169" width="11.42578125" style="90"/>
    <col min="16170" max="16170" width="7.140625" style="90" customWidth="1"/>
    <col min="16171" max="16384" width="11.42578125" style="90"/>
  </cols>
  <sheetData>
    <row r="1" spans="1:42" ht="54.75" customHeight="1" x14ac:dyDescent="0.2">
      <c r="A1" s="89"/>
    </row>
    <row r="2" spans="1:42" ht="21.75" customHeight="1" x14ac:dyDescent="0.2"/>
    <row r="3" spans="1:42" ht="12.75" customHeight="1" thickBot="1" x14ac:dyDescent="0.25">
      <c r="A3" s="91" t="s">
        <v>0</v>
      </c>
      <c r="B3" s="91" t="str">
        <f>Etablissement</f>
        <v>SOVAB</v>
      </c>
      <c r="C3" s="91"/>
      <c r="D3" s="91"/>
      <c r="E3" s="91"/>
      <c r="F3" s="91"/>
      <c r="G3" s="91"/>
      <c r="H3" s="91"/>
      <c r="I3" s="91"/>
      <c r="J3" s="91"/>
      <c r="K3" s="91"/>
      <c r="L3" s="91"/>
      <c r="M3" s="91"/>
      <c r="N3" s="91"/>
      <c r="O3" s="91"/>
      <c r="P3" s="91"/>
      <c r="T3" s="90" t="s">
        <v>86</v>
      </c>
      <c r="W3" s="90" t="str">
        <f>Departement</f>
        <v>Fabrication montage</v>
      </c>
    </row>
    <row r="4" spans="1:42" ht="8.25" customHeight="1" thickBot="1" x14ac:dyDescent="0.25">
      <c r="AE4" s="114"/>
      <c r="AO4" s="90" t="s">
        <v>85</v>
      </c>
    </row>
    <row r="5" spans="1:42" ht="15.75" x14ac:dyDescent="0.25">
      <c r="A5" s="92" t="s">
        <v>1</v>
      </c>
      <c r="B5" s="92" t="str">
        <f>Atelier &amp;", UET " &amp; UET</f>
        <v>Mécanique 2, UET 7</v>
      </c>
      <c r="C5" s="92"/>
      <c r="D5" s="91"/>
      <c r="E5" s="91"/>
      <c r="F5" s="91"/>
      <c r="G5" s="91"/>
      <c r="H5" s="91"/>
      <c r="I5" s="91"/>
      <c r="J5" s="91"/>
      <c r="K5" s="91"/>
      <c r="L5" s="91"/>
      <c r="M5" s="91"/>
      <c r="N5" s="91"/>
      <c r="O5" s="91"/>
      <c r="P5" s="91"/>
      <c r="Q5" s="91"/>
      <c r="U5" s="93"/>
      <c r="X5" s="182" t="str">
        <f>"Octobre " &amp; Formulaire!$B$4</f>
        <v>Octobre 2017</v>
      </c>
      <c r="Y5" s="183"/>
      <c r="Z5" s="183"/>
      <c r="AA5" s="183"/>
      <c r="AB5" s="183"/>
      <c r="AC5" s="184"/>
    </row>
    <row r="6" spans="1:42" ht="12.75" customHeight="1" thickBot="1" x14ac:dyDescent="0.25">
      <c r="A6" s="92"/>
      <c r="B6" s="92"/>
      <c r="C6" s="92"/>
      <c r="D6" s="91"/>
      <c r="E6" s="91"/>
      <c r="F6" s="91"/>
      <c r="G6" s="91"/>
      <c r="H6" s="91"/>
      <c r="I6" s="91"/>
      <c r="J6" s="91"/>
      <c r="K6" s="91"/>
      <c r="L6" s="91"/>
      <c r="M6" s="91"/>
      <c r="N6" s="91"/>
      <c r="O6" s="91"/>
      <c r="P6" s="91"/>
      <c r="Q6" s="91"/>
    </row>
    <row r="7" spans="1:42" ht="0.75" customHeight="1" thickBot="1" x14ac:dyDescent="0.25">
      <c r="D7" s="94">
        <f>DATE(Formulaire!$B$4,10,1)</f>
        <v>43009</v>
      </c>
      <c r="E7" s="95">
        <f>IF(OR(D7+1&gt;DATE(Formulaire!$B$4,MONTH(D7)+1,1)-1,D7=0),0,D7+1)</f>
        <v>43010</v>
      </c>
      <c r="F7" s="95">
        <f>IF(OR(E7+1&gt;DATE(Formulaire!$B$4,MONTH(E7)+1,1)-1,E7=0),0,E7+1)</f>
        <v>43011</v>
      </c>
      <c r="G7" s="95">
        <f>IF(OR(F7+1&gt;DATE(Formulaire!$B$4,MONTH(F7)+1,1)-1,F7=0),0,F7+1)</f>
        <v>43012</v>
      </c>
      <c r="H7" s="95">
        <f>IF(OR(G7+1&gt;DATE(Formulaire!$B$4,MONTH(G7)+1,1)-1,G7=0),0,G7+1)</f>
        <v>43013</v>
      </c>
      <c r="I7" s="95">
        <f>IF(OR(H7+1&gt;DATE(Formulaire!$B$4,MONTH(H7)+1,1)-1,H7=0),0,H7+1)</f>
        <v>43014</v>
      </c>
      <c r="J7" s="95">
        <f>IF(OR(I7+1&gt;DATE(Formulaire!$B$4,MONTH(I7)+1,1)-1,I7=0),0,I7+1)</f>
        <v>43015</v>
      </c>
      <c r="K7" s="95">
        <f>IF(OR(J7+1&gt;DATE(Formulaire!$B$4,MONTH(J7)+1,1)-1,J7=0),0,J7+1)</f>
        <v>43016</v>
      </c>
      <c r="L7" s="95">
        <f>IF(OR(K7+1&gt;DATE(Formulaire!$B$4,MONTH(K7)+1,1)-1,K7=0),0,K7+1)</f>
        <v>43017</v>
      </c>
      <c r="M7" s="95">
        <f>IF(OR(L7+1&gt;DATE(Formulaire!$B$4,MONTH(L7)+1,1)-1,L7=0),0,L7+1)</f>
        <v>43018</v>
      </c>
      <c r="N7" s="95">
        <f>IF(OR(M7+1&gt;DATE(Formulaire!$B$4,MONTH(M7)+1,1)-1,M7=0),0,M7+1)</f>
        <v>43019</v>
      </c>
      <c r="O7" s="95">
        <f>IF(OR(N7+1&gt;DATE(Formulaire!$B$4,MONTH(N7)+1,1)-1,N7=0),0,N7+1)</f>
        <v>43020</v>
      </c>
      <c r="P7" s="95">
        <f>IF(OR(O7+1&gt;DATE(Formulaire!$B$4,MONTH(O7)+1,1)-1,O7=0),0,O7+1)</f>
        <v>43021</v>
      </c>
      <c r="Q7" s="95">
        <f>IF(OR(P7+1&gt;DATE(Formulaire!$B$4,MONTH(P7)+1,1)-1,P7=0),0,P7+1)</f>
        <v>43022</v>
      </c>
      <c r="R7" s="95">
        <f>IF(OR(Q7+1&gt;DATE(Formulaire!$B$4,MONTH(Q7)+1,1)-1,Q7=0),0,Q7+1)</f>
        <v>43023</v>
      </c>
      <c r="S7" s="95">
        <f>IF(OR(R7+1&gt;DATE(Formulaire!$B$4,MONTH(R7)+1,1)-1,R7=0),0,R7+1)</f>
        <v>43024</v>
      </c>
      <c r="T7" s="95">
        <f>IF(OR(S7+1&gt;DATE(Formulaire!$B$4,MONTH(S7)+1,1)-1,S7=0),0,S7+1)</f>
        <v>43025</v>
      </c>
      <c r="U7" s="95">
        <f>IF(OR(T7+1&gt;DATE(Formulaire!$B$4,MONTH(T7)+1,1)-1,T7=0),0,T7+1)</f>
        <v>43026</v>
      </c>
      <c r="V7" s="95">
        <f>IF(OR(U7+1&gt;DATE(Formulaire!$B$4,MONTH(U7)+1,1)-1,U7=0),0,U7+1)</f>
        <v>43027</v>
      </c>
      <c r="W7" s="95">
        <f>IF(OR(V7+1&gt;DATE(Formulaire!$B$4,MONTH(V7)+1,1)-1,V7=0),0,V7+1)</f>
        <v>43028</v>
      </c>
      <c r="X7" s="95">
        <f>IF(OR(W7+1&gt;DATE(Formulaire!$B$4,MONTH(W7)+1,1)-1,W7=0),0,W7+1)</f>
        <v>43029</v>
      </c>
      <c r="Y7" s="95">
        <f>IF(OR(X7+1&gt;DATE(Formulaire!$B$4,MONTH(X7)+1,1)-1,X7=0),0,X7+1)</f>
        <v>43030</v>
      </c>
      <c r="Z7" s="95">
        <f>IF(OR(Y7+1&gt;DATE(Formulaire!$B$4,MONTH(Y7)+1,1)-1,Y7=0),0,Y7+1)</f>
        <v>43031</v>
      </c>
      <c r="AA7" s="95">
        <f>IF(OR(Z7+1&gt;DATE(Formulaire!$B$4,MONTH(Z7)+1,1)-1,Z7=0),0,Z7+1)</f>
        <v>43032</v>
      </c>
      <c r="AB7" s="95">
        <f>IF(OR(AA7+1&gt;DATE(Formulaire!$B$4,MONTH(AA7)+1,1)-1,AA7=0),0,AA7+1)</f>
        <v>43033</v>
      </c>
      <c r="AC7" s="95">
        <f>IF(OR(AB7+1&gt;DATE(Formulaire!$B$4,MONTH(AB7)+1,1)-1,AB7=0),0,AB7+1)</f>
        <v>43034</v>
      </c>
      <c r="AD7" s="95">
        <f>IF(OR(AC7+1&gt;DATE(Formulaire!$B$4,MONTH(AC7)+1,1)-1,AC7=0),0,AC7+1)</f>
        <v>43035</v>
      </c>
      <c r="AE7" s="95">
        <f>IF(OR(AD7+1&gt;DATE(Formulaire!$B$4,MONTH(AD7)+1,1)-1,AD7=0),0,AD7+1)</f>
        <v>43036</v>
      </c>
      <c r="AF7" s="95">
        <f>IF(OR(AE7+1&gt;DATE(Formulaire!$B$4,MONTH(AE7)+1,1)-1,AE7=0),0,AE7+1)</f>
        <v>43037</v>
      </c>
      <c r="AG7" s="95">
        <f>IF(OR(AF7+1&gt;DATE(Formulaire!$B$4,MONTH(AF7)+1,1)-1,AF7=0),0,AF7+1)</f>
        <v>43038</v>
      </c>
      <c r="AH7" s="95">
        <f>IF(OR(AG7+1&gt;DATE(Formulaire!$B$4,MONTH(AG7)+1,1)-1,AG7=0),0,AG7+1)</f>
        <v>43039</v>
      </c>
    </row>
    <row r="8" spans="1:42" ht="21.75" customHeight="1" thickBot="1" x14ac:dyDescent="0.25">
      <c r="A8" s="229" t="s">
        <v>84</v>
      </c>
      <c r="B8" s="230" t="s">
        <v>2</v>
      </c>
      <c r="C8" s="251" t="s">
        <v>93</v>
      </c>
      <c r="D8" s="96" t="str">
        <f>"S" &amp; IF(D7="","",INT(MOD(INT((D7-2)/7)+0.6,52+5/28))+1)</f>
        <v>S39</v>
      </c>
      <c r="E8" s="96" t="str">
        <f>IF(E7=0,"",IF(INT(MOD(INT((D7-2)/7)+0.6,52+5/28))+1=INT(MOD(INT((E7-2)/7)+0.6,52+5/28))+1,"","S" &amp; INT(MOD(INT((E7-2)/7)+0.6,52+5/28))+1))</f>
        <v>S40</v>
      </c>
      <c r="F8" s="97" t="str">
        <f t="shared" ref="F8:AH8" si="0">IF(F7=0,"",IF(INT(MOD(INT((E7-2)/7)+0.6,52+5/28))+1=INT(MOD(INT((F7-2)/7)+0.6,52+5/28))+1,"","S" &amp; INT(MOD(INT((F7-2)/7)+0.6,52+5/28))+1))</f>
        <v/>
      </c>
      <c r="G8" s="97" t="str">
        <f t="shared" si="0"/>
        <v/>
      </c>
      <c r="H8" s="97" t="str">
        <f t="shared" si="0"/>
        <v/>
      </c>
      <c r="I8" s="97" t="str">
        <f t="shared" si="0"/>
        <v/>
      </c>
      <c r="J8" s="97" t="str">
        <f t="shared" si="0"/>
        <v/>
      </c>
      <c r="K8" s="97" t="str">
        <f t="shared" si="0"/>
        <v/>
      </c>
      <c r="L8" s="96" t="str">
        <f t="shared" si="0"/>
        <v>S41</v>
      </c>
      <c r="M8" s="97" t="str">
        <f t="shared" si="0"/>
        <v/>
      </c>
      <c r="N8" s="97" t="str">
        <f t="shared" si="0"/>
        <v/>
      </c>
      <c r="O8" s="97" t="str">
        <f t="shared" si="0"/>
        <v/>
      </c>
      <c r="P8" s="97" t="str">
        <f t="shared" si="0"/>
        <v/>
      </c>
      <c r="Q8" s="97" t="str">
        <f t="shared" si="0"/>
        <v/>
      </c>
      <c r="R8" s="97" t="str">
        <f t="shared" si="0"/>
        <v/>
      </c>
      <c r="S8" s="96" t="str">
        <f t="shared" si="0"/>
        <v>S42</v>
      </c>
      <c r="T8" s="97" t="str">
        <f t="shared" si="0"/>
        <v/>
      </c>
      <c r="U8" s="97" t="str">
        <f t="shared" si="0"/>
        <v/>
      </c>
      <c r="V8" s="97" t="str">
        <f t="shared" si="0"/>
        <v/>
      </c>
      <c r="W8" s="97" t="str">
        <f t="shared" si="0"/>
        <v/>
      </c>
      <c r="X8" s="97" t="str">
        <f t="shared" si="0"/>
        <v/>
      </c>
      <c r="Y8" s="97" t="str">
        <f t="shared" si="0"/>
        <v/>
      </c>
      <c r="Z8" s="96" t="str">
        <f t="shared" si="0"/>
        <v>S43</v>
      </c>
      <c r="AA8" s="97" t="str">
        <f t="shared" si="0"/>
        <v/>
      </c>
      <c r="AB8" s="97" t="str">
        <f t="shared" si="0"/>
        <v/>
      </c>
      <c r="AC8" s="97" t="str">
        <f t="shared" si="0"/>
        <v/>
      </c>
      <c r="AD8" s="97" t="str">
        <f t="shared" si="0"/>
        <v/>
      </c>
      <c r="AE8" s="97" t="str">
        <f t="shared" si="0"/>
        <v/>
      </c>
      <c r="AF8" s="97" t="str">
        <f t="shared" si="0"/>
        <v/>
      </c>
      <c r="AG8" s="96" t="str">
        <f t="shared" si="0"/>
        <v>S44</v>
      </c>
      <c r="AH8" s="98" t="str">
        <f t="shared" si="0"/>
        <v/>
      </c>
    </row>
    <row r="9" spans="1:42" ht="21.75" customHeight="1" x14ac:dyDescent="0.2">
      <c r="A9" s="221"/>
      <c r="B9" s="189"/>
      <c r="C9" s="189"/>
      <c r="D9" s="99">
        <f>IF(YEAR(D7)=Formulaire!$B$4,DAY(D7),"")</f>
        <v>1</v>
      </c>
      <c r="E9" s="99">
        <f>IF(YEAR(E7)=Formulaire!$B$4,DAY(E7),"")</f>
        <v>2</v>
      </c>
      <c r="F9" s="99">
        <f>IF(YEAR(F7)=Formulaire!$B$4,DAY(F7),"")</f>
        <v>3</v>
      </c>
      <c r="G9" s="99">
        <f>IF(YEAR(G7)=Formulaire!$B$4,DAY(G7),"")</f>
        <v>4</v>
      </c>
      <c r="H9" s="99">
        <f>IF(YEAR(H7)=Formulaire!$B$4,DAY(H7),"")</f>
        <v>5</v>
      </c>
      <c r="I9" s="99">
        <f>IF(YEAR(I7)=Formulaire!$B$4,DAY(I7),"")</f>
        <v>6</v>
      </c>
      <c r="J9" s="99">
        <f>IF(YEAR(J7)=Formulaire!$B$4,DAY(J7),"")</f>
        <v>7</v>
      </c>
      <c r="K9" s="99">
        <f>IF(YEAR(K7)=Formulaire!$B$4,DAY(K7),"")</f>
        <v>8</v>
      </c>
      <c r="L9" s="99">
        <f>IF(YEAR(L7)=Formulaire!$B$4,DAY(L7),"")</f>
        <v>9</v>
      </c>
      <c r="M9" s="99">
        <f>IF(YEAR(M7)=Formulaire!$B$4,DAY(M7),"")</f>
        <v>10</v>
      </c>
      <c r="N9" s="99">
        <f>IF(YEAR(N7)=Formulaire!$B$4,DAY(N7),"")</f>
        <v>11</v>
      </c>
      <c r="O9" s="99">
        <f>IF(YEAR(O7)=Formulaire!$B$4,DAY(O7),"")</f>
        <v>12</v>
      </c>
      <c r="P9" s="99">
        <f>IF(YEAR(P7)=Formulaire!$B$4,DAY(P7),"")</f>
        <v>13</v>
      </c>
      <c r="Q9" s="99">
        <f>IF(YEAR(Q7)=Formulaire!$B$4,DAY(Q7),"")</f>
        <v>14</v>
      </c>
      <c r="R9" s="99">
        <f>IF(YEAR(R7)=Formulaire!$B$4,DAY(R7),"")</f>
        <v>15</v>
      </c>
      <c r="S9" s="99">
        <f>IF(YEAR(S7)=Formulaire!$B$4,DAY(S7),"")</f>
        <v>16</v>
      </c>
      <c r="T9" s="99">
        <f>IF(YEAR(T7)=Formulaire!$B$4,DAY(T7),"")</f>
        <v>17</v>
      </c>
      <c r="U9" s="99">
        <f>IF(YEAR(U7)=Formulaire!$B$4,DAY(U7),"")</f>
        <v>18</v>
      </c>
      <c r="V9" s="99">
        <f>IF(YEAR(V7)=Formulaire!$B$4,DAY(V7),"")</f>
        <v>19</v>
      </c>
      <c r="W9" s="99">
        <f>IF(YEAR(W7)=Formulaire!$B$4,DAY(W7),"")</f>
        <v>20</v>
      </c>
      <c r="X9" s="99">
        <f>IF(YEAR(X7)=Formulaire!$B$4,DAY(X7),"")</f>
        <v>21</v>
      </c>
      <c r="Y9" s="99">
        <f>IF(YEAR(Y7)=Formulaire!$B$4,DAY(Y7),"")</f>
        <v>22</v>
      </c>
      <c r="Z9" s="99">
        <f>IF(YEAR(Z7)=Formulaire!$B$4,DAY(Z7),"")</f>
        <v>23</v>
      </c>
      <c r="AA9" s="99">
        <f>IF(YEAR(AA7)=Formulaire!$B$4,DAY(AA7),"")</f>
        <v>24</v>
      </c>
      <c r="AB9" s="99">
        <f>IF(YEAR(AB7)=Formulaire!$B$4,DAY(AB7),"")</f>
        <v>25</v>
      </c>
      <c r="AC9" s="99">
        <f>IF(YEAR(AC7)=Formulaire!$B$4,DAY(AC7),"")</f>
        <v>26</v>
      </c>
      <c r="AD9" s="99">
        <f>IF(YEAR(AD7)=Formulaire!$B$4,DAY(AD7),"")</f>
        <v>27</v>
      </c>
      <c r="AE9" s="99">
        <f>IF(YEAR(AE7)=Formulaire!$B$4,DAY(AE7),"")</f>
        <v>28</v>
      </c>
      <c r="AF9" s="99">
        <f>IF(YEAR(AF7)=Formulaire!$B$4,DAY(AF7),"")</f>
        <v>29</v>
      </c>
      <c r="AG9" s="99">
        <f>IF(YEAR(AG7)=Formulaire!$B$4,DAY(AG7),"")</f>
        <v>30</v>
      </c>
      <c r="AH9" s="100">
        <f>IF(YEAR(AH7)=Formulaire!$B$4,DAY(AH7),"")</f>
        <v>31</v>
      </c>
      <c r="AP9" s="101"/>
    </row>
    <row r="10" spans="1:42" x14ac:dyDescent="0.2">
      <c r="A10" s="221"/>
      <c r="B10" s="189"/>
      <c r="C10" s="189"/>
      <c r="D10" s="102" t="str">
        <f>IF(D9="","",IF(WEEKDAY(D7,2)=1,"L",IF(WEEKDAY(D7,2)=2,"M",IF(WEEKDAY(D7,2)=3,"M",IF(WEEKDAY(D7,2)=4,"J",IF(WEEKDAY(D7,2)=5,"V",IF(WEEKDAY(D7,2)=6,"S","D")))))))</f>
        <v>D</v>
      </c>
      <c r="E10" s="102" t="str">
        <f t="shared" ref="E10:AH10" si="1">IF(E9="","",IF(WEEKDAY(E7,2)=1,"L",IF(WEEKDAY(E7,2)=2,"M",IF(WEEKDAY(E7,2)=3,"M",IF(WEEKDAY(E7,2)=4,"J",IF(WEEKDAY(E7,2)=5,"V",IF(WEEKDAY(E7,2)=6,"S","D")))))))</f>
        <v>L</v>
      </c>
      <c r="F10" s="102" t="str">
        <f t="shared" si="1"/>
        <v>M</v>
      </c>
      <c r="G10" s="102" t="str">
        <f t="shared" si="1"/>
        <v>M</v>
      </c>
      <c r="H10" s="102" t="str">
        <f t="shared" si="1"/>
        <v>J</v>
      </c>
      <c r="I10" s="102" t="str">
        <f t="shared" si="1"/>
        <v>V</v>
      </c>
      <c r="J10" s="102" t="str">
        <f t="shared" si="1"/>
        <v>S</v>
      </c>
      <c r="K10" s="102" t="str">
        <f t="shared" si="1"/>
        <v>D</v>
      </c>
      <c r="L10" s="102" t="str">
        <f t="shared" si="1"/>
        <v>L</v>
      </c>
      <c r="M10" s="102" t="str">
        <f t="shared" si="1"/>
        <v>M</v>
      </c>
      <c r="N10" s="102" t="str">
        <f t="shared" si="1"/>
        <v>M</v>
      </c>
      <c r="O10" s="102" t="str">
        <f t="shared" si="1"/>
        <v>J</v>
      </c>
      <c r="P10" s="102" t="str">
        <f t="shared" si="1"/>
        <v>V</v>
      </c>
      <c r="Q10" s="102" t="str">
        <f t="shared" si="1"/>
        <v>S</v>
      </c>
      <c r="R10" s="102" t="str">
        <f t="shared" si="1"/>
        <v>D</v>
      </c>
      <c r="S10" s="102" t="str">
        <f t="shared" si="1"/>
        <v>L</v>
      </c>
      <c r="T10" s="102" t="str">
        <f t="shared" si="1"/>
        <v>M</v>
      </c>
      <c r="U10" s="102" t="str">
        <f t="shared" si="1"/>
        <v>M</v>
      </c>
      <c r="V10" s="102" t="str">
        <f t="shared" si="1"/>
        <v>J</v>
      </c>
      <c r="W10" s="102" t="str">
        <f t="shared" si="1"/>
        <v>V</v>
      </c>
      <c r="X10" s="102" t="str">
        <f t="shared" si="1"/>
        <v>S</v>
      </c>
      <c r="Y10" s="102" t="str">
        <f t="shared" si="1"/>
        <v>D</v>
      </c>
      <c r="Z10" s="102" t="str">
        <f t="shared" si="1"/>
        <v>L</v>
      </c>
      <c r="AA10" s="102" t="str">
        <f t="shared" si="1"/>
        <v>M</v>
      </c>
      <c r="AB10" s="102" t="str">
        <f t="shared" si="1"/>
        <v>M</v>
      </c>
      <c r="AC10" s="102" t="str">
        <f t="shared" si="1"/>
        <v>J</v>
      </c>
      <c r="AD10" s="102" t="str">
        <f t="shared" si="1"/>
        <v>V</v>
      </c>
      <c r="AE10" s="102" t="str">
        <f t="shared" si="1"/>
        <v>S</v>
      </c>
      <c r="AF10" s="102" t="str">
        <f t="shared" si="1"/>
        <v>D</v>
      </c>
      <c r="AG10" s="102" t="str">
        <f t="shared" si="1"/>
        <v>L</v>
      </c>
      <c r="AH10" s="103" t="str">
        <f t="shared" si="1"/>
        <v>M</v>
      </c>
    </row>
    <row r="11" spans="1:42" x14ac:dyDescent="0.2">
      <c r="A11" s="222" t="s">
        <v>62</v>
      </c>
      <c r="B11" s="104"/>
      <c r="C11" s="104"/>
      <c r="D11" s="104" t="s">
        <v>62</v>
      </c>
      <c r="E11" s="104"/>
      <c r="F11" s="104"/>
      <c r="G11" s="104"/>
      <c r="H11" s="104"/>
      <c r="I11" s="104"/>
      <c r="J11" s="104"/>
      <c r="K11" s="104"/>
      <c r="L11" s="104"/>
      <c r="M11" s="104"/>
      <c r="N11" s="104"/>
      <c r="O11" s="104"/>
      <c r="P11" s="104"/>
      <c r="Q11" s="104"/>
      <c r="R11" s="104"/>
      <c r="S11" s="104"/>
      <c r="T11" s="104"/>
      <c r="U11" s="104"/>
      <c r="V11" s="104"/>
      <c r="W11" s="104"/>
      <c r="X11" s="104"/>
      <c r="Y11" s="104"/>
      <c r="Z11" s="104"/>
      <c r="AA11" s="104"/>
      <c r="AB11" s="104"/>
      <c r="AC11" s="104"/>
      <c r="AD11" s="104"/>
      <c r="AE11" s="104"/>
      <c r="AF11" s="104"/>
      <c r="AG11" s="104"/>
      <c r="AH11" s="105" t="s">
        <v>62</v>
      </c>
    </row>
    <row r="12" spans="1:42" ht="14.1" customHeight="1" x14ac:dyDescent="0.2">
      <c r="A12" s="240" t="s">
        <v>83</v>
      </c>
      <c r="B12" s="191" t="str">
        <f t="shared" ref="B12:B41" si="2">Equipe</f>
        <v>A</v>
      </c>
      <c r="C12" s="191" t="s">
        <v>94</v>
      </c>
      <c r="D12" s="106"/>
      <c r="E12" s="106"/>
      <c r="F12" s="106"/>
      <c r="G12" s="106"/>
      <c r="H12" s="106"/>
      <c r="I12" s="106"/>
      <c r="J12" s="106"/>
      <c r="K12" s="106"/>
      <c r="L12" s="106"/>
      <c r="M12" s="106"/>
      <c r="N12" s="106"/>
      <c r="O12" s="106"/>
      <c r="P12" s="106"/>
      <c r="Q12" s="106"/>
      <c r="R12" s="106"/>
      <c r="S12" s="106"/>
      <c r="T12" s="106"/>
      <c r="U12" s="106"/>
      <c r="V12" s="106"/>
      <c r="W12" s="106"/>
      <c r="X12" s="106"/>
      <c r="Y12" s="106"/>
      <c r="Z12" s="106"/>
      <c r="AA12" s="106"/>
      <c r="AB12" s="106"/>
      <c r="AC12" s="106"/>
      <c r="AD12" s="106"/>
      <c r="AE12" s="106"/>
      <c r="AF12" s="106"/>
      <c r="AG12" s="106"/>
      <c r="AH12" s="108"/>
    </row>
    <row r="13" spans="1:42" ht="14.1" customHeight="1" x14ac:dyDescent="0.2">
      <c r="A13" s="240" t="s">
        <v>82</v>
      </c>
      <c r="B13" s="191" t="str">
        <f t="shared" si="2"/>
        <v>A</v>
      </c>
      <c r="C13" s="191" t="s">
        <v>96</v>
      </c>
      <c r="D13" s="106"/>
      <c r="E13" s="106"/>
      <c r="F13" s="106"/>
      <c r="G13" s="106"/>
      <c r="H13" s="106"/>
      <c r="I13" s="106"/>
      <c r="J13" s="106"/>
      <c r="K13" s="106"/>
      <c r="L13" s="106"/>
      <c r="M13" s="106"/>
      <c r="N13" s="106"/>
      <c r="O13" s="106"/>
      <c r="P13" s="106"/>
      <c r="Q13" s="106"/>
      <c r="R13" s="106"/>
      <c r="S13" s="106"/>
      <c r="T13" s="106"/>
      <c r="U13" s="106"/>
      <c r="V13" s="106"/>
      <c r="W13" s="106"/>
      <c r="X13" s="106"/>
      <c r="Y13" s="106"/>
      <c r="Z13" s="106"/>
      <c r="AA13" s="106"/>
      <c r="AB13" s="106"/>
      <c r="AC13" s="106"/>
      <c r="AD13" s="106"/>
      <c r="AE13" s="106"/>
      <c r="AF13" s="106"/>
      <c r="AG13" s="106"/>
      <c r="AH13" s="108"/>
    </row>
    <row r="14" spans="1:42" ht="14.1" customHeight="1" x14ac:dyDescent="0.2">
      <c r="A14" s="240" t="s">
        <v>81</v>
      </c>
      <c r="B14" s="191" t="str">
        <f t="shared" si="2"/>
        <v>A</v>
      </c>
      <c r="C14" s="191" t="s">
        <v>97</v>
      </c>
      <c r="D14" s="106"/>
      <c r="E14" s="106"/>
      <c r="F14" s="106"/>
      <c r="G14" s="106"/>
      <c r="H14" s="106"/>
      <c r="I14" s="106"/>
      <c r="J14" s="106"/>
      <c r="K14" s="106"/>
      <c r="L14" s="106"/>
      <c r="M14" s="106"/>
      <c r="N14" s="106"/>
      <c r="O14" s="106"/>
      <c r="P14" s="106"/>
      <c r="Q14" s="106"/>
      <c r="R14" s="106"/>
      <c r="S14" s="106"/>
      <c r="T14" s="106"/>
      <c r="U14" s="106"/>
      <c r="V14" s="106"/>
      <c r="W14" s="106"/>
      <c r="X14" s="106"/>
      <c r="Y14" s="106"/>
      <c r="Z14" s="106"/>
      <c r="AA14" s="106"/>
      <c r="AB14" s="106"/>
      <c r="AC14" s="106"/>
      <c r="AD14" s="106"/>
      <c r="AE14" s="106"/>
      <c r="AF14" s="106"/>
      <c r="AG14" s="106"/>
      <c r="AH14" s="108"/>
    </row>
    <row r="15" spans="1:42" ht="14.1" customHeight="1" x14ac:dyDescent="0.2">
      <c r="A15" s="240" t="s">
        <v>80</v>
      </c>
      <c r="B15" s="191" t="str">
        <f t="shared" si="2"/>
        <v>A</v>
      </c>
      <c r="C15" s="191" t="s">
        <v>97</v>
      </c>
      <c r="D15" s="106"/>
      <c r="E15" s="106"/>
      <c r="F15" s="106"/>
      <c r="G15" s="106"/>
      <c r="H15" s="106"/>
      <c r="I15" s="106"/>
      <c r="J15" s="106"/>
      <c r="K15" s="106"/>
      <c r="L15" s="106"/>
      <c r="M15" s="106"/>
      <c r="N15" s="106"/>
      <c r="O15" s="106"/>
      <c r="P15" s="106"/>
      <c r="Q15" s="106"/>
      <c r="R15" s="106"/>
      <c r="S15" s="106"/>
      <c r="T15" s="106"/>
      <c r="U15" s="106"/>
      <c r="V15" s="106"/>
      <c r="W15" s="106"/>
      <c r="X15" s="106"/>
      <c r="Y15" s="106"/>
      <c r="Z15" s="106"/>
      <c r="AA15" s="106"/>
      <c r="AB15" s="106"/>
      <c r="AC15" s="106"/>
      <c r="AD15" s="106"/>
      <c r="AE15" s="106"/>
      <c r="AF15" s="106"/>
      <c r="AG15" s="106"/>
      <c r="AH15" s="108"/>
    </row>
    <row r="16" spans="1:42" ht="14.1" customHeight="1" x14ac:dyDescent="0.2">
      <c r="A16" s="240" t="s">
        <v>79</v>
      </c>
      <c r="B16" s="191" t="str">
        <f t="shared" si="2"/>
        <v>A</v>
      </c>
      <c r="C16" s="191" t="s">
        <v>97</v>
      </c>
      <c r="D16" s="106"/>
      <c r="E16" s="106"/>
      <c r="F16" s="106"/>
      <c r="G16" s="106"/>
      <c r="H16" s="106"/>
      <c r="I16" s="106"/>
      <c r="J16" s="106"/>
      <c r="K16" s="106"/>
      <c r="L16" s="106"/>
      <c r="M16" s="106"/>
      <c r="N16" s="106"/>
      <c r="O16" s="106"/>
      <c r="P16" s="106"/>
      <c r="Q16" s="106"/>
      <c r="R16" s="106"/>
      <c r="S16" s="106"/>
      <c r="T16" s="106"/>
      <c r="U16" s="106"/>
      <c r="V16" s="106"/>
      <c r="W16" s="106"/>
      <c r="X16" s="106"/>
      <c r="Y16" s="106"/>
      <c r="Z16" s="106"/>
      <c r="AA16" s="106"/>
      <c r="AB16" s="106"/>
      <c r="AC16" s="106"/>
      <c r="AD16" s="106"/>
      <c r="AE16" s="106"/>
      <c r="AF16" s="106"/>
      <c r="AG16" s="106"/>
      <c r="AH16" s="108"/>
    </row>
    <row r="17" spans="1:34" ht="14.1" customHeight="1" x14ac:dyDescent="0.2">
      <c r="A17" s="240" t="s">
        <v>78</v>
      </c>
      <c r="B17" s="191" t="str">
        <f t="shared" si="2"/>
        <v>A</v>
      </c>
      <c r="C17" s="191" t="s">
        <v>97</v>
      </c>
      <c r="D17" s="106"/>
      <c r="E17" s="106"/>
      <c r="F17" s="106"/>
      <c r="G17" s="106"/>
      <c r="H17" s="106"/>
      <c r="I17" s="106"/>
      <c r="J17" s="106"/>
      <c r="K17" s="106"/>
      <c r="L17" s="106"/>
      <c r="M17" s="106"/>
      <c r="N17" s="106"/>
      <c r="O17" s="106"/>
      <c r="P17" s="106"/>
      <c r="Q17" s="106"/>
      <c r="R17" s="106"/>
      <c r="S17" s="106"/>
      <c r="T17" s="106"/>
      <c r="U17" s="106"/>
      <c r="V17" s="106"/>
      <c r="W17" s="106"/>
      <c r="X17" s="106"/>
      <c r="Y17" s="106"/>
      <c r="Z17" s="106"/>
      <c r="AA17" s="106"/>
      <c r="AB17" s="106"/>
      <c r="AC17" s="106"/>
      <c r="AD17" s="106"/>
      <c r="AE17" s="106"/>
      <c r="AF17" s="106"/>
      <c r="AG17" s="106"/>
      <c r="AH17" s="108"/>
    </row>
    <row r="18" spans="1:34" ht="14.1" customHeight="1" x14ac:dyDescent="0.2">
      <c r="A18" s="240" t="s">
        <v>77</v>
      </c>
      <c r="B18" s="191" t="str">
        <f t="shared" si="2"/>
        <v>A</v>
      </c>
      <c r="C18" s="191" t="s">
        <v>97</v>
      </c>
      <c r="D18" s="106"/>
      <c r="E18" s="106"/>
      <c r="F18" s="106"/>
      <c r="G18" s="106"/>
      <c r="H18" s="106"/>
      <c r="I18" s="106"/>
      <c r="J18" s="106"/>
      <c r="K18" s="106"/>
      <c r="L18" s="106"/>
      <c r="M18" s="106"/>
      <c r="N18" s="106"/>
      <c r="O18" s="106"/>
      <c r="P18" s="106"/>
      <c r="Q18" s="106"/>
      <c r="R18" s="106"/>
      <c r="S18" s="106"/>
      <c r="T18" s="106"/>
      <c r="U18" s="106"/>
      <c r="V18" s="106"/>
      <c r="W18" s="106"/>
      <c r="X18" s="106"/>
      <c r="Y18" s="106"/>
      <c r="Z18" s="106"/>
      <c r="AA18" s="106"/>
      <c r="AB18" s="106"/>
      <c r="AC18" s="106"/>
      <c r="AD18" s="106"/>
      <c r="AE18" s="106"/>
      <c r="AF18" s="106"/>
      <c r="AG18" s="106"/>
      <c r="AH18" s="108"/>
    </row>
    <row r="19" spans="1:34" ht="14.1" customHeight="1" x14ac:dyDescent="0.2">
      <c r="A19" s="240" t="s">
        <v>76</v>
      </c>
      <c r="B19" s="191" t="str">
        <f t="shared" si="2"/>
        <v>A</v>
      </c>
      <c r="C19" s="191" t="s">
        <v>94</v>
      </c>
      <c r="D19" s="106"/>
      <c r="E19" s="106"/>
      <c r="F19" s="106"/>
      <c r="G19" s="106"/>
      <c r="H19" s="106"/>
      <c r="I19" s="106"/>
      <c r="J19" s="106"/>
      <c r="K19" s="106"/>
      <c r="L19" s="106"/>
      <c r="M19" s="106"/>
      <c r="N19" s="106"/>
      <c r="O19" s="106"/>
      <c r="P19" s="106"/>
      <c r="Q19" s="106"/>
      <c r="R19" s="106"/>
      <c r="S19" s="106"/>
      <c r="T19" s="106"/>
      <c r="U19" s="106"/>
      <c r="V19" s="106"/>
      <c r="W19" s="106"/>
      <c r="X19" s="106"/>
      <c r="Y19" s="106"/>
      <c r="Z19" s="106"/>
      <c r="AA19" s="106"/>
      <c r="AB19" s="106"/>
      <c r="AC19" s="106"/>
      <c r="AD19" s="106"/>
      <c r="AE19" s="106"/>
      <c r="AF19" s="106"/>
      <c r="AG19" s="106"/>
      <c r="AH19" s="108"/>
    </row>
    <row r="20" spans="1:34" ht="14.1" customHeight="1" x14ac:dyDescent="0.2">
      <c r="A20" s="240" t="s">
        <v>75</v>
      </c>
      <c r="B20" s="191" t="str">
        <f t="shared" si="2"/>
        <v>A</v>
      </c>
      <c r="C20" s="191" t="s">
        <v>94</v>
      </c>
      <c r="D20" s="106"/>
      <c r="E20" s="106"/>
      <c r="F20" s="106"/>
      <c r="G20" s="106"/>
      <c r="H20" s="106"/>
      <c r="I20" s="106"/>
      <c r="J20" s="106"/>
      <c r="K20" s="106"/>
      <c r="L20" s="106"/>
      <c r="M20" s="106"/>
      <c r="N20" s="106"/>
      <c r="O20" s="106"/>
      <c r="P20" s="106"/>
      <c r="Q20" s="106"/>
      <c r="R20" s="106"/>
      <c r="S20" s="106"/>
      <c r="T20" s="106"/>
      <c r="U20" s="106"/>
      <c r="V20" s="106"/>
      <c r="W20" s="106"/>
      <c r="X20" s="106"/>
      <c r="Y20" s="106"/>
      <c r="Z20" s="106"/>
      <c r="AA20" s="106"/>
      <c r="AB20" s="106"/>
      <c r="AC20" s="106"/>
      <c r="AD20" s="106"/>
      <c r="AE20" s="106"/>
      <c r="AF20" s="106"/>
      <c r="AG20" s="106"/>
      <c r="AH20" s="108"/>
    </row>
    <row r="21" spans="1:34" ht="14.1" customHeight="1" x14ac:dyDescent="0.2">
      <c r="A21" s="240" t="s">
        <v>74</v>
      </c>
      <c r="B21" s="191" t="str">
        <f t="shared" si="2"/>
        <v>A</v>
      </c>
      <c r="C21" s="191" t="s">
        <v>96</v>
      </c>
      <c r="D21" s="106"/>
      <c r="E21" s="106"/>
      <c r="F21" s="106"/>
      <c r="G21" s="106"/>
      <c r="H21" s="106"/>
      <c r="I21" s="106"/>
      <c r="J21" s="106"/>
      <c r="K21" s="106"/>
      <c r="L21" s="106"/>
      <c r="M21" s="106"/>
      <c r="N21" s="106"/>
      <c r="O21" s="106"/>
      <c r="P21" s="106"/>
      <c r="Q21" s="106"/>
      <c r="R21" s="106"/>
      <c r="S21" s="106"/>
      <c r="T21" s="106"/>
      <c r="U21" s="106"/>
      <c r="V21" s="106"/>
      <c r="W21" s="106"/>
      <c r="X21" s="106"/>
      <c r="Y21" s="106"/>
      <c r="Z21" s="106"/>
      <c r="AA21" s="106"/>
      <c r="AB21" s="106"/>
      <c r="AC21" s="106"/>
      <c r="AD21" s="106"/>
      <c r="AE21" s="106"/>
      <c r="AF21" s="106"/>
      <c r="AG21" s="106"/>
      <c r="AH21" s="108"/>
    </row>
    <row r="22" spans="1:34" ht="14.1" customHeight="1" x14ac:dyDescent="0.2">
      <c r="A22" s="240" t="s">
        <v>73</v>
      </c>
      <c r="B22" s="191" t="str">
        <f t="shared" si="2"/>
        <v>A</v>
      </c>
      <c r="C22" s="191" t="s">
        <v>94</v>
      </c>
      <c r="D22" s="106"/>
      <c r="E22" s="106"/>
      <c r="F22" s="106"/>
      <c r="G22" s="106"/>
      <c r="H22" s="106"/>
      <c r="I22" s="106"/>
      <c r="J22" s="106"/>
      <c r="K22" s="106"/>
      <c r="L22" s="106"/>
      <c r="M22" s="106"/>
      <c r="N22" s="106"/>
      <c r="O22" s="106"/>
      <c r="P22" s="106"/>
      <c r="Q22" s="106"/>
      <c r="R22" s="106"/>
      <c r="S22" s="106"/>
      <c r="T22" s="106"/>
      <c r="U22" s="106"/>
      <c r="V22" s="106"/>
      <c r="W22" s="106"/>
      <c r="X22" s="106"/>
      <c r="Y22" s="106"/>
      <c r="Z22" s="106"/>
      <c r="AA22" s="106"/>
      <c r="AB22" s="106"/>
      <c r="AC22" s="106"/>
      <c r="AD22" s="106"/>
      <c r="AE22" s="106"/>
      <c r="AF22" s="106"/>
      <c r="AG22" s="106"/>
      <c r="AH22" s="108"/>
    </row>
    <row r="23" spans="1:34" ht="14.1" customHeight="1" x14ac:dyDescent="0.2">
      <c r="A23" s="240" t="s">
        <v>72</v>
      </c>
      <c r="B23" s="191" t="str">
        <f t="shared" si="2"/>
        <v>A</v>
      </c>
      <c r="C23" s="191" t="s">
        <v>96</v>
      </c>
      <c r="D23" s="106"/>
      <c r="E23" s="106"/>
      <c r="F23" s="106"/>
      <c r="G23" s="106"/>
      <c r="H23" s="106"/>
      <c r="I23" s="106"/>
      <c r="J23" s="106"/>
      <c r="K23" s="106"/>
      <c r="L23" s="106"/>
      <c r="M23" s="106"/>
      <c r="N23" s="106"/>
      <c r="O23" s="106"/>
      <c r="P23" s="106"/>
      <c r="Q23" s="106"/>
      <c r="R23" s="106"/>
      <c r="S23" s="106"/>
      <c r="T23" s="106"/>
      <c r="U23" s="106"/>
      <c r="V23" s="106"/>
      <c r="W23" s="106"/>
      <c r="X23" s="106"/>
      <c r="Y23" s="106"/>
      <c r="Z23" s="106"/>
      <c r="AA23" s="106"/>
      <c r="AB23" s="106"/>
      <c r="AC23" s="106"/>
      <c r="AD23" s="106"/>
      <c r="AE23" s="106"/>
      <c r="AF23" s="106"/>
      <c r="AG23" s="106"/>
      <c r="AH23" s="108"/>
    </row>
    <row r="24" spans="1:34" ht="14.1" customHeight="1" x14ac:dyDescent="0.2">
      <c r="A24" s="240" t="s">
        <v>71</v>
      </c>
      <c r="B24" s="191" t="str">
        <f t="shared" si="2"/>
        <v>A</v>
      </c>
      <c r="C24" s="191" t="s">
        <v>94</v>
      </c>
      <c r="D24" s="106"/>
      <c r="E24" s="106"/>
      <c r="F24" s="106"/>
      <c r="G24" s="106"/>
      <c r="H24" s="106"/>
      <c r="I24" s="106"/>
      <c r="J24" s="106"/>
      <c r="K24" s="106"/>
      <c r="L24" s="106"/>
      <c r="M24" s="106"/>
      <c r="N24" s="106"/>
      <c r="O24" s="106"/>
      <c r="P24" s="106"/>
      <c r="Q24" s="106"/>
      <c r="R24" s="106"/>
      <c r="S24" s="106"/>
      <c r="T24" s="106"/>
      <c r="U24" s="106"/>
      <c r="V24" s="106"/>
      <c r="W24" s="106"/>
      <c r="X24" s="106"/>
      <c r="Y24" s="106"/>
      <c r="Z24" s="106"/>
      <c r="AA24" s="106"/>
      <c r="AB24" s="106"/>
      <c r="AC24" s="106"/>
      <c r="AD24" s="106"/>
      <c r="AE24" s="106"/>
      <c r="AF24" s="106"/>
      <c r="AG24" s="106"/>
      <c r="AH24" s="108"/>
    </row>
    <row r="25" spans="1:34" ht="14.1" customHeight="1" x14ac:dyDescent="0.2">
      <c r="A25" s="240" t="s">
        <v>70</v>
      </c>
      <c r="B25" s="191" t="str">
        <f t="shared" si="2"/>
        <v>A</v>
      </c>
      <c r="C25" s="191" t="s">
        <v>96</v>
      </c>
      <c r="D25" s="106"/>
      <c r="E25" s="106"/>
      <c r="F25" s="106"/>
      <c r="G25" s="106"/>
      <c r="H25" s="106"/>
      <c r="I25" s="106"/>
      <c r="J25" s="106"/>
      <c r="K25" s="106"/>
      <c r="L25" s="106"/>
      <c r="M25" s="106"/>
      <c r="N25" s="106"/>
      <c r="O25" s="106"/>
      <c r="P25" s="106"/>
      <c r="Q25" s="106"/>
      <c r="R25" s="106"/>
      <c r="S25" s="106"/>
      <c r="T25" s="106"/>
      <c r="U25" s="106"/>
      <c r="V25" s="106"/>
      <c r="W25" s="106"/>
      <c r="X25" s="106"/>
      <c r="Y25" s="106"/>
      <c r="Z25" s="106"/>
      <c r="AA25" s="106"/>
      <c r="AB25" s="106"/>
      <c r="AC25" s="106"/>
      <c r="AD25" s="106"/>
      <c r="AE25" s="106"/>
      <c r="AF25" s="106"/>
      <c r="AG25" s="106"/>
      <c r="AH25" s="108"/>
    </row>
    <row r="26" spans="1:34" ht="14.1" customHeight="1" x14ac:dyDescent="0.2">
      <c r="A26" s="240" t="s">
        <v>69</v>
      </c>
      <c r="B26" s="191" t="str">
        <f t="shared" si="2"/>
        <v>A</v>
      </c>
      <c r="C26" s="191" t="s">
        <v>96</v>
      </c>
      <c r="D26" s="106"/>
      <c r="E26" s="106"/>
      <c r="F26" s="106"/>
      <c r="G26" s="106"/>
      <c r="H26" s="106"/>
      <c r="I26" s="106"/>
      <c r="J26" s="106"/>
      <c r="K26" s="106"/>
      <c r="L26" s="106"/>
      <c r="M26" s="106"/>
      <c r="N26" s="106"/>
      <c r="O26" s="106"/>
      <c r="P26" s="106"/>
      <c r="Q26" s="106"/>
      <c r="R26" s="106"/>
      <c r="S26" s="106"/>
      <c r="T26" s="106"/>
      <c r="U26" s="106"/>
      <c r="V26" s="106"/>
      <c r="W26" s="106"/>
      <c r="X26" s="106"/>
      <c r="Y26" s="106"/>
      <c r="Z26" s="106"/>
      <c r="AA26" s="106"/>
      <c r="AB26" s="106"/>
      <c r="AC26" s="106"/>
      <c r="AD26" s="106"/>
      <c r="AE26" s="106"/>
      <c r="AF26" s="106"/>
      <c r="AG26" s="106"/>
      <c r="AH26" s="108"/>
    </row>
    <row r="27" spans="1:34" ht="14.1" customHeight="1" x14ac:dyDescent="0.2">
      <c r="A27" s="240" t="s">
        <v>68</v>
      </c>
      <c r="B27" s="191" t="str">
        <f t="shared" si="2"/>
        <v>A</v>
      </c>
      <c r="C27" s="191"/>
      <c r="D27" s="106"/>
      <c r="E27" s="106"/>
      <c r="F27" s="106"/>
      <c r="G27" s="106"/>
      <c r="H27" s="106"/>
      <c r="I27" s="106"/>
      <c r="J27" s="106"/>
      <c r="K27" s="106"/>
      <c r="L27" s="106"/>
      <c r="M27" s="106"/>
      <c r="N27" s="106"/>
      <c r="O27" s="106"/>
      <c r="P27" s="106"/>
      <c r="Q27" s="106"/>
      <c r="R27" s="106"/>
      <c r="S27" s="106"/>
      <c r="T27" s="106"/>
      <c r="U27" s="106"/>
      <c r="V27" s="106"/>
      <c r="W27" s="106"/>
      <c r="X27" s="106"/>
      <c r="Y27" s="106"/>
      <c r="Z27" s="106"/>
      <c r="AA27" s="106"/>
      <c r="AB27" s="106"/>
      <c r="AC27" s="106"/>
      <c r="AD27" s="106"/>
      <c r="AE27" s="106"/>
      <c r="AF27" s="106"/>
      <c r="AG27" s="106"/>
      <c r="AH27" s="108"/>
    </row>
    <row r="28" spans="1:34" ht="14.1" customHeight="1" x14ac:dyDescent="0.2">
      <c r="A28" s="240" t="s">
        <v>67</v>
      </c>
      <c r="B28" s="191" t="str">
        <f t="shared" si="2"/>
        <v>A</v>
      </c>
      <c r="C28" s="191"/>
      <c r="D28" s="106"/>
      <c r="E28" s="106"/>
      <c r="F28" s="106"/>
      <c r="G28" s="106"/>
      <c r="H28" s="106"/>
      <c r="I28" s="106"/>
      <c r="J28" s="106"/>
      <c r="K28" s="106"/>
      <c r="L28" s="106"/>
      <c r="M28" s="106"/>
      <c r="N28" s="106"/>
      <c r="O28" s="106"/>
      <c r="P28" s="106"/>
      <c r="Q28" s="106"/>
      <c r="R28" s="106"/>
      <c r="S28" s="106"/>
      <c r="T28" s="106"/>
      <c r="U28" s="106"/>
      <c r="V28" s="106"/>
      <c r="W28" s="106"/>
      <c r="X28" s="106"/>
      <c r="Y28" s="106"/>
      <c r="Z28" s="106"/>
      <c r="AA28" s="106"/>
      <c r="AB28" s="106"/>
      <c r="AC28" s="106"/>
      <c r="AD28" s="106"/>
      <c r="AE28" s="106"/>
      <c r="AF28" s="106"/>
      <c r="AG28" s="106"/>
      <c r="AH28" s="108"/>
    </row>
    <row r="29" spans="1:34" ht="14.1" customHeight="1" x14ac:dyDescent="0.2">
      <c r="A29" s="240" t="s">
        <v>66</v>
      </c>
      <c r="B29" s="191" t="str">
        <f t="shared" si="2"/>
        <v>A</v>
      </c>
      <c r="C29" s="191"/>
      <c r="D29" s="106"/>
      <c r="E29" s="106"/>
      <c r="F29" s="106"/>
      <c r="G29" s="106"/>
      <c r="H29" s="106"/>
      <c r="I29" s="106"/>
      <c r="J29" s="106"/>
      <c r="K29" s="106"/>
      <c r="L29" s="106"/>
      <c r="M29" s="106"/>
      <c r="N29" s="106"/>
      <c r="O29" s="106"/>
      <c r="P29" s="106"/>
      <c r="Q29" s="106"/>
      <c r="R29" s="106"/>
      <c r="S29" s="106"/>
      <c r="T29" s="106"/>
      <c r="U29" s="106"/>
      <c r="V29" s="106"/>
      <c r="W29" s="106"/>
      <c r="X29" s="106"/>
      <c r="Y29" s="106"/>
      <c r="Z29" s="106"/>
      <c r="AA29" s="106"/>
      <c r="AB29" s="106"/>
      <c r="AC29" s="106"/>
      <c r="AD29" s="106"/>
      <c r="AE29" s="106"/>
      <c r="AF29" s="106"/>
      <c r="AG29" s="106"/>
      <c r="AH29" s="108"/>
    </row>
    <row r="30" spans="1:34" ht="14.1" customHeight="1" x14ac:dyDescent="0.2">
      <c r="A30" s="240" t="s">
        <v>65</v>
      </c>
      <c r="B30" s="191" t="str">
        <f t="shared" si="2"/>
        <v>A</v>
      </c>
      <c r="C30" s="191"/>
      <c r="D30" s="106"/>
      <c r="E30" s="106"/>
      <c r="F30" s="106"/>
      <c r="G30" s="106"/>
      <c r="H30" s="106"/>
      <c r="I30" s="106"/>
      <c r="J30" s="106"/>
      <c r="K30" s="106"/>
      <c r="L30" s="106"/>
      <c r="M30" s="106"/>
      <c r="N30" s="106"/>
      <c r="O30" s="106"/>
      <c r="P30" s="106"/>
      <c r="Q30" s="106"/>
      <c r="R30" s="106"/>
      <c r="S30" s="106"/>
      <c r="T30" s="106"/>
      <c r="U30" s="106"/>
      <c r="V30" s="106"/>
      <c r="W30" s="106"/>
      <c r="X30" s="106"/>
      <c r="Y30" s="106"/>
      <c r="Z30" s="106"/>
      <c r="AA30" s="106"/>
      <c r="AB30" s="106"/>
      <c r="AC30" s="106"/>
      <c r="AD30" s="106"/>
      <c r="AE30" s="106"/>
      <c r="AF30" s="106"/>
      <c r="AG30" s="106"/>
      <c r="AH30" s="108"/>
    </row>
    <row r="31" spans="1:34" ht="14.1" customHeight="1" x14ac:dyDescent="0.2">
      <c r="A31" s="240" t="s">
        <v>64</v>
      </c>
      <c r="B31" s="191" t="str">
        <f t="shared" si="2"/>
        <v>A</v>
      </c>
      <c r="C31" s="191"/>
      <c r="D31" s="106"/>
      <c r="E31" s="106"/>
      <c r="F31" s="106"/>
      <c r="G31" s="106"/>
      <c r="H31" s="106"/>
      <c r="I31" s="106"/>
      <c r="J31" s="106"/>
      <c r="K31" s="106"/>
      <c r="L31" s="106"/>
      <c r="M31" s="106"/>
      <c r="N31" s="106"/>
      <c r="O31" s="106"/>
      <c r="P31" s="106"/>
      <c r="Q31" s="106"/>
      <c r="R31" s="106"/>
      <c r="S31" s="106"/>
      <c r="T31" s="106"/>
      <c r="U31" s="106"/>
      <c r="V31" s="106"/>
      <c r="W31" s="106"/>
      <c r="X31" s="106"/>
      <c r="Y31" s="106"/>
      <c r="Z31" s="106"/>
      <c r="AA31" s="106"/>
      <c r="AB31" s="106"/>
      <c r="AC31" s="106"/>
      <c r="AD31" s="106"/>
      <c r="AE31" s="106"/>
      <c r="AF31" s="106"/>
      <c r="AG31" s="106"/>
      <c r="AH31" s="108"/>
    </row>
    <row r="32" spans="1:34" ht="14.1" customHeight="1" x14ac:dyDescent="0.2">
      <c r="A32" s="240" t="s">
        <v>63</v>
      </c>
      <c r="B32" s="191" t="str">
        <f t="shared" si="2"/>
        <v>A</v>
      </c>
      <c r="C32" s="191"/>
      <c r="D32" s="106"/>
      <c r="E32" s="106"/>
      <c r="F32" s="106"/>
      <c r="G32" s="106"/>
      <c r="H32" s="106"/>
      <c r="I32" s="106"/>
      <c r="J32" s="106"/>
      <c r="K32" s="106"/>
      <c r="L32" s="106"/>
      <c r="M32" s="106"/>
      <c r="N32" s="106"/>
      <c r="O32" s="106"/>
      <c r="P32" s="106"/>
      <c r="Q32" s="106"/>
      <c r="R32" s="106"/>
      <c r="S32" s="106"/>
      <c r="T32" s="106"/>
      <c r="U32" s="106"/>
      <c r="V32" s="106"/>
      <c r="W32" s="106"/>
      <c r="X32" s="106"/>
      <c r="Y32" s="106"/>
      <c r="Z32" s="106"/>
      <c r="AA32" s="106"/>
      <c r="AB32" s="106"/>
      <c r="AC32" s="106"/>
      <c r="AD32" s="106"/>
      <c r="AE32" s="106"/>
      <c r="AF32" s="106"/>
      <c r="AG32" s="106"/>
      <c r="AH32" s="108"/>
    </row>
    <row r="33" spans="1:35" ht="14.1" customHeight="1" x14ac:dyDescent="0.2">
      <c r="A33" s="240"/>
      <c r="B33" s="191" t="str">
        <f t="shared" si="2"/>
        <v>A</v>
      </c>
      <c r="C33" s="191"/>
      <c r="D33" s="106"/>
      <c r="E33" s="106"/>
      <c r="F33" s="106"/>
      <c r="G33" s="106"/>
      <c r="H33" s="106"/>
      <c r="I33" s="106"/>
      <c r="J33" s="106"/>
      <c r="K33" s="106"/>
      <c r="L33" s="106"/>
      <c r="M33" s="106"/>
      <c r="N33" s="106"/>
      <c r="O33" s="106"/>
      <c r="P33" s="106"/>
      <c r="Q33" s="106"/>
      <c r="R33" s="106"/>
      <c r="S33" s="106"/>
      <c r="T33" s="106"/>
      <c r="U33" s="106"/>
      <c r="V33" s="106"/>
      <c r="W33" s="106"/>
      <c r="X33" s="106"/>
      <c r="Y33" s="106"/>
      <c r="Z33" s="106"/>
      <c r="AA33" s="106"/>
      <c r="AB33" s="106"/>
      <c r="AC33" s="106"/>
      <c r="AD33" s="106"/>
      <c r="AE33" s="106"/>
      <c r="AF33" s="106"/>
      <c r="AG33" s="106"/>
      <c r="AH33" s="108"/>
    </row>
    <row r="34" spans="1:35" ht="14.1" customHeight="1" x14ac:dyDescent="0.2">
      <c r="A34" s="240"/>
      <c r="B34" s="191" t="str">
        <f t="shared" si="2"/>
        <v>A</v>
      </c>
      <c r="C34" s="191"/>
      <c r="D34" s="106"/>
      <c r="E34" s="106"/>
      <c r="F34" s="106"/>
      <c r="G34" s="106"/>
      <c r="H34" s="106"/>
      <c r="I34" s="106"/>
      <c r="J34" s="106"/>
      <c r="K34" s="106"/>
      <c r="L34" s="106"/>
      <c r="M34" s="106"/>
      <c r="N34" s="106"/>
      <c r="O34" s="106"/>
      <c r="P34" s="106"/>
      <c r="Q34" s="106"/>
      <c r="R34" s="106"/>
      <c r="S34" s="106"/>
      <c r="T34" s="106"/>
      <c r="U34" s="106"/>
      <c r="V34" s="106"/>
      <c r="W34" s="106"/>
      <c r="X34" s="106"/>
      <c r="Y34" s="106"/>
      <c r="Z34" s="106"/>
      <c r="AA34" s="106"/>
      <c r="AB34" s="106"/>
      <c r="AC34" s="106"/>
      <c r="AD34" s="106"/>
      <c r="AE34" s="106"/>
      <c r="AF34" s="106"/>
      <c r="AG34" s="106"/>
      <c r="AH34" s="108"/>
    </row>
    <row r="35" spans="1:35" ht="14.1" customHeight="1" x14ac:dyDescent="0.2">
      <c r="A35" s="240"/>
      <c r="B35" s="191" t="str">
        <f t="shared" si="2"/>
        <v>A</v>
      </c>
      <c r="C35" s="191"/>
      <c r="D35" s="106"/>
      <c r="E35" s="106"/>
      <c r="F35" s="106"/>
      <c r="G35" s="106"/>
      <c r="H35" s="106"/>
      <c r="I35" s="106"/>
      <c r="J35" s="106"/>
      <c r="K35" s="106"/>
      <c r="L35" s="106"/>
      <c r="M35" s="106"/>
      <c r="N35" s="106"/>
      <c r="O35" s="106"/>
      <c r="P35" s="106"/>
      <c r="Q35" s="106"/>
      <c r="R35" s="106"/>
      <c r="S35" s="106"/>
      <c r="T35" s="106"/>
      <c r="U35" s="106"/>
      <c r="V35" s="106"/>
      <c r="W35" s="106"/>
      <c r="X35" s="106"/>
      <c r="Y35" s="106"/>
      <c r="Z35" s="106"/>
      <c r="AA35" s="106"/>
      <c r="AB35" s="106"/>
      <c r="AC35" s="106"/>
      <c r="AD35" s="106"/>
      <c r="AE35" s="106"/>
      <c r="AF35" s="106"/>
      <c r="AG35" s="106"/>
      <c r="AH35" s="108"/>
    </row>
    <row r="36" spans="1:35" ht="14.1" customHeight="1" x14ac:dyDescent="0.2">
      <c r="A36" s="240"/>
      <c r="B36" s="191" t="str">
        <f t="shared" si="2"/>
        <v>A</v>
      </c>
      <c r="C36" s="191"/>
      <c r="D36" s="106"/>
      <c r="E36" s="106"/>
      <c r="F36" s="106"/>
      <c r="G36" s="106"/>
      <c r="H36" s="106"/>
      <c r="I36" s="106"/>
      <c r="J36" s="106"/>
      <c r="K36" s="106"/>
      <c r="L36" s="106"/>
      <c r="M36" s="106"/>
      <c r="N36" s="106"/>
      <c r="O36" s="106"/>
      <c r="P36" s="106"/>
      <c r="Q36" s="106"/>
      <c r="R36" s="106"/>
      <c r="S36" s="106"/>
      <c r="T36" s="106"/>
      <c r="U36" s="106"/>
      <c r="V36" s="106"/>
      <c r="W36" s="106"/>
      <c r="X36" s="106"/>
      <c r="Y36" s="106"/>
      <c r="Z36" s="106"/>
      <c r="AA36" s="106"/>
      <c r="AB36" s="106"/>
      <c r="AC36" s="106"/>
      <c r="AD36" s="106"/>
      <c r="AE36" s="106"/>
      <c r="AF36" s="106"/>
      <c r="AG36" s="106"/>
      <c r="AH36" s="108"/>
    </row>
    <row r="37" spans="1:35" ht="14.1" customHeight="1" x14ac:dyDescent="0.2">
      <c r="A37" s="240"/>
      <c r="B37" s="191" t="str">
        <f t="shared" si="2"/>
        <v>A</v>
      </c>
      <c r="C37" s="191"/>
      <c r="D37" s="106"/>
      <c r="E37" s="106"/>
      <c r="F37" s="106"/>
      <c r="G37" s="106"/>
      <c r="H37" s="106"/>
      <c r="I37" s="106"/>
      <c r="J37" s="106"/>
      <c r="K37" s="106"/>
      <c r="L37" s="106"/>
      <c r="M37" s="106"/>
      <c r="N37" s="106"/>
      <c r="O37" s="106"/>
      <c r="P37" s="106"/>
      <c r="Q37" s="106"/>
      <c r="R37" s="106"/>
      <c r="S37" s="106"/>
      <c r="T37" s="106"/>
      <c r="U37" s="106"/>
      <c r="V37" s="106"/>
      <c r="W37" s="106"/>
      <c r="X37" s="106"/>
      <c r="Y37" s="106"/>
      <c r="Z37" s="106"/>
      <c r="AA37" s="106"/>
      <c r="AB37" s="106"/>
      <c r="AC37" s="106"/>
      <c r="AD37" s="106"/>
      <c r="AE37" s="106"/>
      <c r="AF37" s="106"/>
      <c r="AG37" s="106"/>
      <c r="AH37" s="108"/>
    </row>
    <row r="38" spans="1:35" ht="14.1" customHeight="1" x14ac:dyDescent="0.2">
      <c r="A38" s="240"/>
      <c r="B38" s="191" t="str">
        <f t="shared" si="2"/>
        <v>A</v>
      </c>
      <c r="C38" s="191"/>
      <c r="D38" s="106"/>
      <c r="E38" s="106"/>
      <c r="F38" s="106"/>
      <c r="G38" s="106"/>
      <c r="H38" s="106"/>
      <c r="I38" s="106"/>
      <c r="J38" s="106"/>
      <c r="K38" s="106"/>
      <c r="L38" s="106"/>
      <c r="M38" s="106"/>
      <c r="N38" s="106"/>
      <c r="O38" s="106"/>
      <c r="P38" s="106"/>
      <c r="Q38" s="106"/>
      <c r="R38" s="106"/>
      <c r="S38" s="106"/>
      <c r="T38" s="106"/>
      <c r="U38" s="106"/>
      <c r="V38" s="106"/>
      <c r="W38" s="106"/>
      <c r="X38" s="106"/>
      <c r="Y38" s="106"/>
      <c r="Z38" s="106"/>
      <c r="AA38" s="106"/>
      <c r="AB38" s="106"/>
      <c r="AC38" s="106"/>
      <c r="AD38" s="106"/>
      <c r="AE38" s="106"/>
      <c r="AF38" s="106"/>
      <c r="AG38" s="106"/>
      <c r="AH38" s="108"/>
    </row>
    <row r="39" spans="1:35" ht="14.1" customHeight="1" x14ac:dyDescent="0.2">
      <c r="A39" s="240"/>
      <c r="B39" s="191" t="str">
        <f t="shared" si="2"/>
        <v>A</v>
      </c>
      <c r="C39" s="191"/>
      <c r="D39" s="106"/>
      <c r="E39" s="106"/>
      <c r="F39" s="106"/>
      <c r="G39" s="106"/>
      <c r="H39" s="106"/>
      <c r="I39" s="106"/>
      <c r="J39" s="106"/>
      <c r="K39" s="106"/>
      <c r="L39" s="106"/>
      <c r="M39" s="106"/>
      <c r="N39" s="106"/>
      <c r="O39" s="106"/>
      <c r="P39" s="106"/>
      <c r="Q39" s="106"/>
      <c r="R39" s="106"/>
      <c r="S39" s="106"/>
      <c r="T39" s="106"/>
      <c r="U39" s="106"/>
      <c r="V39" s="106"/>
      <c r="W39" s="106"/>
      <c r="X39" s="106"/>
      <c r="Y39" s="106"/>
      <c r="Z39" s="106"/>
      <c r="AA39" s="106"/>
      <c r="AB39" s="106"/>
      <c r="AC39" s="106"/>
      <c r="AD39" s="106"/>
      <c r="AE39" s="106"/>
      <c r="AF39" s="106"/>
      <c r="AG39" s="106"/>
      <c r="AH39" s="108"/>
    </row>
    <row r="40" spans="1:35" ht="14.1" customHeight="1" x14ac:dyDescent="0.2">
      <c r="A40" s="240"/>
      <c r="B40" s="191" t="str">
        <f t="shared" si="2"/>
        <v>A</v>
      </c>
      <c r="C40" s="191"/>
      <c r="D40" s="106"/>
      <c r="E40" s="106"/>
      <c r="F40" s="106"/>
      <c r="G40" s="106"/>
      <c r="H40" s="106"/>
      <c r="I40" s="106"/>
      <c r="J40" s="106"/>
      <c r="K40" s="106"/>
      <c r="L40" s="106"/>
      <c r="M40" s="106"/>
      <c r="N40" s="106"/>
      <c r="O40" s="106"/>
      <c r="P40" s="106"/>
      <c r="Q40" s="106"/>
      <c r="R40" s="106"/>
      <c r="S40" s="106"/>
      <c r="T40" s="106"/>
      <c r="U40" s="106"/>
      <c r="V40" s="106"/>
      <c r="W40" s="106"/>
      <c r="X40" s="106"/>
      <c r="Y40" s="106"/>
      <c r="Z40" s="106"/>
      <c r="AA40" s="106"/>
      <c r="AB40" s="106"/>
      <c r="AC40" s="106"/>
      <c r="AD40" s="106"/>
      <c r="AE40" s="106"/>
      <c r="AF40" s="106"/>
      <c r="AG40" s="106"/>
      <c r="AH40" s="108"/>
    </row>
    <row r="41" spans="1:35" ht="14.1" customHeight="1" x14ac:dyDescent="0.2">
      <c r="A41" s="240"/>
      <c r="B41" s="191" t="str">
        <f t="shared" si="2"/>
        <v>A</v>
      </c>
      <c r="C41" s="191"/>
      <c r="D41" s="106"/>
      <c r="E41" s="106"/>
      <c r="F41" s="106"/>
      <c r="G41" s="106"/>
      <c r="H41" s="106"/>
      <c r="I41" s="106"/>
      <c r="J41" s="106"/>
      <c r="K41" s="106"/>
      <c r="L41" s="106"/>
      <c r="M41" s="106"/>
      <c r="N41" s="106"/>
      <c r="O41" s="106"/>
      <c r="P41" s="106"/>
      <c r="Q41" s="106"/>
      <c r="R41" s="106"/>
      <c r="S41" s="106"/>
      <c r="T41" s="106"/>
      <c r="U41" s="106"/>
      <c r="V41" s="106"/>
      <c r="W41" s="106"/>
      <c r="X41" s="106"/>
      <c r="Y41" s="106"/>
      <c r="Z41" s="106"/>
      <c r="AA41" s="106"/>
      <c r="AB41" s="106"/>
      <c r="AC41" s="106"/>
      <c r="AD41" s="106"/>
      <c r="AE41" s="106"/>
      <c r="AF41" s="106"/>
      <c r="AG41" s="106"/>
      <c r="AH41" s="108"/>
    </row>
    <row r="42" spans="1:35" ht="14.1" customHeight="1" x14ac:dyDescent="0.2">
      <c r="A42" s="241" t="s">
        <v>62</v>
      </c>
      <c r="B42" s="193"/>
      <c r="C42" s="193"/>
      <c r="D42" s="194"/>
      <c r="E42" s="194"/>
      <c r="F42" s="194"/>
      <c r="G42" s="194"/>
      <c r="H42" s="194"/>
      <c r="I42" s="194"/>
      <c r="J42" s="194"/>
      <c r="K42" s="194"/>
      <c r="L42" s="194"/>
      <c r="M42" s="194"/>
      <c r="N42" s="194"/>
      <c r="O42" s="194"/>
      <c r="P42" s="194"/>
      <c r="Q42" s="194"/>
      <c r="R42" s="194"/>
      <c r="S42" s="194"/>
      <c r="T42" s="194"/>
      <c r="U42" s="194"/>
      <c r="V42" s="194"/>
      <c r="W42" s="194"/>
      <c r="X42" s="194"/>
      <c r="Y42" s="194"/>
      <c r="Z42" s="194"/>
      <c r="AA42" s="194"/>
      <c r="AB42" s="194"/>
      <c r="AC42" s="194"/>
      <c r="AD42" s="194"/>
      <c r="AE42" s="194"/>
      <c r="AF42" s="194"/>
      <c r="AG42" s="194"/>
      <c r="AH42" s="242"/>
    </row>
    <row r="43" spans="1:35" ht="12.75" customHeight="1" x14ac:dyDescent="0.2">
      <c r="A43" s="241"/>
      <c r="B43" s="192"/>
      <c r="C43" s="192"/>
      <c r="D43" s="192"/>
      <c r="E43" s="192"/>
      <c r="F43" s="192"/>
      <c r="G43" s="192"/>
      <c r="H43" s="192"/>
      <c r="I43" s="192"/>
      <c r="J43" s="192"/>
      <c r="K43" s="192"/>
      <c r="L43" s="192"/>
      <c r="M43" s="192"/>
      <c r="N43" s="192"/>
      <c r="O43" s="192"/>
      <c r="P43" s="192"/>
      <c r="Q43" s="192"/>
      <c r="R43" s="192"/>
      <c r="S43" s="192"/>
      <c r="T43" s="192"/>
      <c r="U43" s="192"/>
      <c r="V43" s="192"/>
      <c r="W43" s="192"/>
      <c r="X43" s="192"/>
      <c r="Y43" s="192"/>
      <c r="Z43" s="192"/>
      <c r="AA43" s="192"/>
      <c r="AB43" s="192"/>
      <c r="AC43" s="192"/>
      <c r="AD43" s="192"/>
      <c r="AE43" s="192"/>
      <c r="AF43" s="192"/>
      <c r="AG43" s="192"/>
      <c r="AH43" s="243"/>
    </row>
    <row r="44" spans="1:35" ht="13.5" customHeight="1" x14ac:dyDescent="0.2">
      <c r="A44" s="244" t="s">
        <v>61</v>
      </c>
      <c r="B44" s="195"/>
      <c r="C44" s="196"/>
      <c r="D44" s="197"/>
      <c r="E44" s="197"/>
      <c r="F44" s="197"/>
      <c r="G44" s="197"/>
      <c r="H44" s="198"/>
      <c r="I44" s="198"/>
      <c r="J44" s="198"/>
      <c r="K44" s="198"/>
      <c r="L44" s="198"/>
      <c r="M44" s="198"/>
      <c r="N44" s="198"/>
      <c r="O44" s="198"/>
      <c r="P44" s="198"/>
      <c r="Q44" s="199"/>
      <c r="R44" s="197"/>
      <c r="S44" s="197"/>
      <c r="T44" s="197"/>
      <c r="U44" s="197"/>
      <c r="V44" s="197"/>
      <c r="W44" s="197"/>
      <c r="X44" s="197"/>
      <c r="Y44" s="197"/>
      <c r="Z44" s="199"/>
      <c r="AA44" s="197"/>
      <c r="AB44" s="197"/>
      <c r="AC44" s="197"/>
      <c r="AD44" s="197"/>
      <c r="AE44" s="197"/>
      <c r="AF44" s="197"/>
      <c r="AG44" s="197"/>
      <c r="AH44" s="245"/>
    </row>
    <row r="45" spans="1:35" s="93" customFormat="1" ht="12.75" customHeight="1" x14ac:dyDescent="0.2">
      <c r="A45" s="246"/>
      <c r="B45" s="197"/>
      <c r="C45" s="197"/>
      <c r="D45" s="201" t="s">
        <v>60</v>
      </c>
      <c r="E45" s="197"/>
      <c r="F45" s="197"/>
      <c r="G45" s="197"/>
      <c r="H45" s="199"/>
      <c r="I45" s="201"/>
      <c r="J45" s="201" t="s">
        <v>59</v>
      </c>
      <c r="K45" s="197"/>
      <c r="L45" s="197"/>
      <c r="M45" s="199"/>
      <c r="N45" s="199"/>
      <c r="O45" s="199" t="s">
        <v>58</v>
      </c>
      <c r="P45" s="199"/>
      <c r="Q45" s="199"/>
      <c r="R45" s="201"/>
      <c r="S45" s="200"/>
      <c r="T45" s="197"/>
      <c r="U45" s="197"/>
      <c r="V45" s="197"/>
      <c r="W45" s="199"/>
      <c r="X45" s="199"/>
      <c r="Y45" s="197"/>
      <c r="Z45" s="197"/>
      <c r="AA45" s="197"/>
      <c r="AB45" s="197"/>
      <c r="AC45" s="197"/>
      <c r="AD45" s="197"/>
      <c r="AE45" s="197"/>
      <c r="AF45" s="197"/>
      <c r="AG45" s="197"/>
      <c r="AH45" s="245"/>
      <c r="AI45" s="109"/>
    </row>
    <row r="46" spans="1:35" ht="11.25" customHeight="1" x14ac:dyDescent="0.2">
      <c r="A46" s="246"/>
      <c r="B46" s="197"/>
      <c r="C46" s="197"/>
      <c r="D46" s="197"/>
      <c r="E46" s="197"/>
      <c r="F46" s="197"/>
      <c r="G46" s="197"/>
      <c r="H46" s="200"/>
      <c r="I46" s="197"/>
      <c r="J46" s="197"/>
      <c r="K46" s="197"/>
      <c r="L46" s="197"/>
      <c r="M46" s="197"/>
      <c r="N46" s="197"/>
      <c r="O46" s="197"/>
      <c r="P46" s="197"/>
      <c r="Q46" s="200"/>
      <c r="R46" s="197"/>
      <c r="S46" s="197"/>
      <c r="T46" s="197"/>
      <c r="U46" s="197"/>
      <c r="V46" s="197"/>
      <c r="W46" s="197"/>
      <c r="X46" s="197"/>
      <c r="Y46" s="197"/>
      <c r="Z46" s="200"/>
      <c r="AA46" s="197"/>
      <c r="AB46" s="197"/>
      <c r="AC46" s="197"/>
      <c r="AD46" s="197"/>
      <c r="AE46" s="197"/>
      <c r="AF46" s="197"/>
      <c r="AG46" s="197"/>
      <c r="AH46" s="245"/>
      <c r="AI46" s="110"/>
    </row>
    <row r="47" spans="1:35" ht="24" customHeight="1" x14ac:dyDescent="0.2">
      <c r="A47" s="247" t="s">
        <v>57</v>
      </c>
      <c r="B47" s="202"/>
      <c r="C47" s="202"/>
      <c r="D47" s="202"/>
      <c r="E47" s="202"/>
      <c r="F47" s="202"/>
      <c r="G47" s="202"/>
      <c r="H47" s="202"/>
      <c r="I47" s="202"/>
      <c r="J47" s="202"/>
      <c r="K47" s="202"/>
      <c r="L47" s="202"/>
      <c r="M47" s="202"/>
      <c r="N47" s="202"/>
      <c r="O47" s="202"/>
      <c r="P47" s="202"/>
      <c r="Q47" s="202"/>
      <c r="R47" s="202"/>
      <c r="S47" s="202"/>
      <c r="T47" s="202"/>
      <c r="U47" s="202"/>
      <c r="V47" s="202"/>
      <c r="W47" s="202"/>
      <c r="X47" s="202"/>
      <c r="Y47" s="202"/>
      <c r="Z47" s="202"/>
      <c r="AA47" s="202"/>
      <c r="AB47" s="202"/>
      <c r="AC47" s="202"/>
      <c r="AD47" s="202"/>
      <c r="AE47" s="202"/>
      <c r="AF47" s="202"/>
      <c r="AG47" s="202"/>
      <c r="AH47" s="248"/>
      <c r="AI47" s="110"/>
    </row>
    <row r="48" spans="1:35" ht="3.75" customHeight="1" x14ac:dyDescent="0.2">
      <c r="A48" s="241"/>
      <c r="B48" s="192"/>
      <c r="C48" s="192"/>
      <c r="D48" s="192"/>
      <c r="E48" s="192"/>
      <c r="F48" s="192"/>
      <c r="G48" s="192"/>
      <c r="H48" s="192"/>
      <c r="I48" s="192"/>
      <c r="J48" s="192"/>
      <c r="K48" s="192"/>
      <c r="L48" s="192"/>
      <c r="M48" s="192"/>
      <c r="N48" s="192"/>
      <c r="O48" s="192"/>
      <c r="P48" s="192"/>
      <c r="Q48" s="192"/>
      <c r="R48" s="192"/>
      <c r="S48" s="192"/>
      <c r="T48" s="192"/>
      <c r="U48" s="192"/>
      <c r="V48" s="192"/>
      <c r="W48" s="192"/>
      <c r="X48" s="192"/>
      <c r="Y48" s="192"/>
      <c r="Z48" s="192"/>
      <c r="AA48" s="192"/>
      <c r="AB48" s="192"/>
      <c r="AC48" s="192"/>
      <c r="AD48" s="192"/>
      <c r="AE48" s="192"/>
      <c r="AF48" s="192"/>
      <c r="AG48" s="192"/>
      <c r="AH48" s="243"/>
    </row>
    <row r="49" spans="1:34" s="111" customFormat="1" ht="9.75" customHeight="1" x14ac:dyDescent="0.25">
      <c r="A49" s="249" t="s">
        <v>56</v>
      </c>
      <c r="B49" s="203" t="s">
        <v>55</v>
      </c>
      <c r="C49" s="203"/>
      <c r="D49" s="204" t="s">
        <v>54</v>
      </c>
      <c r="E49" s="204"/>
      <c r="F49" s="204"/>
      <c r="G49" s="204"/>
      <c r="H49" s="204"/>
      <c r="I49" s="204"/>
      <c r="J49" s="204"/>
      <c r="K49" s="204"/>
      <c r="L49" s="204"/>
      <c r="M49" s="204"/>
      <c r="N49" s="204"/>
      <c r="O49" s="204"/>
      <c r="P49" s="204"/>
      <c r="Q49" s="204"/>
      <c r="R49" s="204"/>
      <c r="S49" s="204"/>
      <c r="T49" s="204"/>
      <c r="U49" s="204"/>
      <c r="V49" s="204"/>
      <c r="W49" s="204"/>
      <c r="X49" s="204"/>
      <c r="Y49" s="204"/>
      <c r="Z49" s="204"/>
      <c r="AA49" s="205"/>
      <c r="AB49" s="205"/>
      <c r="AC49" s="200"/>
      <c r="AD49" s="197"/>
      <c r="AE49" s="197"/>
      <c r="AF49" s="197"/>
      <c r="AG49" s="197"/>
      <c r="AH49" s="250"/>
    </row>
    <row r="50" spans="1:34" ht="6.75" customHeight="1" x14ac:dyDescent="0.2">
      <c r="A50" s="241"/>
      <c r="B50" s="192"/>
      <c r="C50" s="192"/>
      <c r="D50" s="192"/>
      <c r="E50" s="192"/>
      <c r="F50" s="192"/>
      <c r="G50" s="192"/>
      <c r="H50" s="192"/>
      <c r="I50" s="192"/>
      <c r="J50" s="192"/>
      <c r="K50" s="192"/>
      <c r="L50" s="192"/>
      <c r="M50" s="192"/>
      <c r="N50" s="192"/>
      <c r="O50" s="192"/>
      <c r="P50" s="192"/>
      <c r="Q50" s="192"/>
      <c r="R50" s="192"/>
      <c r="S50" s="192"/>
      <c r="T50" s="192"/>
      <c r="U50" s="192"/>
      <c r="V50" s="192"/>
      <c r="W50" s="192"/>
      <c r="X50" s="192"/>
      <c r="Y50" s="192"/>
      <c r="Z50" s="192"/>
      <c r="AA50" s="192"/>
      <c r="AB50" s="192"/>
      <c r="AC50" s="192"/>
      <c r="AD50" s="192"/>
      <c r="AE50" s="192"/>
      <c r="AF50" s="192"/>
      <c r="AG50" s="192"/>
      <c r="AH50" s="243"/>
    </row>
    <row r="51" spans="1:34" x14ac:dyDescent="0.2">
      <c r="A51" s="241"/>
      <c r="B51" s="192"/>
      <c r="C51" s="192"/>
      <c r="D51" s="192"/>
      <c r="E51" s="192"/>
      <c r="F51" s="192"/>
      <c r="G51" s="192"/>
      <c r="H51" s="192"/>
      <c r="I51" s="192"/>
      <c r="J51" s="192"/>
      <c r="K51" s="192"/>
      <c r="L51" s="192"/>
      <c r="M51" s="192"/>
      <c r="N51" s="192"/>
      <c r="O51" s="192"/>
      <c r="P51" s="192"/>
      <c r="Q51" s="192"/>
      <c r="R51" s="192"/>
      <c r="S51" s="192"/>
      <c r="T51" s="192"/>
      <c r="U51" s="192"/>
      <c r="V51" s="192"/>
      <c r="W51" s="192"/>
      <c r="X51" s="192"/>
      <c r="Y51" s="192"/>
      <c r="Z51" s="192"/>
      <c r="AA51" s="192"/>
      <c r="AB51" s="192"/>
      <c r="AC51" s="192"/>
      <c r="AD51" s="192"/>
      <c r="AE51" s="192"/>
      <c r="AF51" s="192"/>
      <c r="AG51" s="192"/>
      <c r="AH51" s="243"/>
    </row>
    <row r="52" spans="1:34" x14ac:dyDescent="0.2">
      <c r="A52" s="241"/>
      <c r="B52" s="192"/>
      <c r="C52" s="192"/>
      <c r="D52" s="192"/>
      <c r="E52" s="192"/>
      <c r="F52" s="192"/>
      <c r="G52" s="192"/>
      <c r="H52" s="192"/>
      <c r="I52" s="192"/>
      <c r="J52" s="192"/>
      <c r="K52" s="192"/>
      <c r="L52" s="192"/>
      <c r="M52" s="192"/>
      <c r="N52" s="192"/>
      <c r="O52" s="192"/>
      <c r="P52" s="192"/>
      <c r="Q52" s="192"/>
      <c r="R52" s="192"/>
      <c r="S52" s="192"/>
      <c r="T52" s="192"/>
      <c r="U52" s="192"/>
      <c r="V52" s="192"/>
      <c r="W52" s="192"/>
      <c r="X52" s="192"/>
      <c r="Y52" s="192"/>
      <c r="Z52" s="192"/>
      <c r="AA52" s="192"/>
      <c r="AB52" s="192"/>
      <c r="AC52" s="192"/>
      <c r="AD52" s="192"/>
      <c r="AE52" s="192"/>
      <c r="AF52" s="192"/>
      <c r="AG52" s="192"/>
      <c r="AH52" s="243"/>
    </row>
    <row r="53" spans="1:34" x14ac:dyDescent="0.2">
      <c r="A53" s="241"/>
      <c r="B53" s="192"/>
      <c r="C53" s="192"/>
      <c r="D53" s="192"/>
      <c r="E53" s="192"/>
      <c r="F53" s="192"/>
      <c r="G53" s="192"/>
      <c r="H53" s="192"/>
      <c r="I53" s="192"/>
      <c r="J53" s="192"/>
      <c r="K53" s="192"/>
      <c r="L53" s="192"/>
      <c r="M53" s="192"/>
      <c r="N53" s="192"/>
      <c r="O53" s="192"/>
      <c r="P53" s="192"/>
      <c r="Q53" s="192"/>
      <c r="R53" s="192"/>
      <c r="S53" s="192"/>
      <c r="T53" s="192"/>
      <c r="U53" s="192"/>
      <c r="V53" s="192"/>
      <c r="W53" s="192"/>
      <c r="X53" s="192"/>
      <c r="Y53" s="192"/>
      <c r="Z53" s="192"/>
      <c r="AA53" s="192"/>
      <c r="AB53" s="192"/>
      <c r="AC53" s="192"/>
      <c r="AD53" s="192"/>
      <c r="AE53" s="192"/>
      <c r="AF53" s="192"/>
      <c r="AG53" s="192"/>
      <c r="AH53" s="243"/>
    </row>
    <row r="54" spans="1:34" x14ac:dyDescent="0.2">
      <c r="A54" s="241"/>
      <c r="B54" s="192"/>
      <c r="C54" s="192"/>
      <c r="D54" s="192"/>
      <c r="E54" s="192"/>
      <c r="F54" s="192"/>
      <c r="G54" s="192"/>
      <c r="H54" s="192"/>
      <c r="I54" s="192"/>
      <c r="J54" s="192"/>
      <c r="K54" s="192"/>
      <c r="L54" s="192"/>
      <c r="M54" s="192"/>
      <c r="N54" s="192"/>
      <c r="O54" s="192"/>
      <c r="P54" s="192"/>
      <c r="Q54" s="192"/>
      <c r="R54" s="192"/>
      <c r="S54" s="192"/>
      <c r="T54" s="192"/>
      <c r="U54" s="192"/>
      <c r="V54" s="192"/>
      <c r="W54" s="192"/>
      <c r="X54" s="192"/>
      <c r="Y54" s="192"/>
      <c r="Z54" s="192"/>
      <c r="AA54" s="192"/>
      <c r="AB54" s="192"/>
      <c r="AC54" s="192"/>
      <c r="AD54" s="192"/>
      <c r="AE54" s="192"/>
      <c r="AF54" s="192"/>
      <c r="AG54" s="192"/>
      <c r="AH54" s="243"/>
    </row>
    <row r="55" spans="1:34" x14ac:dyDescent="0.2">
      <c r="A55" s="241"/>
      <c r="B55" s="192"/>
      <c r="C55" s="192"/>
      <c r="D55" s="192"/>
      <c r="E55" s="192"/>
      <c r="F55" s="192"/>
      <c r="G55" s="192"/>
      <c r="H55" s="192"/>
      <c r="I55" s="192"/>
      <c r="J55" s="192"/>
      <c r="K55" s="192"/>
      <c r="L55" s="192"/>
      <c r="M55" s="192"/>
      <c r="N55" s="192"/>
      <c r="O55" s="192"/>
      <c r="P55" s="192"/>
      <c r="Q55" s="192"/>
      <c r="R55" s="192"/>
      <c r="S55" s="192"/>
      <c r="T55" s="192"/>
      <c r="U55" s="192"/>
      <c r="V55" s="192"/>
      <c r="W55" s="192"/>
      <c r="X55" s="192"/>
      <c r="Y55" s="192"/>
      <c r="Z55" s="192"/>
      <c r="AA55" s="192"/>
      <c r="AB55" s="192"/>
      <c r="AC55" s="192"/>
      <c r="AD55" s="192"/>
      <c r="AE55" s="192"/>
      <c r="AF55" s="192"/>
      <c r="AG55" s="192"/>
      <c r="AH55" s="243"/>
    </row>
    <row r="56" spans="1:34" x14ac:dyDescent="0.2">
      <c r="A56" s="241"/>
      <c r="B56" s="192"/>
      <c r="C56" s="192"/>
      <c r="D56" s="192"/>
      <c r="E56" s="192"/>
      <c r="F56" s="192"/>
      <c r="G56" s="192"/>
      <c r="H56" s="192"/>
      <c r="I56" s="192"/>
      <c r="J56" s="192"/>
      <c r="K56" s="192"/>
      <c r="L56" s="192"/>
      <c r="M56" s="192"/>
      <c r="N56" s="192"/>
      <c r="O56" s="192"/>
      <c r="P56" s="192"/>
      <c r="Q56" s="192"/>
      <c r="R56" s="192"/>
      <c r="S56" s="192"/>
      <c r="T56" s="192"/>
      <c r="U56" s="192"/>
      <c r="V56" s="192"/>
      <c r="W56" s="192"/>
      <c r="X56" s="192"/>
      <c r="Y56" s="192"/>
      <c r="Z56" s="192"/>
      <c r="AA56" s="192"/>
      <c r="AB56" s="192"/>
      <c r="AC56" s="192"/>
      <c r="AD56" s="192"/>
      <c r="AE56" s="192"/>
      <c r="AF56" s="192"/>
      <c r="AG56" s="192"/>
      <c r="AH56" s="243"/>
    </row>
    <row r="57" spans="1:34" ht="13.5" thickBot="1" x14ac:dyDescent="0.25">
      <c r="A57" s="232"/>
      <c r="B57" s="233"/>
      <c r="C57" s="233"/>
      <c r="D57" s="233"/>
      <c r="E57" s="233"/>
      <c r="F57" s="233"/>
      <c r="G57" s="233"/>
      <c r="H57" s="233"/>
      <c r="I57" s="233"/>
      <c r="J57" s="233"/>
      <c r="K57" s="233"/>
      <c r="L57" s="233"/>
      <c r="M57" s="233"/>
      <c r="N57" s="233"/>
      <c r="O57" s="233"/>
      <c r="P57" s="233"/>
      <c r="Q57" s="233"/>
      <c r="R57" s="233"/>
      <c r="S57" s="233"/>
      <c r="T57" s="233"/>
      <c r="U57" s="233"/>
      <c r="V57" s="233"/>
      <c r="W57" s="233"/>
      <c r="X57" s="233"/>
      <c r="Y57" s="233"/>
      <c r="Z57" s="233"/>
      <c r="AA57" s="233"/>
      <c r="AB57" s="233"/>
      <c r="AC57" s="233"/>
      <c r="AD57" s="233"/>
      <c r="AE57" s="233"/>
      <c r="AF57" s="233"/>
      <c r="AG57" s="233"/>
      <c r="AH57" s="239"/>
    </row>
  </sheetData>
  <sheetProtection formatCells="0" sort="0"/>
  <sortState ref="A12:AH41">
    <sortCondition ref="A12"/>
  </sortState>
  <mergeCells count="8">
    <mergeCell ref="D49:Z49"/>
    <mergeCell ref="X5:AC5"/>
    <mergeCell ref="A8:A10"/>
    <mergeCell ref="B8:B10"/>
    <mergeCell ref="A44:B44"/>
    <mergeCell ref="H44:P44"/>
    <mergeCell ref="A47:AH47"/>
    <mergeCell ref="C8:C10"/>
  </mergeCells>
  <printOptions horizontalCentered="1" verticalCentered="1"/>
  <pageMargins left="0.31496062992125984" right="0.27559055118110237" top="0.23622047244094491" bottom="0.19685039370078741" header="0" footer="0"/>
  <pageSetup paperSize="9" scale="80" orientation="landscape" horizontalDpi="4294967292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15361" r:id="rId4" name="Bouton">
          <controlPr defaultSize="0" print="0" autoLine="0" r:id="rId5">
            <anchor moveWithCells="1">
              <from>
                <xdr:col>21</xdr:col>
                <xdr:colOff>180975</xdr:colOff>
                <xdr:row>0</xdr:row>
                <xdr:rowOff>180975</xdr:rowOff>
              </from>
              <to>
                <xdr:col>32</xdr:col>
                <xdr:colOff>152400</xdr:colOff>
                <xdr:row>0</xdr:row>
                <xdr:rowOff>523875</xdr:rowOff>
              </to>
            </anchor>
          </controlPr>
        </control>
      </mc:Choice>
      <mc:Fallback>
        <control shapeId="15361" r:id="rId4" name="Bouton"/>
      </mc:Fallback>
    </mc:AlternateContent>
  </controls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3">
    <pageSetUpPr fitToPage="1"/>
  </sheetPr>
  <dimension ref="A1:AP57"/>
  <sheetViews>
    <sheetView zoomScaleNormal="100" workbookViewId="0">
      <pane xSplit="2" ySplit="10" topLeftCell="C11" activePane="bottomRight" state="frozen"/>
      <selection activeCell="A2" sqref="A2"/>
      <selection pane="topRight" activeCell="C2" sqref="C2"/>
      <selection pane="bottomLeft" activeCell="A11" sqref="A11"/>
      <selection pane="bottomRight" activeCell="N12" sqref="A12:AH56"/>
    </sheetView>
  </sheetViews>
  <sheetFormatPr baseColWidth="10" defaultRowHeight="12.75" x14ac:dyDescent="0.2"/>
  <cols>
    <col min="1" max="1" width="22.85546875" style="90" customWidth="1"/>
    <col min="2" max="2" width="7.28515625" style="90" customWidth="1"/>
    <col min="3" max="3" width="9.28515625" style="90" customWidth="1"/>
    <col min="4" max="34" width="4.28515625" style="90" customWidth="1"/>
    <col min="35" max="35" width="1.7109375" style="90" customWidth="1"/>
    <col min="36" max="38" width="3.140625" style="90" customWidth="1"/>
    <col min="39" max="39" width="3.5703125" style="90" customWidth="1"/>
    <col min="40" max="40" width="3.140625" style="90" customWidth="1"/>
    <col min="41" max="41" width="11.42578125" style="90"/>
    <col min="42" max="42" width="7.140625" style="90" customWidth="1"/>
    <col min="43" max="257" width="11.42578125" style="90"/>
    <col min="258" max="258" width="22.85546875" style="90" customWidth="1"/>
    <col min="259" max="259" width="7.28515625" style="90" customWidth="1"/>
    <col min="260" max="290" width="4.28515625" style="90" customWidth="1"/>
    <col min="291" max="291" width="1.7109375" style="90" customWidth="1"/>
    <col min="292" max="294" width="3.140625" style="90" customWidth="1"/>
    <col min="295" max="295" width="3.5703125" style="90" customWidth="1"/>
    <col min="296" max="296" width="3.140625" style="90" customWidth="1"/>
    <col min="297" max="297" width="11.42578125" style="90"/>
    <col min="298" max="298" width="7.140625" style="90" customWidth="1"/>
    <col min="299" max="513" width="11.42578125" style="90"/>
    <col min="514" max="514" width="22.85546875" style="90" customWidth="1"/>
    <col min="515" max="515" width="7.28515625" style="90" customWidth="1"/>
    <col min="516" max="546" width="4.28515625" style="90" customWidth="1"/>
    <col min="547" max="547" width="1.7109375" style="90" customWidth="1"/>
    <col min="548" max="550" width="3.140625" style="90" customWidth="1"/>
    <col min="551" max="551" width="3.5703125" style="90" customWidth="1"/>
    <col min="552" max="552" width="3.140625" style="90" customWidth="1"/>
    <col min="553" max="553" width="11.42578125" style="90"/>
    <col min="554" max="554" width="7.140625" style="90" customWidth="1"/>
    <col min="555" max="769" width="11.42578125" style="90"/>
    <col min="770" max="770" width="22.85546875" style="90" customWidth="1"/>
    <col min="771" max="771" width="7.28515625" style="90" customWidth="1"/>
    <col min="772" max="802" width="4.28515625" style="90" customWidth="1"/>
    <col min="803" max="803" width="1.7109375" style="90" customWidth="1"/>
    <col min="804" max="806" width="3.140625" style="90" customWidth="1"/>
    <col min="807" max="807" width="3.5703125" style="90" customWidth="1"/>
    <col min="808" max="808" width="3.140625" style="90" customWidth="1"/>
    <col min="809" max="809" width="11.42578125" style="90"/>
    <col min="810" max="810" width="7.140625" style="90" customWidth="1"/>
    <col min="811" max="1025" width="11.42578125" style="90"/>
    <col min="1026" max="1026" width="22.85546875" style="90" customWidth="1"/>
    <col min="1027" max="1027" width="7.28515625" style="90" customWidth="1"/>
    <col min="1028" max="1058" width="4.28515625" style="90" customWidth="1"/>
    <col min="1059" max="1059" width="1.7109375" style="90" customWidth="1"/>
    <col min="1060" max="1062" width="3.140625" style="90" customWidth="1"/>
    <col min="1063" max="1063" width="3.5703125" style="90" customWidth="1"/>
    <col min="1064" max="1064" width="3.140625" style="90" customWidth="1"/>
    <col min="1065" max="1065" width="11.42578125" style="90"/>
    <col min="1066" max="1066" width="7.140625" style="90" customWidth="1"/>
    <col min="1067" max="1281" width="11.42578125" style="90"/>
    <col min="1282" max="1282" width="22.85546875" style="90" customWidth="1"/>
    <col min="1283" max="1283" width="7.28515625" style="90" customWidth="1"/>
    <col min="1284" max="1314" width="4.28515625" style="90" customWidth="1"/>
    <col min="1315" max="1315" width="1.7109375" style="90" customWidth="1"/>
    <col min="1316" max="1318" width="3.140625" style="90" customWidth="1"/>
    <col min="1319" max="1319" width="3.5703125" style="90" customWidth="1"/>
    <col min="1320" max="1320" width="3.140625" style="90" customWidth="1"/>
    <col min="1321" max="1321" width="11.42578125" style="90"/>
    <col min="1322" max="1322" width="7.140625" style="90" customWidth="1"/>
    <col min="1323" max="1537" width="11.42578125" style="90"/>
    <col min="1538" max="1538" width="22.85546875" style="90" customWidth="1"/>
    <col min="1539" max="1539" width="7.28515625" style="90" customWidth="1"/>
    <col min="1540" max="1570" width="4.28515625" style="90" customWidth="1"/>
    <col min="1571" max="1571" width="1.7109375" style="90" customWidth="1"/>
    <col min="1572" max="1574" width="3.140625" style="90" customWidth="1"/>
    <col min="1575" max="1575" width="3.5703125" style="90" customWidth="1"/>
    <col min="1576" max="1576" width="3.140625" style="90" customWidth="1"/>
    <col min="1577" max="1577" width="11.42578125" style="90"/>
    <col min="1578" max="1578" width="7.140625" style="90" customWidth="1"/>
    <col min="1579" max="1793" width="11.42578125" style="90"/>
    <col min="1794" max="1794" width="22.85546875" style="90" customWidth="1"/>
    <col min="1795" max="1795" width="7.28515625" style="90" customWidth="1"/>
    <col min="1796" max="1826" width="4.28515625" style="90" customWidth="1"/>
    <col min="1827" max="1827" width="1.7109375" style="90" customWidth="1"/>
    <col min="1828" max="1830" width="3.140625" style="90" customWidth="1"/>
    <col min="1831" max="1831" width="3.5703125" style="90" customWidth="1"/>
    <col min="1832" max="1832" width="3.140625" style="90" customWidth="1"/>
    <col min="1833" max="1833" width="11.42578125" style="90"/>
    <col min="1834" max="1834" width="7.140625" style="90" customWidth="1"/>
    <col min="1835" max="2049" width="11.42578125" style="90"/>
    <col min="2050" max="2050" width="22.85546875" style="90" customWidth="1"/>
    <col min="2051" max="2051" width="7.28515625" style="90" customWidth="1"/>
    <col min="2052" max="2082" width="4.28515625" style="90" customWidth="1"/>
    <col min="2083" max="2083" width="1.7109375" style="90" customWidth="1"/>
    <col min="2084" max="2086" width="3.140625" style="90" customWidth="1"/>
    <col min="2087" max="2087" width="3.5703125" style="90" customWidth="1"/>
    <col min="2088" max="2088" width="3.140625" style="90" customWidth="1"/>
    <col min="2089" max="2089" width="11.42578125" style="90"/>
    <col min="2090" max="2090" width="7.140625" style="90" customWidth="1"/>
    <col min="2091" max="2305" width="11.42578125" style="90"/>
    <col min="2306" max="2306" width="22.85546875" style="90" customWidth="1"/>
    <col min="2307" max="2307" width="7.28515625" style="90" customWidth="1"/>
    <col min="2308" max="2338" width="4.28515625" style="90" customWidth="1"/>
    <col min="2339" max="2339" width="1.7109375" style="90" customWidth="1"/>
    <col min="2340" max="2342" width="3.140625" style="90" customWidth="1"/>
    <col min="2343" max="2343" width="3.5703125" style="90" customWidth="1"/>
    <col min="2344" max="2344" width="3.140625" style="90" customWidth="1"/>
    <col min="2345" max="2345" width="11.42578125" style="90"/>
    <col min="2346" max="2346" width="7.140625" style="90" customWidth="1"/>
    <col min="2347" max="2561" width="11.42578125" style="90"/>
    <col min="2562" max="2562" width="22.85546875" style="90" customWidth="1"/>
    <col min="2563" max="2563" width="7.28515625" style="90" customWidth="1"/>
    <col min="2564" max="2594" width="4.28515625" style="90" customWidth="1"/>
    <col min="2595" max="2595" width="1.7109375" style="90" customWidth="1"/>
    <col min="2596" max="2598" width="3.140625" style="90" customWidth="1"/>
    <col min="2599" max="2599" width="3.5703125" style="90" customWidth="1"/>
    <col min="2600" max="2600" width="3.140625" style="90" customWidth="1"/>
    <col min="2601" max="2601" width="11.42578125" style="90"/>
    <col min="2602" max="2602" width="7.140625" style="90" customWidth="1"/>
    <col min="2603" max="2817" width="11.42578125" style="90"/>
    <col min="2818" max="2818" width="22.85546875" style="90" customWidth="1"/>
    <col min="2819" max="2819" width="7.28515625" style="90" customWidth="1"/>
    <col min="2820" max="2850" width="4.28515625" style="90" customWidth="1"/>
    <col min="2851" max="2851" width="1.7109375" style="90" customWidth="1"/>
    <col min="2852" max="2854" width="3.140625" style="90" customWidth="1"/>
    <col min="2855" max="2855" width="3.5703125" style="90" customWidth="1"/>
    <col min="2856" max="2856" width="3.140625" style="90" customWidth="1"/>
    <col min="2857" max="2857" width="11.42578125" style="90"/>
    <col min="2858" max="2858" width="7.140625" style="90" customWidth="1"/>
    <col min="2859" max="3073" width="11.42578125" style="90"/>
    <col min="3074" max="3074" width="22.85546875" style="90" customWidth="1"/>
    <col min="3075" max="3075" width="7.28515625" style="90" customWidth="1"/>
    <col min="3076" max="3106" width="4.28515625" style="90" customWidth="1"/>
    <col min="3107" max="3107" width="1.7109375" style="90" customWidth="1"/>
    <col min="3108" max="3110" width="3.140625" style="90" customWidth="1"/>
    <col min="3111" max="3111" width="3.5703125" style="90" customWidth="1"/>
    <col min="3112" max="3112" width="3.140625" style="90" customWidth="1"/>
    <col min="3113" max="3113" width="11.42578125" style="90"/>
    <col min="3114" max="3114" width="7.140625" style="90" customWidth="1"/>
    <col min="3115" max="3329" width="11.42578125" style="90"/>
    <col min="3330" max="3330" width="22.85546875" style="90" customWidth="1"/>
    <col min="3331" max="3331" width="7.28515625" style="90" customWidth="1"/>
    <col min="3332" max="3362" width="4.28515625" style="90" customWidth="1"/>
    <col min="3363" max="3363" width="1.7109375" style="90" customWidth="1"/>
    <col min="3364" max="3366" width="3.140625" style="90" customWidth="1"/>
    <col min="3367" max="3367" width="3.5703125" style="90" customWidth="1"/>
    <col min="3368" max="3368" width="3.140625" style="90" customWidth="1"/>
    <col min="3369" max="3369" width="11.42578125" style="90"/>
    <col min="3370" max="3370" width="7.140625" style="90" customWidth="1"/>
    <col min="3371" max="3585" width="11.42578125" style="90"/>
    <col min="3586" max="3586" width="22.85546875" style="90" customWidth="1"/>
    <col min="3587" max="3587" width="7.28515625" style="90" customWidth="1"/>
    <col min="3588" max="3618" width="4.28515625" style="90" customWidth="1"/>
    <col min="3619" max="3619" width="1.7109375" style="90" customWidth="1"/>
    <col min="3620" max="3622" width="3.140625" style="90" customWidth="1"/>
    <col min="3623" max="3623" width="3.5703125" style="90" customWidth="1"/>
    <col min="3624" max="3624" width="3.140625" style="90" customWidth="1"/>
    <col min="3625" max="3625" width="11.42578125" style="90"/>
    <col min="3626" max="3626" width="7.140625" style="90" customWidth="1"/>
    <col min="3627" max="3841" width="11.42578125" style="90"/>
    <col min="3842" max="3842" width="22.85546875" style="90" customWidth="1"/>
    <col min="3843" max="3843" width="7.28515625" style="90" customWidth="1"/>
    <col min="3844" max="3874" width="4.28515625" style="90" customWidth="1"/>
    <col min="3875" max="3875" width="1.7109375" style="90" customWidth="1"/>
    <col min="3876" max="3878" width="3.140625" style="90" customWidth="1"/>
    <col min="3879" max="3879" width="3.5703125" style="90" customWidth="1"/>
    <col min="3880" max="3880" width="3.140625" style="90" customWidth="1"/>
    <col min="3881" max="3881" width="11.42578125" style="90"/>
    <col min="3882" max="3882" width="7.140625" style="90" customWidth="1"/>
    <col min="3883" max="4097" width="11.42578125" style="90"/>
    <col min="4098" max="4098" width="22.85546875" style="90" customWidth="1"/>
    <col min="4099" max="4099" width="7.28515625" style="90" customWidth="1"/>
    <col min="4100" max="4130" width="4.28515625" style="90" customWidth="1"/>
    <col min="4131" max="4131" width="1.7109375" style="90" customWidth="1"/>
    <col min="4132" max="4134" width="3.140625" style="90" customWidth="1"/>
    <col min="4135" max="4135" width="3.5703125" style="90" customWidth="1"/>
    <col min="4136" max="4136" width="3.140625" style="90" customWidth="1"/>
    <col min="4137" max="4137" width="11.42578125" style="90"/>
    <col min="4138" max="4138" width="7.140625" style="90" customWidth="1"/>
    <col min="4139" max="4353" width="11.42578125" style="90"/>
    <col min="4354" max="4354" width="22.85546875" style="90" customWidth="1"/>
    <col min="4355" max="4355" width="7.28515625" style="90" customWidth="1"/>
    <col min="4356" max="4386" width="4.28515625" style="90" customWidth="1"/>
    <col min="4387" max="4387" width="1.7109375" style="90" customWidth="1"/>
    <col min="4388" max="4390" width="3.140625" style="90" customWidth="1"/>
    <col min="4391" max="4391" width="3.5703125" style="90" customWidth="1"/>
    <col min="4392" max="4392" width="3.140625" style="90" customWidth="1"/>
    <col min="4393" max="4393" width="11.42578125" style="90"/>
    <col min="4394" max="4394" width="7.140625" style="90" customWidth="1"/>
    <col min="4395" max="4609" width="11.42578125" style="90"/>
    <col min="4610" max="4610" width="22.85546875" style="90" customWidth="1"/>
    <col min="4611" max="4611" width="7.28515625" style="90" customWidth="1"/>
    <col min="4612" max="4642" width="4.28515625" style="90" customWidth="1"/>
    <col min="4643" max="4643" width="1.7109375" style="90" customWidth="1"/>
    <col min="4644" max="4646" width="3.140625" style="90" customWidth="1"/>
    <col min="4647" max="4647" width="3.5703125" style="90" customWidth="1"/>
    <col min="4648" max="4648" width="3.140625" style="90" customWidth="1"/>
    <col min="4649" max="4649" width="11.42578125" style="90"/>
    <col min="4650" max="4650" width="7.140625" style="90" customWidth="1"/>
    <col min="4651" max="4865" width="11.42578125" style="90"/>
    <col min="4866" max="4866" width="22.85546875" style="90" customWidth="1"/>
    <col min="4867" max="4867" width="7.28515625" style="90" customWidth="1"/>
    <col min="4868" max="4898" width="4.28515625" style="90" customWidth="1"/>
    <col min="4899" max="4899" width="1.7109375" style="90" customWidth="1"/>
    <col min="4900" max="4902" width="3.140625" style="90" customWidth="1"/>
    <col min="4903" max="4903" width="3.5703125" style="90" customWidth="1"/>
    <col min="4904" max="4904" width="3.140625" style="90" customWidth="1"/>
    <col min="4905" max="4905" width="11.42578125" style="90"/>
    <col min="4906" max="4906" width="7.140625" style="90" customWidth="1"/>
    <col min="4907" max="5121" width="11.42578125" style="90"/>
    <col min="5122" max="5122" width="22.85546875" style="90" customWidth="1"/>
    <col min="5123" max="5123" width="7.28515625" style="90" customWidth="1"/>
    <col min="5124" max="5154" width="4.28515625" style="90" customWidth="1"/>
    <col min="5155" max="5155" width="1.7109375" style="90" customWidth="1"/>
    <col min="5156" max="5158" width="3.140625" style="90" customWidth="1"/>
    <col min="5159" max="5159" width="3.5703125" style="90" customWidth="1"/>
    <col min="5160" max="5160" width="3.140625" style="90" customWidth="1"/>
    <col min="5161" max="5161" width="11.42578125" style="90"/>
    <col min="5162" max="5162" width="7.140625" style="90" customWidth="1"/>
    <col min="5163" max="5377" width="11.42578125" style="90"/>
    <col min="5378" max="5378" width="22.85546875" style="90" customWidth="1"/>
    <col min="5379" max="5379" width="7.28515625" style="90" customWidth="1"/>
    <col min="5380" max="5410" width="4.28515625" style="90" customWidth="1"/>
    <col min="5411" max="5411" width="1.7109375" style="90" customWidth="1"/>
    <col min="5412" max="5414" width="3.140625" style="90" customWidth="1"/>
    <col min="5415" max="5415" width="3.5703125" style="90" customWidth="1"/>
    <col min="5416" max="5416" width="3.140625" style="90" customWidth="1"/>
    <col min="5417" max="5417" width="11.42578125" style="90"/>
    <col min="5418" max="5418" width="7.140625" style="90" customWidth="1"/>
    <col min="5419" max="5633" width="11.42578125" style="90"/>
    <col min="5634" max="5634" width="22.85546875" style="90" customWidth="1"/>
    <col min="5635" max="5635" width="7.28515625" style="90" customWidth="1"/>
    <col min="5636" max="5666" width="4.28515625" style="90" customWidth="1"/>
    <col min="5667" max="5667" width="1.7109375" style="90" customWidth="1"/>
    <col min="5668" max="5670" width="3.140625" style="90" customWidth="1"/>
    <col min="5671" max="5671" width="3.5703125" style="90" customWidth="1"/>
    <col min="5672" max="5672" width="3.140625" style="90" customWidth="1"/>
    <col min="5673" max="5673" width="11.42578125" style="90"/>
    <col min="5674" max="5674" width="7.140625" style="90" customWidth="1"/>
    <col min="5675" max="5889" width="11.42578125" style="90"/>
    <col min="5890" max="5890" width="22.85546875" style="90" customWidth="1"/>
    <col min="5891" max="5891" width="7.28515625" style="90" customWidth="1"/>
    <col min="5892" max="5922" width="4.28515625" style="90" customWidth="1"/>
    <col min="5923" max="5923" width="1.7109375" style="90" customWidth="1"/>
    <col min="5924" max="5926" width="3.140625" style="90" customWidth="1"/>
    <col min="5927" max="5927" width="3.5703125" style="90" customWidth="1"/>
    <col min="5928" max="5928" width="3.140625" style="90" customWidth="1"/>
    <col min="5929" max="5929" width="11.42578125" style="90"/>
    <col min="5930" max="5930" width="7.140625" style="90" customWidth="1"/>
    <col min="5931" max="6145" width="11.42578125" style="90"/>
    <col min="6146" max="6146" width="22.85546875" style="90" customWidth="1"/>
    <col min="6147" max="6147" width="7.28515625" style="90" customWidth="1"/>
    <col min="6148" max="6178" width="4.28515625" style="90" customWidth="1"/>
    <col min="6179" max="6179" width="1.7109375" style="90" customWidth="1"/>
    <col min="6180" max="6182" width="3.140625" style="90" customWidth="1"/>
    <col min="6183" max="6183" width="3.5703125" style="90" customWidth="1"/>
    <col min="6184" max="6184" width="3.140625" style="90" customWidth="1"/>
    <col min="6185" max="6185" width="11.42578125" style="90"/>
    <col min="6186" max="6186" width="7.140625" style="90" customWidth="1"/>
    <col min="6187" max="6401" width="11.42578125" style="90"/>
    <col min="6402" max="6402" width="22.85546875" style="90" customWidth="1"/>
    <col min="6403" max="6403" width="7.28515625" style="90" customWidth="1"/>
    <col min="6404" max="6434" width="4.28515625" style="90" customWidth="1"/>
    <col min="6435" max="6435" width="1.7109375" style="90" customWidth="1"/>
    <col min="6436" max="6438" width="3.140625" style="90" customWidth="1"/>
    <col min="6439" max="6439" width="3.5703125" style="90" customWidth="1"/>
    <col min="6440" max="6440" width="3.140625" style="90" customWidth="1"/>
    <col min="6441" max="6441" width="11.42578125" style="90"/>
    <col min="6442" max="6442" width="7.140625" style="90" customWidth="1"/>
    <col min="6443" max="6657" width="11.42578125" style="90"/>
    <col min="6658" max="6658" width="22.85546875" style="90" customWidth="1"/>
    <col min="6659" max="6659" width="7.28515625" style="90" customWidth="1"/>
    <col min="6660" max="6690" width="4.28515625" style="90" customWidth="1"/>
    <col min="6691" max="6691" width="1.7109375" style="90" customWidth="1"/>
    <col min="6692" max="6694" width="3.140625" style="90" customWidth="1"/>
    <col min="6695" max="6695" width="3.5703125" style="90" customWidth="1"/>
    <col min="6696" max="6696" width="3.140625" style="90" customWidth="1"/>
    <col min="6697" max="6697" width="11.42578125" style="90"/>
    <col min="6698" max="6698" width="7.140625" style="90" customWidth="1"/>
    <col min="6699" max="6913" width="11.42578125" style="90"/>
    <col min="6914" max="6914" width="22.85546875" style="90" customWidth="1"/>
    <col min="6915" max="6915" width="7.28515625" style="90" customWidth="1"/>
    <col min="6916" max="6946" width="4.28515625" style="90" customWidth="1"/>
    <col min="6947" max="6947" width="1.7109375" style="90" customWidth="1"/>
    <col min="6948" max="6950" width="3.140625" style="90" customWidth="1"/>
    <col min="6951" max="6951" width="3.5703125" style="90" customWidth="1"/>
    <col min="6952" max="6952" width="3.140625" style="90" customWidth="1"/>
    <col min="6953" max="6953" width="11.42578125" style="90"/>
    <col min="6954" max="6954" width="7.140625" style="90" customWidth="1"/>
    <col min="6955" max="7169" width="11.42578125" style="90"/>
    <col min="7170" max="7170" width="22.85546875" style="90" customWidth="1"/>
    <col min="7171" max="7171" width="7.28515625" style="90" customWidth="1"/>
    <col min="7172" max="7202" width="4.28515625" style="90" customWidth="1"/>
    <col min="7203" max="7203" width="1.7109375" style="90" customWidth="1"/>
    <col min="7204" max="7206" width="3.140625" style="90" customWidth="1"/>
    <col min="7207" max="7207" width="3.5703125" style="90" customWidth="1"/>
    <col min="7208" max="7208" width="3.140625" style="90" customWidth="1"/>
    <col min="7209" max="7209" width="11.42578125" style="90"/>
    <col min="7210" max="7210" width="7.140625" style="90" customWidth="1"/>
    <col min="7211" max="7425" width="11.42578125" style="90"/>
    <col min="7426" max="7426" width="22.85546875" style="90" customWidth="1"/>
    <col min="7427" max="7427" width="7.28515625" style="90" customWidth="1"/>
    <col min="7428" max="7458" width="4.28515625" style="90" customWidth="1"/>
    <col min="7459" max="7459" width="1.7109375" style="90" customWidth="1"/>
    <col min="7460" max="7462" width="3.140625" style="90" customWidth="1"/>
    <col min="7463" max="7463" width="3.5703125" style="90" customWidth="1"/>
    <col min="7464" max="7464" width="3.140625" style="90" customWidth="1"/>
    <col min="7465" max="7465" width="11.42578125" style="90"/>
    <col min="7466" max="7466" width="7.140625" style="90" customWidth="1"/>
    <col min="7467" max="7681" width="11.42578125" style="90"/>
    <col min="7682" max="7682" width="22.85546875" style="90" customWidth="1"/>
    <col min="7683" max="7683" width="7.28515625" style="90" customWidth="1"/>
    <col min="7684" max="7714" width="4.28515625" style="90" customWidth="1"/>
    <col min="7715" max="7715" width="1.7109375" style="90" customWidth="1"/>
    <col min="7716" max="7718" width="3.140625" style="90" customWidth="1"/>
    <col min="7719" max="7719" width="3.5703125" style="90" customWidth="1"/>
    <col min="7720" max="7720" width="3.140625" style="90" customWidth="1"/>
    <col min="7721" max="7721" width="11.42578125" style="90"/>
    <col min="7722" max="7722" width="7.140625" style="90" customWidth="1"/>
    <col min="7723" max="7937" width="11.42578125" style="90"/>
    <col min="7938" max="7938" width="22.85546875" style="90" customWidth="1"/>
    <col min="7939" max="7939" width="7.28515625" style="90" customWidth="1"/>
    <col min="7940" max="7970" width="4.28515625" style="90" customWidth="1"/>
    <col min="7971" max="7971" width="1.7109375" style="90" customWidth="1"/>
    <col min="7972" max="7974" width="3.140625" style="90" customWidth="1"/>
    <col min="7975" max="7975" width="3.5703125" style="90" customWidth="1"/>
    <col min="7976" max="7976" width="3.140625" style="90" customWidth="1"/>
    <col min="7977" max="7977" width="11.42578125" style="90"/>
    <col min="7978" max="7978" width="7.140625" style="90" customWidth="1"/>
    <col min="7979" max="8193" width="11.42578125" style="90"/>
    <col min="8194" max="8194" width="22.85546875" style="90" customWidth="1"/>
    <col min="8195" max="8195" width="7.28515625" style="90" customWidth="1"/>
    <col min="8196" max="8226" width="4.28515625" style="90" customWidth="1"/>
    <col min="8227" max="8227" width="1.7109375" style="90" customWidth="1"/>
    <col min="8228" max="8230" width="3.140625" style="90" customWidth="1"/>
    <col min="8231" max="8231" width="3.5703125" style="90" customWidth="1"/>
    <col min="8232" max="8232" width="3.140625" style="90" customWidth="1"/>
    <col min="8233" max="8233" width="11.42578125" style="90"/>
    <col min="8234" max="8234" width="7.140625" style="90" customWidth="1"/>
    <col min="8235" max="8449" width="11.42578125" style="90"/>
    <col min="8450" max="8450" width="22.85546875" style="90" customWidth="1"/>
    <col min="8451" max="8451" width="7.28515625" style="90" customWidth="1"/>
    <col min="8452" max="8482" width="4.28515625" style="90" customWidth="1"/>
    <col min="8483" max="8483" width="1.7109375" style="90" customWidth="1"/>
    <col min="8484" max="8486" width="3.140625" style="90" customWidth="1"/>
    <col min="8487" max="8487" width="3.5703125" style="90" customWidth="1"/>
    <col min="8488" max="8488" width="3.140625" style="90" customWidth="1"/>
    <col min="8489" max="8489" width="11.42578125" style="90"/>
    <col min="8490" max="8490" width="7.140625" style="90" customWidth="1"/>
    <col min="8491" max="8705" width="11.42578125" style="90"/>
    <col min="8706" max="8706" width="22.85546875" style="90" customWidth="1"/>
    <col min="8707" max="8707" width="7.28515625" style="90" customWidth="1"/>
    <col min="8708" max="8738" width="4.28515625" style="90" customWidth="1"/>
    <col min="8739" max="8739" width="1.7109375" style="90" customWidth="1"/>
    <col min="8740" max="8742" width="3.140625" style="90" customWidth="1"/>
    <col min="8743" max="8743" width="3.5703125" style="90" customWidth="1"/>
    <col min="8744" max="8744" width="3.140625" style="90" customWidth="1"/>
    <col min="8745" max="8745" width="11.42578125" style="90"/>
    <col min="8746" max="8746" width="7.140625" style="90" customWidth="1"/>
    <col min="8747" max="8961" width="11.42578125" style="90"/>
    <col min="8962" max="8962" width="22.85546875" style="90" customWidth="1"/>
    <col min="8963" max="8963" width="7.28515625" style="90" customWidth="1"/>
    <col min="8964" max="8994" width="4.28515625" style="90" customWidth="1"/>
    <col min="8995" max="8995" width="1.7109375" style="90" customWidth="1"/>
    <col min="8996" max="8998" width="3.140625" style="90" customWidth="1"/>
    <col min="8999" max="8999" width="3.5703125" style="90" customWidth="1"/>
    <col min="9000" max="9000" width="3.140625" style="90" customWidth="1"/>
    <col min="9001" max="9001" width="11.42578125" style="90"/>
    <col min="9002" max="9002" width="7.140625" style="90" customWidth="1"/>
    <col min="9003" max="9217" width="11.42578125" style="90"/>
    <col min="9218" max="9218" width="22.85546875" style="90" customWidth="1"/>
    <col min="9219" max="9219" width="7.28515625" style="90" customWidth="1"/>
    <col min="9220" max="9250" width="4.28515625" style="90" customWidth="1"/>
    <col min="9251" max="9251" width="1.7109375" style="90" customWidth="1"/>
    <col min="9252" max="9254" width="3.140625" style="90" customWidth="1"/>
    <col min="9255" max="9255" width="3.5703125" style="90" customWidth="1"/>
    <col min="9256" max="9256" width="3.140625" style="90" customWidth="1"/>
    <col min="9257" max="9257" width="11.42578125" style="90"/>
    <col min="9258" max="9258" width="7.140625" style="90" customWidth="1"/>
    <col min="9259" max="9473" width="11.42578125" style="90"/>
    <col min="9474" max="9474" width="22.85546875" style="90" customWidth="1"/>
    <col min="9475" max="9475" width="7.28515625" style="90" customWidth="1"/>
    <col min="9476" max="9506" width="4.28515625" style="90" customWidth="1"/>
    <col min="9507" max="9507" width="1.7109375" style="90" customWidth="1"/>
    <col min="9508" max="9510" width="3.140625" style="90" customWidth="1"/>
    <col min="9511" max="9511" width="3.5703125" style="90" customWidth="1"/>
    <col min="9512" max="9512" width="3.140625" style="90" customWidth="1"/>
    <col min="9513" max="9513" width="11.42578125" style="90"/>
    <col min="9514" max="9514" width="7.140625" style="90" customWidth="1"/>
    <col min="9515" max="9729" width="11.42578125" style="90"/>
    <col min="9730" max="9730" width="22.85546875" style="90" customWidth="1"/>
    <col min="9731" max="9731" width="7.28515625" style="90" customWidth="1"/>
    <col min="9732" max="9762" width="4.28515625" style="90" customWidth="1"/>
    <col min="9763" max="9763" width="1.7109375" style="90" customWidth="1"/>
    <col min="9764" max="9766" width="3.140625" style="90" customWidth="1"/>
    <col min="9767" max="9767" width="3.5703125" style="90" customWidth="1"/>
    <col min="9768" max="9768" width="3.140625" style="90" customWidth="1"/>
    <col min="9769" max="9769" width="11.42578125" style="90"/>
    <col min="9770" max="9770" width="7.140625" style="90" customWidth="1"/>
    <col min="9771" max="9985" width="11.42578125" style="90"/>
    <col min="9986" max="9986" width="22.85546875" style="90" customWidth="1"/>
    <col min="9987" max="9987" width="7.28515625" style="90" customWidth="1"/>
    <col min="9988" max="10018" width="4.28515625" style="90" customWidth="1"/>
    <col min="10019" max="10019" width="1.7109375" style="90" customWidth="1"/>
    <col min="10020" max="10022" width="3.140625" style="90" customWidth="1"/>
    <col min="10023" max="10023" width="3.5703125" style="90" customWidth="1"/>
    <col min="10024" max="10024" width="3.140625" style="90" customWidth="1"/>
    <col min="10025" max="10025" width="11.42578125" style="90"/>
    <col min="10026" max="10026" width="7.140625" style="90" customWidth="1"/>
    <col min="10027" max="10241" width="11.42578125" style="90"/>
    <col min="10242" max="10242" width="22.85546875" style="90" customWidth="1"/>
    <col min="10243" max="10243" width="7.28515625" style="90" customWidth="1"/>
    <col min="10244" max="10274" width="4.28515625" style="90" customWidth="1"/>
    <col min="10275" max="10275" width="1.7109375" style="90" customWidth="1"/>
    <col min="10276" max="10278" width="3.140625" style="90" customWidth="1"/>
    <col min="10279" max="10279" width="3.5703125" style="90" customWidth="1"/>
    <col min="10280" max="10280" width="3.140625" style="90" customWidth="1"/>
    <col min="10281" max="10281" width="11.42578125" style="90"/>
    <col min="10282" max="10282" width="7.140625" style="90" customWidth="1"/>
    <col min="10283" max="10497" width="11.42578125" style="90"/>
    <col min="10498" max="10498" width="22.85546875" style="90" customWidth="1"/>
    <col min="10499" max="10499" width="7.28515625" style="90" customWidth="1"/>
    <col min="10500" max="10530" width="4.28515625" style="90" customWidth="1"/>
    <col min="10531" max="10531" width="1.7109375" style="90" customWidth="1"/>
    <col min="10532" max="10534" width="3.140625" style="90" customWidth="1"/>
    <col min="10535" max="10535" width="3.5703125" style="90" customWidth="1"/>
    <col min="10536" max="10536" width="3.140625" style="90" customWidth="1"/>
    <col min="10537" max="10537" width="11.42578125" style="90"/>
    <col min="10538" max="10538" width="7.140625" style="90" customWidth="1"/>
    <col min="10539" max="10753" width="11.42578125" style="90"/>
    <col min="10754" max="10754" width="22.85546875" style="90" customWidth="1"/>
    <col min="10755" max="10755" width="7.28515625" style="90" customWidth="1"/>
    <col min="10756" max="10786" width="4.28515625" style="90" customWidth="1"/>
    <col min="10787" max="10787" width="1.7109375" style="90" customWidth="1"/>
    <col min="10788" max="10790" width="3.140625" style="90" customWidth="1"/>
    <col min="10791" max="10791" width="3.5703125" style="90" customWidth="1"/>
    <col min="10792" max="10792" width="3.140625" style="90" customWidth="1"/>
    <col min="10793" max="10793" width="11.42578125" style="90"/>
    <col min="10794" max="10794" width="7.140625" style="90" customWidth="1"/>
    <col min="10795" max="11009" width="11.42578125" style="90"/>
    <col min="11010" max="11010" width="22.85546875" style="90" customWidth="1"/>
    <col min="11011" max="11011" width="7.28515625" style="90" customWidth="1"/>
    <col min="11012" max="11042" width="4.28515625" style="90" customWidth="1"/>
    <col min="11043" max="11043" width="1.7109375" style="90" customWidth="1"/>
    <col min="11044" max="11046" width="3.140625" style="90" customWidth="1"/>
    <col min="11047" max="11047" width="3.5703125" style="90" customWidth="1"/>
    <col min="11048" max="11048" width="3.140625" style="90" customWidth="1"/>
    <col min="11049" max="11049" width="11.42578125" style="90"/>
    <col min="11050" max="11050" width="7.140625" style="90" customWidth="1"/>
    <col min="11051" max="11265" width="11.42578125" style="90"/>
    <col min="11266" max="11266" width="22.85546875" style="90" customWidth="1"/>
    <col min="11267" max="11267" width="7.28515625" style="90" customWidth="1"/>
    <col min="11268" max="11298" width="4.28515625" style="90" customWidth="1"/>
    <col min="11299" max="11299" width="1.7109375" style="90" customWidth="1"/>
    <col min="11300" max="11302" width="3.140625" style="90" customWidth="1"/>
    <col min="11303" max="11303" width="3.5703125" style="90" customWidth="1"/>
    <col min="11304" max="11304" width="3.140625" style="90" customWidth="1"/>
    <col min="11305" max="11305" width="11.42578125" style="90"/>
    <col min="11306" max="11306" width="7.140625" style="90" customWidth="1"/>
    <col min="11307" max="11521" width="11.42578125" style="90"/>
    <col min="11522" max="11522" width="22.85546875" style="90" customWidth="1"/>
    <col min="11523" max="11523" width="7.28515625" style="90" customWidth="1"/>
    <col min="11524" max="11554" width="4.28515625" style="90" customWidth="1"/>
    <col min="11555" max="11555" width="1.7109375" style="90" customWidth="1"/>
    <col min="11556" max="11558" width="3.140625" style="90" customWidth="1"/>
    <col min="11559" max="11559" width="3.5703125" style="90" customWidth="1"/>
    <col min="11560" max="11560" width="3.140625" style="90" customWidth="1"/>
    <col min="11561" max="11561" width="11.42578125" style="90"/>
    <col min="11562" max="11562" width="7.140625" style="90" customWidth="1"/>
    <col min="11563" max="11777" width="11.42578125" style="90"/>
    <col min="11778" max="11778" width="22.85546875" style="90" customWidth="1"/>
    <col min="11779" max="11779" width="7.28515625" style="90" customWidth="1"/>
    <col min="11780" max="11810" width="4.28515625" style="90" customWidth="1"/>
    <col min="11811" max="11811" width="1.7109375" style="90" customWidth="1"/>
    <col min="11812" max="11814" width="3.140625" style="90" customWidth="1"/>
    <col min="11815" max="11815" width="3.5703125" style="90" customWidth="1"/>
    <col min="11816" max="11816" width="3.140625" style="90" customWidth="1"/>
    <col min="11817" max="11817" width="11.42578125" style="90"/>
    <col min="11818" max="11818" width="7.140625" style="90" customWidth="1"/>
    <col min="11819" max="12033" width="11.42578125" style="90"/>
    <col min="12034" max="12034" width="22.85546875" style="90" customWidth="1"/>
    <col min="12035" max="12035" width="7.28515625" style="90" customWidth="1"/>
    <col min="12036" max="12066" width="4.28515625" style="90" customWidth="1"/>
    <col min="12067" max="12067" width="1.7109375" style="90" customWidth="1"/>
    <col min="12068" max="12070" width="3.140625" style="90" customWidth="1"/>
    <col min="12071" max="12071" width="3.5703125" style="90" customWidth="1"/>
    <col min="12072" max="12072" width="3.140625" style="90" customWidth="1"/>
    <col min="12073" max="12073" width="11.42578125" style="90"/>
    <col min="12074" max="12074" width="7.140625" style="90" customWidth="1"/>
    <col min="12075" max="12289" width="11.42578125" style="90"/>
    <col min="12290" max="12290" width="22.85546875" style="90" customWidth="1"/>
    <col min="12291" max="12291" width="7.28515625" style="90" customWidth="1"/>
    <col min="12292" max="12322" width="4.28515625" style="90" customWidth="1"/>
    <col min="12323" max="12323" width="1.7109375" style="90" customWidth="1"/>
    <col min="12324" max="12326" width="3.140625" style="90" customWidth="1"/>
    <col min="12327" max="12327" width="3.5703125" style="90" customWidth="1"/>
    <col min="12328" max="12328" width="3.140625" style="90" customWidth="1"/>
    <col min="12329" max="12329" width="11.42578125" style="90"/>
    <col min="12330" max="12330" width="7.140625" style="90" customWidth="1"/>
    <col min="12331" max="12545" width="11.42578125" style="90"/>
    <col min="12546" max="12546" width="22.85546875" style="90" customWidth="1"/>
    <col min="12547" max="12547" width="7.28515625" style="90" customWidth="1"/>
    <col min="12548" max="12578" width="4.28515625" style="90" customWidth="1"/>
    <col min="12579" max="12579" width="1.7109375" style="90" customWidth="1"/>
    <col min="12580" max="12582" width="3.140625" style="90" customWidth="1"/>
    <col min="12583" max="12583" width="3.5703125" style="90" customWidth="1"/>
    <col min="12584" max="12584" width="3.140625" style="90" customWidth="1"/>
    <col min="12585" max="12585" width="11.42578125" style="90"/>
    <col min="12586" max="12586" width="7.140625" style="90" customWidth="1"/>
    <col min="12587" max="12801" width="11.42578125" style="90"/>
    <col min="12802" max="12802" width="22.85546875" style="90" customWidth="1"/>
    <col min="12803" max="12803" width="7.28515625" style="90" customWidth="1"/>
    <col min="12804" max="12834" width="4.28515625" style="90" customWidth="1"/>
    <col min="12835" max="12835" width="1.7109375" style="90" customWidth="1"/>
    <col min="12836" max="12838" width="3.140625" style="90" customWidth="1"/>
    <col min="12839" max="12839" width="3.5703125" style="90" customWidth="1"/>
    <col min="12840" max="12840" width="3.140625" style="90" customWidth="1"/>
    <col min="12841" max="12841" width="11.42578125" style="90"/>
    <col min="12842" max="12842" width="7.140625" style="90" customWidth="1"/>
    <col min="12843" max="13057" width="11.42578125" style="90"/>
    <col min="13058" max="13058" width="22.85546875" style="90" customWidth="1"/>
    <col min="13059" max="13059" width="7.28515625" style="90" customWidth="1"/>
    <col min="13060" max="13090" width="4.28515625" style="90" customWidth="1"/>
    <col min="13091" max="13091" width="1.7109375" style="90" customWidth="1"/>
    <col min="13092" max="13094" width="3.140625" style="90" customWidth="1"/>
    <col min="13095" max="13095" width="3.5703125" style="90" customWidth="1"/>
    <col min="13096" max="13096" width="3.140625" style="90" customWidth="1"/>
    <col min="13097" max="13097" width="11.42578125" style="90"/>
    <col min="13098" max="13098" width="7.140625" style="90" customWidth="1"/>
    <col min="13099" max="13313" width="11.42578125" style="90"/>
    <col min="13314" max="13314" width="22.85546875" style="90" customWidth="1"/>
    <col min="13315" max="13315" width="7.28515625" style="90" customWidth="1"/>
    <col min="13316" max="13346" width="4.28515625" style="90" customWidth="1"/>
    <col min="13347" max="13347" width="1.7109375" style="90" customWidth="1"/>
    <col min="13348" max="13350" width="3.140625" style="90" customWidth="1"/>
    <col min="13351" max="13351" width="3.5703125" style="90" customWidth="1"/>
    <col min="13352" max="13352" width="3.140625" style="90" customWidth="1"/>
    <col min="13353" max="13353" width="11.42578125" style="90"/>
    <col min="13354" max="13354" width="7.140625" style="90" customWidth="1"/>
    <col min="13355" max="13569" width="11.42578125" style="90"/>
    <col min="13570" max="13570" width="22.85546875" style="90" customWidth="1"/>
    <col min="13571" max="13571" width="7.28515625" style="90" customWidth="1"/>
    <col min="13572" max="13602" width="4.28515625" style="90" customWidth="1"/>
    <col min="13603" max="13603" width="1.7109375" style="90" customWidth="1"/>
    <col min="13604" max="13606" width="3.140625" style="90" customWidth="1"/>
    <col min="13607" max="13607" width="3.5703125" style="90" customWidth="1"/>
    <col min="13608" max="13608" width="3.140625" style="90" customWidth="1"/>
    <col min="13609" max="13609" width="11.42578125" style="90"/>
    <col min="13610" max="13610" width="7.140625" style="90" customWidth="1"/>
    <col min="13611" max="13825" width="11.42578125" style="90"/>
    <col min="13826" max="13826" width="22.85546875" style="90" customWidth="1"/>
    <col min="13827" max="13827" width="7.28515625" style="90" customWidth="1"/>
    <col min="13828" max="13858" width="4.28515625" style="90" customWidth="1"/>
    <col min="13859" max="13859" width="1.7109375" style="90" customWidth="1"/>
    <col min="13860" max="13862" width="3.140625" style="90" customWidth="1"/>
    <col min="13863" max="13863" width="3.5703125" style="90" customWidth="1"/>
    <col min="13864" max="13864" width="3.140625" style="90" customWidth="1"/>
    <col min="13865" max="13865" width="11.42578125" style="90"/>
    <col min="13866" max="13866" width="7.140625" style="90" customWidth="1"/>
    <col min="13867" max="14081" width="11.42578125" style="90"/>
    <col min="14082" max="14082" width="22.85546875" style="90" customWidth="1"/>
    <col min="14083" max="14083" width="7.28515625" style="90" customWidth="1"/>
    <col min="14084" max="14114" width="4.28515625" style="90" customWidth="1"/>
    <col min="14115" max="14115" width="1.7109375" style="90" customWidth="1"/>
    <col min="14116" max="14118" width="3.140625" style="90" customWidth="1"/>
    <col min="14119" max="14119" width="3.5703125" style="90" customWidth="1"/>
    <col min="14120" max="14120" width="3.140625" style="90" customWidth="1"/>
    <col min="14121" max="14121" width="11.42578125" style="90"/>
    <col min="14122" max="14122" width="7.140625" style="90" customWidth="1"/>
    <col min="14123" max="14337" width="11.42578125" style="90"/>
    <col min="14338" max="14338" width="22.85546875" style="90" customWidth="1"/>
    <col min="14339" max="14339" width="7.28515625" style="90" customWidth="1"/>
    <col min="14340" max="14370" width="4.28515625" style="90" customWidth="1"/>
    <col min="14371" max="14371" width="1.7109375" style="90" customWidth="1"/>
    <col min="14372" max="14374" width="3.140625" style="90" customWidth="1"/>
    <col min="14375" max="14375" width="3.5703125" style="90" customWidth="1"/>
    <col min="14376" max="14376" width="3.140625" style="90" customWidth="1"/>
    <col min="14377" max="14377" width="11.42578125" style="90"/>
    <col min="14378" max="14378" width="7.140625" style="90" customWidth="1"/>
    <col min="14379" max="14593" width="11.42578125" style="90"/>
    <col min="14594" max="14594" width="22.85546875" style="90" customWidth="1"/>
    <col min="14595" max="14595" width="7.28515625" style="90" customWidth="1"/>
    <col min="14596" max="14626" width="4.28515625" style="90" customWidth="1"/>
    <col min="14627" max="14627" width="1.7109375" style="90" customWidth="1"/>
    <col min="14628" max="14630" width="3.140625" style="90" customWidth="1"/>
    <col min="14631" max="14631" width="3.5703125" style="90" customWidth="1"/>
    <col min="14632" max="14632" width="3.140625" style="90" customWidth="1"/>
    <col min="14633" max="14633" width="11.42578125" style="90"/>
    <col min="14634" max="14634" width="7.140625" style="90" customWidth="1"/>
    <col min="14635" max="14849" width="11.42578125" style="90"/>
    <col min="14850" max="14850" width="22.85546875" style="90" customWidth="1"/>
    <col min="14851" max="14851" width="7.28515625" style="90" customWidth="1"/>
    <col min="14852" max="14882" width="4.28515625" style="90" customWidth="1"/>
    <col min="14883" max="14883" width="1.7109375" style="90" customWidth="1"/>
    <col min="14884" max="14886" width="3.140625" style="90" customWidth="1"/>
    <col min="14887" max="14887" width="3.5703125" style="90" customWidth="1"/>
    <col min="14888" max="14888" width="3.140625" style="90" customWidth="1"/>
    <col min="14889" max="14889" width="11.42578125" style="90"/>
    <col min="14890" max="14890" width="7.140625" style="90" customWidth="1"/>
    <col min="14891" max="15105" width="11.42578125" style="90"/>
    <col min="15106" max="15106" width="22.85546875" style="90" customWidth="1"/>
    <col min="15107" max="15107" width="7.28515625" style="90" customWidth="1"/>
    <col min="15108" max="15138" width="4.28515625" style="90" customWidth="1"/>
    <col min="15139" max="15139" width="1.7109375" style="90" customWidth="1"/>
    <col min="15140" max="15142" width="3.140625" style="90" customWidth="1"/>
    <col min="15143" max="15143" width="3.5703125" style="90" customWidth="1"/>
    <col min="15144" max="15144" width="3.140625" style="90" customWidth="1"/>
    <col min="15145" max="15145" width="11.42578125" style="90"/>
    <col min="15146" max="15146" width="7.140625" style="90" customWidth="1"/>
    <col min="15147" max="15361" width="11.42578125" style="90"/>
    <col min="15362" max="15362" width="22.85546875" style="90" customWidth="1"/>
    <col min="15363" max="15363" width="7.28515625" style="90" customWidth="1"/>
    <col min="15364" max="15394" width="4.28515625" style="90" customWidth="1"/>
    <col min="15395" max="15395" width="1.7109375" style="90" customWidth="1"/>
    <col min="15396" max="15398" width="3.140625" style="90" customWidth="1"/>
    <col min="15399" max="15399" width="3.5703125" style="90" customWidth="1"/>
    <col min="15400" max="15400" width="3.140625" style="90" customWidth="1"/>
    <col min="15401" max="15401" width="11.42578125" style="90"/>
    <col min="15402" max="15402" width="7.140625" style="90" customWidth="1"/>
    <col min="15403" max="15617" width="11.42578125" style="90"/>
    <col min="15618" max="15618" width="22.85546875" style="90" customWidth="1"/>
    <col min="15619" max="15619" width="7.28515625" style="90" customWidth="1"/>
    <col min="15620" max="15650" width="4.28515625" style="90" customWidth="1"/>
    <col min="15651" max="15651" width="1.7109375" style="90" customWidth="1"/>
    <col min="15652" max="15654" width="3.140625" style="90" customWidth="1"/>
    <col min="15655" max="15655" width="3.5703125" style="90" customWidth="1"/>
    <col min="15656" max="15656" width="3.140625" style="90" customWidth="1"/>
    <col min="15657" max="15657" width="11.42578125" style="90"/>
    <col min="15658" max="15658" width="7.140625" style="90" customWidth="1"/>
    <col min="15659" max="15873" width="11.42578125" style="90"/>
    <col min="15874" max="15874" width="22.85546875" style="90" customWidth="1"/>
    <col min="15875" max="15875" width="7.28515625" style="90" customWidth="1"/>
    <col min="15876" max="15906" width="4.28515625" style="90" customWidth="1"/>
    <col min="15907" max="15907" width="1.7109375" style="90" customWidth="1"/>
    <col min="15908" max="15910" width="3.140625" style="90" customWidth="1"/>
    <col min="15911" max="15911" width="3.5703125" style="90" customWidth="1"/>
    <col min="15912" max="15912" width="3.140625" style="90" customWidth="1"/>
    <col min="15913" max="15913" width="11.42578125" style="90"/>
    <col min="15914" max="15914" width="7.140625" style="90" customWidth="1"/>
    <col min="15915" max="16129" width="11.42578125" style="90"/>
    <col min="16130" max="16130" width="22.85546875" style="90" customWidth="1"/>
    <col min="16131" max="16131" width="7.28515625" style="90" customWidth="1"/>
    <col min="16132" max="16162" width="4.28515625" style="90" customWidth="1"/>
    <col min="16163" max="16163" width="1.7109375" style="90" customWidth="1"/>
    <col min="16164" max="16166" width="3.140625" style="90" customWidth="1"/>
    <col min="16167" max="16167" width="3.5703125" style="90" customWidth="1"/>
    <col min="16168" max="16168" width="3.140625" style="90" customWidth="1"/>
    <col min="16169" max="16169" width="11.42578125" style="90"/>
    <col min="16170" max="16170" width="7.140625" style="90" customWidth="1"/>
    <col min="16171" max="16384" width="11.42578125" style="90"/>
  </cols>
  <sheetData>
    <row r="1" spans="1:42" ht="54.75" customHeight="1" x14ac:dyDescent="0.2">
      <c r="A1" s="89"/>
    </row>
    <row r="2" spans="1:42" ht="21.75" customHeight="1" x14ac:dyDescent="0.2"/>
    <row r="3" spans="1:42" ht="12.75" customHeight="1" thickBot="1" x14ac:dyDescent="0.25">
      <c r="A3" s="91" t="s">
        <v>0</v>
      </c>
      <c r="B3" s="91" t="str">
        <f>Etablissement</f>
        <v>SOVAB</v>
      </c>
      <c r="C3" s="91"/>
      <c r="D3" s="91"/>
      <c r="E3" s="91"/>
      <c r="F3" s="91"/>
      <c r="G3" s="91"/>
      <c r="H3" s="91"/>
      <c r="I3" s="91"/>
      <c r="J3" s="91"/>
      <c r="K3" s="91"/>
      <c r="L3" s="91"/>
      <c r="M3" s="91"/>
      <c r="N3" s="91"/>
      <c r="O3" s="91"/>
      <c r="P3" s="91"/>
      <c r="T3" s="90" t="s">
        <v>86</v>
      </c>
      <c r="W3" s="90" t="str">
        <f>Departement</f>
        <v>Fabrication montage</v>
      </c>
    </row>
    <row r="4" spans="1:42" ht="8.25" customHeight="1" thickBot="1" x14ac:dyDescent="0.25">
      <c r="AE4" s="114"/>
      <c r="AO4" s="90" t="s">
        <v>85</v>
      </c>
    </row>
    <row r="5" spans="1:42" ht="15.75" x14ac:dyDescent="0.25">
      <c r="A5" s="92" t="s">
        <v>1</v>
      </c>
      <c r="B5" s="92" t="str">
        <f>Atelier &amp;", UET " &amp; UET</f>
        <v>Mécanique 2, UET 7</v>
      </c>
      <c r="C5" s="92"/>
      <c r="D5" s="91"/>
      <c r="E5" s="91"/>
      <c r="F5" s="91"/>
      <c r="G5" s="91"/>
      <c r="H5" s="91"/>
      <c r="I5" s="91"/>
      <c r="J5" s="91"/>
      <c r="K5" s="91"/>
      <c r="L5" s="91"/>
      <c r="M5" s="91"/>
      <c r="N5" s="91"/>
      <c r="O5" s="91"/>
      <c r="P5" s="91"/>
      <c r="Q5" s="91"/>
      <c r="U5" s="93"/>
      <c r="X5" s="182" t="str">
        <f>"Novembre " &amp; Formulaire!$B$4</f>
        <v>Novembre 2017</v>
      </c>
      <c r="Y5" s="183"/>
      <c r="Z5" s="183"/>
      <c r="AA5" s="183"/>
      <c r="AB5" s="183"/>
      <c r="AC5" s="184"/>
    </row>
    <row r="6" spans="1:42" ht="12" customHeight="1" thickBot="1" x14ac:dyDescent="0.25">
      <c r="A6" s="92"/>
      <c r="B6" s="92"/>
      <c r="C6" s="92"/>
      <c r="D6" s="91"/>
      <c r="E6" s="91"/>
      <c r="F6" s="91"/>
      <c r="G6" s="91"/>
      <c r="H6" s="91"/>
      <c r="I6" s="91"/>
      <c r="J6" s="91"/>
      <c r="K6" s="91"/>
      <c r="L6" s="91"/>
      <c r="M6" s="91"/>
      <c r="N6" s="91"/>
      <c r="O6" s="91"/>
      <c r="P6" s="91"/>
      <c r="Q6" s="91"/>
    </row>
    <row r="7" spans="1:42" ht="0.75" customHeight="1" thickBot="1" x14ac:dyDescent="0.25">
      <c r="D7" s="94">
        <f>DATE(Formulaire!$B$4,11,1)</f>
        <v>43040</v>
      </c>
      <c r="E7" s="95">
        <f>IF(OR(D7+1&gt;DATE(Formulaire!$B$4,MONTH(D7)+1,1)-1,D7=0),0,D7+1)</f>
        <v>43041</v>
      </c>
      <c r="F7" s="95">
        <f>IF(OR(E7+1&gt;DATE(Formulaire!$B$4,MONTH(E7)+1,1)-1,E7=0),0,E7+1)</f>
        <v>43042</v>
      </c>
      <c r="G7" s="95">
        <f>IF(OR(F7+1&gt;DATE(Formulaire!$B$4,MONTH(F7)+1,1)-1,F7=0),0,F7+1)</f>
        <v>43043</v>
      </c>
      <c r="H7" s="95">
        <f>IF(OR(G7+1&gt;DATE(Formulaire!$B$4,MONTH(G7)+1,1)-1,G7=0),0,G7+1)</f>
        <v>43044</v>
      </c>
      <c r="I7" s="95">
        <f>IF(OR(H7+1&gt;DATE(Formulaire!$B$4,MONTH(H7)+1,1)-1,H7=0),0,H7+1)</f>
        <v>43045</v>
      </c>
      <c r="J7" s="95">
        <f>IF(OR(I7+1&gt;DATE(Formulaire!$B$4,MONTH(I7)+1,1)-1,I7=0),0,I7+1)</f>
        <v>43046</v>
      </c>
      <c r="K7" s="95">
        <f>IF(OR(J7+1&gt;DATE(Formulaire!$B$4,MONTH(J7)+1,1)-1,J7=0),0,J7+1)</f>
        <v>43047</v>
      </c>
      <c r="L7" s="95">
        <f>IF(OR(K7+1&gt;DATE(Formulaire!$B$4,MONTH(K7)+1,1)-1,K7=0),0,K7+1)</f>
        <v>43048</v>
      </c>
      <c r="M7" s="95">
        <f>IF(OR(L7+1&gt;DATE(Formulaire!$B$4,MONTH(L7)+1,1)-1,L7=0),0,L7+1)</f>
        <v>43049</v>
      </c>
      <c r="N7" s="95">
        <f>IF(OR(M7+1&gt;DATE(Formulaire!$B$4,MONTH(M7)+1,1)-1,M7=0),0,M7+1)</f>
        <v>43050</v>
      </c>
      <c r="O7" s="95">
        <f>IF(OR(N7+1&gt;DATE(Formulaire!$B$4,MONTH(N7)+1,1)-1,N7=0),0,N7+1)</f>
        <v>43051</v>
      </c>
      <c r="P7" s="95">
        <f>IF(OR(O7+1&gt;DATE(Formulaire!$B$4,MONTH(O7)+1,1)-1,O7=0),0,O7+1)</f>
        <v>43052</v>
      </c>
      <c r="Q7" s="95">
        <f>IF(OR(P7+1&gt;DATE(Formulaire!$B$4,MONTH(P7)+1,1)-1,P7=0),0,P7+1)</f>
        <v>43053</v>
      </c>
      <c r="R7" s="95">
        <f>IF(OR(Q7+1&gt;DATE(Formulaire!$B$4,MONTH(Q7)+1,1)-1,Q7=0),0,Q7+1)</f>
        <v>43054</v>
      </c>
      <c r="S7" s="95">
        <f>IF(OR(R7+1&gt;DATE(Formulaire!$B$4,MONTH(R7)+1,1)-1,R7=0),0,R7+1)</f>
        <v>43055</v>
      </c>
      <c r="T7" s="95">
        <f>IF(OR(S7+1&gt;DATE(Formulaire!$B$4,MONTH(S7)+1,1)-1,S7=0),0,S7+1)</f>
        <v>43056</v>
      </c>
      <c r="U7" s="95">
        <f>IF(OR(T7+1&gt;DATE(Formulaire!$B$4,MONTH(T7)+1,1)-1,T7=0),0,T7+1)</f>
        <v>43057</v>
      </c>
      <c r="V7" s="95">
        <f>IF(OR(U7+1&gt;DATE(Formulaire!$B$4,MONTH(U7)+1,1)-1,U7=0),0,U7+1)</f>
        <v>43058</v>
      </c>
      <c r="W7" s="95">
        <f>IF(OR(V7+1&gt;DATE(Formulaire!$B$4,MONTH(V7)+1,1)-1,V7=0),0,V7+1)</f>
        <v>43059</v>
      </c>
      <c r="X7" s="95">
        <f>IF(OR(W7+1&gt;DATE(Formulaire!$B$4,MONTH(W7)+1,1)-1,W7=0),0,W7+1)</f>
        <v>43060</v>
      </c>
      <c r="Y7" s="95">
        <f>IF(OR(X7+1&gt;DATE(Formulaire!$B$4,MONTH(X7)+1,1)-1,X7=0),0,X7+1)</f>
        <v>43061</v>
      </c>
      <c r="Z7" s="95">
        <f>IF(OR(Y7+1&gt;DATE(Formulaire!$B$4,MONTH(Y7)+1,1)-1,Y7=0),0,Y7+1)</f>
        <v>43062</v>
      </c>
      <c r="AA7" s="95">
        <f>IF(OR(Z7+1&gt;DATE(Formulaire!$B$4,MONTH(Z7)+1,1)-1,Z7=0),0,Z7+1)</f>
        <v>43063</v>
      </c>
      <c r="AB7" s="95">
        <f>IF(OR(AA7+1&gt;DATE(Formulaire!$B$4,MONTH(AA7)+1,1)-1,AA7=0),0,AA7+1)</f>
        <v>43064</v>
      </c>
      <c r="AC7" s="95">
        <f>IF(OR(AB7+1&gt;DATE(Formulaire!$B$4,MONTH(AB7)+1,1)-1,AB7=0),0,AB7+1)</f>
        <v>43065</v>
      </c>
      <c r="AD7" s="95">
        <f>IF(OR(AC7+1&gt;DATE(Formulaire!$B$4,MONTH(AC7)+1,1)-1,AC7=0),0,AC7+1)</f>
        <v>43066</v>
      </c>
      <c r="AE7" s="95">
        <f>IF(OR(AD7+1&gt;DATE(Formulaire!$B$4,MONTH(AD7)+1,1)-1,AD7=0),0,AD7+1)</f>
        <v>43067</v>
      </c>
      <c r="AF7" s="95">
        <f>IF(OR(AE7+1&gt;DATE(Formulaire!$B$4,MONTH(AE7)+1,1)-1,AE7=0),0,AE7+1)</f>
        <v>43068</v>
      </c>
      <c r="AG7" s="95">
        <f>IF(OR(AF7+1&gt;DATE(Formulaire!$B$4,MONTH(AF7)+1,1)-1,AF7=0),0,AF7+1)</f>
        <v>43069</v>
      </c>
      <c r="AH7" s="95">
        <f>IF(OR(AG7+1&gt;DATE(Formulaire!$B$4,MONTH(AG7)+1,1)-1,AG7=0),0,AG7+1)</f>
        <v>0</v>
      </c>
    </row>
    <row r="8" spans="1:42" ht="21.75" customHeight="1" thickBot="1" x14ac:dyDescent="0.25">
      <c r="A8" s="229" t="s">
        <v>84</v>
      </c>
      <c r="B8" s="230" t="s">
        <v>2</v>
      </c>
      <c r="C8" s="251" t="s">
        <v>93</v>
      </c>
      <c r="D8" s="96" t="str">
        <f>"S" &amp; IF(D7="","",INT(MOD(INT((D7-2)/7)+0.6,52+5/28))+1)</f>
        <v>S44</v>
      </c>
      <c r="E8" s="97" t="str">
        <f>IF(E7=0,"",IF(INT(MOD(INT((D7-2)/7)+0.6,52+5/28))+1=INT(MOD(INT((E7-2)/7)+0.6,52+5/28))+1,"","S" &amp; INT(MOD(INT((E7-2)/7)+0.6,52+5/28))+1))</f>
        <v/>
      </c>
      <c r="F8" s="97" t="str">
        <f t="shared" ref="F8:AH8" si="0">IF(F7=0,"",IF(INT(MOD(INT((E7-2)/7)+0.6,52+5/28))+1=INT(MOD(INT((F7-2)/7)+0.6,52+5/28))+1,"","S" &amp; INT(MOD(INT((F7-2)/7)+0.6,52+5/28))+1))</f>
        <v/>
      </c>
      <c r="G8" s="97" t="str">
        <f t="shared" si="0"/>
        <v/>
      </c>
      <c r="H8" s="97" t="str">
        <f t="shared" si="0"/>
        <v/>
      </c>
      <c r="I8" s="96" t="str">
        <f t="shared" si="0"/>
        <v>S45</v>
      </c>
      <c r="J8" s="97" t="str">
        <f t="shared" si="0"/>
        <v/>
      </c>
      <c r="K8" s="97" t="str">
        <f t="shared" si="0"/>
        <v/>
      </c>
      <c r="L8" s="97" t="str">
        <f t="shared" si="0"/>
        <v/>
      </c>
      <c r="M8" s="97" t="str">
        <f t="shared" si="0"/>
        <v/>
      </c>
      <c r="N8" s="97" t="str">
        <f t="shared" si="0"/>
        <v/>
      </c>
      <c r="O8" s="97" t="str">
        <f t="shared" si="0"/>
        <v/>
      </c>
      <c r="P8" s="96" t="str">
        <f t="shared" si="0"/>
        <v>S46</v>
      </c>
      <c r="Q8" s="97" t="str">
        <f t="shared" si="0"/>
        <v/>
      </c>
      <c r="R8" s="97" t="str">
        <f t="shared" si="0"/>
        <v/>
      </c>
      <c r="S8" s="97" t="str">
        <f t="shared" si="0"/>
        <v/>
      </c>
      <c r="T8" s="97" t="str">
        <f t="shared" si="0"/>
        <v/>
      </c>
      <c r="U8" s="97" t="str">
        <f t="shared" si="0"/>
        <v/>
      </c>
      <c r="V8" s="97" t="str">
        <f t="shared" si="0"/>
        <v/>
      </c>
      <c r="W8" s="96" t="str">
        <f t="shared" si="0"/>
        <v>S47</v>
      </c>
      <c r="X8" s="97" t="str">
        <f t="shared" si="0"/>
        <v/>
      </c>
      <c r="Y8" s="97" t="str">
        <f t="shared" si="0"/>
        <v/>
      </c>
      <c r="Z8" s="97" t="str">
        <f t="shared" si="0"/>
        <v/>
      </c>
      <c r="AA8" s="97" t="str">
        <f t="shared" si="0"/>
        <v/>
      </c>
      <c r="AB8" s="97" t="str">
        <f t="shared" si="0"/>
        <v/>
      </c>
      <c r="AC8" s="97" t="str">
        <f t="shared" si="0"/>
        <v/>
      </c>
      <c r="AD8" s="96" t="str">
        <f t="shared" si="0"/>
        <v>S48</v>
      </c>
      <c r="AE8" s="97" t="str">
        <f t="shared" si="0"/>
        <v/>
      </c>
      <c r="AF8" s="97" t="str">
        <f t="shared" si="0"/>
        <v/>
      </c>
      <c r="AG8" s="97" t="str">
        <f t="shared" si="0"/>
        <v/>
      </c>
      <c r="AH8" s="98" t="str">
        <f t="shared" si="0"/>
        <v/>
      </c>
    </row>
    <row r="9" spans="1:42" ht="21.75" customHeight="1" x14ac:dyDescent="0.2">
      <c r="A9" s="221"/>
      <c r="B9" s="189"/>
      <c r="C9" s="189"/>
      <c r="D9" s="99">
        <f>IF(YEAR(D7)=Formulaire!$B$4,DAY(D7),"")</f>
        <v>1</v>
      </c>
      <c r="E9" s="99">
        <f>IF(YEAR(E7)=Formulaire!$B$4,DAY(E7),"")</f>
        <v>2</v>
      </c>
      <c r="F9" s="99">
        <f>IF(YEAR(F7)=Formulaire!$B$4,DAY(F7),"")</f>
        <v>3</v>
      </c>
      <c r="G9" s="99">
        <f>IF(YEAR(G7)=Formulaire!$B$4,DAY(G7),"")</f>
        <v>4</v>
      </c>
      <c r="H9" s="99">
        <f>IF(YEAR(H7)=Formulaire!$B$4,DAY(H7),"")</f>
        <v>5</v>
      </c>
      <c r="I9" s="99">
        <f>IF(YEAR(I7)=Formulaire!$B$4,DAY(I7),"")</f>
        <v>6</v>
      </c>
      <c r="J9" s="99">
        <f>IF(YEAR(J7)=Formulaire!$B$4,DAY(J7),"")</f>
        <v>7</v>
      </c>
      <c r="K9" s="99">
        <f>IF(YEAR(K7)=Formulaire!$B$4,DAY(K7),"")</f>
        <v>8</v>
      </c>
      <c r="L9" s="99">
        <f>IF(YEAR(L7)=Formulaire!$B$4,DAY(L7),"")</f>
        <v>9</v>
      </c>
      <c r="M9" s="99">
        <f>IF(YEAR(M7)=Formulaire!$B$4,DAY(M7),"")</f>
        <v>10</v>
      </c>
      <c r="N9" s="99">
        <f>IF(YEAR(N7)=Formulaire!$B$4,DAY(N7),"")</f>
        <v>11</v>
      </c>
      <c r="O9" s="99">
        <f>IF(YEAR(O7)=Formulaire!$B$4,DAY(O7),"")</f>
        <v>12</v>
      </c>
      <c r="P9" s="99">
        <f>IF(YEAR(P7)=Formulaire!$B$4,DAY(P7),"")</f>
        <v>13</v>
      </c>
      <c r="Q9" s="99">
        <f>IF(YEAR(Q7)=Formulaire!$B$4,DAY(Q7),"")</f>
        <v>14</v>
      </c>
      <c r="R9" s="99">
        <f>IF(YEAR(R7)=Formulaire!$B$4,DAY(R7),"")</f>
        <v>15</v>
      </c>
      <c r="S9" s="99">
        <f>IF(YEAR(S7)=Formulaire!$B$4,DAY(S7),"")</f>
        <v>16</v>
      </c>
      <c r="T9" s="99">
        <f>IF(YEAR(T7)=Formulaire!$B$4,DAY(T7),"")</f>
        <v>17</v>
      </c>
      <c r="U9" s="99">
        <f>IF(YEAR(U7)=Formulaire!$B$4,DAY(U7),"")</f>
        <v>18</v>
      </c>
      <c r="V9" s="99">
        <f>IF(YEAR(V7)=Formulaire!$B$4,DAY(V7),"")</f>
        <v>19</v>
      </c>
      <c r="W9" s="99">
        <f>IF(YEAR(W7)=Formulaire!$B$4,DAY(W7),"")</f>
        <v>20</v>
      </c>
      <c r="X9" s="99">
        <f>IF(YEAR(X7)=Formulaire!$B$4,DAY(X7),"")</f>
        <v>21</v>
      </c>
      <c r="Y9" s="99">
        <f>IF(YEAR(Y7)=Formulaire!$B$4,DAY(Y7),"")</f>
        <v>22</v>
      </c>
      <c r="Z9" s="99">
        <f>IF(YEAR(Z7)=Formulaire!$B$4,DAY(Z7),"")</f>
        <v>23</v>
      </c>
      <c r="AA9" s="99">
        <f>IF(YEAR(AA7)=Formulaire!$B$4,DAY(AA7),"")</f>
        <v>24</v>
      </c>
      <c r="AB9" s="99">
        <f>IF(YEAR(AB7)=Formulaire!$B$4,DAY(AB7),"")</f>
        <v>25</v>
      </c>
      <c r="AC9" s="99">
        <f>IF(YEAR(AC7)=Formulaire!$B$4,DAY(AC7),"")</f>
        <v>26</v>
      </c>
      <c r="AD9" s="99">
        <f>IF(YEAR(AD7)=Formulaire!$B$4,DAY(AD7),"")</f>
        <v>27</v>
      </c>
      <c r="AE9" s="99">
        <f>IF(YEAR(AE7)=Formulaire!$B$4,DAY(AE7),"")</f>
        <v>28</v>
      </c>
      <c r="AF9" s="99">
        <f>IF(YEAR(AF7)=Formulaire!$B$4,DAY(AF7),"")</f>
        <v>29</v>
      </c>
      <c r="AG9" s="99">
        <f>IF(YEAR(AG7)=Formulaire!$B$4,DAY(AG7),"")</f>
        <v>30</v>
      </c>
      <c r="AH9" s="100" t="str">
        <f>IF(YEAR(AH7)=Formulaire!$B$4,DAY(AH7),"")</f>
        <v/>
      </c>
      <c r="AP9" s="101"/>
    </row>
    <row r="10" spans="1:42" x14ac:dyDescent="0.2">
      <c r="A10" s="221"/>
      <c r="B10" s="189"/>
      <c r="C10" s="189"/>
      <c r="D10" s="102" t="str">
        <f>IF(D9="","",IF(WEEKDAY(D7,2)=1,"L",IF(WEEKDAY(D7,2)=2,"M",IF(WEEKDAY(D7,2)=3,"M",IF(WEEKDAY(D7,2)=4,"J",IF(WEEKDAY(D7,2)=5,"V",IF(WEEKDAY(D7,2)=6,"S","D")))))))</f>
        <v>M</v>
      </c>
      <c r="E10" s="102" t="str">
        <f t="shared" ref="E10:AH10" si="1">IF(E9="","",IF(WEEKDAY(E7,2)=1,"L",IF(WEEKDAY(E7,2)=2,"M",IF(WEEKDAY(E7,2)=3,"M",IF(WEEKDAY(E7,2)=4,"J",IF(WEEKDAY(E7,2)=5,"V",IF(WEEKDAY(E7,2)=6,"S","D")))))))</f>
        <v>J</v>
      </c>
      <c r="F10" s="102" t="str">
        <f t="shared" si="1"/>
        <v>V</v>
      </c>
      <c r="G10" s="102" t="str">
        <f t="shared" si="1"/>
        <v>S</v>
      </c>
      <c r="H10" s="102" t="str">
        <f t="shared" si="1"/>
        <v>D</v>
      </c>
      <c r="I10" s="102" t="str">
        <f t="shared" si="1"/>
        <v>L</v>
      </c>
      <c r="J10" s="102" t="str">
        <f t="shared" si="1"/>
        <v>M</v>
      </c>
      <c r="K10" s="102" t="str">
        <f t="shared" si="1"/>
        <v>M</v>
      </c>
      <c r="L10" s="102" t="str">
        <f t="shared" si="1"/>
        <v>J</v>
      </c>
      <c r="M10" s="102" t="str">
        <f t="shared" si="1"/>
        <v>V</v>
      </c>
      <c r="N10" s="102" t="str">
        <f t="shared" si="1"/>
        <v>S</v>
      </c>
      <c r="O10" s="102" t="str">
        <f t="shared" si="1"/>
        <v>D</v>
      </c>
      <c r="P10" s="102" t="str">
        <f t="shared" si="1"/>
        <v>L</v>
      </c>
      <c r="Q10" s="102" t="str">
        <f t="shared" si="1"/>
        <v>M</v>
      </c>
      <c r="R10" s="102" t="str">
        <f t="shared" si="1"/>
        <v>M</v>
      </c>
      <c r="S10" s="102" t="str">
        <f t="shared" si="1"/>
        <v>J</v>
      </c>
      <c r="T10" s="102" t="str">
        <f t="shared" si="1"/>
        <v>V</v>
      </c>
      <c r="U10" s="102" t="str">
        <f t="shared" si="1"/>
        <v>S</v>
      </c>
      <c r="V10" s="102" t="str">
        <f t="shared" si="1"/>
        <v>D</v>
      </c>
      <c r="W10" s="102" t="str">
        <f t="shared" si="1"/>
        <v>L</v>
      </c>
      <c r="X10" s="102" t="str">
        <f t="shared" si="1"/>
        <v>M</v>
      </c>
      <c r="Y10" s="102" t="str">
        <f t="shared" si="1"/>
        <v>M</v>
      </c>
      <c r="Z10" s="102" t="str">
        <f t="shared" si="1"/>
        <v>J</v>
      </c>
      <c r="AA10" s="102" t="str">
        <f t="shared" si="1"/>
        <v>V</v>
      </c>
      <c r="AB10" s="102" t="str">
        <f t="shared" si="1"/>
        <v>S</v>
      </c>
      <c r="AC10" s="102" t="str">
        <f t="shared" si="1"/>
        <v>D</v>
      </c>
      <c r="AD10" s="102" t="str">
        <f t="shared" si="1"/>
        <v>L</v>
      </c>
      <c r="AE10" s="102" t="str">
        <f t="shared" si="1"/>
        <v>M</v>
      </c>
      <c r="AF10" s="102" t="str">
        <f t="shared" si="1"/>
        <v>M</v>
      </c>
      <c r="AG10" s="102" t="str">
        <f t="shared" si="1"/>
        <v>J</v>
      </c>
      <c r="AH10" s="103" t="str">
        <f t="shared" si="1"/>
        <v/>
      </c>
    </row>
    <row r="11" spans="1:42" x14ac:dyDescent="0.2">
      <c r="A11" s="222" t="s">
        <v>62</v>
      </c>
      <c r="B11" s="104"/>
      <c r="C11" s="104"/>
      <c r="D11" s="104" t="s">
        <v>62</v>
      </c>
      <c r="E11" s="104"/>
      <c r="F11" s="104"/>
      <c r="G11" s="104"/>
      <c r="H11" s="104"/>
      <c r="I11" s="104"/>
      <c r="J11" s="104"/>
      <c r="K11" s="104"/>
      <c r="L11" s="104"/>
      <c r="M11" s="104"/>
      <c r="N11" s="104"/>
      <c r="O11" s="104"/>
      <c r="P11" s="104"/>
      <c r="Q11" s="104"/>
      <c r="R11" s="104"/>
      <c r="S11" s="104"/>
      <c r="T11" s="104"/>
      <c r="U11" s="104"/>
      <c r="V11" s="104"/>
      <c r="W11" s="104"/>
      <c r="X11" s="104"/>
      <c r="Y11" s="104"/>
      <c r="Z11" s="104"/>
      <c r="AA11" s="104"/>
      <c r="AB11" s="104"/>
      <c r="AC11" s="104"/>
      <c r="AD11" s="104"/>
      <c r="AE11" s="104"/>
      <c r="AF11" s="104"/>
      <c r="AG11" s="104"/>
      <c r="AH11" s="105" t="s">
        <v>62</v>
      </c>
    </row>
    <row r="12" spans="1:42" ht="14.1" customHeight="1" x14ac:dyDescent="0.2">
      <c r="A12" s="223" t="s">
        <v>83</v>
      </c>
      <c r="B12" s="206" t="str">
        <f t="shared" ref="B12:B41" si="2">Equipe</f>
        <v>A</v>
      </c>
      <c r="C12" s="206" t="s">
        <v>94</v>
      </c>
      <c r="D12" s="107"/>
      <c r="E12" s="107"/>
      <c r="F12" s="107"/>
      <c r="G12" s="107"/>
      <c r="H12" s="107"/>
      <c r="I12" s="107"/>
      <c r="J12" s="107"/>
      <c r="K12" s="107"/>
      <c r="L12" s="107"/>
      <c r="M12" s="107"/>
      <c r="N12" s="107"/>
      <c r="O12" s="107"/>
      <c r="P12" s="107"/>
      <c r="Q12" s="107"/>
      <c r="R12" s="107"/>
      <c r="S12" s="107"/>
      <c r="T12" s="107"/>
      <c r="U12" s="107"/>
      <c r="V12" s="107"/>
      <c r="W12" s="107"/>
      <c r="X12" s="107"/>
      <c r="Y12" s="107"/>
      <c r="Z12" s="107"/>
      <c r="AA12" s="107"/>
      <c r="AB12" s="107"/>
      <c r="AC12" s="107"/>
      <c r="AD12" s="107"/>
      <c r="AE12" s="107"/>
      <c r="AF12" s="107"/>
      <c r="AG12" s="107"/>
      <c r="AH12" s="112"/>
    </row>
    <row r="13" spans="1:42" ht="14.1" customHeight="1" x14ac:dyDescent="0.2">
      <c r="A13" s="223" t="s">
        <v>82</v>
      </c>
      <c r="B13" s="206" t="str">
        <f t="shared" si="2"/>
        <v>A</v>
      </c>
      <c r="C13" s="206" t="s">
        <v>96</v>
      </c>
      <c r="D13" s="107"/>
      <c r="E13" s="107"/>
      <c r="F13" s="107"/>
      <c r="G13" s="107"/>
      <c r="H13" s="107"/>
      <c r="I13" s="107"/>
      <c r="J13" s="107"/>
      <c r="K13" s="107"/>
      <c r="L13" s="107"/>
      <c r="M13" s="107"/>
      <c r="N13" s="107"/>
      <c r="O13" s="107"/>
      <c r="P13" s="107"/>
      <c r="Q13" s="107"/>
      <c r="R13" s="107"/>
      <c r="S13" s="107"/>
      <c r="T13" s="107"/>
      <c r="U13" s="107"/>
      <c r="V13" s="107"/>
      <c r="W13" s="107"/>
      <c r="X13" s="107"/>
      <c r="Y13" s="107"/>
      <c r="Z13" s="107"/>
      <c r="AA13" s="107"/>
      <c r="AB13" s="107"/>
      <c r="AC13" s="107"/>
      <c r="AD13" s="107"/>
      <c r="AE13" s="107"/>
      <c r="AF13" s="107"/>
      <c r="AG13" s="107"/>
      <c r="AH13" s="112"/>
    </row>
    <row r="14" spans="1:42" ht="14.1" customHeight="1" x14ac:dyDescent="0.2">
      <c r="A14" s="223" t="s">
        <v>81</v>
      </c>
      <c r="B14" s="206" t="str">
        <f t="shared" si="2"/>
        <v>A</v>
      </c>
      <c r="C14" s="206" t="s">
        <v>97</v>
      </c>
      <c r="D14" s="107"/>
      <c r="E14" s="107"/>
      <c r="F14" s="107"/>
      <c r="G14" s="107"/>
      <c r="H14" s="107"/>
      <c r="I14" s="107"/>
      <c r="J14" s="107"/>
      <c r="K14" s="107"/>
      <c r="L14" s="107"/>
      <c r="M14" s="107"/>
      <c r="N14" s="107"/>
      <c r="O14" s="107"/>
      <c r="P14" s="107"/>
      <c r="Q14" s="107"/>
      <c r="R14" s="107"/>
      <c r="S14" s="107"/>
      <c r="T14" s="107"/>
      <c r="U14" s="107"/>
      <c r="V14" s="107"/>
      <c r="W14" s="107"/>
      <c r="X14" s="107"/>
      <c r="Y14" s="107"/>
      <c r="Z14" s="107"/>
      <c r="AA14" s="107"/>
      <c r="AB14" s="107"/>
      <c r="AC14" s="107"/>
      <c r="AD14" s="107"/>
      <c r="AE14" s="107"/>
      <c r="AF14" s="107"/>
      <c r="AG14" s="107"/>
      <c r="AH14" s="112"/>
    </row>
    <row r="15" spans="1:42" ht="14.1" customHeight="1" x14ac:dyDescent="0.2">
      <c r="A15" s="223" t="s">
        <v>80</v>
      </c>
      <c r="B15" s="206" t="str">
        <f t="shared" si="2"/>
        <v>A</v>
      </c>
      <c r="C15" s="206" t="s">
        <v>97</v>
      </c>
      <c r="D15" s="107"/>
      <c r="E15" s="107"/>
      <c r="F15" s="107"/>
      <c r="G15" s="107"/>
      <c r="H15" s="107"/>
      <c r="I15" s="107"/>
      <c r="J15" s="107"/>
      <c r="K15" s="107"/>
      <c r="L15" s="107"/>
      <c r="M15" s="107"/>
      <c r="N15" s="107"/>
      <c r="O15" s="107"/>
      <c r="P15" s="107"/>
      <c r="Q15" s="107"/>
      <c r="R15" s="107"/>
      <c r="S15" s="107"/>
      <c r="T15" s="107"/>
      <c r="U15" s="107"/>
      <c r="V15" s="107"/>
      <c r="W15" s="107"/>
      <c r="X15" s="107"/>
      <c r="Y15" s="107"/>
      <c r="Z15" s="107"/>
      <c r="AA15" s="107"/>
      <c r="AB15" s="107"/>
      <c r="AC15" s="107"/>
      <c r="AD15" s="107"/>
      <c r="AE15" s="107"/>
      <c r="AF15" s="107"/>
      <c r="AG15" s="107"/>
      <c r="AH15" s="112"/>
    </row>
    <row r="16" spans="1:42" ht="14.1" customHeight="1" x14ac:dyDescent="0.2">
      <c r="A16" s="223" t="s">
        <v>79</v>
      </c>
      <c r="B16" s="206" t="str">
        <f t="shared" si="2"/>
        <v>A</v>
      </c>
      <c r="C16" s="206" t="s">
        <v>97</v>
      </c>
      <c r="D16" s="107"/>
      <c r="E16" s="107"/>
      <c r="F16" s="107"/>
      <c r="G16" s="107"/>
      <c r="H16" s="107"/>
      <c r="I16" s="107"/>
      <c r="J16" s="107"/>
      <c r="K16" s="107"/>
      <c r="L16" s="107"/>
      <c r="M16" s="107"/>
      <c r="N16" s="107"/>
      <c r="O16" s="107"/>
      <c r="P16" s="107"/>
      <c r="Q16" s="107"/>
      <c r="R16" s="107"/>
      <c r="S16" s="107"/>
      <c r="T16" s="107"/>
      <c r="U16" s="107"/>
      <c r="V16" s="107"/>
      <c r="W16" s="107"/>
      <c r="X16" s="107"/>
      <c r="Y16" s="107"/>
      <c r="Z16" s="107"/>
      <c r="AA16" s="107"/>
      <c r="AB16" s="107"/>
      <c r="AC16" s="107"/>
      <c r="AD16" s="107"/>
      <c r="AE16" s="107"/>
      <c r="AF16" s="107"/>
      <c r="AG16" s="107"/>
      <c r="AH16" s="112"/>
    </row>
    <row r="17" spans="1:34" ht="14.1" customHeight="1" x14ac:dyDescent="0.2">
      <c r="A17" s="223" t="s">
        <v>78</v>
      </c>
      <c r="B17" s="206" t="str">
        <f t="shared" si="2"/>
        <v>A</v>
      </c>
      <c r="C17" s="206" t="s">
        <v>97</v>
      </c>
      <c r="D17" s="107"/>
      <c r="E17" s="107"/>
      <c r="F17" s="107"/>
      <c r="G17" s="107"/>
      <c r="H17" s="107"/>
      <c r="I17" s="107"/>
      <c r="J17" s="107"/>
      <c r="K17" s="107"/>
      <c r="L17" s="107"/>
      <c r="M17" s="107"/>
      <c r="N17" s="107"/>
      <c r="O17" s="107"/>
      <c r="P17" s="107"/>
      <c r="Q17" s="107"/>
      <c r="R17" s="107"/>
      <c r="S17" s="107"/>
      <c r="T17" s="107"/>
      <c r="U17" s="107"/>
      <c r="V17" s="107"/>
      <c r="W17" s="107"/>
      <c r="X17" s="107"/>
      <c r="Y17" s="107"/>
      <c r="Z17" s="107"/>
      <c r="AA17" s="107"/>
      <c r="AB17" s="107"/>
      <c r="AC17" s="107"/>
      <c r="AD17" s="107"/>
      <c r="AE17" s="107"/>
      <c r="AF17" s="107"/>
      <c r="AG17" s="107"/>
      <c r="AH17" s="112"/>
    </row>
    <row r="18" spans="1:34" ht="14.1" customHeight="1" x14ac:dyDescent="0.2">
      <c r="A18" s="223" t="s">
        <v>77</v>
      </c>
      <c r="B18" s="206" t="str">
        <f t="shared" si="2"/>
        <v>A</v>
      </c>
      <c r="C18" s="206" t="s">
        <v>97</v>
      </c>
      <c r="D18" s="107"/>
      <c r="E18" s="107"/>
      <c r="F18" s="107"/>
      <c r="G18" s="107"/>
      <c r="H18" s="107"/>
      <c r="I18" s="107"/>
      <c r="J18" s="107"/>
      <c r="K18" s="107"/>
      <c r="L18" s="107"/>
      <c r="M18" s="107"/>
      <c r="N18" s="107"/>
      <c r="O18" s="107"/>
      <c r="P18" s="107"/>
      <c r="Q18" s="107"/>
      <c r="R18" s="107"/>
      <c r="S18" s="107"/>
      <c r="T18" s="107"/>
      <c r="U18" s="107"/>
      <c r="V18" s="107"/>
      <c r="W18" s="107"/>
      <c r="X18" s="107"/>
      <c r="Y18" s="107"/>
      <c r="Z18" s="107"/>
      <c r="AA18" s="107"/>
      <c r="AB18" s="107"/>
      <c r="AC18" s="107"/>
      <c r="AD18" s="107"/>
      <c r="AE18" s="107"/>
      <c r="AF18" s="107"/>
      <c r="AG18" s="107"/>
      <c r="AH18" s="112"/>
    </row>
    <row r="19" spans="1:34" ht="14.1" customHeight="1" x14ac:dyDescent="0.2">
      <c r="A19" s="223" t="s">
        <v>76</v>
      </c>
      <c r="B19" s="206" t="str">
        <f t="shared" si="2"/>
        <v>A</v>
      </c>
      <c r="C19" s="206" t="s">
        <v>94</v>
      </c>
      <c r="D19" s="107"/>
      <c r="E19" s="107"/>
      <c r="F19" s="107"/>
      <c r="G19" s="107"/>
      <c r="H19" s="107"/>
      <c r="I19" s="107"/>
      <c r="J19" s="107"/>
      <c r="K19" s="107"/>
      <c r="L19" s="107"/>
      <c r="M19" s="107"/>
      <c r="N19" s="107"/>
      <c r="O19" s="107"/>
      <c r="P19" s="107"/>
      <c r="Q19" s="107"/>
      <c r="R19" s="107"/>
      <c r="S19" s="107"/>
      <c r="T19" s="107"/>
      <c r="U19" s="107"/>
      <c r="V19" s="107"/>
      <c r="W19" s="107"/>
      <c r="X19" s="107"/>
      <c r="Y19" s="107"/>
      <c r="Z19" s="107"/>
      <c r="AA19" s="107"/>
      <c r="AB19" s="107"/>
      <c r="AC19" s="107"/>
      <c r="AD19" s="107"/>
      <c r="AE19" s="107"/>
      <c r="AF19" s="107"/>
      <c r="AG19" s="107"/>
      <c r="AH19" s="112"/>
    </row>
    <row r="20" spans="1:34" ht="14.1" customHeight="1" x14ac:dyDescent="0.2">
      <c r="A20" s="223" t="s">
        <v>75</v>
      </c>
      <c r="B20" s="206" t="str">
        <f t="shared" si="2"/>
        <v>A</v>
      </c>
      <c r="C20" s="206" t="s">
        <v>94</v>
      </c>
      <c r="D20" s="107"/>
      <c r="E20" s="107"/>
      <c r="F20" s="107"/>
      <c r="G20" s="107"/>
      <c r="H20" s="107"/>
      <c r="I20" s="107"/>
      <c r="J20" s="107"/>
      <c r="K20" s="107"/>
      <c r="L20" s="107"/>
      <c r="M20" s="107"/>
      <c r="N20" s="107"/>
      <c r="O20" s="107"/>
      <c r="P20" s="107"/>
      <c r="Q20" s="107"/>
      <c r="R20" s="107"/>
      <c r="S20" s="107"/>
      <c r="T20" s="107"/>
      <c r="U20" s="107"/>
      <c r="V20" s="107"/>
      <c r="W20" s="107"/>
      <c r="X20" s="107"/>
      <c r="Y20" s="107"/>
      <c r="Z20" s="107"/>
      <c r="AA20" s="107"/>
      <c r="AB20" s="107"/>
      <c r="AC20" s="107"/>
      <c r="AD20" s="107"/>
      <c r="AE20" s="107"/>
      <c r="AF20" s="107"/>
      <c r="AG20" s="107"/>
      <c r="AH20" s="112"/>
    </row>
    <row r="21" spans="1:34" ht="14.1" customHeight="1" x14ac:dyDescent="0.2">
      <c r="A21" s="223" t="s">
        <v>74</v>
      </c>
      <c r="B21" s="206" t="str">
        <f t="shared" si="2"/>
        <v>A</v>
      </c>
      <c r="C21" s="206" t="s">
        <v>96</v>
      </c>
      <c r="D21" s="107"/>
      <c r="E21" s="107"/>
      <c r="F21" s="107"/>
      <c r="G21" s="107"/>
      <c r="H21" s="107"/>
      <c r="I21" s="107"/>
      <c r="J21" s="107"/>
      <c r="K21" s="107"/>
      <c r="L21" s="107"/>
      <c r="M21" s="107"/>
      <c r="N21" s="107"/>
      <c r="O21" s="107"/>
      <c r="P21" s="107"/>
      <c r="Q21" s="107"/>
      <c r="R21" s="107"/>
      <c r="S21" s="107"/>
      <c r="T21" s="107"/>
      <c r="U21" s="107"/>
      <c r="V21" s="107"/>
      <c r="W21" s="107"/>
      <c r="X21" s="107"/>
      <c r="Y21" s="107"/>
      <c r="Z21" s="107"/>
      <c r="AA21" s="107"/>
      <c r="AB21" s="107"/>
      <c r="AC21" s="107"/>
      <c r="AD21" s="107"/>
      <c r="AE21" s="107"/>
      <c r="AF21" s="107"/>
      <c r="AG21" s="107"/>
      <c r="AH21" s="112"/>
    </row>
    <row r="22" spans="1:34" ht="14.1" customHeight="1" x14ac:dyDescent="0.2">
      <c r="A22" s="223" t="s">
        <v>73</v>
      </c>
      <c r="B22" s="206" t="str">
        <f t="shared" si="2"/>
        <v>A</v>
      </c>
      <c r="C22" s="206" t="s">
        <v>94</v>
      </c>
      <c r="D22" s="107"/>
      <c r="E22" s="107"/>
      <c r="F22" s="107"/>
      <c r="G22" s="107"/>
      <c r="H22" s="107"/>
      <c r="I22" s="107"/>
      <c r="J22" s="107"/>
      <c r="K22" s="107"/>
      <c r="L22" s="107"/>
      <c r="M22" s="107"/>
      <c r="N22" s="107"/>
      <c r="O22" s="107"/>
      <c r="P22" s="107"/>
      <c r="Q22" s="107"/>
      <c r="R22" s="107"/>
      <c r="S22" s="107"/>
      <c r="T22" s="107"/>
      <c r="U22" s="107"/>
      <c r="V22" s="107"/>
      <c r="W22" s="107"/>
      <c r="X22" s="107"/>
      <c r="Y22" s="107"/>
      <c r="Z22" s="107"/>
      <c r="AA22" s="107"/>
      <c r="AB22" s="107"/>
      <c r="AC22" s="107"/>
      <c r="AD22" s="107"/>
      <c r="AE22" s="107"/>
      <c r="AF22" s="107"/>
      <c r="AG22" s="107"/>
      <c r="AH22" s="112"/>
    </row>
    <row r="23" spans="1:34" ht="14.1" customHeight="1" x14ac:dyDescent="0.2">
      <c r="A23" s="223" t="s">
        <v>72</v>
      </c>
      <c r="B23" s="206" t="str">
        <f t="shared" si="2"/>
        <v>A</v>
      </c>
      <c r="C23" s="206" t="s">
        <v>96</v>
      </c>
      <c r="D23" s="107"/>
      <c r="E23" s="107"/>
      <c r="F23" s="107"/>
      <c r="G23" s="107"/>
      <c r="H23" s="107"/>
      <c r="I23" s="107"/>
      <c r="J23" s="107"/>
      <c r="K23" s="107"/>
      <c r="L23" s="107"/>
      <c r="M23" s="107"/>
      <c r="N23" s="107"/>
      <c r="O23" s="107"/>
      <c r="P23" s="107"/>
      <c r="Q23" s="107"/>
      <c r="R23" s="107"/>
      <c r="S23" s="107"/>
      <c r="T23" s="107"/>
      <c r="U23" s="107"/>
      <c r="V23" s="107"/>
      <c r="W23" s="107"/>
      <c r="X23" s="107"/>
      <c r="Y23" s="107"/>
      <c r="Z23" s="107"/>
      <c r="AA23" s="107"/>
      <c r="AB23" s="107"/>
      <c r="AC23" s="107"/>
      <c r="AD23" s="107"/>
      <c r="AE23" s="107"/>
      <c r="AF23" s="107"/>
      <c r="AG23" s="107"/>
      <c r="AH23" s="112"/>
    </row>
    <row r="24" spans="1:34" ht="14.1" customHeight="1" x14ac:dyDescent="0.2">
      <c r="A24" s="223" t="s">
        <v>71</v>
      </c>
      <c r="B24" s="206" t="str">
        <f t="shared" si="2"/>
        <v>A</v>
      </c>
      <c r="C24" s="206" t="s">
        <v>94</v>
      </c>
      <c r="D24" s="107"/>
      <c r="E24" s="107"/>
      <c r="F24" s="107"/>
      <c r="G24" s="107"/>
      <c r="H24" s="107"/>
      <c r="I24" s="107"/>
      <c r="J24" s="107"/>
      <c r="K24" s="107"/>
      <c r="L24" s="107"/>
      <c r="M24" s="107"/>
      <c r="N24" s="107"/>
      <c r="O24" s="107"/>
      <c r="P24" s="107"/>
      <c r="Q24" s="107"/>
      <c r="R24" s="107"/>
      <c r="S24" s="107"/>
      <c r="T24" s="107"/>
      <c r="U24" s="107"/>
      <c r="V24" s="107"/>
      <c r="W24" s="107"/>
      <c r="X24" s="107"/>
      <c r="Y24" s="107"/>
      <c r="Z24" s="107"/>
      <c r="AA24" s="107"/>
      <c r="AB24" s="107"/>
      <c r="AC24" s="107"/>
      <c r="AD24" s="107"/>
      <c r="AE24" s="107"/>
      <c r="AF24" s="107"/>
      <c r="AG24" s="107"/>
      <c r="AH24" s="112"/>
    </row>
    <row r="25" spans="1:34" ht="14.1" customHeight="1" x14ac:dyDescent="0.2">
      <c r="A25" s="223" t="s">
        <v>70</v>
      </c>
      <c r="B25" s="206" t="str">
        <f t="shared" si="2"/>
        <v>A</v>
      </c>
      <c r="C25" s="206" t="s">
        <v>96</v>
      </c>
      <c r="D25" s="107"/>
      <c r="E25" s="107"/>
      <c r="F25" s="107"/>
      <c r="G25" s="107"/>
      <c r="H25" s="107"/>
      <c r="I25" s="107"/>
      <c r="J25" s="107"/>
      <c r="K25" s="107"/>
      <c r="L25" s="107"/>
      <c r="M25" s="107"/>
      <c r="N25" s="107"/>
      <c r="O25" s="107"/>
      <c r="P25" s="107"/>
      <c r="Q25" s="107"/>
      <c r="R25" s="107"/>
      <c r="S25" s="107"/>
      <c r="T25" s="107"/>
      <c r="U25" s="107"/>
      <c r="V25" s="107"/>
      <c r="W25" s="107"/>
      <c r="X25" s="107"/>
      <c r="Y25" s="107"/>
      <c r="Z25" s="107"/>
      <c r="AA25" s="107"/>
      <c r="AB25" s="107"/>
      <c r="AC25" s="107"/>
      <c r="AD25" s="107"/>
      <c r="AE25" s="107"/>
      <c r="AF25" s="107"/>
      <c r="AG25" s="107"/>
      <c r="AH25" s="112"/>
    </row>
    <row r="26" spans="1:34" ht="14.1" customHeight="1" x14ac:dyDescent="0.2">
      <c r="A26" s="223" t="s">
        <v>69</v>
      </c>
      <c r="B26" s="206" t="str">
        <f t="shared" si="2"/>
        <v>A</v>
      </c>
      <c r="C26" s="206" t="s">
        <v>96</v>
      </c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7"/>
      <c r="AE26" s="107"/>
      <c r="AF26" s="107"/>
      <c r="AG26" s="107"/>
      <c r="AH26" s="112"/>
    </row>
    <row r="27" spans="1:34" ht="14.1" customHeight="1" x14ac:dyDescent="0.2">
      <c r="A27" s="223" t="s">
        <v>68</v>
      </c>
      <c r="B27" s="206" t="str">
        <f t="shared" si="2"/>
        <v>A</v>
      </c>
      <c r="C27" s="206"/>
      <c r="D27" s="107"/>
      <c r="E27" s="107"/>
      <c r="F27" s="107"/>
      <c r="G27" s="107"/>
      <c r="H27" s="107"/>
      <c r="I27" s="107"/>
      <c r="J27" s="107"/>
      <c r="K27" s="107"/>
      <c r="L27" s="107"/>
      <c r="M27" s="107"/>
      <c r="N27" s="107"/>
      <c r="O27" s="107"/>
      <c r="P27" s="107"/>
      <c r="Q27" s="107"/>
      <c r="R27" s="107"/>
      <c r="S27" s="107"/>
      <c r="T27" s="107"/>
      <c r="U27" s="107"/>
      <c r="V27" s="107"/>
      <c r="W27" s="107"/>
      <c r="X27" s="107"/>
      <c r="Y27" s="107"/>
      <c r="Z27" s="107"/>
      <c r="AA27" s="107"/>
      <c r="AB27" s="107"/>
      <c r="AC27" s="107"/>
      <c r="AD27" s="107"/>
      <c r="AE27" s="107"/>
      <c r="AF27" s="107"/>
      <c r="AG27" s="107"/>
      <c r="AH27" s="112"/>
    </row>
    <row r="28" spans="1:34" ht="14.1" customHeight="1" x14ac:dyDescent="0.2">
      <c r="A28" s="223" t="s">
        <v>67</v>
      </c>
      <c r="B28" s="206" t="str">
        <f t="shared" si="2"/>
        <v>A</v>
      </c>
      <c r="C28" s="206"/>
      <c r="D28" s="107"/>
      <c r="E28" s="107"/>
      <c r="F28" s="107"/>
      <c r="G28" s="107"/>
      <c r="H28" s="107"/>
      <c r="I28" s="107"/>
      <c r="J28" s="107"/>
      <c r="K28" s="107"/>
      <c r="L28" s="107"/>
      <c r="M28" s="107"/>
      <c r="N28" s="107"/>
      <c r="O28" s="107"/>
      <c r="P28" s="107"/>
      <c r="Q28" s="107"/>
      <c r="R28" s="107"/>
      <c r="S28" s="107"/>
      <c r="T28" s="107"/>
      <c r="U28" s="107"/>
      <c r="V28" s="107"/>
      <c r="W28" s="107"/>
      <c r="X28" s="107"/>
      <c r="Y28" s="107"/>
      <c r="Z28" s="107"/>
      <c r="AA28" s="107"/>
      <c r="AB28" s="107"/>
      <c r="AC28" s="107"/>
      <c r="AD28" s="107"/>
      <c r="AE28" s="107"/>
      <c r="AF28" s="107"/>
      <c r="AG28" s="107"/>
      <c r="AH28" s="112"/>
    </row>
    <row r="29" spans="1:34" ht="14.1" customHeight="1" x14ac:dyDescent="0.2">
      <c r="A29" s="223" t="s">
        <v>66</v>
      </c>
      <c r="B29" s="206" t="str">
        <f t="shared" si="2"/>
        <v>A</v>
      </c>
      <c r="C29" s="206"/>
      <c r="D29" s="107"/>
      <c r="E29" s="107"/>
      <c r="F29" s="107"/>
      <c r="G29" s="107"/>
      <c r="H29" s="107"/>
      <c r="I29" s="107"/>
      <c r="J29" s="107"/>
      <c r="K29" s="107"/>
      <c r="L29" s="107"/>
      <c r="M29" s="107"/>
      <c r="N29" s="107"/>
      <c r="O29" s="107"/>
      <c r="P29" s="107"/>
      <c r="Q29" s="107"/>
      <c r="R29" s="107"/>
      <c r="S29" s="107"/>
      <c r="T29" s="107"/>
      <c r="U29" s="107"/>
      <c r="V29" s="107"/>
      <c r="W29" s="107"/>
      <c r="X29" s="107"/>
      <c r="Y29" s="107"/>
      <c r="Z29" s="107"/>
      <c r="AA29" s="107"/>
      <c r="AB29" s="107"/>
      <c r="AC29" s="107"/>
      <c r="AD29" s="107"/>
      <c r="AE29" s="107"/>
      <c r="AF29" s="107"/>
      <c r="AG29" s="107"/>
      <c r="AH29" s="112"/>
    </row>
    <row r="30" spans="1:34" ht="14.1" customHeight="1" x14ac:dyDescent="0.2">
      <c r="A30" s="223" t="s">
        <v>65</v>
      </c>
      <c r="B30" s="206" t="str">
        <f t="shared" si="2"/>
        <v>A</v>
      </c>
      <c r="C30" s="206"/>
      <c r="D30" s="107"/>
      <c r="E30" s="107"/>
      <c r="F30" s="107"/>
      <c r="G30" s="107"/>
      <c r="H30" s="107"/>
      <c r="I30" s="107"/>
      <c r="J30" s="107"/>
      <c r="K30" s="107"/>
      <c r="L30" s="107"/>
      <c r="M30" s="107"/>
      <c r="N30" s="107"/>
      <c r="O30" s="107"/>
      <c r="P30" s="107"/>
      <c r="Q30" s="107"/>
      <c r="R30" s="107"/>
      <c r="S30" s="107"/>
      <c r="T30" s="107"/>
      <c r="U30" s="107"/>
      <c r="V30" s="107"/>
      <c r="W30" s="107"/>
      <c r="X30" s="107"/>
      <c r="Y30" s="107"/>
      <c r="Z30" s="107"/>
      <c r="AA30" s="107"/>
      <c r="AB30" s="107"/>
      <c r="AC30" s="107"/>
      <c r="AD30" s="107"/>
      <c r="AE30" s="107"/>
      <c r="AF30" s="107"/>
      <c r="AG30" s="107"/>
      <c r="AH30" s="112"/>
    </row>
    <row r="31" spans="1:34" ht="14.1" customHeight="1" x14ac:dyDescent="0.2">
      <c r="A31" s="223" t="s">
        <v>64</v>
      </c>
      <c r="B31" s="206" t="str">
        <f t="shared" si="2"/>
        <v>A</v>
      </c>
      <c r="C31" s="206"/>
      <c r="D31" s="107"/>
      <c r="E31" s="107"/>
      <c r="F31" s="107"/>
      <c r="G31" s="107"/>
      <c r="H31" s="107"/>
      <c r="I31" s="107"/>
      <c r="J31" s="107"/>
      <c r="K31" s="107"/>
      <c r="L31" s="107"/>
      <c r="M31" s="107"/>
      <c r="N31" s="107"/>
      <c r="O31" s="107"/>
      <c r="P31" s="107"/>
      <c r="Q31" s="107"/>
      <c r="R31" s="107"/>
      <c r="S31" s="107"/>
      <c r="T31" s="107"/>
      <c r="U31" s="107"/>
      <c r="V31" s="107"/>
      <c r="W31" s="107"/>
      <c r="X31" s="107"/>
      <c r="Y31" s="107"/>
      <c r="Z31" s="107"/>
      <c r="AA31" s="107"/>
      <c r="AB31" s="107"/>
      <c r="AC31" s="107"/>
      <c r="AD31" s="107"/>
      <c r="AE31" s="107"/>
      <c r="AF31" s="107"/>
      <c r="AG31" s="107"/>
      <c r="AH31" s="112"/>
    </row>
    <row r="32" spans="1:34" ht="14.1" customHeight="1" x14ac:dyDescent="0.2">
      <c r="A32" s="223" t="s">
        <v>63</v>
      </c>
      <c r="B32" s="206" t="str">
        <f t="shared" si="2"/>
        <v>A</v>
      </c>
      <c r="C32" s="206"/>
      <c r="D32" s="107"/>
      <c r="E32" s="107"/>
      <c r="F32" s="107"/>
      <c r="G32" s="107"/>
      <c r="H32" s="107"/>
      <c r="I32" s="107"/>
      <c r="J32" s="107"/>
      <c r="K32" s="107"/>
      <c r="L32" s="107"/>
      <c r="M32" s="107"/>
      <c r="N32" s="107"/>
      <c r="O32" s="107"/>
      <c r="P32" s="107"/>
      <c r="Q32" s="107"/>
      <c r="R32" s="107"/>
      <c r="S32" s="107"/>
      <c r="T32" s="107"/>
      <c r="U32" s="107"/>
      <c r="V32" s="107"/>
      <c r="W32" s="107"/>
      <c r="X32" s="107"/>
      <c r="Y32" s="107"/>
      <c r="Z32" s="107"/>
      <c r="AA32" s="107"/>
      <c r="AB32" s="107"/>
      <c r="AC32" s="107"/>
      <c r="AD32" s="107"/>
      <c r="AE32" s="107"/>
      <c r="AF32" s="107"/>
      <c r="AG32" s="107"/>
      <c r="AH32" s="112"/>
    </row>
    <row r="33" spans="1:35" ht="14.1" customHeight="1" x14ac:dyDescent="0.2">
      <c r="A33" s="223"/>
      <c r="B33" s="206" t="str">
        <f t="shared" si="2"/>
        <v>A</v>
      </c>
      <c r="C33" s="206"/>
      <c r="D33" s="107"/>
      <c r="E33" s="107"/>
      <c r="F33" s="107"/>
      <c r="G33" s="107"/>
      <c r="H33" s="107"/>
      <c r="I33" s="107"/>
      <c r="J33" s="107"/>
      <c r="K33" s="107"/>
      <c r="L33" s="107"/>
      <c r="M33" s="107"/>
      <c r="N33" s="107"/>
      <c r="O33" s="107"/>
      <c r="P33" s="107"/>
      <c r="Q33" s="107"/>
      <c r="R33" s="107"/>
      <c r="S33" s="107"/>
      <c r="T33" s="107"/>
      <c r="U33" s="107"/>
      <c r="V33" s="107"/>
      <c r="W33" s="107"/>
      <c r="X33" s="107"/>
      <c r="Y33" s="107"/>
      <c r="Z33" s="107"/>
      <c r="AA33" s="107"/>
      <c r="AB33" s="107"/>
      <c r="AC33" s="107"/>
      <c r="AD33" s="107"/>
      <c r="AE33" s="107"/>
      <c r="AF33" s="107"/>
      <c r="AG33" s="107"/>
      <c r="AH33" s="112"/>
    </row>
    <row r="34" spans="1:35" ht="14.1" customHeight="1" x14ac:dyDescent="0.2">
      <c r="A34" s="223"/>
      <c r="B34" s="206" t="str">
        <f t="shared" si="2"/>
        <v>A</v>
      </c>
      <c r="C34" s="206"/>
      <c r="D34" s="107"/>
      <c r="E34" s="107"/>
      <c r="F34" s="107"/>
      <c r="G34" s="107"/>
      <c r="H34" s="107"/>
      <c r="I34" s="107"/>
      <c r="J34" s="107"/>
      <c r="K34" s="107"/>
      <c r="L34" s="107"/>
      <c r="M34" s="107"/>
      <c r="N34" s="107"/>
      <c r="O34" s="107"/>
      <c r="P34" s="107"/>
      <c r="Q34" s="107"/>
      <c r="R34" s="107"/>
      <c r="S34" s="107"/>
      <c r="T34" s="107"/>
      <c r="U34" s="107"/>
      <c r="V34" s="107"/>
      <c r="W34" s="107"/>
      <c r="X34" s="107"/>
      <c r="Y34" s="107"/>
      <c r="Z34" s="107"/>
      <c r="AA34" s="107"/>
      <c r="AB34" s="107"/>
      <c r="AC34" s="107"/>
      <c r="AD34" s="107"/>
      <c r="AE34" s="107"/>
      <c r="AF34" s="107"/>
      <c r="AG34" s="107"/>
      <c r="AH34" s="112"/>
    </row>
    <row r="35" spans="1:35" ht="14.1" customHeight="1" x14ac:dyDescent="0.2">
      <c r="A35" s="223"/>
      <c r="B35" s="206" t="str">
        <f t="shared" si="2"/>
        <v>A</v>
      </c>
      <c r="C35" s="206"/>
      <c r="D35" s="107"/>
      <c r="E35" s="107"/>
      <c r="F35" s="107"/>
      <c r="G35" s="107"/>
      <c r="H35" s="107"/>
      <c r="I35" s="107"/>
      <c r="J35" s="107"/>
      <c r="K35" s="107"/>
      <c r="L35" s="107"/>
      <c r="M35" s="107"/>
      <c r="N35" s="107"/>
      <c r="O35" s="107"/>
      <c r="P35" s="107"/>
      <c r="Q35" s="107"/>
      <c r="R35" s="107"/>
      <c r="S35" s="107"/>
      <c r="T35" s="107"/>
      <c r="U35" s="107"/>
      <c r="V35" s="107"/>
      <c r="W35" s="107"/>
      <c r="X35" s="107"/>
      <c r="Y35" s="107"/>
      <c r="Z35" s="107"/>
      <c r="AA35" s="107"/>
      <c r="AB35" s="107"/>
      <c r="AC35" s="107"/>
      <c r="AD35" s="107"/>
      <c r="AE35" s="107"/>
      <c r="AF35" s="107"/>
      <c r="AG35" s="107"/>
      <c r="AH35" s="112"/>
    </row>
    <row r="36" spans="1:35" ht="14.1" customHeight="1" x14ac:dyDescent="0.2">
      <c r="A36" s="223"/>
      <c r="B36" s="206" t="str">
        <f t="shared" si="2"/>
        <v>A</v>
      </c>
      <c r="C36" s="206"/>
      <c r="D36" s="107"/>
      <c r="E36" s="107"/>
      <c r="F36" s="107"/>
      <c r="G36" s="107"/>
      <c r="H36" s="107"/>
      <c r="I36" s="107"/>
      <c r="J36" s="107"/>
      <c r="K36" s="107"/>
      <c r="L36" s="107"/>
      <c r="M36" s="107"/>
      <c r="N36" s="107"/>
      <c r="O36" s="107"/>
      <c r="P36" s="107"/>
      <c r="Q36" s="107"/>
      <c r="R36" s="107"/>
      <c r="S36" s="107"/>
      <c r="T36" s="107"/>
      <c r="U36" s="107"/>
      <c r="V36" s="107"/>
      <c r="W36" s="107"/>
      <c r="X36" s="107"/>
      <c r="Y36" s="107"/>
      <c r="Z36" s="107"/>
      <c r="AA36" s="107"/>
      <c r="AB36" s="107"/>
      <c r="AC36" s="107"/>
      <c r="AD36" s="107"/>
      <c r="AE36" s="107"/>
      <c r="AF36" s="107"/>
      <c r="AG36" s="107"/>
      <c r="AH36" s="112"/>
    </row>
    <row r="37" spans="1:35" ht="14.1" customHeight="1" x14ac:dyDescent="0.2">
      <c r="A37" s="223"/>
      <c r="B37" s="206" t="str">
        <f t="shared" si="2"/>
        <v>A</v>
      </c>
      <c r="C37" s="206"/>
      <c r="D37" s="107"/>
      <c r="E37" s="107"/>
      <c r="F37" s="107"/>
      <c r="G37" s="107"/>
      <c r="H37" s="107"/>
      <c r="I37" s="107"/>
      <c r="J37" s="107"/>
      <c r="K37" s="107"/>
      <c r="L37" s="107"/>
      <c r="M37" s="107"/>
      <c r="N37" s="107"/>
      <c r="O37" s="107"/>
      <c r="P37" s="107"/>
      <c r="Q37" s="107"/>
      <c r="R37" s="107"/>
      <c r="S37" s="107"/>
      <c r="T37" s="107"/>
      <c r="U37" s="107"/>
      <c r="V37" s="107"/>
      <c r="W37" s="107"/>
      <c r="X37" s="107"/>
      <c r="Y37" s="107"/>
      <c r="Z37" s="107"/>
      <c r="AA37" s="107"/>
      <c r="AB37" s="107"/>
      <c r="AC37" s="107"/>
      <c r="AD37" s="107"/>
      <c r="AE37" s="107"/>
      <c r="AF37" s="107"/>
      <c r="AG37" s="107"/>
      <c r="AH37" s="112"/>
    </row>
    <row r="38" spans="1:35" ht="14.1" customHeight="1" x14ac:dyDescent="0.2">
      <c r="A38" s="223"/>
      <c r="B38" s="206" t="str">
        <f t="shared" si="2"/>
        <v>A</v>
      </c>
      <c r="C38" s="206"/>
      <c r="D38" s="107"/>
      <c r="E38" s="107"/>
      <c r="F38" s="107"/>
      <c r="G38" s="107"/>
      <c r="H38" s="107"/>
      <c r="I38" s="107"/>
      <c r="J38" s="107"/>
      <c r="K38" s="107"/>
      <c r="L38" s="107"/>
      <c r="M38" s="107"/>
      <c r="N38" s="107"/>
      <c r="O38" s="107"/>
      <c r="P38" s="107"/>
      <c r="Q38" s="107"/>
      <c r="R38" s="107"/>
      <c r="S38" s="107"/>
      <c r="T38" s="107"/>
      <c r="U38" s="107"/>
      <c r="V38" s="107"/>
      <c r="W38" s="107"/>
      <c r="X38" s="107"/>
      <c r="Y38" s="107"/>
      <c r="Z38" s="107"/>
      <c r="AA38" s="107"/>
      <c r="AB38" s="107"/>
      <c r="AC38" s="107"/>
      <c r="AD38" s="107"/>
      <c r="AE38" s="107"/>
      <c r="AF38" s="107"/>
      <c r="AG38" s="107"/>
      <c r="AH38" s="112"/>
    </row>
    <row r="39" spans="1:35" ht="14.1" customHeight="1" x14ac:dyDescent="0.2">
      <c r="A39" s="223"/>
      <c r="B39" s="206" t="str">
        <f t="shared" si="2"/>
        <v>A</v>
      </c>
      <c r="C39" s="206"/>
      <c r="D39" s="107"/>
      <c r="E39" s="107"/>
      <c r="F39" s="107"/>
      <c r="G39" s="107"/>
      <c r="H39" s="107"/>
      <c r="I39" s="107"/>
      <c r="J39" s="107"/>
      <c r="K39" s="107"/>
      <c r="L39" s="107"/>
      <c r="M39" s="107"/>
      <c r="N39" s="107"/>
      <c r="O39" s="107"/>
      <c r="P39" s="107"/>
      <c r="Q39" s="107"/>
      <c r="R39" s="107"/>
      <c r="S39" s="107"/>
      <c r="T39" s="107"/>
      <c r="U39" s="107"/>
      <c r="V39" s="107"/>
      <c r="W39" s="107"/>
      <c r="X39" s="107"/>
      <c r="Y39" s="107"/>
      <c r="Z39" s="107"/>
      <c r="AA39" s="107"/>
      <c r="AB39" s="107"/>
      <c r="AC39" s="107"/>
      <c r="AD39" s="107"/>
      <c r="AE39" s="107"/>
      <c r="AF39" s="107"/>
      <c r="AG39" s="107"/>
      <c r="AH39" s="112"/>
    </row>
    <row r="40" spans="1:35" ht="14.1" customHeight="1" x14ac:dyDescent="0.2">
      <c r="A40" s="223"/>
      <c r="B40" s="206" t="str">
        <f t="shared" si="2"/>
        <v>A</v>
      </c>
      <c r="C40" s="206"/>
      <c r="D40" s="107"/>
      <c r="E40" s="107"/>
      <c r="F40" s="107"/>
      <c r="G40" s="107"/>
      <c r="H40" s="107"/>
      <c r="I40" s="107"/>
      <c r="J40" s="107"/>
      <c r="K40" s="107"/>
      <c r="L40" s="107"/>
      <c r="M40" s="107"/>
      <c r="N40" s="107"/>
      <c r="O40" s="107"/>
      <c r="P40" s="107"/>
      <c r="Q40" s="107"/>
      <c r="R40" s="107"/>
      <c r="S40" s="107"/>
      <c r="T40" s="107"/>
      <c r="U40" s="107"/>
      <c r="V40" s="107"/>
      <c r="W40" s="107"/>
      <c r="X40" s="107"/>
      <c r="Y40" s="107"/>
      <c r="Z40" s="107"/>
      <c r="AA40" s="107"/>
      <c r="AB40" s="107"/>
      <c r="AC40" s="107"/>
      <c r="AD40" s="107"/>
      <c r="AE40" s="107"/>
      <c r="AF40" s="107"/>
      <c r="AG40" s="107"/>
      <c r="AH40" s="112"/>
    </row>
    <row r="41" spans="1:35" ht="14.1" customHeight="1" x14ac:dyDescent="0.2">
      <c r="A41" s="223"/>
      <c r="B41" s="206" t="str">
        <f t="shared" si="2"/>
        <v>A</v>
      </c>
      <c r="C41" s="206"/>
      <c r="D41" s="107"/>
      <c r="E41" s="107"/>
      <c r="F41" s="107"/>
      <c r="G41" s="107"/>
      <c r="H41" s="107"/>
      <c r="I41" s="107"/>
      <c r="J41" s="107"/>
      <c r="K41" s="107"/>
      <c r="L41" s="107"/>
      <c r="M41" s="107"/>
      <c r="N41" s="107"/>
      <c r="O41" s="107"/>
      <c r="P41" s="107"/>
      <c r="Q41" s="107"/>
      <c r="R41" s="107"/>
      <c r="S41" s="107"/>
      <c r="T41" s="107"/>
      <c r="U41" s="107"/>
      <c r="V41" s="107"/>
      <c r="W41" s="107"/>
      <c r="X41" s="107"/>
      <c r="Y41" s="107"/>
      <c r="Z41" s="107"/>
      <c r="AA41" s="107"/>
      <c r="AB41" s="107"/>
      <c r="AC41" s="107"/>
      <c r="AD41" s="107"/>
      <c r="AE41" s="107"/>
      <c r="AF41" s="107"/>
      <c r="AG41" s="107"/>
      <c r="AH41" s="112"/>
    </row>
    <row r="42" spans="1:35" ht="14.1" customHeight="1" x14ac:dyDescent="0.2">
      <c r="A42" s="224" t="s">
        <v>62</v>
      </c>
      <c r="B42" s="208"/>
      <c r="C42" s="208"/>
      <c r="D42" s="209"/>
      <c r="E42" s="209"/>
      <c r="F42" s="209"/>
      <c r="G42" s="209"/>
      <c r="H42" s="209"/>
      <c r="I42" s="209"/>
      <c r="J42" s="209"/>
      <c r="K42" s="209"/>
      <c r="L42" s="209"/>
      <c r="M42" s="209"/>
      <c r="N42" s="209"/>
      <c r="O42" s="209"/>
      <c r="P42" s="209"/>
      <c r="Q42" s="209"/>
      <c r="R42" s="209"/>
      <c r="S42" s="209"/>
      <c r="T42" s="209"/>
      <c r="U42" s="209"/>
      <c r="V42" s="209"/>
      <c r="W42" s="209"/>
      <c r="X42" s="209"/>
      <c r="Y42" s="209"/>
      <c r="Z42" s="209"/>
      <c r="AA42" s="209"/>
      <c r="AB42" s="209"/>
      <c r="AC42" s="209"/>
      <c r="AD42" s="209"/>
      <c r="AE42" s="209"/>
      <c r="AF42" s="209"/>
      <c r="AG42" s="209"/>
      <c r="AH42" s="234"/>
    </row>
    <row r="43" spans="1:35" ht="12.75" customHeight="1" x14ac:dyDescent="0.2">
      <c r="A43" s="224"/>
      <c r="B43" s="207"/>
      <c r="C43" s="207"/>
      <c r="D43" s="207"/>
      <c r="E43" s="207"/>
      <c r="F43" s="207"/>
      <c r="G43" s="207"/>
      <c r="H43" s="207"/>
      <c r="I43" s="207"/>
      <c r="J43" s="207"/>
      <c r="K43" s="207"/>
      <c r="L43" s="207"/>
      <c r="M43" s="207"/>
      <c r="N43" s="207"/>
      <c r="O43" s="207"/>
      <c r="P43" s="207"/>
      <c r="Q43" s="207"/>
      <c r="R43" s="207"/>
      <c r="S43" s="207"/>
      <c r="T43" s="207"/>
      <c r="U43" s="207"/>
      <c r="V43" s="207"/>
      <c r="W43" s="207"/>
      <c r="X43" s="207"/>
      <c r="Y43" s="207"/>
      <c r="Z43" s="207"/>
      <c r="AA43" s="207"/>
      <c r="AB43" s="207"/>
      <c r="AC43" s="207"/>
      <c r="AD43" s="207"/>
      <c r="AE43" s="207"/>
      <c r="AF43" s="207"/>
      <c r="AG43" s="207"/>
      <c r="AH43" s="235"/>
    </row>
    <row r="44" spans="1:35" ht="13.5" customHeight="1" x14ac:dyDescent="0.2">
      <c r="A44" s="225" t="s">
        <v>61</v>
      </c>
      <c r="B44" s="210"/>
      <c r="C44" s="211"/>
      <c r="D44" s="212"/>
      <c r="E44" s="212"/>
      <c r="F44" s="212"/>
      <c r="G44" s="212"/>
      <c r="H44" s="213"/>
      <c r="I44" s="213"/>
      <c r="J44" s="213"/>
      <c r="K44" s="213"/>
      <c r="L44" s="213"/>
      <c r="M44" s="213"/>
      <c r="N44" s="213"/>
      <c r="O44" s="213"/>
      <c r="P44" s="213"/>
      <c r="Q44" s="214"/>
      <c r="R44" s="212"/>
      <c r="S44" s="212"/>
      <c r="T44" s="212"/>
      <c r="U44" s="212"/>
      <c r="V44" s="212"/>
      <c r="W44" s="212"/>
      <c r="X44" s="212"/>
      <c r="Y44" s="212"/>
      <c r="Z44" s="214"/>
      <c r="AA44" s="212"/>
      <c r="AB44" s="212"/>
      <c r="AC44" s="212"/>
      <c r="AD44" s="212"/>
      <c r="AE44" s="212"/>
      <c r="AF44" s="212"/>
      <c r="AG44" s="212"/>
      <c r="AH44" s="236"/>
    </row>
    <row r="45" spans="1:35" s="93" customFormat="1" ht="12.75" customHeight="1" x14ac:dyDescent="0.2">
      <c r="A45" s="226"/>
      <c r="B45" s="212"/>
      <c r="C45" s="212"/>
      <c r="D45" s="216" t="s">
        <v>60</v>
      </c>
      <c r="E45" s="212"/>
      <c r="F45" s="212"/>
      <c r="G45" s="212"/>
      <c r="H45" s="214"/>
      <c r="I45" s="216"/>
      <c r="J45" s="216" t="s">
        <v>59</v>
      </c>
      <c r="K45" s="212"/>
      <c r="L45" s="212"/>
      <c r="M45" s="214"/>
      <c r="N45" s="214"/>
      <c r="O45" s="214" t="s">
        <v>58</v>
      </c>
      <c r="P45" s="214"/>
      <c r="Q45" s="214"/>
      <c r="R45" s="216"/>
      <c r="S45" s="215"/>
      <c r="T45" s="212"/>
      <c r="U45" s="212"/>
      <c r="V45" s="212"/>
      <c r="W45" s="214"/>
      <c r="X45" s="214"/>
      <c r="Y45" s="212"/>
      <c r="Z45" s="212"/>
      <c r="AA45" s="212"/>
      <c r="AB45" s="212"/>
      <c r="AC45" s="212"/>
      <c r="AD45" s="212"/>
      <c r="AE45" s="212"/>
      <c r="AF45" s="212"/>
      <c r="AG45" s="212"/>
      <c r="AH45" s="236"/>
      <c r="AI45" s="109"/>
    </row>
    <row r="46" spans="1:35" ht="11.25" customHeight="1" x14ac:dyDescent="0.2">
      <c r="A46" s="226"/>
      <c r="B46" s="212"/>
      <c r="C46" s="212"/>
      <c r="D46" s="212"/>
      <c r="E46" s="212"/>
      <c r="F46" s="212"/>
      <c r="G46" s="212"/>
      <c r="H46" s="215"/>
      <c r="I46" s="212"/>
      <c r="J46" s="212"/>
      <c r="K46" s="212"/>
      <c r="L46" s="212"/>
      <c r="M46" s="212"/>
      <c r="N46" s="212"/>
      <c r="O46" s="212"/>
      <c r="P46" s="212"/>
      <c r="Q46" s="215"/>
      <c r="R46" s="212"/>
      <c r="S46" s="212"/>
      <c r="T46" s="212"/>
      <c r="U46" s="212"/>
      <c r="V46" s="212"/>
      <c r="W46" s="212"/>
      <c r="X46" s="212"/>
      <c r="Y46" s="212"/>
      <c r="Z46" s="215"/>
      <c r="AA46" s="212"/>
      <c r="AB46" s="212"/>
      <c r="AC46" s="212"/>
      <c r="AD46" s="212"/>
      <c r="AE46" s="212"/>
      <c r="AF46" s="212"/>
      <c r="AG46" s="212"/>
      <c r="AH46" s="236"/>
      <c r="AI46" s="110"/>
    </row>
    <row r="47" spans="1:35" ht="24" customHeight="1" x14ac:dyDescent="0.2">
      <c r="A47" s="227" t="s">
        <v>57</v>
      </c>
      <c r="B47" s="217"/>
      <c r="C47" s="217"/>
      <c r="D47" s="217"/>
      <c r="E47" s="217"/>
      <c r="F47" s="217"/>
      <c r="G47" s="217"/>
      <c r="H47" s="217"/>
      <c r="I47" s="217"/>
      <c r="J47" s="217"/>
      <c r="K47" s="217"/>
      <c r="L47" s="217"/>
      <c r="M47" s="217"/>
      <c r="N47" s="217"/>
      <c r="O47" s="217"/>
      <c r="P47" s="217"/>
      <c r="Q47" s="217"/>
      <c r="R47" s="217"/>
      <c r="S47" s="217"/>
      <c r="T47" s="217"/>
      <c r="U47" s="217"/>
      <c r="V47" s="217"/>
      <c r="W47" s="217"/>
      <c r="X47" s="217"/>
      <c r="Y47" s="217"/>
      <c r="Z47" s="217"/>
      <c r="AA47" s="217"/>
      <c r="AB47" s="217"/>
      <c r="AC47" s="217"/>
      <c r="AD47" s="217"/>
      <c r="AE47" s="217"/>
      <c r="AF47" s="217"/>
      <c r="AG47" s="217"/>
      <c r="AH47" s="237"/>
      <c r="AI47" s="110"/>
    </row>
    <row r="48" spans="1:35" ht="3.75" customHeight="1" x14ac:dyDescent="0.2">
      <c r="A48" s="224"/>
      <c r="B48" s="207"/>
      <c r="C48" s="207"/>
      <c r="D48" s="207"/>
      <c r="E48" s="207"/>
      <c r="F48" s="207"/>
      <c r="G48" s="207"/>
      <c r="H48" s="207"/>
      <c r="I48" s="207"/>
      <c r="J48" s="207"/>
      <c r="K48" s="207"/>
      <c r="L48" s="207"/>
      <c r="M48" s="207"/>
      <c r="N48" s="207"/>
      <c r="O48" s="207"/>
      <c r="P48" s="207"/>
      <c r="Q48" s="207"/>
      <c r="R48" s="207"/>
      <c r="S48" s="207"/>
      <c r="T48" s="207"/>
      <c r="U48" s="207"/>
      <c r="V48" s="207"/>
      <c r="W48" s="207"/>
      <c r="X48" s="207"/>
      <c r="Y48" s="207"/>
      <c r="Z48" s="207"/>
      <c r="AA48" s="207"/>
      <c r="AB48" s="207"/>
      <c r="AC48" s="207"/>
      <c r="AD48" s="207"/>
      <c r="AE48" s="207"/>
      <c r="AF48" s="207"/>
      <c r="AG48" s="207"/>
      <c r="AH48" s="235"/>
    </row>
    <row r="49" spans="1:34" s="111" customFormat="1" ht="9.75" customHeight="1" x14ac:dyDescent="0.25">
      <c r="A49" s="228" t="s">
        <v>56</v>
      </c>
      <c r="B49" s="218" t="s">
        <v>55</v>
      </c>
      <c r="C49" s="218"/>
      <c r="D49" s="219" t="s">
        <v>54</v>
      </c>
      <c r="E49" s="219"/>
      <c r="F49" s="219"/>
      <c r="G49" s="219"/>
      <c r="H49" s="219"/>
      <c r="I49" s="219"/>
      <c r="J49" s="219"/>
      <c r="K49" s="219"/>
      <c r="L49" s="219"/>
      <c r="M49" s="219"/>
      <c r="N49" s="219"/>
      <c r="O49" s="219"/>
      <c r="P49" s="219"/>
      <c r="Q49" s="219"/>
      <c r="R49" s="219"/>
      <c r="S49" s="219"/>
      <c r="T49" s="219"/>
      <c r="U49" s="219"/>
      <c r="V49" s="219"/>
      <c r="W49" s="219"/>
      <c r="X49" s="219"/>
      <c r="Y49" s="219"/>
      <c r="Z49" s="219"/>
      <c r="AA49" s="220"/>
      <c r="AB49" s="220"/>
      <c r="AC49" s="215"/>
      <c r="AD49" s="212"/>
      <c r="AE49" s="212"/>
      <c r="AF49" s="212"/>
      <c r="AG49" s="212"/>
      <c r="AH49" s="238"/>
    </row>
    <row r="50" spans="1:34" ht="6.75" customHeight="1" x14ac:dyDescent="0.2">
      <c r="A50" s="224"/>
      <c r="B50" s="207"/>
      <c r="C50" s="207"/>
      <c r="D50" s="207"/>
      <c r="E50" s="207"/>
      <c r="F50" s="207"/>
      <c r="G50" s="207"/>
      <c r="H50" s="207"/>
      <c r="I50" s="207"/>
      <c r="J50" s="207"/>
      <c r="K50" s="207"/>
      <c r="L50" s="207"/>
      <c r="M50" s="207"/>
      <c r="N50" s="207"/>
      <c r="O50" s="207"/>
      <c r="P50" s="207"/>
      <c r="Q50" s="207"/>
      <c r="R50" s="207"/>
      <c r="S50" s="207"/>
      <c r="T50" s="207"/>
      <c r="U50" s="207"/>
      <c r="V50" s="207"/>
      <c r="W50" s="207"/>
      <c r="X50" s="207"/>
      <c r="Y50" s="207"/>
      <c r="Z50" s="207"/>
      <c r="AA50" s="207"/>
      <c r="AB50" s="207"/>
      <c r="AC50" s="207"/>
      <c r="AD50" s="207"/>
      <c r="AE50" s="207"/>
      <c r="AF50" s="207"/>
      <c r="AG50" s="207"/>
      <c r="AH50" s="235"/>
    </row>
    <row r="51" spans="1:34" x14ac:dyDescent="0.2">
      <c r="A51" s="224"/>
      <c r="B51" s="207"/>
      <c r="C51" s="207"/>
      <c r="D51" s="207"/>
      <c r="E51" s="207"/>
      <c r="F51" s="207"/>
      <c r="G51" s="207"/>
      <c r="H51" s="207"/>
      <c r="I51" s="207"/>
      <c r="J51" s="207"/>
      <c r="K51" s="207"/>
      <c r="L51" s="207"/>
      <c r="M51" s="207"/>
      <c r="N51" s="207"/>
      <c r="O51" s="207"/>
      <c r="P51" s="207"/>
      <c r="Q51" s="207"/>
      <c r="R51" s="207"/>
      <c r="S51" s="207"/>
      <c r="T51" s="207"/>
      <c r="U51" s="207"/>
      <c r="V51" s="207"/>
      <c r="W51" s="207"/>
      <c r="X51" s="207"/>
      <c r="Y51" s="207"/>
      <c r="Z51" s="207"/>
      <c r="AA51" s="207"/>
      <c r="AB51" s="207"/>
      <c r="AC51" s="207"/>
      <c r="AD51" s="207"/>
      <c r="AE51" s="207"/>
      <c r="AF51" s="207"/>
      <c r="AG51" s="207"/>
      <c r="AH51" s="235"/>
    </row>
    <row r="52" spans="1:34" x14ac:dyDescent="0.2">
      <c r="A52" s="224"/>
      <c r="B52" s="207"/>
      <c r="C52" s="207"/>
      <c r="D52" s="207"/>
      <c r="E52" s="207"/>
      <c r="F52" s="207"/>
      <c r="G52" s="207"/>
      <c r="H52" s="207"/>
      <c r="I52" s="207"/>
      <c r="J52" s="207"/>
      <c r="K52" s="207"/>
      <c r="L52" s="207"/>
      <c r="M52" s="207"/>
      <c r="N52" s="207"/>
      <c r="O52" s="207"/>
      <c r="P52" s="207"/>
      <c r="Q52" s="207"/>
      <c r="R52" s="207"/>
      <c r="S52" s="207"/>
      <c r="T52" s="207"/>
      <c r="U52" s="207"/>
      <c r="V52" s="207"/>
      <c r="W52" s="207"/>
      <c r="X52" s="207"/>
      <c r="Y52" s="207"/>
      <c r="Z52" s="207"/>
      <c r="AA52" s="207"/>
      <c r="AB52" s="207"/>
      <c r="AC52" s="207"/>
      <c r="AD52" s="207"/>
      <c r="AE52" s="207"/>
      <c r="AF52" s="207"/>
      <c r="AG52" s="207"/>
      <c r="AH52" s="235"/>
    </row>
    <row r="53" spans="1:34" x14ac:dyDescent="0.2">
      <c r="A53" s="224"/>
      <c r="B53" s="207"/>
      <c r="C53" s="207"/>
      <c r="D53" s="207"/>
      <c r="E53" s="207"/>
      <c r="F53" s="207"/>
      <c r="G53" s="207"/>
      <c r="H53" s="207"/>
      <c r="I53" s="207"/>
      <c r="J53" s="207"/>
      <c r="K53" s="207"/>
      <c r="L53" s="207"/>
      <c r="M53" s="207"/>
      <c r="N53" s="207"/>
      <c r="O53" s="207"/>
      <c r="P53" s="207"/>
      <c r="Q53" s="207"/>
      <c r="R53" s="207"/>
      <c r="S53" s="207"/>
      <c r="T53" s="207"/>
      <c r="U53" s="207"/>
      <c r="V53" s="207"/>
      <c r="W53" s="207"/>
      <c r="X53" s="207"/>
      <c r="Y53" s="207"/>
      <c r="Z53" s="207"/>
      <c r="AA53" s="207"/>
      <c r="AB53" s="207"/>
      <c r="AC53" s="207"/>
      <c r="AD53" s="207"/>
      <c r="AE53" s="207"/>
      <c r="AF53" s="207"/>
      <c r="AG53" s="207"/>
      <c r="AH53" s="235"/>
    </row>
    <row r="54" spans="1:34" x14ac:dyDescent="0.2">
      <c r="A54" s="224"/>
      <c r="B54" s="207"/>
      <c r="C54" s="207"/>
      <c r="D54" s="207"/>
      <c r="E54" s="207"/>
      <c r="F54" s="207"/>
      <c r="G54" s="207"/>
      <c r="H54" s="207"/>
      <c r="I54" s="207"/>
      <c r="J54" s="207"/>
      <c r="K54" s="207"/>
      <c r="L54" s="207"/>
      <c r="M54" s="207"/>
      <c r="N54" s="207"/>
      <c r="O54" s="207"/>
      <c r="P54" s="207"/>
      <c r="Q54" s="207"/>
      <c r="R54" s="207"/>
      <c r="S54" s="207"/>
      <c r="T54" s="207"/>
      <c r="U54" s="207"/>
      <c r="V54" s="207"/>
      <c r="W54" s="207"/>
      <c r="X54" s="207"/>
      <c r="Y54" s="207"/>
      <c r="Z54" s="207"/>
      <c r="AA54" s="207"/>
      <c r="AB54" s="207"/>
      <c r="AC54" s="207"/>
      <c r="AD54" s="207"/>
      <c r="AE54" s="207"/>
      <c r="AF54" s="207"/>
      <c r="AG54" s="207"/>
      <c r="AH54" s="235"/>
    </row>
    <row r="55" spans="1:34" x14ac:dyDescent="0.2">
      <c r="A55" s="224"/>
      <c r="B55" s="207"/>
      <c r="C55" s="207"/>
      <c r="D55" s="207"/>
      <c r="E55" s="207"/>
      <c r="F55" s="207"/>
      <c r="G55" s="207"/>
      <c r="H55" s="207"/>
      <c r="I55" s="207"/>
      <c r="J55" s="207"/>
      <c r="K55" s="207"/>
      <c r="L55" s="207"/>
      <c r="M55" s="207"/>
      <c r="N55" s="207"/>
      <c r="O55" s="207"/>
      <c r="P55" s="207"/>
      <c r="Q55" s="207"/>
      <c r="R55" s="207"/>
      <c r="S55" s="207"/>
      <c r="T55" s="207"/>
      <c r="U55" s="207"/>
      <c r="V55" s="207"/>
      <c r="W55" s="207"/>
      <c r="X55" s="207"/>
      <c r="Y55" s="207"/>
      <c r="Z55" s="207"/>
      <c r="AA55" s="207"/>
      <c r="AB55" s="207"/>
      <c r="AC55" s="207"/>
      <c r="AD55" s="207"/>
      <c r="AE55" s="207"/>
      <c r="AF55" s="207"/>
      <c r="AG55" s="207"/>
      <c r="AH55" s="235"/>
    </row>
    <row r="56" spans="1:34" x14ac:dyDescent="0.2">
      <c r="A56" s="224"/>
      <c r="B56" s="207"/>
      <c r="C56" s="207"/>
      <c r="D56" s="207"/>
      <c r="E56" s="207"/>
      <c r="F56" s="207"/>
      <c r="G56" s="207"/>
      <c r="H56" s="207"/>
      <c r="I56" s="207"/>
      <c r="J56" s="207"/>
      <c r="K56" s="207"/>
      <c r="L56" s="207"/>
      <c r="M56" s="207"/>
      <c r="N56" s="207"/>
      <c r="O56" s="207"/>
      <c r="P56" s="207"/>
      <c r="Q56" s="207"/>
      <c r="R56" s="207"/>
      <c r="S56" s="207"/>
      <c r="T56" s="207"/>
      <c r="U56" s="207"/>
      <c r="V56" s="207"/>
      <c r="W56" s="207"/>
      <c r="X56" s="207"/>
      <c r="Y56" s="207"/>
      <c r="Z56" s="207"/>
      <c r="AA56" s="207"/>
      <c r="AB56" s="207"/>
      <c r="AC56" s="207"/>
      <c r="AD56" s="207"/>
      <c r="AE56" s="207"/>
      <c r="AF56" s="207"/>
      <c r="AG56" s="207"/>
      <c r="AH56" s="235"/>
    </row>
    <row r="57" spans="1:34" ht="13.5" thickBot="1" x14ac:dyDescent="0.25">
      <c r="A57" s="232"/>
      <c r="B57" s="233"/>
      <c r="C57" s="233"/>
      <c r="D57" s="233"/>
      <c r="E57" s="233"/>
      <c r="F57" s="233"/>
      <c r="G57" s="233"/>
      <c r="H57" s="233"/>
      <c r="I57" s="233"/>
      <c r="J57" s="233"/>
      <c r="K57" s="233"/>
      <c r="L57" s="233"/>
      <c r="M57" s="233"/>
      <c r="N57" s="233"/>
      <c r="O57" s="233"/>
      <c r="P57" s="233"/>
      <c r="Q57" s="233"/>
      <c r="R57" s="233"/>
      <c r="S57" s="233"/>
      <c r="T57" s="233"/>
      <c r="U57" s="233"/>
      <c r="V57" s="233"/>
      <c r="W57" s="233"/>
      <c r="X57" s="233"/>
      <c r="Y57" s="233"/>
      <c r="Z57" s="233"/>
      <c r="AA57" s="233"/>
      <c r="AB57" s="233"/>
      <c r="AC57" s="233"/>
      <c r="AD57" s="233"/>
      <c r="AE57" s="233"/>
      <c r="AF57" s="233"/>
      <c r="AG57" s="233"/>
      <c r="AH57" s="239"/>
    </row>
  </sheetData>
  <sheetProtection formatCells="0" sort="0"/>
  <sortState ref="A12:AH41">
    <sortCondition ref="A12"/>
  </sortState>
  <mergeCells count="8">
    <mergeCell ref="D49:Z49"/>
    <mergeCell ref="X5:AC5"/>
    <mergeCell ref="A8:A10"/>
    <mergeCell ref="B8:B10"/>
    <mergeCell ref="A44:B44"/>
    <mergeCell ref="H44:P44"/>
    <mergeCell ref="A47:AH47"/>
    <mergeCell ref="C8:C10"/>
  </mergeCells>
  <printOptions horizontalCentered="1" verticalCentered="1"/>
  <pageMargins left="0.31496062992125984" right="0.27559055118110237" top="0.23622047244094491" bottom="0.19685039370078741" header="0" footer="0"/>
  <pageSetup paperSize="9" scale="80" orientation="landscape" horizontalDpi="4294967292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16385" r:id="rId4" name="Bouton">
          <controlPr defaultSize="0" print="0" autoLine="0" r:id="rId5">
            <anchor moveWithCells="1">
              <from>
                <xdr:col>21</xdr:col>
                <xdr:colOff>180975</xdr:colOff>
                <xdr:row>0</xdr:row>
                <xdr:rowOff>180975</xdr:rowOff>
              </from>
              <to>
                <xdr:col>32</xdr:col>
                <xdr:colOff>152400</xdr:colOff>
                <xdr:row>0</xdr:row>
                <xdr:rowOff>523875</xdr:rowOff>
              </to>
            </anchor>
          </controlPr>
        </control>
      </mc:Choice>
      <mc:Fallback>
        <control shapeId="16385" r:id="rId4" name="Bouton"/>
      </mc:Fallback>
    </mc:AlternateContent>
  </controls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4">
    <pageSetUpPr fitToPage="1"/>
  </sheetPr>
  <dimension ref="A1:AP57"/>
  <sheetViews>
    <sheetView zoomScaleNormal="100" workbookViewId="0">
      <pane xSplit="2" ySplit="10" topLeftCell="C11" activePane="bottomRight" state="frozen"/>
      <selection pane="topRight" activeCell="C1" sqref="C1"/>
      <selection pane="bottomLeft" activeCell="A11" sqref="A11"/>
      <selection pane="bottomRight" activeCell="J25" sqref="J25"/>
    </sheetView>
  </sheetViews>
  <sheetFormatPr baseColWidth="10" defaultRowHeight="12.75" x14ac:dyDescent="0.2"/>
  <cols>
    <col min="1" max="1" width="22.85546875" style="90" customWidth="1"/>
    <col min="2" max="2" width="7.28515625" style="90" customWidth="1"/>
    <col min="3" max="3" width="9.28515625" style="90" customWidth="1"/>
    <col min="4" max="34" width="4.28515625" style="90" customWidth="1"/>
    <col min="35" max="35" width="1.7109375" style="90" customWidth="1"/>
    <col min="36" max="38" width="3.140625" style="90" customWidth="1"/>
    <col min="39" max="39" width="3.5703125" style="90" customWidth="1"/>
    <col min="40" max="40" width="3.140625" style="90" customWidth="1"/>
    <col min="41" max="41" width="11.42578125" style="90"/>
    <col min="42" max="42" width="7.140625" style="90" customWidth="1"/>
    <col min="43" max="257" width="11.42578125" style="90"/>
    <col min="258" max="258" width="22.85546875" style="90" customWidth="1"/>
    <col min="259" max="259" width="7.28515625" style="90" customWidth="1"/>
    <col min="260" max="290" width="4.28515625" style="90" customWidth="1"/>
    <col min="291" max="291" width="1.7109375" style="90" customWidth="1"/>
    <col min="292" max="294" width="3.140625" style="90" customWidth="1"/>
    <col min="295" max="295" width="3.5703125" style="90" customWidth="1"/>
    <col min="296" max="296" width="3.140625" style="90" customWidth="1"/>
    <col min="297" max="297" width="11.42578125" style="90"/>
    <col min="298" max="298" width="7.140625" style="90" customWidth="1"/>
    <col min="299" max="513" width="11.42578125" style="90"/>
    <col min="514" max="514" width="22.85546875" style="90" customWidth="1"/>
    <col min="515" max="515" width="7.28515625" style="90" customWidth="1"/>
    <col min="516" max="546" width="4.28515625" style="90" customWidth="1"/>
    <col min="547" max="547" width="1.7109375" style="90" customWidth="1"/>
    <col min="548" max="550" width="3.140625" style="90" customWidth="1"/>
    <col min="551" max="551" width="3.5703125" style="90" customWidth="1"/>
    <col min="552" max="552" width="3.140625" style="90" customWidth="1"/>
    <col min="553" max="553" width="11.42578125" style="90"/>
    <col min="554" max="554" width="7.140625" style="90" customWidth="1"/>
    <col min="555" max="769" width="11.42578125" style="90"/>
    <col min="770" max="770" width="22.85546875" style="90" customWidth="1"/>
    <col min="771" max="771" width="7.28515625" style="90" customWidth="1"/>
    <col min="772" max="802" width="4.28515625" style="90" customWidth="1"/>
    <col min="803" max="803" width="1.7109375" style="90" customWidth="1"/>
    <col min="804" max="806" width="3.140625" style="90" customWidth="1"/>
    <col min="807" max="807" width="3.5703125" style="90" customWidth="1"/>
    <col min="808" max="808" width="3.140625" style="90" customWidth="1"/>
    <col min="809" max="809" width="11.42578125" style="90"/>
    <col min="810" max="810" width="7.140625" style="90" customWidth="1"/>
    <col min="811" max="1025" width="11.42578125" style="90"/>
    <col min="1026" max="1026" width="22.85546875" style="90" customWidth="1"/>
    <col min="1027" max="1027" width="7.28515625" style="90" customWidth="1"/>
    <col min="1028" max="1058" width="4.28515625" style="90" customWidth="1"/>
    <col min="1059" max="1059" width="1.7109375" style="90" customWidth="1"/>
    <col min="1060" max="1062" width="3.140625" style="90" customWidth="1"/>
    <col min="1063" max="1063" width="3.5703125" style="90" customWidth="1"/>
    <col min="1064" max="1064" width="3.140625" style="90" customWidth="1"/>
    <col min="1065" max="1065" width="11.42578125" style="90"/>
    <col min="1066" max="1066" width="7.140625" style="90" customWidth="1"/>
    <col min="1067" max="1281" width="11.42578125" style="90"/>
    <col min="1282" max="1282" width="22.85546875" style="90" customWidth="1"/>
    <col min="1283" max="1283" width="7.28515625" style="90" customWidth="1"/>
    <col min="1284" max="1314" width="4.28515625" style="90" customWidth="1"/>
    <col min="1315" max="1315" width="1.7109375" style="90" customWidth="1"/>
    <col min="1316" max="1318" width="3.140625" style="90" customWidth="1"/>
    <col min="1319" max="1319" width="3.5703125" style="90" customWidth="1"/>
    <col min="1320" max="1320" width="3.140625" style="90" customWidth="1"/>
    <col min="1321" max="1321" width="11.42578125" style="90"/>
    <col min="1322" max="1322" width="7.140625" style="90" customWidth="1"/>
    <col min="1323" max="1537" width="11.42578125" style="90"/>
    <col min="1538" max="1538" width="22.85546875" style="90" customWidth="1"/>
    <col min="1539" max="1539" width="7.28515625" style="90" customWidth="1"/>
    <col min="1540" max="1570" width="4.28515625" style="90" customWidth="1"/>
    <col min="1571" max="1571" width="1.7109375" style="90" customWidth="1"/>
    <col min="1572" max="1574" width="3.140625" style="90" customWidth="1"/>
    <col min="1575" max="1575" width="3.5703125" style="90" customWidth="1"/>
    <col min="1576" max="1576" width="3.140625" style="90" customWidth="1"/>
    <col min="1577" max="1577" width="11.42578125" style="90"/>
    <col min="1578" max="1578" width="7.140625" style="90" customWidth="1"/>
    <col min="1579" max="1793" width="11.42578125" style="90"/>
    <col min="1794" max="1794" width="22.85546875" style="90" customWidth="1"/>
    <col min="1795" max="1795" width="7.28515625" style="90" customWidth="1"/>
    <col min="1796" max="1826" width="4.28515625" style="90" customWidth="1"/>
    <col min="1827" max="1827" width="1.7109375" style="90" customWidth="1"/>
    <col min="1828" max="1830" width="3.140625" style="90" customWidth="1"/>
    <col min="1831" max="1831" width="3.5703125" style="90" customWidth="1"/>
    <col min="1832" max="1832" width="3.140625" style="90" customWidth="1"/>
    <col min="1833" max="1833" width="11.42578125" style="90"/>
    <col min="1834" max="1834" width="7.140625" style="90" customWidth="1"/>
    <col min="1835" max="2049" width="11.42578125" style="90"/>
    <col min="2050" max="2050" width="22.85546875" style="90" customWidth="1"/>
    <col min="2051" max="2051" width="7.28515625" style="90" customWidth="1"/>
    <col min="2052" max="2082" width="4.28515625" style="90" customWidth="1"/>
    <col min="2083" max="2083" width="1.7109375" style="90" customWidth="1"/>
    <col min="2084" max="2086" width="3.140625" style="90" customWidth="1"/>
    <col min="2087" max="2087" width="3.5703125" style="90" customWidth="1"/>
    <col min="2088" max="2088" width="3.140625" style="90" customWidth="1"/>
    <col min="2089" max="2089" width="11.42578125" style="90"/>
    <col min="2090" max="2090" width="7.140625" style="90" customWidth="1"/>
    <col min="2091" max="2305" width="11.42578125" style="90"/>
    <col min="2306" max="2306" width="22.85546875" style="90" customWidth="1"/>
    <col min="2307" max="2307" width="7.28515625" style="90" customWidth="1"/>
    <col min="2308" max="2338" width="4.28515625" style="90" customWidth="1"/>
    <col min="2339" max="2339" width="1.7109375" style="90" customWidth="1"/>
    <col min="2340" max="2342" width="3.140625" style="90" customWidth="1"/>
    <col min="2343" max="2343" width="3.5703125" style="90" customWidth="1"/>
    <col min="2344" max="2344" width="3.140625" style="90" customWidth="1"/>
    <col min="2345" max="2345" width="11.42578125" style="90"/>
    <col min="2346" max="2346" width="7.140625" style="90" customWidth="1"/>
    <col min="2347" max="2561" width="11.42578125" style="90"/>
    <col min="2562" max="2562" width="22.85546875" style="90" customWidth="1"/>
    <col min="2563" max="2563" width="7.28515625" style="90" customWidth="1"/>
    <col min="2564" max="2594" width="4.28515625" style="90" customWidth="1"/>
    <col min="2595" max="2595" width="1.7109375" style="90" customWidth="1"/>
    <col min="2596" max="2598" width="3.140625" style="90" customWidth="1"/>
    <col min="2599" max="2599" width="3.5703125" style="90" customWidth="1"/>
    <col min="2600" max="2600" width="3.140625" style="90" customWidth="1"/>
    <col min="2601" max="2601" width="11.42578125" style="90"/>
    <col min="2602" max="2602" width="7.140625" style="90" customWidth="1"/>
    <col min="2603" max="2817" width="11.42578125" style="90"/>
    <col min="2818" max="2818" width="22.85546875" style="90" customWidth="1"/>
    <col min="2819" max="2819" width="7.28515625" style="90" customWidth="1"/>
    <col min="2820" max="2850" width="4.28515625" style="90" customWidth="1"/>
    <col min="2851" max="2851" width="1.7109375" style="90" customWidth="1"/>
    <col min="2852" max="2854" width="3.140625" style="90" customWidth="1"/>
    <col min="2855" max="2855" width="3.5703125" style="90" customWidth="1"/>
    <col min="2856" max="2856" width="3.140625" style="90" customWidth="1"/>
    <col min="2857" max="2857" width="11.42578125" style="90"/>
    <col min="2858" max="2858" width="7.140625" style="90" customWidth="1"/>
    <col min="2859" max="3073" width="11.42578125" style="90"/>
    <col min="3074" max="3074" width="22.85546875" style="90" customWidth="1"/>
    <col min="3075" max="3075" width="7.28515625" style="90" customWidth="1"/>
    <col min="3076" max="3106" width="4.28515625" style="90" customWidth="1"/>
    <col min="3107" max="3107" width="1.7109375" style="90" customWidth="1"/>
    <col min="3108" max="3110" width="3.140625" style="90" customWidth="1"/>
    <col min="3111" max="3111" width="3.5703125" style="90" customWidth="1"/>
    <col min="3112" max="3112" width="3.140625" style="90" customWidth="1"/>
    <col min="3113" max="3113" width="11.42578125" style="90"/>
    <col min="3114" max="3114" width="7.140625" style="90" customWidth="1"/>
    <col min="3115" max="3329" width="11.42578125" style="90"/>
    <col min="3330" max="3330" width="22.85546875" style="90" customWidth="1"/>
    <col min="3331" max="3331" width="7.28515625" style="90" customWidth="1"/>
    <col min="3332" max="3362" width="4.28515625" style="90" customWidth="1"/>
    <col min="3363" max="3363" width="1.7109375" style="90" customWidth="1"/>
    <col min="3364" max="3366" width="3.140625" style="90" customWidth="1"/>
    <col min="3367" max="3367" width="3.5703125" style="90" customWidth="1"/>
    <col min="3368" max="3368" width="3.140625" style="90" customWidth="1"/>
    <col min="3369" max="3369" width="11.42578125" style="90"/>
    <col min="3370" max="3370" width="7.140625" style="90" customWidth="1"/>
    <col min="3371" max="3585" width="11.42578125" style="90"/>
    <col min="3586" max="3586" width="22.85546875" style="90" customWidth="1"/>
    <col min="3587" max="3587" width="7.28515625" style="90" customWidth="1"/>
    <col min="3588" max="3618" width="4.28515625" style="90" customWidth="1"/>
    <col min="3619" max="3619" width="1.7109375" style="90" customWidth="1"/>
    <col min="3620" max="3622" width="3.140625" style="90" customWidth="1"/>
    <col min="3623" max="3623" width="3.5703125" style="90" customWidth="1"/>
    <col min="3624" max="3624" width="3.140625" style="90" customWidth="1"/>
    <col min="3625" max="3625" width="11.42578125" style="90"/>
    <col min="3626" max="3626" width="7.140625" style="90" customWidth="1"/>
    <col min="3627" max="3841" width="11.42578125" style="90"/>
    <col min="3842" max="3842" width="22.85546875" style="90" customWidth="1"/>
    <col min="3843" max="3843" width="7.28515625" style="90" customWidth="1"/>
    <col min="3844" max="3874" width="4.28515625" style="90" customWidth="1"/>
    <col min="3875" max="3875" width="1.7109375" style="90" customWidth="1"/>
    <col min="3876" max="3878" width="3.140625" style="90" customWidth="1"/>
    <col min="3879" max="3879" width="3.5703125" style="90" customWidth="1"/>
    <col min="3880" max="3880" width="3.140625" style="90" customWidth="1"/>
    <col min="3881" max="3881" width="11.42578125" style="90"/>
    <col min="3882" max="3882" width="7.140625" style="90" customWidth="1"/>
    <col min="3883" max="4097" width="11.42578125" style="90"/>
    <col min="4098" max="4098" width="22.85546875" style="90" customWidth="1"/>
    <col min="4099" max="4099" width="7.28515625" style="90" customWidth="1"/>
    <col min="4100" max="4130" width="4.28515625" style="90" customWidth="1"/>
    <col min="4131" max="4131" width="1.7109375" style="90" customWidth="1"/>
    <col min="4132" max="4134" width="3.140625" style="90" customWidth="1"/>
    <col min="4135" max="4135" width="3.5703125" style="90" customWidth="1"/>
    <col min="4136" max="4136" width="3.140625" style="90" customWidth="1"/>
    <col min="4137" max="4137" width="11.42578125" style="90"/>
    <col min="4138" max="4138" width="7.140625" style="90" customWidth="1"/>
    <col min="4139" max="4353" width="11.42578125" style="90"/>
    <col min="4354" max="4354" width="22.85546875" style="90" customWidth="1"/>
    <col min="4355" max="4355" width="7.28515625" style="90" customWidth="1"/>
    <col min="4356" max="4386" width="4.28515625" style="90" customWidth="1"/>
    <col min="4387" max="4387" width="1.7109375" style="90" customWidth="1"/>
    <col min="4388" max="4390" width="3.140625" style="90" customWidth="1"/>
    <col min="4391" max="4391" width="3.5703125" style="90" customWidth="1"/>
    <col min="4392" max="4392" width="3.140625" style="90" customWidth="1"/>
    <col min="4393" max="4393" width="11.42578125" style="90"/>
    <col min="4394" max="4394" width="7.140625" style="90" customWidth="1"/>
    <col min="4395" max="4609" width="11.42578125" style="90"/>
    <col min="4610" max="4610" width="22.85546875" style="90" customWidth="1"/>
    <col min="4611" max="4611" width="7.28515625" style="90" customWidth="1"/>
    <col min="4612" max="4642" width="4.28515625" style="90" customWidth="1"/>
    <col min="4643" max="4643" width="1.7109375" style="90" customWidth="1"/>
    <col min="4644" max="4646" width="3.140625" style="90" customWidth="1"/>
    <col min="4647" max="4647" width="3.5703125" style="90" customWidth="1"/>
    <col min="4648" max="4648" width="3.140625" style="90" customWidth="1"/>
    <col min="4649" max="4649" width="11.42578125" style="90"/>
    <col min="4650" max="4650" width="7.140625" style="90" customWidth="1"/>
    <col min="4651" max="4865" width="11.42578125" style="90"/>
    <col min="4866" max="4866" width="22.85546875" style="90" customWidth="1"/>
    <col min="4867" max="4867" width="7.28515625" style="90" customWidth="1"/>
    <col min="4868" max="4898" width="4.28515625" style="90" customWidth="1"/>
    <col min="4899" max="4899" width="1.7109375" style="90" customWidth="1"/>
    <col min="4900" max="4902" width="3.140625" style="90" customWidth="1"/>
    <col min="4903" max="4903" width="3.5703125" style="90" customWidth="1"/>
    <col min="4904" max="4904" width="3.140625" style="90" customWidth="1"/>
    <col min="4905" max="4905" width="11.42578125" style="90"/>
    <col min="4906" max="4906" width="7.140625" style="90" customWidth="1"/>
    <col min="4907" max="5121" width="11.42578125" style="90"/>
    <col min="5122" max="5122" width="22.85546875" style="90" customWidth="1"/>
    <col min="5123" max="5123" width="7.28515625" style="90" customWidth="1"/>
    <col min="5124" max="5154" width="4.28515625" style="90" customWidth="1"/>
    <col min="5155" max="5155" width="1.7109375" style="90" customWidth="1"/>
    <col min="5156" max="5158" width="3.140625" style="90" customWidth="1"/>
    <col min="5159" max="5159" width="3.5703125" style="90" customWidth="1"/>
    <col min="5160" max="5160" width="3.140625" style="90" customWidth="1"/>
    <col min="5161" max="5161" width="11.42578125" style="90"/>
    <col min="5162" max="5162" width="7.140625" style="90" customWidth="1"/>
    <col min="5163" max="5377" width="11.42578125" style="90"/>
    <col min="5378" max="5378" width="22.85546875" style="90" customWidth="1"/>
    <col min="5379" max="5379" width="7.28515625" style="90" customWidth="1"/>
    <col min="5380" max="5410" width="4.28515625" style="90" customWidth="1"/>
    <col min="5411" max="5411" width="1.7109375" style="90" customWidth="1"/>
    <col min="5412" max="5414" width="3.140625" style="90" customWidth="1"/>
    <col min="5415" max="5415" width="3.5703125" style="90" customWidth="1"/>
    <col min="5416" max="5416" width="3.140625" style="90" customWidth="1"/>
    <col min="5417" max="5417" width="11.42578125" style="90"/>
    <col min="5418" max="5418" width="7.140625" style="90" customWidth="1"/>
    <col min="5419" max="5633" width="11.42578125" style="90"/>
    <col min="5634" max="5634" width="22.85546875" style="90" customWidth="1"/>
    <col min="5635" max="5635" width="7.28515625" style="90" customWidth="1"/>
    <col min="5636" max="5666" width="4.28515625" style="90" customWidth="1"/>
    <col min="5667" max="5667" width="1.7109375" style="90" customWidth="1"/>
    <col min="5668" max="5670" width="3.140625" style="90" customWidth="1"/>
    <col min="5671" max="5671" width="3.5703125" style="90" customWidth="1"/>
    <col min="5672" max="5672" width="3.140625" style="90" customWidth="1"/>
    <col min="5673" max="5673" width="11.42578125" style="90"/>
    <col min="5674" max="5674" width="7.140625" style="90" customWidth="1"/>
    <col min="5675" max="5889" width="11.42578125" style="90"/>
    <col min="5890" max="5890" width="22.85546875" style="90" customWidth="1"/>
    <col min="5891" max="5891" width="7.28515625" style="90" customWidth="1"/>
    <col min="5892" max="5922" width="4.28515625" style="90" customWidth="1"/>
    <col min="5923" max="5923" width="1.7109375" style="90" customWidth="1"/>
    <col min="5924" max="5926" width="3.140625" style="90" customWidth="1"/>
    <col min="5927" max="5927" width="3.5703125" style="90" customWidth="1"/>
    <col min="5928" max="5928" width="3.140625" style="90" customWidth="1"/>
    <col min="5929" max="5929" width="11.42578125" style="90"/>
    <col min="5930" max="5930" width="7.140625" style="90" customWidth="1"/>
    <col min="5931" max="6145" width="11.42578125" style="90"/>
    <col min="6146" max="6146" width="22.85546875" style="90" customWidth="1"/>
    <col min="6147" max="6147" width="7.28515625" style="90" customWidth="1"/>
    <col min="6148" max="6178" width="4.28515625" style="90" customWidth="1"/>
    <col min="6179" max="6179" width="1.7109375" style="90" customWidth="1"/>
    <col min="6180" max="6182" width="3.140625" style="90" customWidth="1"/>
    <col min="6183" max="6183" width="3.5703125" style="90" customWidth="1"/>
    <col min="6184" max="6184" width="3.140625" style="90" customWidth="1"/>
    <col min="6185" max="6185" width="11.42578125" style="90"/>
    <col min="6186" max="6186" width="7.140625" style="90" customWidth="1"/>
    <col min="6187" max="6401" width="11.42578125" style="90"/>
    <col min="6402" max="6402" width="22.85546875" style="90" customWidth="1"/>
    <col min="6403" max="6403" width="7.28515625" style="90" customWidth="1"/>
    <col min="6404" max="6434" width="4.28515625" style="90" customWidth="1"/>
    <col min="6435" max="6435" width="1.7109375" style="90" customWidth="1"/>
    <col min="6436" max="6438" width="3.140625" style="90" customWidth="1"/>
    <col min="6439" max="6439" width="3.5703125" style="90" customWidth="1"/>
    <col min="6440" max="6440" width="3.140625" style="90" customWidth="1"/>
    <col min="6441" max="6441" width="11.42578125" style="90"/>
    <col min="6442" max="6442" width="7.140625" style="90" customWidth="1"/>
    <col min="6443" max="6657" width="11.42578125" style="90"/>
    <col min="6658" max="6658" width="22.85546875" style="90" customWidth="1"/>
    <col min="6659" max="6659" width="7.28515625" style="90" customWidth="1"/>
    <col min="6660" max="6690" width="4.28515625" style="90" customWidth="1"/>
    <col min="6691" max="6691" width="1.7109375" style="90" customWidth="1"/>
    <col min="6692" max="6694" width="3.140625" style="90" customWidth="1"/>
    <col min="6695" max="6695" width="3.5703125" style="90" customWidth="1"/>
    <col min="6696" max="6696" width="3.140625" style="90" customWidth="1"/>
    <col min="6697" max="6697" width="11.42578125" style="90"/>
    <col min="6698" max="6698" width="7.140625" style="90" customWidth="1"/>
    <col min="6699" max="6913" width="11.42578125" style="90"/>
    <col min="6914" max="6914" width="22.85546875" style="90" customWidth="1"/>
    <col min="6915" max="6915" width="7.28515625" style="90" customWidth="1"/>
    <col min="6916" max="6946" width="4.28515625" style="90" customWidth="1"/>
    <col min="6947" max="6947" width="1.7109375" style="90" customWidth="1"/>
    <col min="6948" max="6950" width="3.140625" style="90" customWidth="1"/>
    <col min="6951" max="6951" width="3.5703125" style="90" customWidth="1"/>
    <col min="6952" max="6952" width="3.140625" style="90" customWidth="1"/>
    <col min="6953" max="6953" width="11.42578125" style="90"/>
    <col min="6954" max="6954" width="7.140625" style="90" customWidth="1"/>
    <col min="6955" max="7169" width="11.42578125" style="90"/>
    <col min="7170" max="7170" width="22.85546875" style="90" customWidth="1"/>
    <col min="7171" max="7171" width="7.28515625" style="90" customWidth="1"/>
    <col min="7172" max="7202" width="4.28515625" style="90" customWidth="1"/>
    <col min="7203" max="7203" width="1.7109375" style="90" customWidth="1"/>
    <col min="7204" max="7206" width="3.140625" style="90" customWidth="1"/>
    <col min="7207" max="7207" width="3.5703125" style="90" customWidth="1"/>
    <col min="7208" max="7208" width="3.140625" style="90" customWidth="1"/>
    <col min="7209" max="7209" width="11.42578125" style="90"/>
    <col min="7210" max="7210" width="7.140625" style="90" customWidth="1"/>
    <col min="7211" max="7425" width="11.42578125" style="90"/>
    <col min="7426" max="7426" width="22.85546875" style="90" customWidth="1"/>
    <col min="7427" max="7427" width="7.28515625" style="90" customWidth="1"/>
    <col min="7428" max="7458" width="4.28515625" style="90" customWidth="1"/>
    <col min="7459" max="7459" width="1.7109375" style="90" customWidth="1"/>
    <col min="7460" max="7462" width="3.140625" style="90" customWidth="1"/>
    <col min="7463" max="7463" width="3.5703125" style="90" customWidth="1"/>
    <col min="7464" max="7464" width="3.140625" style="90" customWidth="1"/>
    <col min="7465" max="7465" width="11.42578125" style="90"/>
    <col min="7466" max="7466" width="7.140625" style="90" customWidth="1"/>
    <col min="7467" max="7681" width="11.42578125" style="90"/>
    <col min="7682" max="7682" width="22.85546875" style="90" customWidth="1"/>
    <col min="7683" max="7683" width="7.28515625" style="90" customWidth="1"/>
    <col min="7684" max="7714" width="4.28515625" style="90" customWidth="1"/>
    <col min="7715" max="7715" width="1.7109375" style="90" customWidth="1"/>
    <col min="7716" max="7718" width="3.140625" style="90" customWidth="1"/>
    <col min="7719" max="7719" width="3.5703125" style="90" customWidth="1"/>
    <col min="7720" max="7720" width="3.140625" style="90" customWidth="1"/>
    <col min="7721" max="7721" width="11.42578125" style="90"/>
    <col min="7722" max="7722" width="7.140625" style="90" customWidth="1"/>
    <col min="7723" max="7937" width="11.42578125" style="90"/>
    <col min="7938" max="7938" width="22.85546875" style="90" customWidth="1"/>
    <col min="7939" max="7939" width="7.28515625" style="90" customWidth="1"/>
    <col min="7940" max="7970" width="4.28515625" style="90" customWidth="1"/>
    <col min="7971" max="7971" width="1.7109375" style="90" customWidth="1"/>
    <col min="7972" max="7974" width="3.140625" style="90" customWidth="1"/>
    <col min="7975" max="7975" width="3.5703125" style="90" customWidth="1"/>
    <col min="7976" max="7976" width="3.140625" style="90" customWidth="1"/>
    <col min="7977" max="7977" width="11.42578125" style="90"/>
    <col min="7978" max="7978" width="7.140625" style="90" customWidth="1"/>
    <col min="7979" max="8193" width="11.42578125" style="90"/>
    <col min="8194" max="8194" width="22.85546875" style="90" customWidth="1"/>
    <col min="8195" max="8195" width="7.28515625" style="90" customWidth="1"/>
    <col min="8196" max="8226" width="4.28515625" style="90" customWidth="1"/>
    <col min="8227" max="8227" width="1.7109375" style="90" customWidth="1"/>
    <col min="8228" max="8230" width="3.140625" style="90" customWidth="1"/>
    <col min="8231" max="8231" width="3.5703125" style="90" customWidth="1"/>
    <col min="8232" max="8232" width="3.140625" style="90" customWidth="1"/>
    <col min="8233" max="8233" width="11.42578125" style="90"/>
    <col min="8234" max="8234" width="7.140625" style="90" customWidth="1"/>
    <col min="8235" max="8449" width="11.42578125" style="90"/>
    <col min="8450" max="8450" width="22.85546875" style="90" customWidth="1"/>
    <col min="8451" max="8451" width="7.28515625" style="90" customWidth="1"/>
    <col min="8452" max="8482" width="4.28515625" style="90" customWidth="1"/>
    <col min="8483" max="8483" width="1.7109375" style="90" customWidth="1"/>
    <col min="8484" max="8486" width="3.140625" style="90" customWidth="1"/>
    <col min="8487" max="8487" width="3.5703125" style="90" customWidth="1"/>
    <col min="8488" max="8488" width="3.140625" style="90" customWidth="1"/>
    <col min="8489" max="8489" width="11.42578125" style="90"/>
    <col min="8490" max="8490" width="7.140625" style="90" customWidth="1"/>
    <col min="8491" max="8705" width="11.42578125" style="90"/>
    <col min="8706" max="8706" width="22.85546875" style="90" customWidth="1"/>
    <col min="8707" max="8707" width="7.28515625" style="90" customWidth="1"/>
    <col min="8708" max="8738" width="4.28515625" style="90" customWidth="1"/>
    <col min="8739" max="8739" width="1.7109375" style="90" customWidth="1"/>
    <col min="8740" max="8742" width="3.140625" style="90" customWidth="1"/>
    <col min="8743" max="8743" width="3.5703125" style="90" customWidth="1"/>
    <col min="8744" max="8744" width="3.140625" style="90" customWidth="1"/>
    <col min="8745" max="8745" width="11.42578125" style="90"/>
    <col min="8746" max="8746" width="7.140625" style="90" customWidth="1"/>
    <col min="8747" max="8961" width="11.42578125" style="90"/>
    <col min="8962" max="8962" width="22.85546875" style="90" customWidth="1"/>
    <col min="8963" max="8963" width="7.28515625" style="90" customWidth="1"/>
    <col min="8964" max="8994" width="4.28515625" style="90" customWidth="1"/>
    <col min="8995" max="8995" width="1.7109375" style="90" customWidth="1"/>
    <col min="8996" max="8998" width="3.140625" style="90" customWidth="1"/>
    <col min="8999" max="8999" width="3.5703125" style="90" customWidth="1"/>
    <col min="9000" max="9000" width="3.140625" style="90" customWidth="1"/>
    <col min="9001" max="9001" width="11.42578125" style="90"/>
    <col min="9002" max="9002" width="7.140625" style="90" customWidth="1"/>
    <col min="9003" max="9217" width="11.42578125" style="90"/>
    <col min="9218" max="9218" width="22.85546875" style="90" customWidth="1"/>
    <col min="9219" max="9219" width="7.28515625" style="90" customWidth="1"/>
    <col min="9220" max="9250" width="4.28515625" style="90" customWidth="1"/>
    <col min="9251" max="9251" width="1.7109375" style="90" customWidth="1"/>
    <col min="9252" max="9254" width="3.140625" style="90" customWidth="1"/>
    <col min="9255" max="9255" width="3.5703125" style="90" customWidth="1"/>
    <col min="9256" max="9256" width="3.140625" style="90" customWidth="1"/>
    <col min="9257" max="9257" width="11.42578125" style="90"/>
    <col min="9258" max="9258" width="7.140625" style="90" customWidth="1"/>
    <col min="9259" max="9473" width="11.42578125" style="90"/>
    <col min="9474" max="9474" width="22.85546875" style="90" customWidth="1"/>
    <col min="9475" max="9475" width="7.28515625" style="90" customWidth="1"/>
    <col min="9476" max="9506" width="4.28515625" style="90" customWidth="1"/>
    <col min="9507" max="9507" width="1.7109375" style="90" customWidth="1"/>
    <col min="9508" max="9510" width="3.140625" style="90" customWidth="1"/>
    <col min="9511" max="9511" width="3.5703125" style="90" customWidth="1"/>
    <col min="9512" max="9512" width="3.140625" style="90" customWidth="1"/>
    <col min="9513" max="9513" width="11.42578125" style="90"/>
    <col min="9514" max="9514" width="7.140625" style="90" customWidth="1"/>
    <col min="9515" max="9729" width="11.42578125" style="90"/>
    <col min="9730" max="9730" width="22.85546875" style="90" customWidth="1"/>
    <col min="9731" max="9731" width="7.28515625" style="90" customWidth="1"/>
    <col min="9732" max="9762" width="4.28515625" style="90" customWidth="1"/>
    <col min="9763" max="9763" width="1.7109375" style="90" customWidth="1"/>
    <col min="9764" max="9766" width="3.140625" style="90" customWidth="1"/>
    <col min="9767" max="9767" width="3.5703125" style="90" customWidth="1"/>
    <col min="9768" max="9768" width="3.140625" style="90" customWidth="1"/>
    <col min="9769" max="9769" width="11.42578125" style="90"/>
    <col min="9770" max="9770" width="7.140625" style="90" customWidth="1"/>
    <col min="9771" max="9985" width="11.42578125" style="90"/>
    <col min="9986" max="9986" width="22.85546875" style="90" customWidth="1"/>
    <col min="9987" max="9987" width="7.28515625" style="90" customWidth="1"/>
    <col min="9988" max="10018" width="4.28515625" style="90" customWidth="1"/>
    <col min="10019" max="10019" width="1.7109375" style="90" customWidth="1"/>
    <col min="10020" max="10022" width="3.140625" style="90" customWidth="1"/>
    <col min="10023" max="10023" width="3.5703125" style="90" customWidth="1"/>
    <col min="10024" max="10024" width="3.140625" style="90" customWidth="1"/>
    <col min="10025" max="10025" width="11.42578125" style="90"/>
    <col min="10026" max="10026" width="7.140625" style="90" customWidth="1"/>
    <col min="10027" max="10241" width="11.42578125" style="90"/>
    <col min="10242" max="10242" width="22.85546875" style="90" customWidth="1"/>
    <col min="10243" max="10243" width="7.28515625" style="90" customWidth="1"/>
    <col min="10244" max="10274" width="4.28515625" style="90" customWidth="1"/>
    <col min="10275" max="10275" width="1.7109375" style="90" customWidth="1"/>
    <col min="10276" max="10278" width="3.140625" style="90" customWidth="1"/>
    <col min="10279" max="10279" width="3.5703125" style="90" customWidth="1"/>
    <col min="10280" max="10280" width="3.140625" style="90" customWidth="1"/>
    <col min="10281" max="10281" width="11.42578125" style="90"/>
    <col min="10282" max="10282" width="7.140625" style="90" customWidth="1"/>
    <col min="10283" max="10497" width="11.42578125" style="90"/>
    <col min="10498" max="10498" width="22.85546875" style="90" customWidth="1"/>
    <col min="10499" max="10499" width="7.28515625" style="90" customWidth="1"/>
    <col min="10500" max="10530" width="4.28515625" style="90" customWidth="1"/>
    <col min="10531" max="10531" width="1.7109375" style="90" customWidth="1"/>
    <col min="10532" max="10534" width="3.140625" style="90" customWidth="1"/>
    <col min="10535" max="10535" width="3.5703125" style="90" customWidth="1"/>
    <col min="10536" max="10536" width="3.140625" style="90" customWidth="1"/>
    <col min="10537" max="10537" width="11.42578125" style="90"/>
    <col min="10538" max="10538" width="7.140625" style="90" customWidth="1"/>
    <col min="10539" max="10753" width="11.42578125" style="90"/>
    <col min="10754" max="10754" width="22.85546875" style="90" customWidth="1"/>
    <col min="10755" max="10755" width="7.28515625" style="90" customWidth="1"/>
    <col min="10756" max="10786" width="4.28515625" style="90" customWidth="1"/>
    <col min="10787" max="10787" width="1.7109375" style="90" customWidth="1"/>
    <col min="10788" max="10790" width="3.140625" style="90" customWidth="1"/>
    <col min="10791" max="10791" width="3.5703125" style="90" customWidth="1"/>
    <col min="10792" max="10792" width="3.140625" style="90" customWidth="1"/>
    <col min="10793" max="10793" width="11.42578125" style="90"/>
    <col min="10794" max="10794" width="7.140625" style="90" customWidth="1"/>
    <col min="10795" max="11009" width="11.42578125" style="90"/>
    <col min="11010" max="11010" width="22.85546875" style="90" customWidth="1"/>
    <col min="11011" max="11011" width="7.28515625" style="90" customWidth="1"/>
    <col min="11012" max="11042" width="4.28515625" style="90" customWidth="1"/>
    <col min="11043" max="11043" width="1.7109375" style="90" customWidth="1"/>
    <col min="11044" max="11046" width="3.140625" style="90" customWidth="1"/>
    <col min="11047" max="11047" width="3.5703125" style="90" customWidth="1"/>
    <col min="11048" max="11048" width="3.140625" style="90" customWidth="1"/>
    <col min="11049" max="11049" width="11.42578125" style="90"/>
    <col min="11050" max="11050" width="7.140625" style="90" customWidth="1"/>
    <col min="11051" max="11265" width="11.42578125" style="90"/>
    <col min="11266" max="11266" width="22.85546875" style="90" customWidth="1"/>
    <col min="11267" max="11267" width="7.28515625" style="90" customWidth="1"/>
    <col min="11268" max="11298" width="4.28515625" style="90" customWidth="1"/>
    <col min="11299" max="11299" width="1.7109375" style="90" customWidth="1"/>
    <col min="11300" max="11302" width="3.140625" style="90" customWidth="1"/>
    <col min="11303" max="11303" width="3.5703125" style="90" customWidth="1"/>
    <col min="11304" max="11304" width="3.140625" style="90" customWidth="1"/>
    <col min="11305" max="11305" width="11.42578125" style="90"/>
    <col min="11306" max="11306" width="7.140625" style="90" customWidth="1"/>
    <col min="11307" max="11521" width="11.42578125" style="90"/>
    <col min="11522" max="11522" width="22.85546875" style="90" customWidth="1"/>
    <col min="11523" max="11523" width="7.28515625" style="90" customWidth="1"/>
    <col min="11524" max="11554" width="4.28515625" style="90" customWidth="1"/>
    <col min="11555" max="11555" width="1.7109375" style="90" customWidth="1"/>
    <col min="11556" max="11558" width="3.140625" style="90" customWidth="1"/>
    <col min="11559" max="11559" width="3.5703125" style="90" customWidth="1"/>
    <col min="11560" max="11560" width="3.140625" style="90" customWidth="1"/>
    <col min="11561" max="11561" width="11.42578125" style="90"/>
    <col min="11562" max="11562" width="7.140625" style="90" customWidth="1"/>
    <col min="11563" max="11777" width="11.42578125" style="90"/>
    <col min="11778" max="11778" width="22.85546875" style="90" customWidth="1"/>
    <col min="11779" max="11779" width="7.28515625" style="90" customWidth="1"/>
    <col min="11780" max="11810" width="4.28515625" style="90" customWidth="1"/>
    <col min="11811" max="11811" width="1.7109375" style="90" customWidth="1"/>
    <col min="11812" max="11814" width="3.140625" style="90" customWidth="1"/>
    <col min="11815" max="11815" width="3.5703125" style="90" customWidth="1"/>
    <col min="11816" max="11816" width="3.140625" style="90" customWidth="1"/>
    <col min="11817" max="11817" width="11.42578125" style="90"/>
    <col min="11818" max="11818" width="7.140625" style="90" customWidth="1"/>
    <col min="11819" max="12033" width="11.42578125" style="90"/>
    <col min="12034" max="12034" width="22.85546875" style="90" customWidth="1"/>
    <col min="12035" max="12035" width="7.28515625" style="90" customWidth="1"/>
    <col min="12036" max="12066" width="4.28515625" style="90" customWidth="1"/>
    <col min="12067" max="12067" width="1.7109375" style="90" customWidth="1"/>
    <col min="12068" max="12070" width="3.140625" style="90" customWidth="1"/>
    <col min="12071" max="12071" width="3.5703125" style="90" customWidth="1"/>
    <col min="12072" max="12072" width="3.140625" style="90" customWidth="1"/>
    <col min="12073" max="12073" width="11.42578125" style="90"/>
    <col min="12074" max="12074" width="7.140625" style="90" customWidth="1"/>
    <col min="12075" max="12289" width="11.42578125" style="90"/>
    <col min="12290" max="12290" width="22.85546875" style="90" customWidth="1"/>
    <col min="12291" max="12291" width="7.28515625" style="90" customWidth="1"/>
    <col min="12292" max="12322" width="4.28515625" style="90" customWidth="1"/>
    <col min="12323" max="12323" width="1.7109375" style="90" customWidth="1"/>
    <col min="12324" max="12326" width="3.140625" style="90" customWidth="1"/>
    <col min="12327" max="12327" width="3.5703125" style="90" customWidth="1"/>
    <col min="12328" max="12328" width="3.140625" style="90" customWidth="1"/>
    <col min="12329" max="12329" width="11.42578125" style="90"/>
    <col min="12330" max="12330" width="7.140625" style="90" customWidth="1"/>
    <col min="12331" max="12545" width="11.42578125" style="90"/>
    <col min="12546" max="12546" width="22.85546875" style="90" customWidth="1"/>
    <col min="12547" max="12547" width="7.28515625" style="90" customWidth="1"/>
    <col min="12548" max="12578" width="4.28515625" style="90" customWidth="1"/>
    <col min="12579" max="12579" width="1.7109375" style="90" customWidth="1"/>
    <col min="12580" max="12582" width="3.140625" style="90" customWidth="1"/>
    <col min="12583" max="12583" width="3.5703125" style="90" customWidth="1"/>
    <col min="12584" max="12584" width="3.140625" style="90" customWidth="1"/>
    <col min="12585" max="12585" width="11.42578125" style="90"/>
    <col min="12586" max="12586" width="7.140625" style="90" customWidth="1"/>
    <col min="12587" max="12801" width="11.42578125" style="90"/>
    <col min="12802" max="12802" width="22.85546875" style="90" customWidth="1"/>
    <col min="12803" max="12803" width="7.28515625" style="90" customWidth="1"/>
    <col min="12804" max="12834" width="4.28515625" style="90" customWidth="1"/>
    <col min="12835" max="12835" width="1.7109375" style="90" customWidth="1"/>
    <col min="12836" max="12838" width="3.140625" style="90" customWidth="1"/>
    <col min="12839" max="12839" width="3.5703125" style="90" customWidth="1"/>
    <col min="12840" max="12840" width="3.140625" style="90" customWidth="1"/>
    <col min="12841" max="12841" width="11.42578125" style="90"/>
    <col min="12842" max="12842" width="7.140625" style="90" customWidth="1"/>
    <col min="12843" max="13057" width="11.42578125" style="90"/>
    <col min="13058" max="13058" width="22.85546875" style="90" customWidth="1"/>
    <col min="13059" max="13059" width="7.28515625" style="90" customWidth="1"/>
    <col min="13060" max="13090" width="4.28515625" style="90" customWidth="1"/>
    <col min="13091" max="13091" width="1.7109375" style="90" customWidth="1"/>
    <col min="13092" max="13094" width="3.140625" style="90" customWidth="1"/>
    <col min="13095" max="13095" width="3.5703125" style="90" customWidth="1"/>
    <col min="13096" max="13096" width="3.140625" style="90" customWidth="1"/>
    <col min="13097" max="13097" width="11.42578125" style="90"/>
    <col min="13098" max="13098" width="7.140625" style="90" customWidth="1"/>
    <col min="13099" max="13313" width="11.42578125" style="90"/>
    <col min="13314" max="13314" width="22.85546875" style="90" customWidth="1"/>
    <col min="13315" max="13315" width="7.28515625" style="90" customWidth="1"/>
    <col min="13316" max="13346" width="4.28515625" style="90" customWidth="1"/>
    <col min="13347" max="13347" width="1.7109375" style="90" customWidth="1"/>
    <col min="13348" max="13350" width="3.140625" style="90" customWidth="1"/>
    <col min="13351" max="13351" width="3.5703125" style="90" customWidth="1"/>
    <col min="13352" max="13352" width="3.140625" style="90" customWidth="1"/>
    <col min="13353" max="13353" width="11.42578125" style="90"/>
    <col min="13354" max="13354" width="7.140625" style="90" customWidth="1"/>
    <col min="13355" max="13569" width="11.42578125" style="90"/>
    <col min="13570" max="13570" width="22.85546875" style="90" customWidth="1"/>
    <col min="13571" max="13571" width="7.28515625" style="90" customWidth="1"/>
    <col min="13572" max="13602" width="4.28515625" style="90" customWidth="1"/>
    <col min="13603" max="13603" width="1.7109375" style="90" customWidth="1"/>
    <col min="13604" max="13606" width="3.140625" style="90" customWidth="1"/>
    <col min="13607" max="13607" width="3.5703125" style="90" customWidth="1"/>
    <col min="13608" max="13608" width="3.140625" style="90" customWidth="1"/>
    <col min="13609" max="13609" width="11.42578125" style="90"/>
    <col min="13610" max="13610" width="7.140625" style="90" customWidth="1"/>
    <col min="13611" max="13825" width="11.42578125" style="90"/>
    <col min="13826" max="13826" width="22.85546875" style="90" customWidth="1"/>
    <col min="13827" max="13827" width="7.28515625" style="90" customWidth="1"/>
    <col min="13828" max="13858" width="4.28515625" style="90" customWidth="1"/>
    <col min="13859" max="13859" width="1.7109375" style="90" customWidth="1"/>
    <col min="13860" max="13862" width="3.140625" style="90" customWidth="1"/>
    <col min="13863" max="13863" width="3.5703125" style="90" customWidth="1"/>
    <col min="13864" max="13864" width="3.140625" style="90" customWidth="1"/>
    <col min="13865" max="13865" width="11.42578125" style="90"/>
    <col min="13866" max="13866" width="7.140625" style="90" customWidth="1"/>
    <col min="13867" max="14081" width="11.42578125" style="90"/>
    <col min="14082" max="14082" width="22.85546875" style="90" customWidth="1"/>
    <col min="14083" max="14083" width="7.28515625" style="90" customWidth="1"/>
    <col min="14084" max="14114" width="4.28515625" style="90" customWidth="1"/>
    <col min="14115" max="14115" width="1.7109375" style="90" customWidth="1"/>
    <col min="14116" max="14118" width="3.140625" style="90" customWidth="1"/>
    <col min="14119" max="14119" width="3.5703125" style="90" customWidth="1"/>
    <col min="14120" max="14120" width="3.140625" style="90" customWidth="1"/>
    <col min="14121" max="14121" width="11.42578125" style="90"/>
    <col min="14122" max="14122" width="7.140625" style="90" customWidth="1"/>
    <col min="14123" max="14337" width="11.42578125" style="90"/>
    <col min="14338" max="14338" width="22.85546875" style="90" customWidth="1"/>
    <col min="14339" max="14339" width="7.28515625" style="90" customWidth="1"/>
    <col min="14340" max="14370" width="4.28515625" style="90" customWidth="1"/>
    <col min="14371" max="14371" width="1.7109375" style="90" customWidth="1"/>
    <col min="14372" max="14374" width="3.140625" style="90" customWidth="1"/>
    <col min="14375" max="14375" width="3.5703125" style="90" customWidth="1"/>
    <col min="14376" max="14376" width="3.140625" style="90" customWidth="1"/>
    <col min="14377" max="14377" width="11.42578125" style="90"/>
    <col min="14378" max="14378" width="7.140625" style="90" customWidth="1"/>
    <col min="14379" max="14593" width="11.42578125" style="90"/>
    <col min="14594" max="14594" width="22.85546875" style="90" customWidth="1"/>
    <col min="14595" max="14595" width="7.28515625" style="90" customWidth="1"/>
    <col min="14596" max="14626" width="4.28515625" style="90" customWidth="1"/>
    <col min="14627" max="14627" width="1.7109375" style="90" customWidth="1"/>
    <col min="14628" max="14630" width="3.140625" style="90" customWidth="1"/>
    <col min="14631" max="14631" width="3.5703125" style="90" customWidth="1"/>
    <col min="14632" max="14632" width="3.140625" style="90" customWidth="1"/>
    <col min="14633" max="14633" width="11.42578125" style="90"/>
    <col min="14634" max="14634" width="7.140625" style="90" customWidth="1"/>
    <col min="14635" max="14849" width="11.42578125" style="90"/>
    <col min="14850" max="14850" width="22.85546875" style="90" customWidth="1"/>
    <col min="14851" max="14851" width="7.28515625" style="90" customWidth="1"/>
    <col min="14852" max="14882" width="4.28515625" style="90" customWidth="1"/>
    <col min="14883" max="14883" width="1.7109375" style="90" customWidth="1"/>
    <col min="14884" max="14886" width="3.140625" style="90" customWidth="1"/>
    <col min="14887" max="14887" width="3.5703125" style="90" customWidth="1"/>
    <col min="14888" max="14888" width="3.140625" style="90" customWidth="1"/>
    <col min="14889" max="14889" width="11.42578125" style="90"/>
    <col min="14890" max="14890" width="7.140625" style="90" customWidth="1"/>
    <col min="14891" max="15105" width="11.42578125" style="90"/>
    <col min="15106" max="15106" width="22.85546875" style="90" customWidth="1"/>
    <col min="15107" max="15107" width="7.28515625" style="90" customWidth="1"/>
    <col min="15108" max="15138" width="4.28515625" style="90" customWidth="1"/>
    <col min="15139" max="15139" width="1.7109375" style="90" customWidth="1"/>
    <col min="15140" max="15142" width="3.140625" style="90" customWidth="1"/>
    <col min="15143" max="15143" width="3.5703125" style="90" customWidth="1"/>
    <col min="15144" max="15144" width="3.140625" style="90" customWidth="1"/>
    <col min="15145" max="15145" width="11.42578125" style="90"/>
    <col min="15146" max="15146" width="7.140625" style="90" customWidth="1"/>
    <col min="15147" max="15361" width="11.42578125" style="90"/>
    <col min="15362" max="15362" width="22.85546875" style="90" customWidth="1"/>
    <col min="15363" max="15363" width="7.28515625" style="90" customWidth="1"/>
    <col min="15364" max="15394" width="4.28515625" style="90" customWidth="1"/>
    <col min="15395" max="15395" width="1.7109375" style="90" customWidth="1"/>
    <col min="15396" max="15398" width="3.140625" style="90" customWidth="1"/>
    <col min="15399" max="15399" width="3.5703125" style="90" customWidth="1"/>
    <col min="15400" max="15400" width="3.140625" style="90" customWidth="1"/>
    <col min="15401" max="15401" width="11.42578125" style="90"/>
    <col min="15402" max="15402" width="7.140625" style="90" customWidth="1"/>
    <col min="15403" max="15617" width="11.42578125" style="90"/>
    <col min="15618" max="15618" width="22.85546875" style="90" customWidth="1"/>
    <col min="15619" max="15619" width="7.28515625" style="90" customWidth="1"/>
    <col min="15620" max="15650" width="4.28515625" style="90" customWidth="1"/>
    <col min="15651" max="15651" width="1.7109375" style="90" customWidth="1"/>
    <col min="15652" max="15654" width="3.140625" style="90" customWidth="1"/>
    <col min="15655" max="15655" width="3.5703125" style="90" customWidth="1"/>
    <col min="15656" max="15656" width="3.140625" style="90" customWidth="1"/>
    <col min="15657" max="15657" width="11.42578125" style="90"/>
    <col min="15658" max="15658" width="7.140625" style="90" customWidth="1"/>
    <col min="15659" max="15873" width="11.42578125" style="90"/>
    <col min="15874" max="15874" width="22.85546875" style="90" customWidth="1"/>
    <col min="15875" max="15875" width="7.28515625" style="90" customWidth="1"/>
    <col min="15876" max="15906" width="4.28515625" style="90" customWidth="1"/>
    <col min="15907" max="15907" width="1.7109375" style="90" customWidth="1"/>
    <col min="15908" max="15910" width="3.140625" style="90" customWidth="1"/>
    <col min="15911" max="15911" width="3.5703125" style="90" customWidth="1"/>
    <col min="15912" max="15912" width="3.140625" style="90" customWidth="1"/>
    <col min="15913" max="15913" width="11.42578125" style="90"/>
    <col min="15914" max="15914" width="7.140625" style="90" customWidth="1"/>
    <col min="15915" max="16129" width="11.42578125" style="90"/>
    <col min="16130" max="16130" width="22.85546875" style="90" customWidth="1"/>
    <col min="16131" max="16131" width="7.28515625" style="90" customWidth="1"/>
    <col min="16132" max="16162" width="4.28515625" style="90" customWidth="1"/>
    <col min="16163" max="16163" width="1.7109375" style="90" customWidth="1"/>
    <col min="16164" max="16166" width="3.140625" style="90" customWidth="1"/>
    <col min="16167" max="16167" width="3.5703125" style="90" customWidth="1"/>
    <col min="16168" max="16168" width="3.140625" style="90" customWidth="1"/>
    <col min="16169" max="16169" width="11.42578125" style="90"/>
    <col min="16170" max="16170" width="7.140625" style="90" customWidth="1"/>
    <col min="16171" max="16384" width="11.42578125" style="90"/>
  </cols>
  <sheetData>
    <row r="1" spans="1:42" ht="54.75" customHeight="1" x14ac:dyDescent="0.2">
      <c r="A1" s="89"/>
    </row>
    <row r="2" spans="1:42" ht="21.75" customHeight="1" x14ac:dyDescent="0.2"/>
    <row r="3" spans="1:42" ht="12.75" customHeight="1" x14ac:dyDescent="0.2">
      <c r="A3" s="91" t="s">
        <v>0</v>
      </c>
      <c r="B3" s="91" t="str">
        <f>Etablissement</f>
        <v>SOVAB</v>
      </c>
      <c r="C3" s="91"/>
      <c r="D3" s="91"/>
      <c r="E3" s="91"/>
      <c r="F3" s="91"/>
      <c r="G3" s="91"/>
      <c r="H3" s="91"/>
      <c r="I3" s="91"/>
      <c r="J3" s="91"/>
      <c r="K3" s="91"/>
      <c r="L3" s="91"/>
      <c r="M3" s="91"/>
      <c r="N3" s="91"/>
      <c r="O3" s="91"/>
      <c r="P3" s="91"/>
      <c r="T3" s="90" t="s">
        <v>86</v>
      </c>
      <c r="W3" s="90" t="str">
        <f>Departement</f>
        <v>Fabrication montage</v>
      </c>
    </row>
    <row r="4" spans="1:42" ht="8.25" customHeight="1" x14ac:dyDescent="0.2">
      <c r="AE4" s="110"/>
      <c r="AO4" s="90" t="s">
        <v>85</v>
      </c>
    </row>
    <row r="5" spans="1:42" ht="15.75" x14ac:dyDescent="0.25">
      <c r="A5" s="92" t="s">
        <v>1</v>
      </c>
      <c r="B5" s="92" t="str">
        <f>Atelier &amp;", UET " &amp; UET</f>
        <v>Mécanique 2, UET 7</v>
      </c>
      <c r="C5" s="92"/>
      <c r="D5" s="91"/>
      <c r="E5" s="91"/>
      <c r="F5" s="91"/>
      <c r="G5" s="91"/>
      <c r="H5" s="91"/>
      <c r="I5" s="91"/>
      <c r="J5" s="91"/>
      <c r="K5" s="91"/>
      <c r="L5" s="91"/>
      <c r="M5" s="91"/>
      <c r="N5" s="91"/>
      <c r="O5" s="91"/>
      <c r="P5" s="91"/>
      <c r="Q5" s="91"/>
      <c r="U5" s="93"/>
      <c r="X5" s="182" t="str">
        <f>"Décembre " &amp; Formulaire!$B$4</f>
        <v>Décembre 2017</v>
      </c>
      <c r="Y5" s="183"/>
      <c r="Z5" s="183"/>
      <c r="AA5" s="183"/>
      <c r="AB5" s="183"/>
      <c r="AC5" s="184"/>
    </row>
    <row r="6" spans="1:42" ht="12" customHeight="1" thickBot="1" x14ac:dyDescent="0.25">
      <c r="A6" s="92"/>
      <c r="B6" s="92"/>
      <c r="C6" s="92"/>
      <c r="D6" s="91"/>
      <c r="E6" s="91"/>
      <c r="F6" s="91"/>
      <c r="G6" s="91"/>
      <c r="H6" s="91"/>
      <c r="I6" s="91"/>
      <c r="J6" s="91"/>
      <c r="K6" s="91"/>
      <c r="L6" s="91"/>
      <c r="M6" s="91"/>
      <c r="N6" s="91"/>
      <c r="O6" s="91"/>
      <c r="P6" s="91"/>
      <c r="Q6" s="91"/>
    </row>
    <row r="7" spans="1:42" ht="0.75" customHeight="1" thickBot="1" x14ac:dyDescent="0.25">
      <c r="D7" s="94">
        <f>DATE(Formulaire!$B$4,12,1)</f>
        <v>43070</v>
      </c>
      <c r="E7" s="95">
        <f>IF(OR(D7+1&gt;DATE(Formulaire!$B$4,MONTH(D7)+1,1)-1,D7=0),0,D7+1)</f>
        <v>43071</v>
      </c>
      <c r="F7" s="95">
        <f>IF(OR(E7+1&gt;DATE(Formulaire!$B$4,MONTH(E7)+1,1)-1,E7=0),0,E7+1)</f>
        <v>43072</v>
      </c>
      <c r="G7" s="95">
        <f>IF(OR(F7+1&gt;DATE(Formulaire!$B$4,MONTH(F7)+1,1)-1,F7=0),0,F7+1)</f>
        <v>43073</v>
      </c>
      <c r="H7" s="95">
        <f>IF(OR(G7+1&gt;DATE(Formulaire!$B$4,MONTH(G7)+1,1)-1,G7=0),0,G7+1)</f>
        <v>43074</v>
      </c>
      <c r="I7" s="95">
        <f>IF(OR(H7+1&gt;DATE(Formulaire!$B$4,MONTH(H7)+1,1)-1,H7=0),0,H7+1)</f>
        <v>43075</v>
      </c>
      <c r="J7" s="95">
        <f>IF(OR(I7+1&gt;DATE(Formulaire!$B$4,MONTH(I7)+1,1)-1,I7=0),0,I7+1)</f>
        <v>43076</v>
      </c>
      <c r="K7" s="95">
        <f>IF(OR(J7+1&gt;DATE(Formulaire!$B$4,MONTH(J7)+1,1)-1,J7=0),0,J7+1)</f>
        <v>43077</v>
      </c>
      <c r="L7" s="95">
        <f>IF(OR(K7+1&gt;DATE(Formulaire!$B$4,MONTH(K7)+1,1)-1,K7=0),0,K7+1)</f>
        <v>43078</v>
      </c>
      <c r="M7" s="95">
        <f>IF(OR(L7+1&gt;DATE(Formulaire!$B$4,MONTH(L7)+1,1)-1,L7=0),0,L7+1)</f>
        <v>43079</v>
      </c>
      <c r="N7" s="95">
        <f>IF(OR(M7+1&gt;DATE(Formulaire!$B$4,MONTH(M7)+1,1)-1,M7=0),0,M7+1)</f>
        <v>43080</v>
      </c>
      <c r="O7" s="95">
        <f>IF(OR(N7+1&gt;DATE(Formulaire!$B$4,MONTH(N7)+1,1)-1,N7=0),0,N7+1)</f>
        <v>43081</v>
      </c>
      <c r="P7" s="95">
        <f>IF(OR(O7+1&gt;DATE(Formulaire!$B$4,MONTH(O7)+1,1)-1,O7=0),0,O7+1)</f>
        <v>43082</v>
      </c>
      <c r="Q7" s="95">
        <f>IF(OR(P7+1&gt;DATE(Formulaire!$B$4,MONTH(P7)+1,1)-1,P7=0),0,P7+1)</f>
        <v>43083</v>
      </c>
      <c r="R7" s="95">
        <f>IF(OR(Q7+1&gt;DATE(Formulaire!$B$4,MONTH(Q7)+1,1)-1,Q7=0),0,Q7+1)</f>
        <v>43084</v>
      </c>
      <c r="S7" s="95">
        <f>IF(OR(R7+1&gt;DATE(Formulaire!$B$4,MONTH(R7)+1,1)-1,R7=0),0,R7+1)</f>
        <v>43085</v>
      </c>
      <c r="T7" s="95">
        <f>IF(OR(S7+1&gt;DATE(Formulaire!$B$4,MONTH(S7)+1,1)-1,S7=0),0,S7+1)</f>
        <v>43086</v>
      </c>
      <c r="U7" s="95">
        <f>IF(OR(T7+1&gt;DATE(Formulaire!$B$4,MONTH(T7)+1,1)-1,T7=0),0,T7+1)</f>
        <v>43087</v>
      </c>
      <c r="V7" s="95">
        <f>IF(OR(U7+1&gt;DATE(Formulaire!$B$4,MONTH(U7)+1,1)-1,U7=0),0,U7+1)</f>
        <v>43088</v>
      </c>
      <c r="W7" s="95">
        <f>IF(OR(V7+1&gt;DATE(Formulaire!$B$4,MONTH(V7)+1,1)-1,V7=0),0,V7+1)</f>
        <v>43089</v>
      </c>
      <c r="X7" s="95">
        <f>IF(OR(W7+1&gt;DATE(Formulaire!$B$4,MONTH(W7)+1,1)-1,W7=0),0,W7+1)</f>
        <v>43090</v>
      </c>
      <c r="Y7" s="95">
        <f>IF(OR(X7+1&gt;DATE(Formulaire!$B$4,MONTH(X7)+1,1)-1,X7=0),0,X7+1)</f>
        <v>43091</v>
      </c>
      <c r="Z7" s="95">
        <f>IF(OR(Y7+1&gt;DATE(Formulaire!$B$4,MONTH(Y7)+1,1)-1,Y7=0),0,Y7+1)</f>
        <v>43092</v>
      </c>
      <c r="AA7" s="95">
        <f>IF(OR(Z7+1&gt;DATE(Formulaire!$B$4,MONTH(Z7)+1,1)-1,Z7=0),0,Z7+1)</f>
        <v>43093</v>
      </c>
      <c r="AB7" s="95">
        <f>IF(OR(AA7+1&gt;DATE(Formulaire!$B$4,MONTH(AA7)+1,1)-1,AA7=0),0,AA7+1)</f>
        <v>43094</v>
      </c>
      <c r="AC7" s="95">
        <f>IF(OR(AB7+1&gt;DATE(Formulaire!$B$4,MONTH(AB7)+1,1)-1,AB7=0),0,AB7+1)</f>
        <v>43095</v>
      </c>
      <c r="AD7" s="95">
        <f>IF(OR(AC7+1&gt;DATE(Formulaire!$B$4,MONTH(AC7)+1,1)-1,AC7=0),0,AC7+1)</f>
        <v>43096</v>
      </c>
      <c r="AE7" s="95">
        <f>IF(OR(AD7+1&gt;DATE(Formulaire!$B$4,MONTH(AD7)+1,1)-1,AD7=0),0,AD7+1)</f>
        <v>43097</v>
      </c>
      <c r="AF7" s="95">
        <f>IF(OR(AE7+1&gt;DATE(Formulaire!$B$4,MONTH(AE7)+1,1)-1,AE7=0),0,AE7+1)</f>
        <v>43098</v>
      </c>
      <c r="AG7" s="95">
        <f>IF(OR(AF7+1&gt;DATE(Formulaire!$B$4,MONTH(AF7)+1,1)-1,AF7=0),0,AF7+1)</f>
        <v>43099</v>
      </c>
      <c r="AH7" s="95">
        <f>IF(OR(AG7+1&gt;DATE(Formulaire!$B$4,MONTH(AG7)+1,1)-1,AG7=0),0,AG7+1)</f>
        <v>43100</v>
      </c>
    </row>
    <row r="8" spans="1:42" ht="21.75" customHeight="1" thickBot="1" x14ac:dyDescent="0.25">
      <c r="A8" s="229" t="s">
        <v>84</v>
      </c>
      <c r="B8" s="230" t="s">
        <v>2</v>
      </c>
      <c r="C8" s="251" t="s">
        <v>93</v>
      </c>
      <c r="D8" s="96" t="str">
        <f>"S" &amp; IF(D7="","",INT(MOD(INT((D7-2)/7)+0.6,52+5/28))+1)</f>
        <v>S48</v>
      </c>
      <c r="E8" s="97" t="str">
        <f>IF(E7=0,"",IF(INT(MOD(INT((D7-2)/7)+0.6,52+5/28))+1=INT(MOD(INT((E7-2)/7)+0.6,52+5/28))+1,"","S" &amp; INT(MOD(INT((E7-2)/7)+0.6,52+5/28))+1))</f>
        <v/>
      </c>
      <c r="F8" s="97" t="str">
        <f t="shared" ref="F8:AH8" si="0">IF(F7=0,"",IF(INT(MOD(INT((E7-2)/7)+0.6,52+5/28))+1=INT(MOD(INT((F7-2)/7)+0.6,52+5/28))+1,"","S" &amp; INT(MOD(INT((F7-2)/7)+0.6,52+5/28))+1))</f>
        <v/>
      </c>
      <c r="G8" s="96" t="str">
        <f t="shared" si="0"/>
        <v>S49</v>
      </c>
      <c r="H8" s="97" t="str">
        <f t="shared" si="0"/>
        <v/>
      </c>
      <c r="I8" s="97" t="str">
        <f t="shared" si="0"/>
        <v/>
      </c>
      <c r="J8" s="97" t="str">
        <f t="shared" si="0"/>
        <v/>
      </c>
      <c r="K8" s="97" t="str">
        <f t="shared" si="0"/>
        <v/>
      </c>
      <c r="L8" s="97" t="str">
        <f t="shared" si="0"/>
        <v/>
      </c>
      <c r="M8" s="97" t="str">
        <f t="shared" si="0"/>
        <v/>
      </c>
      <c r="N8" s="96" t="str">
        <f t="shared" si="0"/>
        <v>S50</v>
      </c>
      <c r="O8" s="97" t="str">
        <f t="shared" si="0"/>
        <v/>
      </c>
      <c r="P8" s="97" t="str">
        <f t="shared" si="0"/>
        <v/>
      </c>
      <c r="Q8" s="97" t="str">
        <f t="shared" si="0"/>
        <v/>
      </c>
      <c r="R8" s="97" t="str">
        <f t="shared" si="0"/>
        <v/>
      </c>
      <c r="S8" s="97" t="str">
        <f t="shared" si="0"/>
        <v/>
      </c>
      <c r="T8" s="97" t="str">
        <f t="shared" si="0"/>
        <v/>
      </c>
      <c r="U8" s="96" t="str">
        <f t="shared" si="0"/>
        <v>S51</v>
      </c>
      <c r="V8" s="97" t="str">
        <f t="shared" si="0"/>
        <v/>
      </c>
      <c r="W8" s="97" t="str">
        <f t="shared" si="0"/>
        <v/>
      </c>
      <c r="X8" s="97" t="str">
        <f t="shared" si="0"/>
        <v/>
      </c>
      <c r="Y8" s="97" t="str">
        <f t="shared" si="0"/>
        <v/>
      </c>
      <c r="Z8" s="97" t="str">
        <f t="shared" si="0"/>
        <v/>
      </c>
      <c r="AA8" s="97" t="str">
        <f t="shared" si="0"/>
        <v/>
      </c>
      <c r="AB8" s="96" t="str">
        <f t="shared" si="0"/>
        <v>S52</v>
      </c>
      <c r="AC8" s="97" t="str">
        <f t="shared" si="0"/>
        <v/>
      </c>
      <c r="AD8" s="97" t="str">
        <f t="shared" si="0"/>
        <v/>
      </c>
      <c r="AE8" s="97" t="str">
        <f t="shared" si="0"/>
        <v/>
      </c>
      <c r="AF8" s="97" t="str">
        <f t="shared" si="0"/>
        <v/>
      </c>
      <c r="AG8" s="97" t="str">
        <f t="shared" si="0"/>
        <v/>
      </c>
      <c r="AH8" s="98" t="str">
        <f t="shared" si="0"/>
        <v/>
      </c>
    </row>
    <row r="9" spans="1:42" ht="21.75" customHeight="1" x14ac:dyDescent="0.2">
      <c r="A9" s="221"/>
      <c r="B9" s="189"/>
      <c r="C9" s="189"/>
      <c r="D9" s="99">
        <f>IF(YEAR(D7)=Formulaire!$B$4,DAY(D7),"")</f>
        <v>1</v>
      </c>
      <c r="E9" s="99">
        <f>IF(YEAR(E7)=Formulaire!$B$4,DAY(E7),"")</f>
        <v>2</v>
      </c>
      <c r="F9" s="99">
        <f>IF(YEAR(F7)=Formulaire!$B$4,DAY(F7),"")</f>
        <v>3</v>
      </c>
      <c r="G9" s="99">
        <f>IF(YEAR(G7)=Formulaire!$B$4,DAY(G7),"")</f>
        <v>4</v>
      </c>
      <c r="H9" s="99">
        <f>IF(YEAR(H7)=Formulaire!$B$4,DAY(H7),"")</f>
        <v>5</v>
      </c>
      <c r="I9" s="99">
        <f>IF(YEAR(I7)=Formulaire!$B$4,DAY(I7),"")</f>
        <v>6</v>
      </c>
      <c r="J9" s="99">
        <f>IF(YEAR(J7)=Formulaire!$B$4,DAY(J7),"")</f>
        <v>7</v>
      </c>
      <c r="K9" s="99">
        <f>IF(YEAR(K7)=Formulaire!$B$4,DAY(K7),"")</f>
        <v>8</v>
      </c>
      <c r="L9" s="99">
        <f>IF(YEAR(L7)=Formulaire!$B$4,DAY(L7),"")</f>
        <v>9</v>
      </c>
      <c r="M9" s="99">
        <f>IF(YEAR(M7)=Formulaire!$B$4,DAY(M7),"")</f>
        <v>10</v>
      </c>
      <c r="N9" s="99">
        <f>IF(YEAR(N7)=Formulaire!$B$4,DAY(N7),"")</f>
        <v>11</v>
      </c>
      <c r="O9" s="99">
        <f>IF(YEAR(O7)=Formulaire!$B$4,DAY(O7),"")</f>
        <v>12</v>
      </c>
      <c r="P9" s="99">
        <f>IF(YEAR(P7)=Formulaire!$B$4,DAY(P7),"")</f>
        <v>13</v>
      </c>
      <c r="Q9" s="99">
        <f>IF(YEAR(Q7)=Formulaire!$B$4,DAY(Q7),"")</f>
        <v>14</v>
      </c>
      <c r="R9" s="99">
        <f>IF(YEAR(R7)=Formulaire!$B$4,DAY(R7),"")</f>
        <v>15</v>
      </c>
      <c r="S9" s="99">
        <f>IF(YEAR(S7)=Formulaire!$B$4,DAY(S7),"")</f>
        <v>16</v>
      </c>
      <c r="T9" s="99">
        <f>IF(YEAR(T7)=Formulaire!$B$4,DAY(T7),"")</f>
        <v>17</v>
      </c>
      <c r="U9" s="99">
        <f>IF(YEAR(U7)=Formulaire!$B$4,DAY(U7),"")</f>
        <v>18</v>
      </c>
      <c r="V9" s="99">
        <f>IF(YEAR(V7)=Formulaire!$B$4,DAY(V7),"")</f>
        <v>19</v>
      </c>
      <c r="W9" s="99">
        <f>IF(YEAR(W7)=Formulaire!$B$4,DAY(W7),"")</f>
        <v>20</v>
      </c>
      <c r="X9" s="99">
        <f>IF(YEAR(X7)=Formulaire!$B$4,DAY(X7),"")</f>
        <v>21</v>
      </c>
      <c r="Y9" s="99">
        <f>IF(YEAR(Y7)=Formulaire!$B$4,DAY(Y7),"")</f>
        <v>22</v>
      </c>
      <c r="Z9" s="99">
        <f>IF(YEAR(Z7)=Formulaire!$B$4,DAY(Z7),"")</f>
        <v>23</v>
      </c>
      <c r="AA9" s="99">
        <f>IF(YEAR(AA7)=Formulaire!$B$4,DAY(AA7),"")</f>
        <v>24</v>
      </c>
      <c r="AB9" s="99">
        <f>IF(YEAR(AB7)=Formulaire!$B$4,DAY(AB7),"")</f>
        <v>25</v>
      </c>
      <c r="AC9" s="99">
        <f>IF(YEAR(AC7)=Formulaire!$B$4,DAY(AC7),"")</f>
        <v>26</v>
      </c>
      <c r="AD9" s="99">
        <f>IF(YEAR(AD7)=Formulaire!$B$4,DAY(AD7),"")</f>
        <v>27</v>
      </c>
      <c r="AE9" s="99">
        <f>IF(YEAR(AE7)=Formulaire!$B$4,DAY(AE7),"")</f>
        <v>28</v>
      </c>
      <c r="AF9" s="99">
        <f>IF(YEAR(AF7)=Formulaire!$B$4,DAY(AF7),"")</f>
        <v>29</v>
      </c>
      <c r="AG9" s="99">
        <f>IF(YEAR(AG7)=Formulaire!$B$4,DAY(AG7),"")</f>
        <v>30</v>
      </c>
      <c r="AH9" s="100">
        <f>IF(YEAR(AH7)=Formulaire!$B$4,DAY(AH7),"")</f>
        <v>31</v>
      </c>
      <c r="AP9" s="101"/>
    </row>
    <row r="10" spans="1:42" x14ac:dyDescent="0.2">
      <c r="A10" s="221"/>
      <c r="B10" s="189"/>
      <c r="C10" s="189"/>
      <c r="D10" s="102" t="str">
        <f>IF(D9="","",IF(WEEKDAY(D7,2)=1,"L",IF(WEEKDAY(D7,2)=2,"M",IF(WEEKDAY(D7,2)=3,"M",IF(WEEKDAY(D7,2)=4,"J",IF(WEEKDAY(D7,2)=5,"V",IF(WEEKDAY(D7,2)=6,"S","D")))))))</f>
        <v>V</v>
      </c>
      <c r="E10" s="102" t="str">
        <f t="shared" ref="E10:AH10" si="1">IF(E9="","",IF(WEEKDAY(E7,2)=1,"L",IF(WEEKDAY(E7,2)=2,"M",IF(WEEKDAY(E7,2)=3,"M",IF(WEEKDAY(E7,2)=4,"J",IF(WEEKDAY(E7,2)=5,"V",IF(WEEKDAY(E7,2)=6,"S","D")))))))</f>
        <v>S</v>
      </c>
      <c r="F10" s="102" t="str">
        <f t="shared" si="1"/>
        <v>D</v>
      </c>
      <c r="G10" s="102" t="str">
        <f t="shared" si="1"/>
        <v>L</v>
      </c>
      <c r="H10" s="102" t="str">
        <f t="shared" si="1"/>
        <v>M</v>
      </c>
      <c r="I10" s="102" t="str">
        <f t="shared" si="1"/>
        <v>M</v>
      </c>
      <c r="J10" s="102" t="str">
        <f t="shared" si="1"/>
        <v>J</v>
      </c>
      <c r="K10" s="102" t="str">
        <f t="shared" si="1"/>
        <v>V</v>
      </c>
      <c r="L10" s="102" t="str">
        <f t="shared" si="1"/>
        <v>S</v>
      </c>
      <c r="M10" s="102" t="str">
        <f t="shared" si="1"/>
        <v>D</v>
      </c>
      <c r="N10" s="102" t="str">
        <f t="shared" si="1"/>
        <v>L</v>
      </c>
      <c r="O10" s="102" t="str">
        <f t="shared" si="1"/>
        <v>M</v>
      </c>
      <c r="P10" s="102" t="str">
        <f t="shared" si="1"/>
        <v>M</v>
      </c>
      <c r="Q10" s="102" t="str">
        <f t="shared" si="1"/>
        <v>J</v>
      </c>
      <c r="R10" s="102" t="str">
        <f t="shared" si="1"/>
        <v>V</v>
      </c>
      <c r="S10" s="102" t="str">
        <f t="shared" si="1"/>
        <v>S</v>
      </c>
      <c r="T10" s="102" t="str">
        <f t="shared" si="1"/>
        <v>D</v>
      </c>
      <c r="U10" s="102" t="str">
        <f t="shared" si="1"/>
        <v>L</v>
      </c>
      <c r="V10" s="102" t="str">
        <f t="shared" si="1"/>
        <v>M</v>
      </c>
      <c r="W10" s="102" t="str">
        <f t="shared" si="1"/>
        <v>M</v>
      </c>
      <c r="X10" s="102" t="str">
        <f t="shared" si="1"/>
        <v>J</v>
      </c>
      <c r="Y10" s="102" t="str">
        <f t="shared" si="1"/>
        <v>V</v>
      </c>
      <c r="Z10" s="102" t="str">
        <f t="shared" si="1"/>
        <v>S</v>
      </c>
      <c r="AA10" s="102" t="str">
        <f t="shared" si="1"/>
        <v>D</v>
      </c>
      <c r="AB10" s="102" t="str">
        <f t="shared" si="1"/>
        <v>L</v>
      </c>
      <c r="AC10" s="102" t="str">
        <f t="shared" si="1"/>
        <v>M</v>
      </c>
      <c r="AD10" s="102" t="str">
        <f t="shared" si="1"/>
        <v>M</v>
      </c>
      <c r="AE10" s="102" t="str">
        <f t="shared" si="1"/>
        <v>J</v>
      </c>
      <c r="AF10" s="102" t="str">
        <f t="shared" si="1"/>
        <v>V</v>
      </c>
      <c r="AG10" s="102" t="str">
        <f t="shared" si="1"/>
        <v>S</v>
      </c>
      <c r="AH10" s="103" t="str">
        <f t="shared" si="1"/>
        <v>D</v>
      </c>
    </row>
    <row r="11" spans="1:42" x14ac:dyDescent="0.2">
      <c r="A11" s="222" t="s">
        <v>62</v>
      </c>
      <c r="B11" s="104"/>
      <c r="C11" s="104"/>
      <c r="D11" s="104" t="s">
        <v>62</v>
      </c>
      <c r="E11" s="104"/>
      <c r="F11" s="104"/>
      <c r="G11" s="104"/>
      <c r="H11" s="104"/>
      <c r="I11" s="104"/>
      <c r="J11" s="104"/>
      <c r="K11" s="104"/>
      <c r="L11" s="104"/>
      <c r="M11" s="104"/>
      <c r="N11" s="104"/>
      <c r="O11" s="104"/>
      <c r="P11" s="104"/>
      <c r="Q11" s="104"/>
      <c r="R11" s="104"/>
      <c r="S11" s="104"/>
      <c r="T11" s="104"/>
      <c r="U11" s="104"/>
      <c r="V11" s="104"/>
      <c r="W11" s="104"/>
      <c r="X11" s="104"/>
      <c r="Y11" s="104"/>
      <c r="Z11" s="104"/>
      <c r="AA11" s="104"/>
      <c r="AB11" s="104"/>
      <c r="AC11" s="104"/>
      <c r="AD11" s="104"/>
      <c r="AE11" s="104"/>
      <c r="AF11" s="104"/>
      <c r="AG11" s="104"/>
      <c r="AH11" s="105" t="s">
        <v>62</v>
      </c>
    </row>
    <row r="12" spans="1:42" ht="14.1" customHeight="1" x14ac:dyDescent="0.2">
      <c r="A12" s="223" t="s">
        <v>83</v>
      </c>
      <c r="B12" s="206" t="str">
        <f t="shared" ref="B12:B41" si="2">Equipe</f>
        <v>A</v>
      </c>
      <c r="C12" s="206" t="s">
        <v>94</v>
      </c>
      <c r="D12" s="107"/>
      <c r="E12" s="107"/>
      <c r="F12" s="107"/>
      <c r="G12" s="107"/>
      <c r="H12" s="107"/>
      <c r="I12" s="107"/>
      <c r="J12" s="107"/>
      <c r="K12" s="107"/>
      <c r="L12" s="107"/>
      <c r="M12" s="107"/>
      <c r="N12" s="107"/>
      <c r="O12" s="107"/>
      <c r="P12" s="107"/>
      <c r="Q12" s="107"/>
      <c r="R12" s="107"/>
      <c r="S12" s="107"/>
      <c r="T12" s="107"/>
      <c r="U12" s="107"/>
      <c r="V12" s="107"/>
      <c r="W12" s="107"/>
      <c r="X12" s="107"/>
      <c r="Y12" s="107"/>
      <c r="Z12" s="107"/>
      <c r="AA12" s="107"/>
      <c r="AB12" s="107"/>
      <c r="AC12" s="107"/>
      <c r="AD12" s="107"/>
      <c r="AE12" s="107"/>
      <c r="AF12" s="107"/>
      <c r="AG12" s="107"/>
      <c r="AH12" s="112"/>
    </row>
    <row r="13" spans="1:42" ht="14.1" customHeight="1" x14ac:dyDescent="0.2">
      <c r="A13" s="223" t="s">
        <v>82</v>
      </c>
      <c r="B13" s="206" t="str">
        <f t="shared" si="2"/>
        <v>A</v>
      </c>
      <c r="C13" s="206" t="s">
        <v>96</v>
      </c>
      <c r="D13" s="107"/>
      <c r="E13" s="107"/>
      <c r="F13" s="107"/>
      <c r="G13" s="107"/>
      <c r="H13" s="107"/>
      <c r="I13" s="107"/>
      <c r="J13" s="107"/>
      <c r="K13" s="107"/>
      <c r="L13" s="107"/>
      <c r="M13" s="107"/>
      <c r="N13" s="107"/>
      <c r="O13" s="107"/>
      <c r="P13" s="107"/>
      <c r="Q13" s="107"/>
      <c r="R13" s="107"/>
      <c r="S13" s="107"/>
      <c r="T13" s="107"/>
      <c r="U13" s="107"/>
      <c r="V13" s="107"/>
      <c r="W13" s="107"/>
      <c r="X13" s="107"/>
      <c r="Y13" s="107"/>
      <c r="Z13" s="107"/>
      <c r="AA13" s="107"/>
      <c r="AB13" s="107"/>
      <c r="AC13" s="107"/>
      <c r="AD13" s="107"/>
      <c r="AE13" s="107"/>
      <c r="AF13" s="107"/>
      <c r="AG13" s="107"/>
      <c r="AH13" s="112"/>
    </row>
    <row r="14" spans="1:42" ht="14.1" customHeight="1" x14ac:dyDescent="0.2">
      <c r="A14" s="223" t="s">
        <v>81</v>
      </c>
      <c r="B14" s="206" t="str">
        <f t="shared" si="2"/>
        <v>A</v>
      </c>
      <c r="C14" s="206" t="s">
        <v>97</v>
      </c>
      <c r="D14" s="107"/>
      <c r="E14" s="107"/>
      <c r="F14" s="107"/>
      <c r="G14" s="107"/>
      <c r="H14" s="107"/>
      <c r="I14" s="107"/>
      <c r="J14" s="107"/>
      <c r="K14" s="107"/>
      <c r="L14" s="107"/>
      <c r="M14" s="107"/>
      <c r="N14" s="107"/>
      <c r="O14" s="107"/>
      <c r="P14" s="107"/>
      <c r="Q14" s="107"/>
      <c r="R14" s="107"/>
      <c r="S14" s="107"/>
      <c r="T14" s="107"/>
      <c r="U14" s="107"/>
      <c r="V14" s="107"/>
      <c r="W14" s="107"/>
      <c r="X14" s="107"/>
      <c r="Y14" s="107"/>
      <c r="Z14" s="107"/>
      <c r="AA14" s="107"/>
      <c r="AB14" s="107"/>
      <c r="AC14" s="107"/>
      <c r="AD14" s="107"/>
      <c r="AE14" s="107"/>
      <c r="AF14" s="107"/>
      <c r="AG14" s="107"/>
      <c r="AH14" s="112"/>
    </row>
    <row r="15" spans="1:42" ht="14.1" customHeight="1" x14ac:dyDescent="0.2">
      <c r="A15" s="223" t="s">
        <v>80</v>
      </c>
      <c r="B15" s="206" t="str">
        <f t="shared" si="2"/>
        <v>A</v>
      </c>
      <c r="C15" s="206" t="s">
        <v>97</v>
      </c>
      <c r="D15" s="107"/>
      <c r="E15" s="107"/>
      <c r="F15" s="107"/>
      <c r="G15" s="107"/>
      <c r="H15" s="107"/>
      <c r="I15" s="107"/>
      <c r="J15" s="107"/>
      <c r="K15" s="107"/>
      <c r="L15" s="107"/>
      <c r="M15" s="107"/>
      <c r="N15" s="107"/>
      <c r="O15" s="107"/>
      <c r="P15" s="107"/>
      <c r="Q15" s="107"/>
      <c r="R15" s="107"/>
      <c r="S15" s="107"/>
      <c r="T15" s="107"/>
      <c r="U15" s="107"/>
      <c r="V15" s="107"/>
      <c r="W15" s="107"/>
      <c r="X15" s="107"/>
      <c r="Y15" s="107"/>
      <c r="Z15" s="107"/>
      <c r="AA15" s="107"/>
      <c r="AB15" s="107"/>
      <c r="AC15" s="107"/>
      <c r="AD15" s="107"/>
      <c r="AE15" s="107"/>
      <c r="AF15" s="107"/>
      <c r="AG15" s="107"/>
      <c r="AH15" s="112"/>
    </row>
    <row r="16" spans="1:42" ht="14.1" customHeight="1" x14ac:dyDescent="0.2">
      <c r="A16" s="223" t="s">
        <v>79</v>
      </c>
      <c r="B16" s="206" t="str">
        <f t="shared" si="2"/>
        <v>A</v>
      </c>
      <c r="C16" s="206" t="s">
        <v>97</v>
      </c>
      <c r="D16" s="107"/>
      <c r="E16" s="107"/>
      <c r="F16" s="107"/>
      <c r="G16" s="107"/>
      <c r="H16" s="107"/>
      <c r="I16" s="107"/>
      <c r="J16" s="107"/>
      <c r="K16" s="107"/>
      <c r="L16" s="107"/>
      <c r="M16" s="107"/>
      <c r="N16" s="107"/>
      <c r="O16" s="107"/>
      <c r="P16" s="107"/>
      <c r="Q16" s="107"/>
      <c r="R16" s="107"/>
      <c r="S16" s="107"/>
      <c r="T16" s="107"/>
      <c r="U16" s="107"/>
      <c r="V16" s="107"/>
      <c r="W16" s="107"/>
      <c r="X16" s="107"/>
      <c r="Y16" s="107"/>
      <c r="Z16" s="107"/>
      <c r="AA16" s="107"/>
      <c r="AB16" s="107"/>
      <c r="AC16" s="107"/>
      <c r="AD16" s="107"/>
      <c r="AE16" s="107"/>
      <c r="AF16" s="107"/>
      <c r="AG16" s="107"/>
      <c r="AH16" s="112"/>
    </row>
    <row r="17" spans="1:34" ht="14.1" customHeight="1" x14ac:dyDescent="0.2">
      <c r="A17" s="223" t="s">
        <v>78</v>
      </c>
      <c r="B17" s="206" t="str">
        <f t="shared" si="2"/>
        <v>A</v>
      </c>
      <c r="C17" s="206" t="s">
        <v>97</v>
      </c>
      <c r="D17" s="107"/>
      <c r="E17" s="107"/>
      <c r="F17" s="107"/>
      <c r="G17" s="107"/>
      <c r="H17" s="107"/>
      <c r="I17" s="107"/>
      <c r="J17" s="107"/>
      <c r="K17" s="107"/>
      <c r="L17" s="107"/>
      <c r="M17" s="107"/>
      <c r="N17" s="107"/>
      <c r="O17" s="107"/>
      <c r="P17" s="107"/>
      <c r="Q17" s="107"/>
      <c r="R17" s="107"/>
      <c r="S17" s="107"/>
      <c r="T17" s="107"/>
      <c r="U17" s="107"/>
      <c r="V17" s="107"/>
      <c r="W17" s="107"/>
      <c r="X17" s="107"/>
      <c r="Y17" s="107"/>
      <c r="Z17" s="107"/>
      <c r="AA17" s="107"/>
      <c r="AB17" s="107"/>
      <c r="AC17" s="107"/>
      <c r="AD17" s="107"/>
      <c r="AE17" s="107"/>
      <c r="AF17" s="107"/>
      <c r="AG17" s="107"/>
      <c r="AH17" s="112"/>
    </row>
    <row r="18" spans="1:34" ht="14.1" customHeight="1" x14ac:dyDescent="0.2">
      <c r="A18" s="223" t="s">
        <v>77</v>
      </c>
      <c r="B18" s="206" t="str">
        <f t="shared" si="2"/>
        <v>A</v>
      </c>
      <c r="C18" s="206" t="s">
        <v>97</v>
      </c>
      <c r="D18" s="107"/>
      <c r="E18" s="107"/>
      <c r="F18" s="107"/>
      <c r="G18" s="107"/>
      <c r="H18" s="107"/>
      <c r="I18" s="107"/>
      <c r="J18" s="107"/>
      <c r="K18" s="107"/>
      <c r="L18" s="107"/>
      <c r="M18" s="107"/>
      <c r="N18" s="107"/>
      <c r="O18" s="107"/>
      <c r="P18" s="107"/>
      <c r="Q18" s="107"/>
      <c r="R18" s="107"/>
      <c r="S18" s="107"/>
      <c r="T18" s="107"/>
      <c r="U18" s="107"/>
      <c r="V18" s="107"/>
      <c r="W18" s="107"/>
      <c r="X18" s="107"/>
      <c r="Y18" s="107"/>
      <c r="Z18" s="107"/>
      <c r="AA18" s="107"/>
      <c r="AB18" s="107"/>
      <c r="AC18" s="107"/>
      <c r="AD18" s="107"/>
      <c r="AE18" s="107"/>
      <c r="AF18" s="107"/>
      <c r="AG18" s="107"/>
      <c r="AH18" s="112"/>
    </row>
    <row r="19" spans="1:34" ht="14.1" customHeight="1" x14ac:dyDescent="0.2">
      <c r="A19" s="223" t="s">
        <v>76</v>
      </c>
      <c r="B19" s="206" t="str">
        <f t="shared" si="2"/>
        <v>A</v>
      </c>
      <c r="C19" s="206" t="s">
        <v>94</v>
      </c>
      <c r="D19" s="107"/>
      <c r="E19" s="107"/>
      <c r="F19" s="107"/>
      <c r="G19" s="107"/>
      <c r="H19" s="107"/>
      <c r="I19" s="107"/>
      <c r="J19" s="107"/>
      <c r="K19" s="107"/>
      <c r="L19" s="107"/>
      <c r="M19" s="107"/>
      <c r="N19" s="107"/>
      <c r="O19" s="107"/>
      <c r="P19" s="107"/>
      <c r="Q19" s="107"/>
      <c r="R19" s="107"/>
      <c r="S19" s="107"/>
      <c r="T19" s="107"/>
      <c r="U19" s="107"/>
      <c r="V19" s="107"/>
      <c r="W19" s="107"/>
      <c r="X19" s="107"/>
      <c r="Y19" s="107"/>
      <c r="Z19" s="107"/>
      <c r="AA19" s="107"/>
      <c r="AB19" s="107"/>
      <c r="AC19" s="107"/>
      <c r="AD19" s="107"/>
      <c r="AE19" s="107"/>
      <c r="AF19" s="107"/>
      <c r="AG19" s="107"/>
      <c r="AH19" s="112"/>
    </row>
    <row r="20" spans="1:34" ht="14.1" customHeight="1" x14ac:dyDescent="0.2">
      <c r="A20" s="223" t="s">
        <v>75</v>
      </c>
      <c r="B20" s="206" t="str">
        <f t="shared" si="2"/>
        <v>A</v>
      </c>
      <c r="C20" s="206" t="s">
        <v>94</v>
      </c>
      <c r="D20" s="107"/>
      <c r="E20" s="107"/>
      <c r="F20" s="107"/>
      <c r="G20" s="107"/>
      <c r="H20" s="107"/>
      <c r="I20" s="107"/>
      <c r="J20" s="107"/>
      <c r="K20" s="107"/>
      <c r="L20" s="107"/>
      <c r="M20" s="107"/>
      <c r="N20" s="107"/>
      <c r="O20" s="107"/>
      <c r="P20" s="107"/>
      <c r="Q20" s="107"/>
      <c r="R20" s="107"/>
      <c r="S20" s="107"/>
      <c r="T20" s="107"/>
      <c r="U20" s="107"/>
      <c r="V20" s="107"/>
      <c r="W20" s="107"/>
      <c r="X20" s="107"/>
      <c r="Y20" s="107"/>
      <c r="Z20" s="107"/>
      <c r="AA20" s="107"/>
      <c r="AB20" s="107"/>
      <c r="AC20" s="107"/>
      <c r="AD20" s="107"/>
      <c r="AE20" s="107"/>
      <c r="AF20" s="107"/>
      <c r="AG20" s="107"/>
      <c r="AH20" s="112"/>
    </row>
    <row r="21" spans="1:34" ht="14.1" customHeight="1" x14ac:dyDescent="0.2">
      <c r="A21" s="223" t="s">
        <v>74</v>
      </c>
      <c r="B21" s="206" t="str">
        <f t="shared" si="2"/>
        <v>A</v>
      </c>
      <c r="C21" s="206" t="s">
        <v>96</v>
      </c>
      <c r="D21" s="107"/>
      <c r="E21" s="107"/>
      <c r="F21" s="107"/>
      <c r="G21" s="107"/>
      <c r="H21" s="107"/>
      <c r="I21" s="107"/>
      <c r="J21" s="107"/>
      <c r="K21" s="107"/>
      <c r="L21" s="107"/>
      <c r="M21" s="107"/>
      <c r="N21" s="107"/>
      <c r="O21" s="107"/>
      <c r="P21" s="107"/>
      <c r="Q21" s="107"/>
      <c r="R21" s="107"/>
      <c r="S21" s="107"/>
      <c r="T21" s="107"/>
      <c r="U21" s="107"/>
      <c r="V21" s="107"/>
      <c r="W21" s="107"/>
      <c r="X21" s="107"/>
      <c r="Y21" s="107"/>
      <c r="Z21" s="107"/>
      <c r="AA21" s="107"/>
      <c r="AB21" s="107"/>
      <c r="AC21" s="107"/>
      <c r="AD21" s="107"/>
      <c r="AE21" s="107"/>
      <c r="AF21" s="107"/>
      <c r="AG21" s="107"/>
      <c r="AH21" s="112"/>
    </row>
    <row r="22" spans="1:34" ht="14.1" customHeight="1" x14ac:dyDescent="0.2">
      <c r="A22" s="223" t="s">
        <v>73</v>
      </c>
      <c r="B22" s="206" t="str">
        <f t="shared" si="2"/>
        <v>A</v>
      </c>
      <c r="C22" s="206" t="s">
        <v>94</v>
      </c>
      <c r="D22" s="107"/>
      <c r="E22" s="107"/>
      <c r="F22" s="107"/>
      <c r="G22" s="107"/>
      <c r="H22" s="107"/>
      <c r="I22" s="107"/>
      <c r="J22" s="107"/>
      <c r="K22" s="107"/>
      <c r="L22" s="107"/>
      <c r="M22" s="107"/>
      <c r="N22" s="107"/>
      <c r="O22" s="107"/>
      <c r="P22" s="107"/>
      <c r="Q22" s="107"/>
      <c r="R22" s="107"/>
      <c r="S22" s="107"/>
      <c r="T22" s="107"/>
      <c r="U22" s="107"/>
      <c r="V22" s="107"/>
      <c r="W22" s="107"/>
      <c r="X22" s="107"/>
      <c r="Y22" s="107"/>
      <c r="Z22" s="107"/>
      <c r="AA22" s="107"/>
      <c r="AB22" s="107"/>
      <c r="AC22" s="107"/>
      <c r="AD22" s="107"/>
      <c r="AE22" s="107"/>
      <c r="AF22" s="107"/>
      <c r="AG22" s="107"/>
      <c r="AH22" s="112"/>
    </row>
    <row r="23" spans="1:34" ht="14.1" customHeight="1" x14ac:dyDescent="0.2">
      <c r="A23" s="223" t="s">
        <v>72</v>
      </c>
      <c r="B23" s="206" t="str">
        <f t="shared" si="2"/>
        <v>A</v>
      </c>
      <c r="C23" s="206" t="s">
        <v>96</v>
      </c>
      <c r="D23" s="107"/>
      <c r="E23" s="107"/>
      <c r="F23" s="107"/>
      <c r="G23" s="107"/>
      <c r="H23" s="107"/>
      <c r="I23" s="107"/>
      <c r="J23" s="107"/>
      <c r="K23" s="107"/>
      <c r="L23" s="107"/>
      <c r="M23" s="107"/>
      <c r="N23" s="107"/>
      <c r="O23" s="107"/>
      <c r="P23" s="107"/>
      <c r="Q23" s="107"/>
      <c r="R23" s="107"/>
      <c r="S23" s="107"/>
      <c r="T23" s="107"/>
      <c r="U23" s="107"/>
      <c r="V23" s="107"/>
      <c r="W23" s="107"/>
      <c r="X23" s="107"/>
      <c r="Y23" s="107"/>
      <c r="Z23" s="107"/>
      <c r="AA23" s="107"/>
      <c r="AB23" s="107"/>
      <c r="AC23" s="107"/>
      <c r="AD23" s="107"/>
      <c r="AE23" s="107"/>
      <c r="AF23" s="107"/>
      <c r="AG23" s="107"/>
      <c r="AH23" s="112"/>
    </row>
    <row r="24" spans="1:34" ht="14.1" customHeight="1" x14ac:dyDescent="0.2">
      <c r="A24" s="223" t="s">
        <v>71</v>
      </c>
      <c r="B24" s="206" t="str">
        <f t="shared" si="2"/>
        <v>A</v>
      </c>
      <c r="C24" s="206" t="s">
        <v>94</v>
      </c>
      <c r="D24" s="107"/>
      <c r="E24" s="107"/>
      <c r="F24" s="107"/>
      <c r="G24" s="107"/>
      <c r="H24" s="107"/>
      <c r="I24" s="107"/>
      <c r="J24" s="107"/>
      <c r="K24" s="107"/>
      <c r="L24" s="107"/>
      <c r="M24" s="107"/>
      <c r="N24" s="107"/>
      <c r="O24" s="107"/>
      <c r="P24" s="107"/>
      <c r="Q24" s="107"/>
      <c r="R24" s="107"/>
      <c r="S24" s="107"/>
      <c r="T24" s="107"/>
      <c r="U24" s="107"/>
      <c r="V24" s="107"/>
      <c r="W24" s="107"/>
      <c r="X24" s="107"/>
      <c r="Y24" s="107"/>
      <c r="Z24" s="107"/>
      <c r="AA24" s="107"/>
      <c r="AB24" s="107"/>
      <c r="AC24" s="107"/>
      <c r="AD24" s="107"/>
      <c r="AE24" s="107"/>
      <c r="AF24" s="107"/>
      <c r="AG24" s="107"/>
      <c r="AH24" s="112"/>
    </row>
    <row r="25" spans="1:34" ht="14.1" customHeight="1" x14ac:dyDescent="0.2">
      <c r="A25" s="223" t="s">
        <v>70</v>
      </c>
      <c r="B25" s="206" t="str">
        <f t="shared" si="2"/>
        <v>A</v>
      </c>
      <c r="C25" s="206" t="s">
        <v>96</v>
      </c>
      <c r="D25" s="107"/>
      <c r="E25" s="107"/>
      <c r="F25" s="107"/>
      <c r="G25" s="107"/>
      <c r="H25" s="107"/>
      <c r="I25" s="107"/>
      <c r="J25" s="107"/>
      <c r="K25" s="107"/>
      <c r="L25" s="107"/>
      <c r="M25" s="107"/>
      <c r="N25" s="107"/>
      <c r="O25" s="107"/>
      <c r="P25" s="107"/>
      <c r="Q25" s="107"/>
      <c r="R25" s="107"/>
      <c r="S25" s="107"/>
      <c r="T25" s="107"/>
      <c r="U25" s="107"/>
      <c r="V25" s="107"/>
      <c r="W25" s="107"/>
      <c r="X25" s="107"/>
      <c r="Y25" s="107"/>
      <c r="Z25" s="107"/>
      <c r="AA25" s="107"/>
      <c r="AB25" s="107"/>
      <c r="AC25" s="107"/>
      <c r="AD25" s="107"/>
      <c r="AE25" s="107"/>
      <c r="AF25" s="107"/>
      <c r="AG25" s="107"/>
      <c r="AH25" s="112"/>
    </row>
    <row r="26" spans="1:34" ht="14.1" customHeight="1" x14ac:dyDescent="0.2">
      <c r="A26" s="223" t="s">
        <v>69</v>
      </c>
      <c r="B26" s="206" t="str">
        <f t="shared" si="2"/>
        <v>A</v>
      </c>
      <c r="C26" s="206" t="s">
        <v>96</v>
      </c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7"/>
      <c r="AE26" s="107"/>
      <c r="AF26" s="107"/>
      <c r="AG26" s="107"/>
      <c r="AH26" s="112"/>
    </row>
    <row r="27" spans="1:34" ht="14.1" customHeight="1" x14ac:dyDescent="0.2">
      <c r="A27" s="223" t="s">
        <v>68</v>
      </c>
      <c r="B27" s="206" t="str">
        <f t="shared" si="2"/>
        <v>A</v>
      </c>
      <c r="C27" s="206"/>
      <c r="D27" s="107"/>
      <c r="E27" s="107"/>
      <c r="F27" s="107"/>
      <c r="G27" s="107"/>
      <c r="H27" s="107"/>
      <c r="I27" s="107"/>
      <c r="J27" s="107"/>
      <c r="K27" s="107"/>
      <c r="L27" s="107"/>
      <c r="M27" s="107"/>
      <c r="N27" s="107"/>
      <c r="O27" s="107"/>
      <c r="P27" s="107"/>
      <c r="Q27" s="107"/>
      <c r="R27" s="107"/>
      <c r="S27" s="107"/>
      <c r="T27" s="107"/>
      <c r="U27" s="107"/>
      <c r="V27" s="107"/>
      <c r="W27" s="107"/>
      <c r="X27" s="107"/>
      <c r="Y27" s="107"/>
      <c r="Z27" s="107"/>
      <c r="AA27" s="107"/>
      <c r="AB27" s="107"/>
      <c r="AC27" s="107"/>
      <c r="AD27" s="107"/>
      <c r="AE27" s="107"/>
      <c r="AF27" s="107"/>
      <c r="AG27" s="107"/>
      <c r="AH27" s="112"/>
    </row>
    <row r="28" spans="1:34" ht="14.1" customHeight="1" x14ac:dyDescent="0.2">
      <c r="A28" s="223" t="s">
        <v>67</v>
      </c>
      <c r="B28" s="206" t="str">
        <f t="shared" si="2"/>
        <v>A</v>
      </c>
      <c r="C28" s="206"/>
      <c r="D28" s="107"/>
      <c r="E28" s="107"/>
      <c r="F28" s="107"/>
      <c r="G28" s="107"/>
      <c r="H28" s="107"/>
      <c r="I28" s="107"/>
      <c r="J28" s="107"/>
      <c r="K28" s="107"/>
      <c r="L28" s="107"/>
      <c r="M28" s="107"/>
      <c r="N28" s="107"/>
      <c r="O28" s="107"/>
      <c r="P28" s="107"/>
      <c r="Q28" s="107"/>
      <c r="R28" s="107"/>
      <c r="S28" s="107"/>
      <c r="T28" s="107"/>
      <c r="U28" s="107"/>
      <c r="V28" s="107"/>
      <c r="W28" s="107"/>
      <c r="X28" s="107"/>
      <c r="Y28" s="107"/>
      <c r="Z28" s="107"/>
      <c r="AA28" s="107"/>
      <c r="AB28" s="107"/>
      <c r="AC28" s="107"/>
      <c r="AD28" s="107"/>
      <c r="AE28" s="107"/>
      <c r="AF28" s="107"/>
      <c r="AG28" s="107"/>
      <c r="AH28" s="112"/>
    </row>
    <row r="29" spans="1:34" ht="14.1" customHeight="1" x14ac:dyDescent="0.2">
      <c r="A29" s="223" t="s">
        <v>66</v>
      </c>
      <c r="B29" s="206" t="str">
        <f t="shared" si="2"/>
        <v>A</v>
      </c>
      <c r="C29" s="206"/>
      <c r="D29" s="107"/>
      <c r="E29" s="107"/>
      <c r="F29" s="107"/>
      <c r="G29" s="107"/>
      <c r="H29" s="107"/>
      <c r="I29" s="107"/>
      <c r="J29" s="107"/>
      <c r="K29" s="107"/>
      <c r="L29" s="107"/>
      <c r="M29" s="107"/>
      <c r="N29" s="107"/>
      <c r="O29" s="107"/>
      <c r="P29" s="107"/>
      <c r="Q29" s="107"/>
      <c r="R29" s="107"/>
      <c r="S29" s="107"/>
      <c r="T29" s="107"/>
      <c r="U29" s="107"/>
      <c r="V29" s="107"/>
      <c r="W29" s="107"/>
      <c r="X29" s="107"/>
      <c r="Y29" s="107"/>
      <c r="Z29" s="107"/>
      <c r="AA29" s="107"/>
      <c r="AB29" s="107"/>
      <c r="AC29" s="107"/>
      <c r="AD29" s="107"/>
      <c r="AE29" s="107"/>
      <c r="AF29" s="107"/>
      <c r="AG29" s="107"/>
      <c r="AH29" s="112"/>
    </row>
    <row r="30" spans="1:34" ht="14.1" customHeight="1" x14ac:dyDescent="0.2">
      <c r="A30" s="223" t="s">
        <v>65</v>
      </c>
      <c r="B30" s="206" t="str">
        <f t="shared" si="2"/>
        <v>A</v>
      </c>
      <c r="C30" s="206"/>
      <c r="D30" s="107"/>
      <c r="E30" s="107"/>
      <c r="F30" s="107"/>
      <c r="G30" s="107"/>
      <c r="H30" s="107"/>
      <c r="I30" s="107"/>
      <c r="J30" s="107"/>
      <c r="K30" s="107"/>
      <c r="L30" s="107"/>
      <c r="M30" s="107"/>
      <c r="N30" s="107"/>
      <c r="O30" s="107"/>
      <c r="P30" s="107"/>
      <c r="Q30" s="107"/>
      <c r="R30" s="107"/>
      <c r="S30" s="107"/>
      <c r="T30" s="107"/>
      <c r="U30" s="107"/>
      <c r="V30" s="107"/>
      <c r="W30" s="107"/>
      <c r="X30" s="107"/>
      <c r="Y30" s="107"/>
      <c r="Z30" s="107"/>
      <c r="AA30" s="107"/>
      <c r="AB30" s="107"/>
      <c r="AC30" s="107"/>
      <c r="AD30" s="107"/>
      <c r="AE30" s="107"/>
      <c r="AF30" s="107"/>
      <c r="AG30" s="107"/>
      <c r="AH30" s="112"/>
    </row>
    <row r="31" spans="1:34" ht="14.1" customHeight="1" x14ac:dyDescent="0.2">
      <c r="A31" s="223" t="s">
        <v>64</v>
      </c>
      <c r="B31" s="206" t="str">
        <f t="shared" si="2"/>
        <v>A</v>
      </c>
      <c r="C31" s="206"/>
      <c r="D31" s="107"/>
      <c r="E31" s="107"/>
      <c r="F31" s="107"/>
      <c r="G31" s="107"/>
      <c r="H31" s="107"/>
      <c r="I31" s="107"/>
      <c r="J31" s="107"/>
      <c r="K31" s="107"/>
      <c r="L31" s="107"/>
      <c r="M31" s="107"/>
      <c r="N31" s="107"/>
      <c r="O31" s="107"/>
      <c r="P31" s="107"/>
      <c r="Q31" s="107"/>
      <c r="R31" s="107"/>
      <c r="S31" s="107"/>
      <c r="T31" s="107"/>
      <c r="U31" s="107"/>
      <c r="V31" s="107"/>
      <c r="W31" s="107"/>
      <c r="X31" s="107"/>
      <c r="Y31" s="107"/>
      <c r="Z31" s="107"/>
      <c r="AA31" s="107"/>
      <c r="AB31" s="107"/>
      <c r="AC31" s="107"/>
      <c r="AD31" s="107"/>
      <c r="AE31" s="107"/>
      <c r="AF31" s="107"/>
      <c r="AG31" s="107"/>
      <c r="AH31" s="112"/>
    </row>
    <row r="32" spans="1:34" ht="14.1" customHeight="1" x14ac:dyDescent="0.2">
      <c r="A32" s="223" t="s">
        <v>63</v>
      </c>
      <c r="B32" s="206" t="str">
        <f t="shared" si="2"/>
        <v>A</v>
      </c>
      <c r="C32" s="206"/>
      <c r="D32" s="107"/>
      <c r="E32" s="107"/>
      <c r="F32" s="107"/>
      <c r="G32" s="107"/>
      <c r="H32" s="107"/>
      <c r="I32" s="107"/>
      <c r="J32" s="107"/>
      <c r="K32" s="107"/>
      <c r="L32" s="107"/>
      <c r="M32" s="107"/>
      <c r="N32" s="107"/>
      <c r="O32" s="107"/>
      <c r="P32" s="107"/>
      <c r="Q32" s="107"/>
      <c r="R32" s="107"/>
      <c r="S32" s="107"/>
      <c r="T32" s="107"/>
      <c r="U32" s="107"/>
      <c r="V32" s="107"/>
      <c r="W32" s="107"/>
      <c r="X32" s="107"/>
      <c r="Y32" s="107"/>
      <c r="Z32" s="107"/>
      <c r="AA32" s="107"/>
      <c r="AB32" s="107"/>
      <c r="AC32" s="107"/>
      <c r="AD32" s="107"/>
      <c r="AE32" s="107"/>
      <c r="AF32" s="107"/>
      <c r="AG32" s="107"/>
      <c r="AH32" s="112"/>
    </row>
    <row r="33" spans="1:35" ht="14.1" customHeight="1" x14ac:dyDescent="0.2">
      <c r="A33" s="223" t="s">
        <v>63</v>
      </c>
      <c r="B33" s="206" t="str">
        <f t="shared" si="2"/>
        <v>A</v>
      </c>
      <c r="C33" s="206"/>
      <c r="D33" s="107"/>
      <c r="E33" s="107"/>
      <c r="F33" s="107"/>
      <c r="G33" s="107"/>
      <c r="H33" s="107"/>
      <c r="I33" s="107"/>
      <c r="J33" s="107"/>
      <c r="K33" s="107"/>
      <c r="L33" s="107"/>
      <c r="M33" s="107"/>
      <c r="N33" s="107"/>
      <c r="O33" s="107"/>
      <c r="P33" s="107"/>
      <c r="Q33" s="107"/>
      <c r="R33" s="107"/>
      <c r="S33" s="107"/>
      <c r="T33" s="107"/>
      <c r="U33" s="107"/>
      <c r="V33" s="107"/>
      <c r="W33" s="107"/>
      <c r="X33" s="107"/>
      <c r="Y33" s="107"/>
      <c r="Z33" s="107"/>
      <c r="AA33" s="107"/>
      <c r="AB33" s="107"/>
      <c r="AC33" s="107"/>
      <c r="AD33" s="107"/>
      <c r="AE33" s="107"/>
      <c r="AF33" s="107"/>
      <c r="AG33" s="107"/>
      <c r="AH33" s="112"/>
    </row>
    <row r="34" spans="1:35" ht="14.1" customHeight="1" x14ac:dyDescent="0.2">
      <c r="A34" s="223"/>
      <c r="B34" s="206" t="str">
        <f t="shared" si="2"/>
        <v>A</v>
      </c>
      <c r="C34" s="206"/>
      <c r="D34" s="107"/>
      <c r="E34" s="107"/>
      <c r="F34" s="107"/>
      <c r="G34" s="107"/>
      <c r="H34" s="107"/>
      <c r="I34" s="107"/>
      <c r="J34" s="107"/>
      <c r="K34" s="107"/>
      <c r="L34" s="107"/>
      <c r="M34" s="107"/>
      <c r="N34" s="107"/>
      <c r="O34" s="107"/>
      <c r="P34" s="107"/>
      <c r="Q34" s="107"/>
      <c r="R34" s="107"/>
      <c r="S34" s="107"/>
      <c r="T34" s="107"/>
      <c r="U34" s="107"/>
      <c r="V34" s="107"/>
      <c r="W34" s="107"/>
      <c r="X34" s="107"/>
      <c r="Y34" s="107"/>
      <c r="Z34" s="107"/>
      <c r="AA34" s="107"/>
      <c r="AB34" s="107"/>
      <c r="AC34" s="107"/>
      <c r="AD34" s="107"/>
      <c r="AE34" s="107"/>
      <c r="AF34" s="107"/>
      <c r="AG34" s="107"/>
      <c r="AH34" s="112"/>
    </row>
    <row r="35" spans="1:35" ht="14.1" customHeight="1" x14ac:dyDescent="0.2">
      <c r="A35" s="223"/>
      <c r="B35" s="206" t="str">
        <f t="shared" si="2"/>
        <v>A</v>
      </c>
      <c r="C35" s="206"/>
      <c r="D35" s="107"/>
      <c r="E35" s="107"/>
      <c r="F35" s="107"/>
      <c r="G35" s="107"/>
      <c r="H35" s="107"/>
      <c r="I35" s="107"/>
      <c r="J35" s="107"/>
      <c r="K35" s="107"/>
      <c r="L35" s="107"/>
      <c r="M35" s="107"/>
      <c r="N35" s="107"/>
      <c r="O35" s="107"/>
      <c r="P35" s="107"/>
      <c r="Q35" s="107"/>
      <c r="R35" s="107"/>
      <c r="S35" s="107"/>
      <c r="T35" s="107"/>
      <c r="U35" s="107"/>
      <c r="V35" s="107"/>
      <c r="W35" s="107"/>
      <c r="X35" s="107"/>
      <c r="Y35" s="107"/>
      <c r="Z35" s="107"/>
      <c r="AA35" s="107"/>
      <c r="AB35" s="107"/>
      <c r="AC35" s="107"/>
      <c r="AD35" s="107"/>
      <c r="AE35" s="107"/>
      <c r="AF35" s="107"/>
      <c r="AG35" s="107"/>
      <c r="AH35" s="112"/>
    </row>
    <row r="36" spans="1:35" ht="14.1" customHeight="1" x14ac:dyDescent="0.2">
      <c r="A36" s="223"/>
      <c r="B36" s="206" t="str">
        <f t="shared" si="2"/>
        <v>A</v>
      </c>
      <c r="C36" s="206"/>
      <c r="D36" s="107"/>
      <c r="E36" s="107"/>
      <c r="F36" s="107"/>
      <c r="G36" s="107"/>
      <c r="H36" s="107"/>
      <c r="I36" s="107"/>
      <c r="J36" s="107"/>
      <c r="K36" s="107"/>
      <c r="L36" s="107"/>
      <c r="M36" s="107"/>
      <c r="N36" s="107"/>
      <c r="O36" s="107"/>
      <c r="P36" s="107"/>
      <c r="Q36" s="107"/>
      <c r="R36" s="107"/>
      <c r="S36" s="107"/>
      <c r="T36" s="107"/>
      <c r="U36" s="107"/>
      <c r="V36" s="107"/>
      <c r="W36" s="107"/>
      <c r="X36" s="107"/>
      <c r="Y36" s="107"/>
      <c r="Z36" s="107"/>
      <c r="AA36" s="107"/>
      <c r="AB36" s="107"/>
      <c r="AC36" s="107"/>
      <c r="AD36" s="107"/>
      <c r="AE36" s="107"/>
      <c r="AF36" s="107"/>
      <c r="AG36" s="107"/>
      <c r="AH36" s="112"/>
    </row>
    <row r="37" spans="1:35" ht="14.1" customHeight="1" x14ac:dyDescent="0.2">
      <c r="A37" s="223"/>
      <c r="B37" s="206" t="str">
        <f t="shared" si="2"/>
        <v>A</v>
      </c>
      <c r="C37" s="206"/>
      <c r="D37" s="107"/>
      <c r="E37" s="107"/>
      <c r="F37" s="107"/>
      <c r="G37" s="107"/>
      <c r="H37" s="107"/>
      <c r="I37" s="107"/>
      <c r="J37" s="107"/>
      <c r="K37" s="107"/>
      <c r="L37" s="107"/>
      <c r="M37" s="107"/>
      <c r="N37" s="107"/>
      <c r="O37" s="107"/>
      <c r="P37" s="107"/>
      <c r="Q37" s="107"/>
      <c r="R37" s="107"/>
      <c r="S37" s="107"/>
      <c r="T37" s="107"/>
      <c r="U37" s="107"/>
      <c r="V37" s="107"/>
      <c r="W37" s="107"/>
      <c r="X37" s="107"/>
      <c r="Y37" s="107"/>
      <c r="Z37" s="107"/>
      <c r="AA37" s="107"/>
      <c r="AB37" s="107"/>
      <c r="AC37" s="107"/>
      <c r="AD37" s="107"/>
      <c r="AE37" s="107"/>
      <c r="AF37" s="107"/>
      <c r="AG37" s="107"/>
      <c r="AH37" s="112"/>
    </row>
    <row r="38" spans="1:35" ht="14.1" customHeight="1" x14ac:dyDescent="0.2">
      <c r="A38" s="223"/>
      <c r="B38" s="206" t="str">
        <f t="shared" si="2"/>
        <v>A</v>
      </c>
      <c r="C38" s="206"/>
      <c r="D38" s="107"/>
      <c r="E38" s="107"/>
      <c r="F38" s="107"/>
      <c r="G38" s="107"/>
      <c r="H38" s="107"/>
      <c r="I38" s="107"/>
      <c r="J38" s="107"/>
      <c r="K38" s="107"/>
      <c r="L38" s="107"/>
      <c r="M38" s="107"/>
      <c r="N38" s="107"/>
      <c r="O38" s="107"/>
      <c r="P38" s="107"/>
      <c r="Q38" s="107"/>
      <c r="R38" s="107"/>
      <c r="S38" s="107"/>
      <c r="T38" s="107"/>
      <c r="U38" s="107"/>
      <c r="V38" s="107"/>
      <c r="W38" s="107"/>
      <c r="X38" s="107"/>
      <c r="Y38" s="107"/>
      <c r="Z38" s="107"/>
      <c r="AA38" s="107"/>
      <c r="AB38" s="107"/>
      <c r="AC38" s="107"/>
      <c r="AD38" s="107"/>
      <c r="AE38" s="107"/>
      <c r="AF38" s="107"/>
      <c r="AG38" s="107"/>
      <c r="AH38" s="112"/>
    </row>
    <row r="39" spans="1:35" ht="14.1" customHeight="1" x14ac:dyDescent="0.2">
      <c r="A39" s="223"/>
      <c r="B39" s="206" t="str">
        <f t="shared" si="2"/>
        <v>A</v>
      </c>
      <c r="C39" s="206"/>
      <c r="D39" s="107"/>
      <c r="E39" s="107"/>
      <c r="F39" s="107"/>
      <c r="G39" s="107"/>
      <c r="H39" s="107"/>
      <c r="I39" s="107"/>
      <c r="J39" s="107"/>
      <c r="K39" s="107"/>
      <c r="L39" s="107"/>
      <c r="M39" s="107"/>
      <c r="N39" s="107"/>
      <c r="O39" s="107"/>
      <c r="P39" s="107"/>
      <c r="Q39" s="107"/>
      <c r="R39" s="107"/>
      <c r="S39" s="107"/>
      <c r="T39" s="107"/>
      <c r="U39" s="107"/>
      <c r="V39" s="107"/>
      <c r="W39" s="107"/>
      <c r="X39" s="107"/>
      <c r="Y39" s="107"/>
      <c r="Z39" s="107"/>
      <c r="AA39" s="107"/>
      <c r="AB39" s="107"/>
      <c r="AC39" s="107"/>
      <c r="AD39" s="107"/>
      <c r="AE39" s="107"/>
      <c r="AF39" s="107"/>
      <c r="AG39" s="107"/>
      <c r="AH39" s="112"/>
    </row>
    <row r="40" spans="1:35" ht="14.1" customHeight="1" x14ac:dyDescent="0.2">
      <c r="A40" s="223"/>
      <c r="B40" s="206" t="str">
        <f t="shared" si="2"/>
        <v>A</v>
      </c>
      <c r="C40" s="206"/>
      <c r="D40" s="107"/>
      <c r="E40" s="107"/>
      <c r="F40" s="107"/>
      <c r="G40" s="107"/>
      <c r="H40" s="107"/>
      <c r="I40" s="107"/>
      <c r="J40" s="107"/>
      <c r="K40" s="107"/>
      <c r="L40" s="107"/>
      <c r="M40" s="107"/>
      <c r="N40" s="107"/>
      <c r="O40" s="107"/>
      <c r="P40" s="107"/>
      <c r="Q40" s="107"/>
      <c r="R40" s="107"/>
      <c r="S40" s="107"/>
      <c r="T40" s="107"/>
      <c r="U40" s="107"/>
      <c r="V40" s="107"/>
      <c r="W40" s="107"/>
      <c r="X40" s="107"/>
      <c r="Y40" s="107"/>
      <c r="Z40" s="107"/>
      <c r="AA40" s="107"/>
      <c r="AB40" s="107"/>
      <c r="AC40" s="107"/>
      <c r="AD40" s="107"/>
      <c r="AE40" s="107"/>
      <c r="AF40" s="107"/>
      <c r="AG40" s="107"/>
      <c r="AH40" s="112"/>
    </row>
    <row r="41" spans="1:35" ht="14.1" customHeight="1" x14ac:dyDescent="0.2">
      <c r="A41" s="223"/>
      <c r="B41" s="206" t="str">
        <f t="shared" si="2"/>
        <v>A</v>
      </c>
      <c r="C41" s="206"/>
      <c r="D41" s="107"/>
      <c r="E41" s="107"/>
      <c r="F41" s="107"/>
      <c r="G41" s="107"/>
      <c r="H41" s="107"/>
      <c r="I41" s="107"/>
      <c r="J41" s="107"/>
      <c r="K41" s="107"/>
      <c r="L41" s="107"/>
      <c r="M41" s="107"/>
      <c r="N41" s="107"/>
      <c r="O41" s="107"/>
      <c r="P41" s="107"/>
      <c r="Q41" s="107"/>
      <c r="R41" s="107"/>
      <c r="S41" s="107"/>
      <c r="T41" s="107"/>
      <c r="U41" s="107"/>
      <c r="V41" s="107"/>
      <c r="W41" s="107"/>
      <c r="X41" s="107"/>
      <c r="Y41" s="107"/>
      <c r="Z41" s="107"/>
      <c r="AA41" s="107"/>
      <c r="AB41" s="107"/>
      <c r="AC41" s="107"/>
      <c r="AD41" s="107"/>
      <c r="AE41" s="107"/>
      <c r="AF41" s="107"/>
      <c r="AG41" s="107"/>
      <c r="AH41" s="112"/>
    </row>
    <row r="42" spans="1:35" ht="14.1" customHeight="1" x14ac:dyDescent="0.2">
      <c r="A42" s="224" t="s">
        <v>62</v>
      </c>
      <c r="B42" s="208"/>
      <c r="C42" s="208"/>
      <c r="D42" s="209"/>
      <c r="E42" s="209"/>
      <c r="F42" s="209"/>
      <c r="G42" s="209"/>
      <c r="H42" s="209"/>
      <c r="I42" s="209"/>
      <c r="J42" s="209"/>
      <c r="K42" s="209"/>
      <c r="L42" s="209"/>
      <c r="M42" s="209"/>
      <c r="N42" s="209"/>
      <c r="O42" s="209"/>
      <c r="P42" s="209"/>
      <c r="Q42" s="209"/>
      <c r="R42" s="209"/>
      <c r="S42" s="209"/>
      <c r="T42" s="209"/>
      <c r="U42" s="209"/>
      <c r="V42" s="209"/>
      <c r="W42" s="209"/>
      <c r="X42" s="209"/>
      <c r="Y42" s="209"/>
      <c r="Z42" s="209"/>
      <c r="AA42" s="209"/>
      <c r="AB42" s="209"/>
      <c r="AC42" s="209"/>
      <c r="AD42" s="209"/>
      <c r="AE42" s="209"/>
      <c r="AF42" s="209"/>
      <c r="AG42" s="209"/>
      <c r="AH42" s="234"/>
    </row>
    <row r="43" spans="1:35" ht="12.75" customHeight="1" x14ac:dyDescent="0.2">
      <c r="A43" s="224"/>
      <c r="B43" s="207"/>
      <c r="C43" s="207"/>
      <c r="D43" s="207"/>
      <c r="E43" s="207"/>
      <c r="F43" s="207"/>
      <c r="G43" s="207"/>
      <c r="H43" s="207"/>
      <c r="I43" s="207"/>
      <c r="J43" s="207"/>
      <c r="K43" s="207"/>
      <c r="L43" s="207"/>
      <c r="M43" s="207"/>
      <c r="N43" s="207"/>
      <c r="O43" s="207"/>
      <c r="P43" s="207"/>
      <c r="Q43" s="207"/>
      <c r="R43" s="207"/>
      <c r="S43" s="207"/>
      <c r="T43" s="207"/>
      <c r="U43" s="207"/>
      <c r="V43" s="207"/>
      <c r="W43" s="207"/>
      <c r="X43" s="207"/>
      <c r="Y43" s="207"/>
      <c r="Z43" s="207"/>
      <c r="AA43" s="207"/>
      <c r="AB43" s="207"/>
      <c r="AC43" s="207"/>
      <c r="AD43" s="207"/>
      <c r="AE43" s="207"/>
      <c r="AF43" s="207"/>
      <c r="AG43" s="207"/>
      <c r="AH43" s="235"/>
    </row>
    <row r="44" spans="1:35" ht="13.5" customHeight="1" x14ac:dyDescent="0.2">
      <c r="A44" s="225" t="s">
        <v>61</v>
      </c>
      <c r="B44" s="210"/>
      <c r="C44" s="211"/>
      <c r="D44" s="212"/>
      <c r="E44" s="212"/>
      <c r="F44" s="212"/>
      <c r="G44" s="212"/>
      <c r="H44" s="213"/>
      <c r="I44" s="213"/>
      <c r="J44" s="213"/>
      <c r="K44" s="213"/>
      <c r="L44" s="213"/>
      <c r="M44" s="213"/>
      <c r="N44" s="213"/>
      <c r="O44" s="213"/>
      <c r="P44" s="213"/>
      <c r="Q44" s="214"/>
      <c r="R44" s="212"/>
      <c r="S44" s="212"/>
      <c r="T44" s="212"/>
      <c r="U44" s="212"/>
      <c r="V44" s="212"/>
      <c r="W44" s="212"/>
      <c r="X44" s="212"/>
      <c r="Y44" s="212"/>
      <c r="Z44" s="214"/>
      <c r="AA44" s="212"/>
      <c r="AB44" s="212"/>
      <c r="AC44" s="212"/>
      <c r="AD44" s="212"/>
      <c r="AE44" s="212"/>
      <c r="AF44" s="212"/>
      <c r="AG44" s="212"/>
      <c r="AH44" s="236"/>
    </row>
    <row r="45" spans="1:35" s="93" customFormat="1" ht="12.75" customHeight="1" x14ac:dyDescent="0.2">
      <c r="A45" s="226"/>
      <c r="B45" s="212"/>
      <c r="C45" s="212"/>
      <c r="D45" s="216" t="s">
        <v>60</v>
      </c>
      <c r="E45" s="212"/>
      <c r="F45" s="212"/>
      <c r="G45" s="212"/>
      <c r="H45" s="214"/>
      <c r="I45" s="216"/>
      <c r="J45" s="216" t="s">
        <v>59</v>
      </c>
      <c r="K45" s="212"/>
      <c r="L45" s="212"/>
      <c r="M45" s="214"/>
      <c r="N45" s="214"/>
      <c r="O45" s="214" t="s">
        <v>58</v>
      </c>
      <c r="P45" s="214"/>
      <c r="Q45" s="214"/>
      <c r="R45" s="216"/>
      <c r="S45" s="215"/>
      <c r="T45" s="212"/>
      <c r="U45" s="212"/>
      <c r="V45" s="212"/>
      <c r="W45" s="214"/>
      <c r="X45" s="214"/>
      <c r="Y45" s="212"/>
      <c r="Z45" s="212"/>
      <c r="AA45" s="212"/>
      <c r="AB45" s="212"/>
      <c r="AC45" s="212"/>
      <c r="AD45" s="212"/>
      <c r="AE45" s="212"/>
      <c r="AF45" s="212"/>
      <c r="AG45" s="212"/>
      <c r="AH45" s="236"/>
      <c r="AI45" s="109"/>
    </row>
    <row r="46" spans="1:35" ht="11.25" customHeight="1" x14ac:dyDescent="0.2">
      <c r="A46" s="226"/>
      <c r="B46" s="212"/>
      <c r="C46" s="212"/>
      <c r="D46" s="212"/>
      <c r="E46" s="212"/>
      <c r="F46" s="212"/>
      <c r="G46" s="212"/>
      <c r="H46" s="215"/>
      <c r="I46" s="212"/>
      <c r="J46" s="212"/>
      <c r="K46" s="212"/>
      <c r="L46" s="212"/>
      <c r="M46" s="212"/>
      <c r="N46" s="212"/>
      <c r="O46" s="212"/>
      <c r="P46" s="212"/>
      <c r="Q46" s="215"/>
      <c r="R46" s="212"/>
      <c r="S46" s="212"/>
      <c r="T46" s="212"/>
      <c r="U46" s="212"/>
      <c r="V46" s="212"/>
      <c r="W46" s="212"/>
      <c r="X46" s="212"/>
      <c r="Y46" s="212"/>
      <c r="Z46" s="215"/>
      <c r="AA46" s="212"/>
      <c r="AB46" s="212"/>
      <c r="AC46" s="212"/>
      <c r="AD46" s="212"/>
      <c r="AE46" s="212"/>
      <c r="AF46" s="212"/>
      <c r="AG46" s="212"/>
      <c r="AH46" s="236"/>
      <c r="AI46" s="110"/>
    </row>
    <row r="47" spans="1:35" ht="24" customHeight="1" x14ac:dyDescent="0.2">
      <c r="A47" s="227" t="s">
        <v>57</v>
      </c>
      <c r="B47" s="217"/>
      <c r="C47" s="217"/>
      <c r="D47" s="217"/>
      <c r="E47" s="217"/>
      <c r="F47" s="217"/>
      <c r="G47" s="217"/>
      <c r="H47" s="217"/>
      <c r="I47" s="217"/>
      <c r="J47" s="217"/>
      <c r="K47" s="217"/>
      <c r="L47" s="217"/>
      <c r="M47" s="217"/>
      <c r="N47" s="217"/>
      <c r="O47" s="217"/>
      <c r="P47" s="217"/>
      <c r="Q47" s="217"/>
      <c r="R47" s="217"/>
      <c r="S47" s="217"/>
      <c r="T47" s="217"/>
      <c r="U47" s="217"/>
      <c r="V47" s="217"/>
      <c r="W47" s="217"/>
      <c r="X47" s="217"/>
      <c r="Y47" s="217"/>
      <c r="Z47" s="217"/>
      <c r="AA47" s="217"/>
      <c r="AB47" s="217"/>
      <c r="AC47" s="217"/>
      <c r="AD47" s="217"/>
      <c r="AE47" s="217"/>
      <c r="AF47" s="217"/>
      <c r="AG47" s="217"/>
      <c r="AH47" s="237"/>
      <c r="AI47" s="110"/>
    </row>
    <row r="48" spans="1:35" ht="3.75" customHeight="1" x14ac:dyDescent="0.2">
      <c r="A48" s="224"/>
      <c r="B48" s="207"/>
      <c r="C48" s="207"/>
      <c r="D48" s="207"/>
      <c r="E48" s="207"/>
      <c r="F48" s="207"/>
      <c r="G48" s="207"/>
      <c r="H48" s="207"/>
      <c r="I48" s="207"/>
      <c r="J48" s="207"/>
      <c r="K48" s="207"/>
      <c r="L48" s="207"/>
      <c r="M48" s="207"/>
      <c r="N48" s="207"/>
      <c r="O48" s="207"/>
      <c r="P48" s="207"/>
      <c r="Q48" s="207"/>
      <c r="R48" s="207"/>
      <c r="S48" s="207"/>
      <c r="T48" s="207"/>
      <c r="U48" s="207"/>
      <c r="V48" s="207"/>
      <c r="W48" s="207"/>
      <c r="X48" s="207"/>
      <c r="Y48" s="207"/>
      <c r="Z48" s="207"/>
      <c r="AA48" s="207"/>
      <c r="AB48" s="207"/>
      <c r="AC48" s="207"/>
      <c r="AD48" s="207"/>
      <c r="AE48" s="207"/>
      <c r="AF48" s="207"/>
      <c r="AG48" s="207"/>
      <c r="AH48" s="235"/>
    </row>
    <row r="49" spans="1:34" s="111" customFormat="1" ht="9.75" customHeight="1" x14ac:dyDescent="0.25">
      <c r="A49" s="228" t="s">
        <v>56</v>
      </c>
      <c r="B49" s="218" t="s">
        <v>55</v>
      </c>
      <c r="C49" s="218"/>
      <c r="D49" s="219" t="s">
        <v>54</v>
      </c>
      <c r="E49" s="219"/>
      <c r="F49" s="219"/>
      <c r="G49" s="219"/>
      <c r="H49" s="219"/>
      <c r="I49" s="219"/>
      <c r="J49" s="219"/>
      <c r="K49" s="219"/>
      <c r="L49" s="219"/>
      <c r="M49" s="219"/>
      <c r="N49" s="219"/>
      <c r="O49" s="219"/>
      <c r="P49" s="219"/>
      <c r="Q49" s="219"/>
      <c r="R49" s="219"/>
      <c r="S49" s="219"/>
      <c r="T49" s="219"/>
      <c r="U49" s="219"/>
      <c r="V49" s="219"/>
      <c r="W49" s="219"/>
      <c r="X49" s="219"/>
      <c r="Y49" s="219"/>
      <c r="Z49" s="219"/>
      <c r="AA49" s="220"/>
      <c r="AB49" s="220"/>
      <c r="AC49" s="215"/>
      <c r="AD49" s="212"/>
      <c r="AE49" s="212"/>
      <c r="AF49" s="212"/>
      <c r="AG49" s="212"/>
      <c r="AH49" s="238"/>
    </row>
    <row r="50" spans="1:34" ht="6.75" customHeight="1" x14ac:dyDescent="0.2">
      <c r="A50" s="224"/>
      <c r="B50" s="207"/>
      <c r="C50" s="207"/>
      <c r="D50" s="207"/>
      <c r="E50" s="207"/>
      <c r="F50" s="207"/>
      <c r="G50" s="207"/>
      <c r="H50" s="207"/>
      <c r="I50" s="207"/>
      <c r="J50" s="207"/>
      <c r="K50" s="207"/>
      <c r="L50" s="207"/>
      <c r="M50" s="207"/>
      <c r="N50" s="207"/>
      <c r="O50" s="207"/>
      <c r="P50" s="207"/>
      <c r="Q50" s="207"/>
      <c r="R50" s="207"/>
      <c r="S50" s="207"/>
      <c r="T50" s="207"/>
      <c r="U50" s="207"/>
      <c r="V50" s="207"/>
      <c r="W50" s="207"/>
      <c r="X50" s="207"/>
      <c r="Y50" s="207"/>
      <c r="Z50" s="207"/>
      <c r="AA50" s="207"/>
      <c r="AB50" s="207"/>
      <c r="AC50" s="207"/>
      <c r="AD50" s="207"/>
      <c r="AE50" s="207"/>
      <c r="AF50" s="207"/>
      <c r="AG50" s="207"/>
      <c r="AH50" s="235"/>
    </row>
    <row r="51" spans="1:34" x14ac:dyDescent="0.2">
      <c r="A51" s="224"/>
      <c r="B51" s="207"/>
      <c r="C51" s="207"/>
      <c r="D51" s="207"/>
      <c r="E51" s="207"/>
      <c r="F51" s="207"/>
      <c r="G51" s="207"/>
      <c r="H51" s="207"/>
      <c r="I51" s="207"/>
      <c r="J51" s="207"/>
      <c r="K51" s="207"/>
      <c r="L51" s="207"/>
      <c r="M51" s="207"/>
      <c r="N51" s="207"/>
      <c r="O51" s="207"/>
      <c r="P51" s="207"/>
      <c r="Q51" s="207"/>
      <c r="R51" s="207"/>
      <c r="S51" s="207"/>
      <c r="T51" s="207"/>
      <c r="U51" s="207"/>
      <c r="V51" s="207"/>
      <c r="W51" s="207"/>
      <c r="X51" s="207"/>
      <c r="Y51" s="207"/>
      <c r="Z51" s="207"/>
      <c r="AA51" s="207"/>
      <c r="AB51" s="207"/>
      <c r="AC51" s="207"/>
      <c r="AD51" s="207"/>
      <c r="AE51" s="207"/>
      <c r="AF51" s="207"/>
      <c r="AG51" s="207"/>
      <c r="AH51" s="235"/>
    </row>
    <row r="52" spans="1:34" x14ac:dyDescent="0.2">
      <c r="A52" s="224"/>
      <c r="B52" s="207"/>
      <c r="C52" s="207"/>
      <c r="D52" s="207"/>
      <c r="E52" s="207"/>
      <c r="F52" s="207"/>
      <c r="G52" s="207"/>
      <c r="H52" s="207"/>
      <c r="I52" s="207"/>
      <c r="J52" s="207"/>
      <c r="K52" s="207"/>
      <c r="L52" s="207"/>
      <c r="M52" s="207"/>
      <c r="N52" s="207"/>
      <c r="O52" s="207"/>
      <c r="P52" s="207"/>
      <c r="Q52" s="207"/>
      <c r="R52" s="207"/>
      <c r="S52" s="207"/>
      <c r="T52" s="207"/>
      <c r="U52" s="207"/>
      <c r="V52" s="207"/>
      <c r="W52" s="207"/>
      <c r="X52" s="207"/>
      <c r="Y52" s="207"/>
      <c r="Z52" s="207"/>
      <c r="AA52" s="207"/>
      <c r="AB52" s="207"/>
      <c r="AC52" s="207"/>
      <c r="AD52" s="207"/>
      <c r="AE52" s="207"/>
      <c r="AF52" s="207"/>
      <c r="AG52" s="207"/>
      <c r="AH52" s="235"/>
    </row>
    <row r="53" spans="1:34" x14ac:dyDescent="0.2">
      <c r="A53" s="224"/>
      <c r="B53" s="207"/>
      <c r="C53" s="207"/>
      <c r="D53" s="207"/>
      <c r="E53" s="207"/>
      <c r="F53" s="207"/>
      <c r="G53" s="207"/>
      <c r="H53" s="207"/>
      <c r="I53" s="207"/>
      <c r="J53" s="207"/>
      <c r="K53" s="207"/>
      <c r="L53" s="207"/>
      <c r="M53" s="207"/>
      <c r="N53" s="207"/>
      <c r="O53" s="207"/>
      <c r="P53" s="207"/>
      <c r="Q53" s="207"/>
      <c r="R53" s="207"/>
      <c r="S53" s="207"/>
      <c r="T53" s="207"/>
      <c r="U53" s="207"/>
      <c r="V53" s="207"/>
      <c r="W53" s="207"/>
      <c r="X53" s="207"/>
      <c r="Y53" s="207"/>
      <c r="Z53" s="207"/>
      <c r="AA53" s="207"/>
      <c r="AB53" s="207"/>
      <c r="AC53" s="207"/>
      <c r="AD53" s="207"/>
      <c r="AE53" s="207"/>
      <c r="AF53" s="207"/>
      <c r="AG53" s="207"/>
      <c r="AH53" s="235"/>
    </row>
    <row r="54" spans="1:34" x14ac:dyDescent="0.2">
      <c r="A54" s="224"/>
      <c r="B54" s="207"/>
      <c r="C54" s="207"/>
      <c r="D54" s="207"/>
      <c r="E54" s="207"/>
      <c r="F54" s="207"/>
      <c r="G54" s="207"/>
      <c r="H54" s="207"/>
      <c r="I54" s="207"/>
      <c r="J54" s="207"/>
      <c r="K54" s="207"/>
      <c r="L54" s="207"/>
      <c r="M54" s="207"/>
      <c r="N54" s="207"/>
      <c r="O54" s="207"/>
      <c r="P54" s="207"/>
      <c r="Q54" s="207"/>
      <c r="R54" s="207"/>
      <c r="S54" s="207"/>
      <c r="T54" s="207"/>
      <c r="U54" s="207"/>
      <c r="V54" s="207"/>
      <c r="W54" s="207"/>
      <c r="X54" s="207"/>
      <c r="Y54" s="207"/>
      <c r="Z54" s="207"/>
      <c r="AA54" s="207"/>
      <c r="AB54" s="207"/>
      <c r="AC54" s="207"/>
      <c r="AD54" s="207"/>
      <c r="AE54" s="207"/>
      <c r="AF54" s="207"/>
      <c r="AG54" s="207"/>
      <c r="AH54" s="235"/>
    </row>
    <row r="55" spans="1:34" x14ac:dyDescent="0.2">
      <c r="A55" s="224"/>
      <c r="B55" s="207"/>
      <c r="C55" s="207"/>
      <c r="D55" s="207"/>
      <c r="E55" s="207"/>
      <c r="F55" s="207"/>
      <c r="G55" s="207"/>
      <c r="H55" s="207"/>
      <c r="I55" s="207"/>
      <c r="J55" s="207"/>
      <c r="K55" s="207"/>
      <c r="L55" s="207"/>
      <c r="M55" s="207"/>
      <c r="N55" s="207"/>
      <c r="O55" s="207"/>
      <c r="P55" s="207"/>
      <c r="Q55" s="207"/>
      <c r="R55" s="207"/>
      <c r="S55" s="207"/>
      <c r="T55" s="207"/>
      <c r="U55" s="207"/>
      <c r="V55" s="207"/>
      <c r="W55" s="207"/>
      <c r="X55" s="207"/>
      <c r="Y55" s="207"/>
      <c r="Z55" s="207"/>
      <c r="AA55" s="207"/>
      <c r="AB55" s="207"/>
      <c r="AC55" s="207"/>
      <c r="AD55" s="207"/>
      <c r="AE55" s="207"/>
      <c r="AF55" s="207"/>
      <c r="AG55" s="207"/>
      <c r="AH55" s="235"/>
    </row>
    <row r="56" spans="1:34" x14ac:dyDescent="0.2">
      <c r="A56" s="224"/>
      <c r="B56" s="207"/>
      <c r="C56" s="207"/>
      <c r="D56" s="207"/>
      <c r="E56" s="207"/>
      <c r="F56" s="207"/>
      <c r="G56" s="207"/>
      <c r="H56" s="207"/>
      <c r="I56" s="207"/>
      <c r="J56" s="207"/>
      <c r="K56" s="207"/>
      <c r="L56" s="207"/>
      <c r="M56" s="207"/>
      <c r="N56" s="207"/>
      <c r="O56" s="207"/>
      <c r="P56" s="207"/>
      <c r="Q56" s="207"/>
      <c r="R56" s="207"/>
      <c r="S56" s="207"/>
      <c r="T56" s="207"/>
      <c r="U56" s="207"/>
      <c r="V56" s="207"/>
      <c r="W56" s="207"/>
      <c r="X56" s="207"/>
      <c r="Y56" s="207"/>
      <c r="Z56" s="207"/>
      <c r="AA56" s="207"/>
      <c r="AB56" s="207"/>
      <c r="AC56" s="207"/>
      <c r="AD56" s="207"/>
      <c r="AE56" s="207"/>
      <c r="AF56" s="207"/>
      <c r="AG56" s="207"/>
      <c r="AH56" s="235"/>
    </row>
    <row r="57" spans="1:34" ht="13.5" thickBot="1" x14ac:dyDescent="0.25">
      <c r="A57" s="232"/>
      <c r="B57" s="233"/>
      <c r="C57" s="233"/>
      <c r="D57" s="233"/>
      <c r="E57" s="233"/>
      <c r="F57" s="233"/>
      <c r="G57" s="233"/>
      <c r="H57" s="233"/>
      <c r="I57" s="233"/>
      <c r="J57" s="233"/>
      <c r="K57" s="233"/>
      <c r="L57" s="233"/>
      <c r="M57" s="233"/>
      <c r="N57" s="233"/>
      <c r="O57" s="233"/>
      <c r="P57" s="233"/>
      <c r="Q57" s="233"/>
      <c r="R57" s="233"/>
      <c r="S57" s="233"/>
      <c r="T57" s="233"/>
      <c r="U57" s="233"/>
      <c r="V57" s="233"/>
      <c r="W57" s="233"/>
      <c r="X57" s="233"/>
      <c r="Y57" s="233"/>
      <c r="Z57" s="233"/>
      <c r="AA57" s="233"/>
      <c r="AB57" s="233"/>
      <c r="AC57" s="233"/>
      <c r="AD57" s="233"/>
      <c r="AE57" s="233"/>
      <c r="AF57" s="233"/>
      <c r="AG57" s="233"/>
      <c r="AH57" s="239"/>
    </row>
  </sheetData>
  <sheetProtection formatCells="0" sort="0"/>
  <sortState ref="A12:AH41">
    <sortCondition ref="A12"/>
  </sortState>
  <mergeCells count="8">
    <mergeCell ref="D49:Z49"/>
    <mergeCell ref="X5:AC5"/>
    <mergeCell ref="A8:A10"/>
    <mergeCell ref="B8:B10"/>
    <mergeCell ref="A44:B44"/>
    <mergeCell ref="H44:P44"/>
    <mergeCell ref="A47:AH47"/>
    <mergeCell ref="C8:C10"/>
  </mergeCells>
  <printOptions horizontalCentered="1" verticalCentered="1"/>
  <pageMargins left="0.31496062992125984" right="0.27559055118110237" top="0.23622047244094491" bottom="0.19685039370078741" header="0" footer="0"/>
  <pageSetup paperSize="9" scale="80" orientation="landscape" horizontalDpi="4294967292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17409" r:id="rId4" name="Bouton">
          <controlPr defaultSize="0" print="0" autoLine="0" r:id="rId5">
            <anchor moveWithCells="1">
              <from>
                <xdr:col>21</xdr:col>
                <xdr:colOff>180975</xdr:colOff>
                <xdr:row>0</xdr:row>
                <xdr:rowOff>180975</xdr:rowOff>
              </from>
              <to>
                <xdr:col>32</xdr:col>
                <xdr:colOff>152400</xdr:colOff>
                <xdr:row>0</xdr:row>
                <xdr:rowOff>523875</xdr:rowOff>
              </to>
            </anchor>
          </controlPr>
        </control>
      </mc:Choice>
      <mc:Fallback>
        <control shapeId="17409" r:id="rId4" name="Bouton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14</vt:i4>
      </vt:variant>
      <vt:variant>
        <vt:lpstr>Plages nommées</vt:lpstr>
      </vt:variant>
      <vt:variant>
        <vt:i4>22</vt:i4>
      </vt:variant>
    </vt:vector>
  </HeadingPairs>
  <TitlesOfParts>
    <vt:vector size="36" baseType="lpstr">
      <vt:lpstr>Formulaire</vt:lpstr>
      <vt:lpstr>Programmation</vt:lpstr>
      <vt:lpstr>JANVIER</vt:lpstr>
      <vt:lpstr>FEVRIER</vt:lpstr>
      <vt:lpstr>MARS</vt:lpstr>
      <vt:lpstr>AVRIL</vt:lpstr>
      <vt:lpstr>MAI</vt:lpstr>
      <vt:lpstr>JUIN</vt:lpstr>
      <vt:lpstr>JUILLET</vt:lpstr>
      <vt:lpstr>AOUT</vt:lpstr>
      <vt:lpstr>SEPTEMBRE</vt:lpstr>
      <vt:lpstr>OCTOBRE</vt:lpstr>
      <vt:lpstr>NOVEMBRE</vt:lpstr>
      <vt:lpstr>DECEMBRE</vt:lpstr>
      <vt:lpstr>Programmation!année</vt:lpstr>
      <vt:lpstr>Atelier</vt:lpstr>
      <vt:lpstr>Debut_Colonne_Janvier</vt:lpstr>
      <vt:lpstr>Debut_Ligne_Janvier</vt:lpstr>
      <vt:lpstr>Departement</vt:lpstr>
      <vt:lpstr>Equipe</vt:lpstr>
      <vt:lpstr>Etablissement</vt:lpstr>
      <vt:lpstr>Fin_Colonne_Janvier</vt:lpstr>
      <vt:lpstr>Fin_Ligne_Janvier</vt:lpstr>
      <vt:lpstr>UET</vt:lpstr>
      <vt:lpstr>AOUT!Zone_d_impression</vt:lpstr>
      <vt:lpstr>AVRIL!Zone_d_impression</vt:lpstr>
      <vt:lpstr>DECEMBRE!Zone_d_impression</vt:lpstr>
      <vt:lpstr>FEVRIER!Zone_d_impression</vt:lpstr>
      <vt:lpstr>JANVIER!Zone_d_impression</vt:lpstr>
      <vt:lpstr>JUILLET!Zone_d_impression</vt:lpstr>
      <vt:lpstr>JUIN!Zone_d_impression</vt:lpstr>
      <vt:lpstr>MAI!Zone_d_impression</vt:lpstr>
      <vt:lpstr>MARS!Zone_d_impression</vt:lpstr>
      <vt:lpstr>NOVEMBRE!Zone_d_impression</vt:lpstr>
      <vt:lpstr>OCTOBRE!Zone_d_impression</vt:lpstr>
      <vt:lpstr>SEPTEMBRE!Zone_d_impression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WINGEL Aurelien</dc:creator>
  <cp:lastModifiedBy>WINGEL Aurelien</cp:lastModifiedBy>
  <dcterms:created xsi:type="dcterms:W3CDTF">2017-01-23T09:12:03Z</dcterms:created>
  <dcterms:modified xsi:type="dcterms:W3CDTF">2017-01-24T11:40:01Z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-1363277413</vt:i4>
  </property>
  <property fmtid="{D5CDD505-2E9C-101B-9397-08002B2CF9AE}" pid="3" name="_NewReviewCycle">
    <vt:lpwstr/>
  </property>
  <property fmtid="{D5CDD505-2E9C-101B-9397-08002B2CF9AE}" pid="4" name="_EmailSubject">
    <vt:lpwstr/>
  </property>
  <property fmtid="{D5CDD505-2E9C-101B-9397-08002B2CF9AE}" pid="5" name="_AuthorEmail">
    <vt:lpwstr>aurelien.wingel@renault.com</vt:lpwstr>
  </property>
  <property fmtid="{D5CDD505-2E9C-101B-9397-08002B2CF9AE}" pid="6" name="_AuthorEmailDisplayName">
    <vt:lpwstr>WINGEL Aurelien</vt:lpwstr>
  </property>
</Properties>
</file>